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ivana.mali\Desktop\"/>
    </mc:Choice>
  </mc:AlternateContent>
  <xr:revisionPtr revIDLastSave="0" documentId="8_{397FB350-2A36-4F18-BD8E-E411E804096E}" xr6:coauthVersionLast="47" xr6:coauthVersionMax="47" xr10:uidLastSave="{00000000-0000-0000-0000-000000000000}"/>
  <bookViews>
    <workbookView xWindow="28680" yWindow="-120" windowWidth="29040" windowHeight="15840" tabRatio="878" firstSheet="8" activeTab="14" xr2:uid="{00000000-000D-0000-FFFF-FFFF00000000}"/>
  </bookViews>
  <sheets>
    <sheet name="ToC" sheetId="38" r:id="rId1"/>
    <sheet name="Key indicators" sheetId="43" r:id="rId2"/>
    <sheet name="Net assets" sheetId="23" r:id="rId3"/>
    <sheet name="Asset structure" sheetId="13" r:id="rId4"/>
    <sheet name="Members" sheetId="25" r:id="rId5"/>
    <sheet name="Users" sheetId="42" r:id="rId6"/>
    <sheet name="Payments, withdrawals &amp; fees" sheetId="2" r:id="rId7"/>
    <sheet name="Securities trading &amp; costs" sheetId="3" r:id="rId8"/>
    <sheet name="FONDex" sheetId="27" r:id="rId9"/>
    <sheet name="Employees" sheetId="26" r:id="rId10"/>
    <sheet name="T-15.2  Raiffeisen Future" sheetId="71" r:id="rId11"/>
    <sheet name="T-15.1  Generali Basic" sheetId="61" r:id="rId12"/>
    <sheet name="T-15.3  DDOR Garant Ekvilibrio" sheetId="72" r:id="rId13"/>
    <sheet name="T-15.4  Dunav" sheetId="73" r:id="rId14"/>
    <sheet name="T-15.5  Generali Index" sheetId="74" r:id="rId15"/>
    <sheet name="T-15.6  DDOR Garant Štednja" sheetId="76" r:id="rId16"/>
    <sheet name="T-15.7  Raiffeisen Euro Future" sheetId="77" r:id="rId17"/>
    <sheet name="METHODOLOGICAL EXPLANATIONS" sheetId="40" r:id="rId18"/>
  </sheets>
  <definedNames>
    <definedName name="Date_EN">ToC!$A$42</definedName>
    <definedName name="Date_SR">ToC!$A$4</definedName>
    <definedName name="G1_EN">'Net assets'!$A$40</definedName>
    <definedName name="G1_SR">'Net assets'!$A$39</definedName>
    <definedName name="G2_EN">'Net assets'!$A$60</definedName>
    <definedName name="G2_SR">'Net assets'!$A$59</definedName>
    <definedName name="G3_EN">'Asset structure'!$A$55</definedName>
    <definedName name="G3_SR">'Asset structure'!$A$54</definedName>
    <definedName name="G4_EN">Members!$A$44</definedName>
    <definedName name="G4_SR">Members!$A$43</definedName>
    <definedName name="G5_EN">Users!$A$46</definedName>
    <definedName name="G5_SR">Users!$A$45</definedName>
    <definedName name="G6_EN">'Payments, withdrawals &amp; fees'!$A$23</definedName>
    <definedName name="G6_SR">'Payments, withdrawals &amp; fees'!$A$22</definedName>
    <definedName name="G7_EN">'Payments, withdrawals &amp; fees'!$A$43</definedName>
    <definedName name="G7_SR">'Payments, withdrawals &amp; fees'!$A$42</definedName>
    <definedName name="G8_EN">'Payments, withdrawals &amp; fees'!$A$63</definedName>
    <definedName name="G8_SR">'Payments, withdrawals &amp; fees'!$A$62</definedName>
    <definedName name="G9_EN">'Securities trading &amp; costs'!$A$39</definedName>
    <definedName name="G9_SR">'Securities trading &amp; costs'!$A$38</definedName>
    <definedName name="MET_EN">'METHODOLOGICAL EXPLANATIONS'!$A$50</definedName>
    <definedName name="MET_SR">'METHODOLOGICAL EXPLANATIONS'!$A$1</definedName>
    <definedName name="_xlnm.Print_Area" localSheetId="3">'Asset structure'!$A$1:$HO$74</definedName>
    <definedName name="_xlnm.Print_Area" localSheetId="9">Employees!$A$1:$HQ$21</definedName>
    <definedName name="_xlnm.Print_Area" localSheetId="8">FONDex!$A$1:$HQ$16</definedName>
    <definedName name="_xlnm.Print_Area" localSheetId="1">'Key indicators'!$A$1:$K$65</definedName>
    <definedName name="_xlnm.Print_Area" localSheetId="4">Members!$A$1:$HO$63</definedName>
    <definedName name="_xlnm.Print_Area" localSheetId="17">'METHODOLOGICAL EXPLANATIONS'!$A$1:$A$99</definedName>
    <definedName name="_xlnm.Print_Area" localSheetId="2">'Net assets'!$A$1:$HO$79</definedName>
    <definedName name="_xlnm.Print_Area" localSheetId="6">'Payments, withdrawals &amp; fees'!$A$1:$KD$82</definedName>
    <definedName name="_xlnm.Print_Area" localSheetId="7">'Securities trading &amp; costs'!$A$1:$KC$58</definedName>
    <definedName name="_xlnm.Print_Area" localSheetId="11">'T-15.1  Generali Basic'!$A$1:$HO$54</definedName>
    <definedName name="_xlnm.Print_Area" localSheetId="10">'T-15.2  Raiffeisen Future'!$A$1:$HO$54</definedName>
    <definedName name="_xlnm.Print_Area" localSheetId="12">'T-15.3  DDOR Garant Ekvilibrio'!$A$1:$HO$54</definedName>
    <definedName name="_xlnm.Print_Area" localSheetId="13">'T-15.4  Dunav'!$A$1:$HO$54</definedName>
    <definedName name="_xlnm.Print_Area" localSheetId="14">'T-15.5  Generali Index'!$A$1:$HO$54</definedName>
    <definedName name="_xlnm.Print_Area" localSheetId="15">'T-15.6  DDOR Garant Štednja'!$A$1:$HO$54</definedName>
    <definedName name="_xlnm.Print_Area" localSheetId="16">'T-15.7  Raiffeisen Euro Future'!$A$1:$DQ$54</definedName>
    <definedName name="_xlnm.Print_Area" localSheetId="0">ToC!$A$1:$A$77</definedName>
    <definedName name="_xlnm.Print_Area" localSheetId="5">Users!$A$1:$HO$65</definedName>
    <definedName name="T1_EN">'Key indicators'!$A$2</definedName>
    <definedName name="T1_SR">'Key indicators'!$A$1</definedName>
    <definedName name="T10_EN">#REF!</definedName>
    <definedName name="T10_SR">#REF!</definedName>
    <definedName name="T11_EN">'Payments, withdrawals &amp; fees'!$A$2</definedName>
    <definedName name="T11_SR">'Payments, withdrawals &amp; fees'!$A$1</definedName>
    <definedName name="T12_EN">'Securities trading &amp; costs'!$A$2</definedName>
    <definedName name="T12_SR">'Securities trading &amp; costs'!$A$1</definedName>
    <definedName name="T13_EN">'Securities trading &amp; costs'!$A$21</definedName>
    <definedName name="T13_SR">'Securities trading &amp; costs'!$A$20</definedName>
    <definedName name="T14_EN">FONDex!$A$2</definedName>
    <definedName name="T14_SR">FONDex!$A$1</definedName>
    <definedName name="T15_EN">Employees!$A$2</definedName>
    <definedName name="T15_SR">Employees!$A$1</definedName>
    <definedName name="T16.1_EN">'T-15.1  Generali Basic'!$A$2</definedName>
    <definedName name="T16.1_SR">'T-15.1  Generali Basic'!$A$1</definedName>
    <definedName name="T16.2_EN" localSheetId="16">'T-15.7  Raiffeisen Euro Future'!#REF!</definedName>
    <definedName name="T16.2_EN">'T-15.2  Raiffeisen Future'!$A$2</definedName>
    <definedName name="T16.2_SR" localSheetId="16">'T-15.7  Raiffeisen Euro Future'!#REF!</definedName>
    <definedName name="T16.2_SR">'T-15.2  Raiffeisen Future'!$A$1</definedName>
    <definedName name="T16.3_EN">'T-15.3  DDOR Garant Ekvilibrio'!$A$2</definedName>
    <definedName name="T16.3_SR">'T-15.3  DDOR Garant Ekvilibrio'!$A$1</definedName>
    <definedName name="T16.4_EN">'T-15.4  Dunav'!$A$2</definedName>
    <definedName name="T16.4_SR">'T-15.4  Dunav'!$A$1</definedName>
    <definedName name="T16.5_EN">'T-15.5  Generali Index'!$A$2</definedName>
    <definedName name="T16.5_SR">'T-15.5  Generali Index'!$A$1</definedName>
    <definedName name="T16.6_EN">#REF!</definedName>
    <definedName name="T16.6_SR">#REF!</definedName>
    <definedName name="T16.7_EN">'T-15.6  DDOR Garant Štednja'!$A$2</definedName>
    <definedName name="T16.7_SR">'T-15.6  DDOR Garant Štednja'!$A$1</definedName>
    <definedName name="T16.8_EN">'T-15.7  Raiffeisen Euro Future'!$A$2</definedName>
    <definedName name="T16.8_SR">'T-15.7  Raiffeisen Euro Future'!$A$1</definedName>
    <definedName name="T16.9_EN">#REF!</definedName>
    <definedName name="T16.9_SR">#REF!</definedName>
    <definedName name="T2_EN">'Net assets'!$A$2</definedName>
    <definedName name="T2_SR">'Net assets'!$A$1</definedName>
    <definedName name="T3_EN">'Net assets'!$A$21</definedName>
    <definedName name="T3_SR">'Net assets'!$A$20</definedName>
    <definedName name="T4_EN">'Asset structure'!$A$2</definedName>
    <definedName name="T4_SR">'Asset structure'!$A$1</definedName>
    <definedName name="T5_EN">'Asset structure'!$A$40</definedName>
    <definedName name="T5_SR">'Asset structure'!$A$39</definedName>
    <definedName name="T6_EN">Members!$A$2</definedName>
    <definedName name="T6_SR">Members!$A$1</definedName>
    <definedName name="T7_EN">Members!$A$23</definedName>
    <definedName name="T7_SR">Members!$A$22</definedName>
    <definedName name="T8_EN">Users!$A$2</definedName>
    <definedName name="T8_SR">Users!$A$1</definedName>
    <definedName name="T9_EN">Users!$A$26</definedName>
    <definedName name="T9_SR">Users!$A$25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P33" i="13" l="1"/>
  <c r="HQ33" i="13"/>
  <c r="HP31" i="23"/>
  <c r="HP30" i="23"/>
  <c r="JQ26" i="3" l="1"/>
  <c r="JQ27" i="3"/>
  <c r="JQ28" i="3"/>
  <c r="JQ29" i="3"/>
  <c r="JQ30" i="3"/>
  <c r="JQ31" i="3"/>
  <c r="JQ32" i="3"/>
  <c r="JQ33" i="3"/>
  <c r="JQ25" i="3"/>
  <c r="JQ8" i="3"/>
  <c r="JQ9" i="3"/>
  <c r="JQ10" i="3"/>
  <c r="JQ11" i="3"/>
  <c r="JQ13" i="3"/>
  <c r="JO18" i="3" l="1"/>
  <c r="JH18" i="2" l="1"/>
  <c r="IS18" i="2" l="1"/>
  <c r="IV16" i="3"/>
  <c r="IV13" i="3"/>
  <c r="IV12" i="3"/>
  <c r="IV11" i="3"/>
  <c r="IV9" i="3"/>
  <c r="IV8" i="3"/>
  <c r="IV7" i="3"/>
  <c r="IV6" i="3"/>
  <c r="HP25" i="23"/>
  <c r="IE16" i="3"/>
  <c r="IR16" i="3" s="1"/>
  <c r="IE13" i="3"/>
  <c r="IR13" i="3" s="1"/>
  <c r="IE12" i="3"/>
  <c r="IE11" i="3"/>
  <c r="IR11" i="3" s="1"/>
  <c r="IE9" i="3"/>
  <c r="IR9" i="3" s="1"/>
  <c r="IE8" i="3"/>
  <c r="IR8" i="3" s="1"/>
  <c r="IE7" i="3"/>
  <c r="IE6" i="3"/>
  <c r="IR6" i="3" s="1"/>
  <c r="IF17" i="2"/>
  <c r="IF16" i="2"/>
  <c r="IF15" i="2"/>
  <c r="IF14" i="2"/>
  <c r="IF13" i="2"/>
  <c r="IF10" i="2"/>
  <c r="IF9" i="2"/>
  <c r="IF8" i="2"/>
  <c r="IF7" i="2"/>
  <c r="IF6" i="2"/>
  <c r="HZ35" i="3"/>
  <c r="HZ34" i="3"/>
  <c r="HZ29" i="3"/>
  <c r="HZ28" i="3"/>
  <c r="HZ27" i="3"/>
  <c r="HZ26" i="3"/>
  <c r="HZ25" i="3"/>
  <c r="HV26" i="3"/>
  <c r="HV27" i="3"/>
  <c r="HV28" i="3"/>
  <c r="HV29" i="3"/>
  <c r="HV30" i="3"/>
  <c r="HV31" i="3"/>
  <c r="HV32" i="3"/>
  <c r="HV33" i="3"/>
  <c r="HV34" i="3"/>
  <c r="HV35" i="3"/>
  <c r="HV25" i="3"/>
  <c r="HV7" i="3"/>
  <c r="HV8" i="3"/>
  <c r="HV9" i="3"/>
  <c r="HV11" i="3"/>
  <c r="HV12" i="3"/>
  <c r="HV13" i="3"/>
  <c r="HV16" i="3"/>
  <c r="HV6" i="3"/>
  <c r="HW7" i="2"/>
  <c r="HW8" i="2"/>
  <c r="HW9" i="2"/>
  <c r="HW10" i="2"/>
  <c r="HW12" i="2"/>
  <c r="HW13" i="2"/>
  <c r="HW14" i="2"/>
  <c r="HW15" i="2"/>
  <c r="HW16" i="2"/>
  <c r="HW17" i="2"/>
  <c r="HW6" i="2"/>
  <c r="HR26" i="3"/>
  <c r="HR27" i="3"/>
  <c r="HR28" i="3"/>
  <c r="HR29" i="3"/>
  <c r="HR30" i="3"/>
  <c r="HR31" i="3"/>
  <c r="HR32" i="3"/>
  <c r="HR33" i="3"/>
  <c r="HR34" i="3"/>
  <c r="HR35" i="3"/>
  <c r="HR25" i="3"/>
  <c r="HR7" i="3"/>
  <c r="HR8" i="3"/>
  <c r="HR9" i="3"/>
  <c r="HR11" i="3"/>
  <c r="HR12" i="3"/>
  <c r="HR13" i="3"/>
  <c r="HR16" i="3"/>
  <c r="HR6" i="3"/>
  <c r="HS7" i="2"/>
  <c r="HS8" i="2"/>
  <c r="HS9" i="2"/>
  <c r="HS10" i="2"/>
  <c r="HS12" i="2"/>
  <c r="HS13" i="2"/>
  <c r="HS14" i="2"/>
  <c r="HS15" i="2"/>
  <c r="HS16" i="2"/>
  <c r="HS17" i="2"/>
  <c r="HS6" i="2"/>
  <c r="HN36" i="3"/>
  <c r="HJ33" i="3"/>
  <c r="HJ29" i="3"/>
  <c r="HJ28" i="3"/>
  <c r="HJ27" i="3"/>
  <c r="HJ26" i="3"/>
  <c r="HJ25" i="3"/>
  <c r="HI35" i="3"/>
  <c r="HI34" i="3"/>
  <c r="HJ16" i="3"/>
  <c r="HJ13" i="3"/>
  <c r="HJ11" i="3"/>
  <c r="HJ9" i="3"/>
  <c r="HJ8" i="3"/>
  <c r="HJ6" i="3"/>
  <c r="HJ14" i="2"/>
  <c r="N12" i="43"/>
  <c r="GO19" i="2"/>
  <c r="GN26" i="3"/>
  <c r="GN27" i="3"/>
  <c r="GN28" i="3"/>
  <c r="GN29" i="3"/>
  <c r="GN30" i="3"/>
  <c r="GN31" i="3"/>
  <c r="GN32" i="3"/>
  <c r="GN33" i="3"/>
  <c r="GN34" i="3"/>
  <c r="GN35" i="3"/>
  <c r="GN25" i="3"/>
  <c r="GN7" i="3"/>
  <c r="GN8" i="3"/>
  <c r="GN9" i="3"/>
  <c r="GN11" i="3"/>
  <c r="GN12" i="3"/>
  <c r="GN13" i="3"/>
  <c r="GN16" i="3"/>
  <c r="GN6" i="3"/>
  <c r="GJ26" i="3"/>
  <c r="GJ27" i="3"/>
  <c r="GJ28" i="3"/>
  <c r="GJ29" i="3"/>
  <c r="GJ30" i="3"/>
  <c r="GJ31" i="3"/>
  <c r="GJ32" i="3"/>
  <c r="GJ33" i="3"/>
  <c r="GJ34" i="3"/>
  <c r="GJ35" i="3"/>
  <c r="GJ25" i="3"/>
  <c r="GJ7" i="3"/>
  <c r="GJ8" i="3"/>
  <c r="GJ9" i="3"/>
  <c r="GJ11" i="3"/>
  <c r="GJ12" i="3"/>
  <c r="GJ13" i="3"/>
  <c r="GJ16" i="3"/>
  <c r="GJ6" i="3"/>
  <c r="GK7" i="2"/>
  <c r="GK8" i="2"/>
  <c r="GK9" i="2"/>
  <c r="GK10" i="2"/>
  <c r="GK19" i="2"/>
  <c r="GK12" i="2"/>
  <c r="GK13" i="2"/>
  <c r="GK14" i="2"/>
  <c r="GK15" i="2"/>
  <c r="GK16" i="2"/>
  <c r="GK17" i="2"/>
  <c r="GK6" i="2"/>
  <c r="GF26" i="3"/>
  <c r="GF27" i="3"/>
  <c r="GF28" i="3"/>
  <c r="GF29" i="3"/>
  <c r="GF30" i="3"/>
  <c r="GF31" i="3"/>
  <c r="GF32" i="3"/>
  <c r="GF33" i="3"/>
  <c r="GF34" i="3"/>
  <c r="GF35" i="3"/>
  <c r="GF25" i="3"/>
  <c r="GF7" i="3"/>
  <c r="GF8" i="3"/>
  <c r="GF9" i="3"/>
  <c r="GF11" i="3"/>
  <c r="GF12" i="3"/>
  <c r="GF13" i="3"/>
  <c r="GF16" i="3"/>
  <c r="GF17" i="3"/>
  <c r="GF6" i="3"/>
  <c r="GG8" i="2"/>
  <c r="GG9" i="2"/>
  <c r="GG10" i="2"/>
  <c r="GG12" i="2"/>
  <c r="GG13" i="2"/>
  <c r="GG14" i="2"/>
  <c r="GG15" i="2"/>
  <c r="GG16" i="2"/>
  <c r="GG17" i="2"/>
  <c r="GG7" i="2"/>
  <c r="GG6" i="2"/>
  <c r="GA26" i="3"/>
  <c r="GA27" i="3"/>
  <c r="GA28" i="3"/>
  <c r="GA29" i="3"/>
  <c r="GA30" i="3"/>
  <c r="GA31" i="3"/>
  <c r="GA32" i="3"/>
  <c r="GA33" i="3"/>
  <c r="GA34" i="3"/>
  <c r="GA35" i="3"/>
  <c r="GA25" i="3"/>
  <c r="GA7" i="3"/>
  <c r="GA8" i="3"/>
  <c r="GA9" i="3"/>
  <c r="GA11" i="3"/>
  <c r="GA12" i="3"/>
  <c r="GA13" i="3"/>
  <c r="GA16" i="3"/>
  <c r="GA6" i="3"/>
  <c r="GB7" i="2"/>
  <c r="GB8" i="2"/>
  <c r="GB9" i="2"/>
  <c r="GB10" i="2"/>
  <c r="GB12" i="2"/>
  <c r="GB13" i="2"/>
  <c r="GB14" i="2"/>
  <c r="GB15" i="2"/>
  <c r="GB16" i="2"/>
  <c r="GB17" i="2"/>
  <c r="GB6" i="2"/>
  <c r="HP28" i="23"/>
  <c r="FW26" i="3"/>
  <c r="FW27" i="3"/>
  <c r="FW28" i="3"/>
  <c r="FW29" i="3"/>
  <c r="FW30" i="3"/>
  <c r="FW31" i="3"/>
  <c r="FW32" i="3"/>
  <c r="FW33" i="3"/>
  <c r="FW34" i="3"/>
  <c r="FW35" i="3"/>
  <c r="FW25" i="3"/>
  <c r="FW7" i="3"/>
  <c r="FW8" i="3"/>
  <c r="FW9" i="3"/>
  <c r="FW11" i="3"/>
  <c r="FW12" i="3"/>
  <c r="FW13" i="3"/>
  <c r="FW16" i="3"/>
  <c r="FW6" i="3"/>
  <c r="FS26" i="3"/>
  <c r="FS27" i="3"/>
  <c r="FS28" i="3"/>
  <c r="FS29" i="3"/>
  <c r="FS30" i="3"/>
  <c r="FS31" i="3"/>
  <c r="FS32" i="3"/>
  <c r="FS33" i="3"/>
  <c r="FS34" i="3"/>
  <c r="FS35" i="3"/>
  <c r="FS25" i="3"/>
  <c r="FS7" i="3"/>
  <c r="FS8" i="3"/>
  <c r="FS9" i="3"/>
  <c r="FS11" i="3"/>
  <c r="FS12" i="3"/>
  <c r="FS13" i="3"/>
  <c r="FS16" i="3"/>
  <c r="FS6" i="3"/>
  <c r="FT7" i="2"/>
  <c r="FT8" i="2"/>
  <c r="FT9" i="2"/>
  <c r="FT10" i="2"/>
  <c r="FT12" i="2"/>
  <c r="FT13" i="2"/>
  <c r="FT14" i="2"/>
  <c r="FT15" i="2"/>
  <c r="FT16" i="2"/>
  <c r="FT17" i="2"/>
  <c r="FT6" i="2"/>
  <c r="FO26" i="3"/>
  <c r="FO27" i="3"/>
  <c r="FO28" i="3"/>
  <c r="FO29" i="3"/>
  <c r="FO30" i="3"/>
  <c r="FO31" i="3"/>
  <c r="FO32" i="3"/>
  <c r="FO33" i="3"/>
  <c r="FO34" i="3"/>
  <c r="FO35" i="3"/>
  <c r="FO25" i="3"/>
  <c r="FO7" i="3"/>
  <c r="FO8" i="3"/>
  <c r="FO9" i="3"/>
  <c r="FO11" i="3"/>
  <c r="FO12" i="3"/>
  <c r="FO13" i="3"/>
  <c r="FO16" i="3"/>
  <c r="FO6" i="3"/>
  <c r="FP7" i="2"/>
  <c r="FP8" i="2"/>
  <c r="FP9" i="2"/>
  <c r="FP10" i="2"/>
  <c r="FP12" i="2"/>
  <c r="FP13" i="2"/>
  <c r="FP14" i="2"/>
  <c r="FP15" i="2"/>
  <c r="FP16" i="2"/>
  <c r="FP17" i="2"/>
  <c r="FP6" i="2"/>
  <c r="FJ16" i="3"/>
  <c r="FJ13" i="3"/>
  <c r="FK13" i="3" s="1"/>
  <c r="FJ12" i="3"/>
  <c r="FJ11" i="3"/>
  <c r="FK11" i="3" s="1"/>
  <c r="FJ9" i="3"/>
  <c r="FK9" i="3" s="1"/>
  <c r="FJ8" i="3"/>
  <c r="FK8" i="3" s="1"/>
  <c r="FJ7" i="3"/>
  <c r="FK7" i="3" s="1"/>
  <c r="FJ6" i="3"/>
  <c r="FL17" i="2"/>
  <c r="FL16" i="2"/>
  <c r="FL15" i="2"/>
  <c r="FK36" i="3" s="1"/>
  <c r="FL14" i="2"/>
  <c r="FL13" i="2"/>
  <c r="FL10" i="2"/>
  <c r="FL9" i="2"/>
  <c r="FL8" i="2"/>
  <c r="FL7" i="2"/>
  <c r="FL6" i="2"/>
  <c r="FH36" i="3"/>
  <c r="ES16" i="3"/>
  <c r="ES13" i="3"/>
  <c r="ES12" i="3"/>
  <c r="ES11" i="3"/>
  <c r="ES9" i="3"/>
  <c r="ES8" i="3"/>
  <c r="ES7" i="3"/>
  <c r="ES6" i="3"/>
  <c r="FB16" i="3"/>
  <c r="FB6" i="3"/>
  <c r="EX33" i="3"/>
  <c r="EX29" i="3"/>
  <c r="EX28" i="3"/>
  <c r="EX27" i="3"/>
  <c r="EX26" i="3"/>
  <c r="EX25" i="3"/>
  <c r="EO36" i="3"/>
  <c r="EQ19" i="2"/>
  <c r="EK35" i="3"/>
  <c r="EK34" i="3"/>
  <c r="EK29" i="3"/>
  <c r="EK28" i="3"/>
  <c r="EK27" i="3"/>
  <c r="EK26" i="3"/>
  <c r="EK25" i="3"/>
  <c r="DQ37" i="77"/>
  <c r="DP37" i="77"/>
  <c r="DQ36" i="77"/>
  <c r="DP36" i="77"/>
  <c r="DQ35" i="77"/>
  <c r="DP35" i="77"/>
  <c r="DQ34" i="77"/>
  <c r="DP34" i="77"/>
  <c r="DQ32" i="77"/>
  <c r="DP32" i="77"/>
  <c r="DQ31" i="77"/>
  <c r="DP31" i="77"/>
  <c r="DQ30" i="77"/>
  <c r="DP30" i="77"/>
  <c r="DQ29" i="77"/>
  <c r="DP29" i="77"/>
  <c r="DQ28" i="77"/>
  <c r="DP28" i="77"/>
  <c r="DQ27" i="77"/>
  <c r="DP27" i="77"/>
  <c r="DQ26" i="77"/>
  <c r="DP26" i="77"/>
  <c r="DQ25" i="77"/>
  <c r="DP25" i="77"/>
  <c r="DQ19" i="2"/>
  <c r="HP25" i="76"/>
  <c r="HQ25" i="76"/>
  <c r="HP26" i="76"/>
  <c r="HQ26" i="76"/>
  <c r="HP27" i="76"/>
  <c r="HQ27" i="76"/>
  <c r="HP28" i="76"/>
  <c r="HQ28" i="76"/>
  <c r="HP29" i="76"/>
  <c r="HQ29" i="76"/>
  <c r="HP30" i="76"/>
  <c r="HQ30" i="76"/>
  <c r="HP31" i="76"/>
  <c r="HQ31" i="76"/>
  <c r="HP32" i="76"/>
  <c r="HQ32" i="76"/>
  <c r="HP34" i="76"/>
  <c r="HQ34" i="76"/>
  <c r="HP35" i="76"/>
  <c r="HQ35" i="76"/>
  <c r="HP36" i="76"/>
  <c r="HQ36" i="76"/>
  <c r="HP37" i="76"/>
  <c r="HQ37" i="76"/>
  <c r="HP25" i="74"/>
  <c r="HQ25" i="74"/>
  <c r="HP26" i="74"/>
  <c r="HQ26" i="74"/>
  <c r="HP27" i="74"/>
  <c r="HQ27" i="74"/>
  <c r="HP28" i="74"/>
  <c r="HQ28" i="74"/>
  <c r="HP29" i="74"/>
  <c r="HQ29" i="74"/>
  <c r="HP30" i="74"/>
  <c r="HQ30" i="74"/>
  <c r="HP31" i="74"/>
  <c r="HQ31" i="74"/>
  <c r="HP32" i="74"/>
  <c r="HQ32" i="74"/>
  <c r="HP34" i="74"/>
  <c r="HQ34" i="74"/>
  <c r="HP35" i="74"/>
  <c r="HQ35" i="74"/>
  <c r="HP36" i="74"/>
  <c r="HQ36" i="74"/>
  <c r="HP37" i="74"/>
  <c r="HQ37" i="74"/>
  <c r="HP25" i="73"/>
  <c r="HQ25" i="73"/>
  <c r="HP26" i="73"/>
  <c r="HQ26" i="73"/>
  <c r="HP27" i="73"/>
  <c r="HQ27" i="73"/>
  <c r="HP28" i="73"/>
  <c r="HQ28" i="73"/>
  <c r="HP29" i="73"/>
  <c r="HQ29" i="73"/>
  <c r="HP30" i="73"/>
  <c r="HQ30" i="73"/>
  <c r="HP31" i="73"/>
  <c r="HQ31" i="73"/>
  <c r="HP32" i="73"/>
  <c r="HQ32" i="73"/>
  <c r="HP34" i="73"/>
  <c r="HQ34" i="73"/>
  <c r="HP35" i="73"/>
  <c r="HQ35" i="73"/>
  <c r="HP36" i="73"/>
  <c r="HQ36" i="73"/>
  <c r="HP37" i="73"/>
  <c r="HQ37" i="73"/>
  <c r="HP25" i="71"/>
  <c r="HQ25" i="71"/>
  <c r="HP26" i="71"/>
  <c r="HQ26" i="71"/>
  <c r="HP27" i="71"/>
  <c r="HQ27" i="71"/>
  <c r="HP28" i="71"/>
  <c r="HQ28" i="71"/>
  <c r="HP29" i="71"/>
  <c r="HQ29" i="71"/>
  <c r="HP30" i="71"/>
  <c r="HQ30" i="71"/>
  <c r="HP31" i="71"/>
  <c r="HQ31" i="71"/>
  <c r="HP32" i="71"/>
  <c r="HQ32" i="71"/>
  <c r="HP34" i="71"/>
  <c r="HQ34" i="71"/>
  <c r="HP35" i="71"/>
  <c r="HQ35" i="71"/>
  <c r="HP36" i="71"/>
  <c r="HQ36" i="71"/>
  <c r="HP37" i="71"/>
  <c r="HQ37" i="71"/>
  <c r="HP25" i="61"/>
  <c r="HQ25" i="61"/>
  <c r="HP26" i="61"/>
  <c r="HQ26" i="61"/>
  <c r="HP27" i="61"/>
  <c r="HQ27" i="61"/>
  <c r="HP28" i="61"/>
  <c r="HQ28" i="61"/>
  <c r="HP29" i="61"/>
  <c r="HQ29" i="61"/>
  <c r="HP30" i="61"/>
  <c r="HQ30" i="61"/>
  <c r="HP31" i="61"/>
  <c r="HQ31" i="61"/>
  <c r="HP32" i="61"/>
  <c r="HQ32" i="61"/>
  <c r="HP34" i="61"/>
  <c r="HQ34" i="61"/>
  <c r="HP35" i="61"/>
  <c r="HQ35" i="61"/>
  <c r="HP36" i="61"/>
  <c r="HQ36" i="61"/>
  <c r="HP37" i="61"/>
  <c r="HQ37" i="61"/>
  <c r="HQ29" i="13"/>
  <c r="HQ30" i="13"/>
  <c r="HQ31" i="13"/>
  <c r="HQ32" i="13"/>
  <c r="HP34" i="13"/>
  <c r="HQ34" i="13"/>
  <c r="HP35" i="13"/>
  <c r="HQ35" i="13"/>
  <c r="HP36" i="13"/>
  <c r="HQ36" i="13"/>
  <c r="HP37" i="13"/>
  <c r="HQ37" i="13"/>
  <c r="HP26" i="23"/>
  <c r="HP27" i="23"/>
  <c r="HP29" i="23"/>
  <c r="IB15" i="2" l="1"/>
  <c r="IB8" i="2"/>
  <c r="IB13" i="2"/>
  <c r="IB17" i="2"/>
  <c r="GC16" i="2"/>
  <c r="GC9" i="2"/>
  <c r="IB7" i="2"/>
  <c r="GC7" i="2"/>
  <c r="GB35" i="3"/>
  <c r="IB6" i="2"/>
  <c r="GC6" i="2"/>
  <c r="GC8" i="2"/>
  <c r="GK20" i="2"/>
  <c r="IB10" i="2"/>
  <c r="GB27" i="3"/>
  <c r="GB28" i="3"/>
  <c r="ES17" i="3"/>
  <c r="IB9" i="2"/>
  <c r="GB6" i="3"/>
  <c r="GB16" i="3"/>
  <c r="HV17" i="3"/>
  <c r="GB13" i="3"/>
  <c r="GB34" i="3"/>
  <c r="FK16" i="3"/>
  <c r="GB29" i="3"/>
  <c r="GB25" i="3"/>
  <c r="GB30" i="3"/>
  <c r="GB26" i="3"/>
  <c r="FK6" i="3"/>
  <c r="GB11" i="3"/>
  <c r="GB33" i="3"/>
  <c r="GB9" i="3"/>
  <c r="GB32" i="3"/>
  <c r="GB8" i="3"/>
  <c r="GB31" i="3"/>
  <c r="GC10" i="2"/>
  <c r="GC15" i="2"/>
  <c r="GC14" i="2"/>
  <c r="GC13" i="2"/>
  <c r="IB14" i="2"/>
  <c r="GC17" i="2"/>
  <c r="IB16" i="2"/>
  <c r="GC1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J 2006_09_2007" type="4" refreshedVersion="0" background="1">
    <webPr xml="1" sourceData="1" url="C:\Documents and Settings\radmila.ristic\My Documents\XML\ANEKS\IJ 2006_09_2007.xml" htmlTables="1" htmlFormat="all"/>
  </connection>
</connections>
</file>

<file path=xl/sharedStrings.xml><?xml version="1.0" encoding="utf-8"?>
<sst xmlns="http://schemas.openxmlformats.org/spreadsheetml/2006/main" count="10812" uniqueCount="852">
  <si>
    <r>
      <t>►</t>
    </r>
    <r>
      <rPr>
        <sz val="8"/>
        <color indexed="23"/>
        <rFont val="Arial"/>
        <family val="2"/>
        <charset val="238"/>
      </rPr>
      <t xml:space="preserve"> </t>
    </r>
    <r>
      <rPr>
        <sz val="8"/>
        <rFont val="Arial"/>
        <family val="2"/>
        <charset val="238"/>
      </rPr>
      <t>Табела 9: Укупан број активних корисника на нивоу сектора може бити (и најчешће јесте) мањи од суме броја активних корисника по фондовима појединачно, обзиром да један корисник може, у истом месецу, бити активан у више фондова.</t>
    </r>
  </si>
  <si>
    <r>
      <t>►</t>
    </r>
    <r>
      <rPr>
        <sz val="8"/>
        <color indexed="23"/>
        <rFont val="Arial"/>
        <family val="2"/>
        <charset val="238"/>
      </rPr>
      <t xml:space="preserve"> </t>
    </r>
    <r>
      <rPr>
        <sz val="8"/>
        <rFont val="Arial"/>
        <family val="2"/>
        <charset val="238"/>
      </rPr>
      <t>Табела 8: Укупан број корисника на нивоу сектора може бити (и најчешће јесте) мањи од суме броја корисника по фондовима појединачно, обзиром да један корисник може бити члан више различитих фондова.</t>
    </r>
  </si>
  <si>
    <r>
      <t>►</t>
    </r>
    <r>
      <rPr>
        <sz val="8"/>
        <color indexed="23"/>
        <rFont val="Arial"/>
        <family val="2"/>
        <charset val="238"/>
      </rPr>
      <t xml:space="preserve"> </t>
    </r>
    <r>
      <rPr>
        <sz val="8"/>
        <rFont val="Arial"/>
        <family val="2"/>
      </rPr>
      <t>Табела 9; Графикон 5: Број активних корисника је број корисника који су, у посматраном месецу, имали уплату на бар један од својих индивидуалних рачуна.</t>
    </r>
  </si>
  <si>
    <r>
      <t>►</t>
    </r>
    <r>
      <rPr>
        <sz val="8"/>
        <color indexed="23"/>
        <rFont val="Arial"/>
        <family val="2"/>
        <charset val="238"/>
      </rPr>
      <t xml:space="preserve"> </t>
    </r>
    <r>
      <rPr>
        <sz val="8"/>
        <rFont val="Arial"/>
        <family val="2"/>
      </rPr>
      <t>Табела 1, 11: Укупне накнаде укључују само накнаде за услуге друштава за управљање, то јест накнаде приликом уплате пензијских доприноса и накнаде за управљање имовином фонда. Накнаде за пренос рачуна нису обухваћене, обзиром да се оне наплаћују према стварним трошковима преноса.</t>
    </r>
  </si>
  <si>
    <r>
      <t>►</t>
    </r>
    <r>
      <rPr>
        <sz val="8"/>
        <color indexed="23"/>
        <rFont val="Arial"/>
        <family val="2"/>
        <charset val="238"/>
      </rPr>
      <t xml:space="preserve"> </t>
    </r>
    <r>
      <rPr>
        <sz val="8"/>
        <rFont val="Arial"/>
        <family val="2"/>
      </rPr>
      <t>Табела 1, 6, 7; Графикон 4: Број чланова (уговора о чланству) = број индивидуалних уговора о чланству + број чланова пензијских планова. Овај број уједно представља и број индивидуалних рачуна.</t>
    </r>
  </si>
  <si>
    <r>
      <t>►</t>
    </r>
    <r>
      <rPr>
        <sz val="8"/>
        <color indexed="23"/>
        <rFont val="Arial"/>
        <family val="2"/>
        <charset val="238"/>
      </rPr>
      <t xml:space="preserve"> </t>
    </r>
    <r>
      <rPr>
        <sz val="8"/>
        <rFont val="Arial"/>
        <family val="2"/>
      </rPr>
      <t>Услед евентуалних накнадно уочених неправилности или исправки извештаја, поједини подаци могу бити ревидирани, у ком случају ће стајати посебна напомена.</t>
    </r>
  </si>
  <si>
    <t>07/10</t>
  </si>
  <si>
    <r>
      <t>►</t>
    </r>
    <r>
      <rPr>
        <sz val="8"/>
        <color indexed="23"/>
        <rFont val="Arial"/>
        <family val="2"/>
        <charset val="238"/>
      </rPr>
      <t xml:space="preserve"> </t>
    </r>
    <r>
      <rPr>
        <sz val="8"/>
        <rFont val="Arial"/>
        <family val="2"/>
      </rPr>
      <t>У свим табелама симбол "N/A" означава да податак није доступан, или да није био применљив у датом извештајном периоду. Видети објашњења и посебне напомене за детаље у вези специфичних података код којих стоји ова ознака.</t>
    </r>
  </si>
  <si>
    <t>Корпоративне обвезнице</t>
  </si>
  <si>
    <t>Corporate bonds</t>
  </si>
  <si>
    <r>
      <t>►</t>
    </r>
    <r>
      <rPr>
        <sz val="8"/>
        <rFont val="Arial"/>
        <family val="2"/>
        <charset val="238"/>
      </rPr>
      <t xml:space="preserve"> Table 1, 10: All data on users, accumulated funds and membership contracts, presented in these tables, include only contributing users/members (see explanation which follows Table 6 and Table 8).</t>
    </r>
  </si>
  <si>
    <r>
      <t>►</t>
    </r>
    <r>
      <rPr>
        <sz val="8"/>
        <rFont val="Arial"/>
        <family val="2"/>
        <charset val="238"/>
      </rPr>
      <t xml:space="preserve"> Table 6, 8: Members (membership contracts) and users are classified in two categories: (1) contributing members/users - those who are still contributing and hence actively accumulating funds on their individual accounts, or who have stopped regulary contributing but have not yet started withdrawing; (2) members/users receiving benefits - those who have started withdrawing from individual accounts (and are receiving scheduled payments). Before 2009, this classification was available only for members (contracts).</t>
    </r>
  </si>
  <si>
    <r>
      <t>►</t>
    </r>
    <r>
      <rPr>
        <sz val="8"/>
        <rFont val="Arial"/>
        <family val="2"/>
        <charset val="238"/>
      </rPr>
      <t xml:space="preserve"> Табела 7: Број активних пензијских планова је број пензијских планова за чије чланове је, у посматраном месецу, извршена уплата пензијског доприноса.</t>
    </r>
  </si>
  <si>
    <r>
      <t>►</t>
    </r>
    <r>
      <rPr>
        <sz val="8"/>
        <rFont val="Arial"/>
        <family val="2"/>
        <charset val="238"/>
      </rPr>
      <t xml:space="preserve"> Табела 8: Промена броја корисника представља промену у укупном броју корисника у фази акумулације, у односу на претходни месец. Другим речима, то је разлика повећања и смањења броја корисника у фази акумулације, где повећање представаља број нових корисника у систему, а смањење број корисника који су повукли средства у целости (нпр. једнократном исплатом) или су прешли у фазу повлачења (почели да примају програмиране исплате). Податак о повећању и смањењу броја корисника доступан је од јануара 2009.</t>
    </r>
  </si>
  <si>
    <r>
      <t>►</t>
    </r>
    <r>
      <rPr>
        <sz val="8"/>
        <rFont val="Arial"/>
        <family val="2"/>
        <charset val="238"/>
      </rPr>
      <t xml:space="preserve"> Table 7: Number of active pension schemes is the number of pension schemes for whose members contribution has been made in the considered month.</t>
    </r>
  </si>
  <si>
    <t>05/10</t>
  </si>
  <si>
    <r>
      <t>►</t>
    </r>
    <r>
      <rPr>
        <sz val="8"/>
        <rFont val="Arial"/>
        <family val="2"/>
        <charset val="238"/>
      </rPr>
      <t xml:space="preserve"> Table 8: Change in the number of users represents the change in the total number of contributing users, compared to the previous month. In other words, that it is the difference between increase and decrease in the number of contributing users, where increase represents the number of new users in the system, and decrease corresponds to the number of users who withdrew their funds completely (e.g. lump-sum payment) or started receiving scheduled payments. Data on increase and decrease in the number of users is available since January 2009.</t>
    </r>
  </si>
  <si>
    <r>
      <t>►</t>
    </r>
    <r>
      <rPr>
        <sz val="8"/>
        <rFont val="Arial"/>
        <family val="2"/>
        <charset val="238"/>
      </rPr>
      <t xml:space="preserve"> Table 1: The total number of users shown in the age and gender structures does not include the users that, based on the available data, could not be classified in any of the categories. The actual number of users in the system is often greater and is shown elsewhere in this report. The intention here is to present the user structure, and the abovementioned difference is insignificant and has no major impact on it. In this table, as well as in Table 10, only contributing users are included (see explanation which follows Table 6 and Table 8).</t>
    </r>
  </si>
  <si>
    <t>Value</t>
  </si>
  <si>
    <t>10/09</t>
  </si>
  <si>
    <r>
      <t>►</t>
    </r>
    <r>
      <rPr>
        <sz val="8"/>
        <rFont val="Arial"/>
        <family val="2"/>
        <charset val="238"/>
      </rPr>
      <t xml:space="preserve"> Table 8: The total number of users at the industry level can be (and most often is) less than the sum of the number of users for each fund, because of the fact that one user may be a member of more than one fund.</t>
    </r>
  </si>
  <si>
    <r>
      <t>►</t>
    </r>
    <r>
      <rPr>
        <sz val="8"/>
        <rFont val="Arial"/>
        <family val="2"/>
        <charset val="238"/>
      </rPr>
      <t xml:space="preserve"> Table 9: The total number of active users at the industry level can be (and most often is) less than the sum of the number of active users for each fund, because of the fact that one user may be active in more than one fund, in the same month.</t>
    </r>
  </si>
  <si>
    <t>06/10</t>
  </si>
  <si>
    <r>
      <t>►</t>
    </r>
    <r>
      <rPr>
        <sz val="8"/>
        <rFont val="Arial"/>
        <family val="2"/>
        <charset val="238"/>
      </rPr>
      <t xml:space="preserve"> Table 11; Chart 6: Before July 2007, data on contribution payments through employer contributors were not available as separate amounts. For that period, these amounts are included in individual payments.</t>
    </r>
  </si>
  <si>
    <r>
      <t>►</t>
    </r>
    <r>
      <rPr>
        <sz val="8"/>
        <rFont val="Arial"/>
        <family val="2"/>
        <charset val="238"/>
      </rPr>
      <t xml:space="preserve"> Table 11: Before January 2009, data on partial payments and purchases of annuities were not availa</t>
    </r>
    <r>
      <rPr>
        <sz val="8"/>
        <rFont val="Arial"/>
        <family val="2"/>
        <charset val="238"/>
      </rPr>
      <t>ble as separate amounts. For that period, these amounts are included in lump-sum payments.</t>
    </r>
  </si>
  <si>
    <t>11/09</t>
  </si>
  <si>
    <r>
      <t>►</t>
    </r>
    <r>
      <rPr>
        <sz val="8"/>
        <rFont val="Arial"/>
        <family val="2"/>
        <charset val="238"/>
      </rPr>
      <t xml:space="preserve"> Table 11; Chart 6, 7, 8: Before July 2007, data on transfers between funds were not available as separate am</t>
    </r>
    <r>
      <rPr>
        <sz val="8"/>
        <rFont val="Arial"/>
        <family val="2"/>
        <charset val="238"/>
      </rPr>
      <t>ounts. For that period, these amounts are included both in contribution payments (as individual payments) and withdrawals (as lump-sum payments).</t>
    </r>
  </si>
  <si>
    <r>
      <t>►</t>
    </r>
    <r>
      <rPr>
        <sz val="8"/>
        <rFont val="Arial"/>
        <family val="2"/>
        <charset val="238"/>
      </rPr>
      <t xml:space="preserve"> Table 14: Pursuant to Article 48, paragraph 5 of the Law, returns on investment during the first year of operations of voluntary pension fund are not announced.</t>
    </r>
  </si>
  <si>
    <t>Change in the number of users</t>
  </si>
  <si>
    <t>Volume of securities trading</t>
  </si>
  <si>
    <t>Purchases</t>
  </si>
  <si>
    <t>Sales</t>
  </si>
  <si>
    <t>Куповина</t>
  </si>
  <si>
    <t>Продаја</t>
  </si>
  <si>
    <t>Total trading volume</t>
  </si>
  <si>
    <t>09/09</t>
  </si>
  <si>
    <t>у млн RSD</t>
  </si>
  <si>
    <t>Table 1.   Key indicators of VPF operations</t>
  </si>
  <si>
    <r>
      <t>►</t>
    </r>
    <r>
      <rPr>
        <b/>
        <sz val="10"/>
        <color indexed="55"/>
        <rFont val="Arial"/>
        <family val="2"/>
        <charset val="238"/>
      </rPr>
      <t xml:space="preserve"> </t>
    </r>
    <r>
      <rPr>
        <b/>
        <sz val="10"/>
        <rFont val="Arial"/>
        <family val="2"/>
        <charset val="238"/>
      </rPr>
      <t xml:space="preserve">Membership contracts and users </t>
    </r>
    <r>
      <rPr>
        <sz val="10"/>
        <rFont val="Arial"/>
        <family val="2"/>
        <charset val="238"/>
      </rPr>
      <t>(see Table 6, 7, 8, 9, 10 and Chart 4, 5 for details)</t>
    </r>
  </si>
  <si>
    <t>Purchases of securities</t>
  </si>
  <si>
    <t>Sales of securities</t>
  </si>
  <si>
    <r>
      <t>Table 4.</t>
    </r>
    <r>
      <rPr>
        <b/>
        <sz val="12"/>
        <rFont val="Arial"/>
        <family val="2"/>
      </rPr>
      <t xml:space="preserve">   Structure of VPFs by asset class</t>
    </r>
  </si>
  <si>
    <r>
      <t>Table 5.</t>
    </r>
    <r>
      <rPr>
        <b/>
        <sz val="12"/>
        <rFont val="Arial"/>
        <family val="2"/>
      </rPr>
      <t xml:space="preserve">   Currency structure of VPFs</t>
    </r>
  </si>
  <si>
    <t>Table 4.   Structure of VPFs by asset class</t>
  </si>
  <si>
    <t>Table 5.   Currency structure of VPFs</t>
  </si>
  <si>
    <r>
      <t>Chart 3.</t>
    </r>
    <r>
      <rPr>
        <b/>
        <sz val="12"/>
        <rFont val="Arial"/>
        <family val="2"/>
      </rPr>
      <t xml:space="preserve">   Asset structure of VPF industry</t>
    </r>
  </si>
  <si>
    <t>Chart 3.   Asset structure of VPF industry</t>
  </si>
  <si>
    <r>
      <t>Table 6.</t>
    </r>
    <r>
      <rPr>
        <b/>
        <sz val="12"/>
        <rFont val="Arial"/>
        <family val="2"/>
      </rPr>
      <t xml:space="preserve">   Number of members (membership contracts) by fund</t>
    </r>
  </si>
  <si>
    <t>Table 6.   Number of members (membership contracts) by fund</t>
  </si>
  <si>
    <r>
      <t>Table 7.</t>
    </r>
    <r>
      <rPr>
        <b/>
        <sz val="12"/>
        <rFont val="Arial"/>
        <family val="2"/>
      </rPr>
      <t xml:space="preserve">   Number of active members (contracts) by fund</t>
    </r>
  </si>
  <si>
    <t>Table 7.   Number of active members (contracts) by fund</t>
  </si>
  <si>
    <r>
      <t>Table 8.</t>
    </r>
    <r>
      <rPr>
        <b/>
        <sz val="12"/>
        <rFont val="Arial"/>
        <family val="2"/>
      </rPr>
      <t xml:space="preserve">   Number of users by fund</t>
    </r>
  </si>
  <si>
    <r>
      <t>Table 9.</t>
    </r>
    <r>
      <rPr>
        <b/>
        <sz val="12"/>
        <rFont val="Arial"/>
        <family val="2"/>
      </rPr>
      <t xml:space="preserve">   Number of active users by fund</t>
    </r>
  </si>
  <si>
    <t>Table 8.   Number of users by fund</t>
  </si>
  <si>
    <t>Table 9.   Number of active users by fund</t>
  </si>
  <si>
    <t>Transfers between funds</t>
  </si>
  <si>
    <t>Chart 8.   Transfers between funds</t>
  </si>
  <si>
    <t>03/10</t>
  </si>
  <si>
    <t>Accumulated funds as a percentage of total</t>
  </si>
  <si>
    <t>Учешће средстава у укупним акумулираним средствима</t>
  </si>
  <si>
    <t>Доспеће ХоВ</t>
  </si>
  <si>
    <t>Maturity of securities</t>
  </si>
  <si>
    <t>Однос куповине према продаји и доспећу</t>
  </si>
  <si>
    <t>Ratio of purchases to sales and maturity</t>
  </si>
  <si>
    <r>
      <t>►</t>
    </r>
    <r>
      <rPr>
        <b/>
        <sz val="10"/>
        <color indexed="55"/>
        <rFont val="Arial"/>
        <family val="2"/>
        <charset val="238"/>
      </rPr>
      <t xml:space="preserve"> </t>
    </r>
    <r>
      <rPr>
        <b/>
        <sz val="10"/>
        <rFont val="Arial"/>
        <family val="2"/>
        <charset val="238"/>
      </rPr>
      <t xml:space="preserve">FONDex </t>
    </r>
    <r>
      <rPr>
        <sz val="10"/>
        <rFont val="Arial"/>
        <family val="2"/>
        <charset val="238"/>
      </rPr>
      <t>(see Table 14 for details)</t>
    </r>
  </si>
  <si>
    <t>0-19</t>
  </si>
  <si>
    <t>20-29</t>
  </si>
  <si>
    <t>30-39</t>
  </si>
  <si>
    <t>40-49</t>
  </si>
  <si>
    <t>Raiffeisen Future</t>
  </si>
  <si>
    <t>HYPO</t>
  </si>
  <si>
    <t>Укупно</t>
  </si>
  <si>
    <t>Акције</t>
  </si>
  <si>
    <t>Трезорски записи</t>
  </si>
  <si>
    <t>Орочени депозити</t>
  </si>
  <si>
    <t>Средства на кастоди рн.</t>
  </si>
  <si>
    <t>Потраживања</t>
  </si>
  <si>
    <t>Укупна имовина</t>
  </si>
  <si>
    <t>Мушки</t>
  </si>
  <si>
    <t>Женски</t>
  </si>
  <si>
    <t>Број корисника</t>
  </si>
  <si>
    <t>Пол</t>
  </si>
  <si>
    <t>Старосна структура</t>
  </si>
  <si>
    <t>Пренос у други фонд</t>
  </si>
  <si>
    <t>Брокерске накнаде</t>
  </si>
  <si>
    <t>Накнаде кастоди банака</t>
  </si>
  <si>
    <t>Берзанске накнаде</t>
  </si>
  <si>
    <t>Нето имовина</t>
  </si>
  <si>
    <t>Укупне уплате</t>
  </si>
  <si>
    <t>08/10</t>
  </si>
  <si>
    <t>Укупан број корисника</t>
  </si>
  <si>
    <t>у %</t>
  </si>
  <si>
    <t>N/A</t>
  </si>
  <si>
    <t>Учешће у укупном броју</t>
  </si>
  <si>
    <t>Остало</t>
  </si>
  <si>
    <t>08/09</t>
  </si>
  <si>
    <t>Датум</t>
  </si>
  <si>
    <t>FONDex</t>
  </si>
  <si>
    <t>HHI</t>
  </si>
  <si>
    <t>BELEX15</t>
  </si>
  <si>
    <t>DDOR Penzija plus</t>
  </si>
  <si>
    <t>Dunav</t>
  </si>
  <si>
    <t>Triglav penzija</t>
  </si>
  <si>
    <t>NLB Nova penzija</t>
  </si>
  <si>
    <t>Triglav penzijski fondovi</t>
  </si>
  <si>
    <t>Societe Generale Penzije</t>
  </si>
  <si>
    <t>RSD</t>
  </si>
  <si>
    <t>EUR</t>
  </si>
  <si>
    <t>Од почетка пословања ДПФ</t>
  </si>
  <si>
    <t>За последњих годину дана</t>
  </si>
  <si>
    <t>Накнаде Централног регистра</t>
  </si>
  <si>
    <t>in RSD mln</t>
  </si>
  <si>
    <t>Net assets</t>
  </si>
  <si>
    <t>Gender</t>
  </si>
  <si>
    <t>Male</t>
  </si>
  <si>
    <t>Female</t>
  </si>
  <si>
    <t>Total number of users</t>
  </si>
  <si>
    <t>Укупне исплате</t>
  </si>
  <si>
    <t>Contribution payments</t>
  </si>
  <si>
    <t>Average contribution fee</t>
  </si>
  <si>
    <t>Age structure</t>
  </si>
  <si>
    <t>Total</t>
  </si>
  <si>
    <t>in %</t>
  </si>
  <si>
    <t>Shares</t>
  </si>
  <si>
    <t>Other</t>
  </si>
  <si>
    <t>Treasury bills</t>
  </si>
  <si>
    <t>Term deposits</t>
  </si>
  <si>
    <t>Transaction accounts</t>
  </si>
  <si>
    <t>Total assets</t>
  </si>
  <si>
    <t>Number of users</t>
  </si>
  <si>
    <t>Brokers' fees</t>
  </si>
  <si>
    <t>Stock exchange fees</t>
  </si>
  <si>
    <t>Курс EUR/RSD</t>
  </si>
  <si>
    <t>EUR/RSD exchange rate</t>
  </si>
  <si>
    <t>Since the start of VPF operations</t>
  </si>
  <si>
    <t>For the last year</t>
  </si>
  <si>
    <t>Central securities depository fees</t>
  </si>
  <si>
    <t>Transfer of title to securities tax</t>
  </si>
  <si>
    <t>Withdrawals</t>
  </si>
  <si>
    <t>Maturity</t>
  </si>
  <si>
    <t>Receivables</t>
  </si>
  <si>
    <t>Percent share of total</t>
  </si>
  <si>
    <t>Београдска берза</t>
  </si>
  <si>
    <t>Аукције државних ХоВ</t>
  </si>
  <si>
    <t>Ванберзанско трговање</t>
  </si>
  <si>
    <t>Belgrade Stock Exchange</t>
  </si>
  <si>
    <t>Government securities auctions</t>
  </si>
  <si>
    <t>Over-the-counter</t>
  </si>
  <si>
    <t>Куповина ХоВ</t>
  </si>
  <si>
    <t>Продаја ХоВ</t>
  </si>
  <si>
    <t>Учешће ДПФ у укупном промету на Београдској берзи</t>
  </si>
  <si>
    <t>Обим промета ХоВ</t>
  </si>
  <si>
    <t>VPF share in the total volume of trading in the Belgrade S. E.</t>
  </si>
  <si>
    <t>05/08</t>
  </si>
  <si>
    <t>06/08</t>
  </si>
  <si>
    <t>12/06</t>
  </si>
  <si>
    <t>12/07</t>
  </si>
  <si>
    <t>01/08</t>
  </si>
  <si>
    <t>02/08</t>
  </si>
  <si>
    <t>03/08</t>
  </si>
  <si>
    <t>04/08</t>
  </si>
  <si>
    <t>07/08</t>
  </si>
  <si>
    <t>08/08</t>
  </si>
  <si>
    <t>09/08</t>
  </si>
  <si>
    <t>10/08</t>
  </si>
  <si>
    <t>11/08</t>
  </si>
  <si>
    <t>12/08</t>
  </si>
  <si>
    <t>01/09</t>
  </si>
  <si>
    <t>02/09</t>
  </si>
  <si>
    <t>03/09</t>
  </si>
  <si>
    <t>04/09</t>
  </si>
  <si>
    <t>03/07</t>
  </si>
  <si>
    <t>06/07</t>
  </si>
  <si>
    <t>09/07</t>
  </si>
  <si>
    <t>01/07</t>
  </si>
  <si>
    <t>02/07</t>
  </si>
  <si>
    <t>04/07</t>
  </si>
  <si>
    <t>05/07</t>
  </si>
  <si>
    <t>07/07</t>
  </si>
  <si>
    <t>08/07</t>
  </si>
  <si>
    <t>10/07</t>
  </si>
  <si>
    <t>11/07</t>
  </si>
  <si>
    <t>11/06</t>
  </si>
  <si>
    <t>—</t>
  </si>
  <si>
    <t>Пензијски планови</t>
  </si>
  <si>
    <t>Обвезници уплате</t>
  </si>
  <si>
    <t>Појединачне уплате</t>
  </si>
  <si>
    <t>Једнократне исплате</t>
  </si>
  <si>
    <t>Куповине ануитета</t>
  </si>
  <si>
    <t>Програмиране исплате</t>
  </si>
  <si>
    <t>Накнаде приликом уплате</t>
  </si>
  <si>
    <t>Накнаде за управљање</t>
  </si>
  <si>
    <t>Pension schemes</t>
  </si>
  <si>
    <t>Employer contributors</t>
  </si>
  <si>
    <t>Individual payments</t>
  </si>
  <si>
    <t>Lump-sum payments</t>
  </si>
  <si>
    <t>Purchases of annuities</t>
  </si>
  <si>
    <t>Scheduled payments</t>
  </si>
  <si>
    <t>Total contributions</t>
  </si>
  <si>
    <t>Total withdrawals</t>
  </si>
  <si>
    <t>Total fees charged</t>
  </si>
  <si>
    <t>Contribution fees</t>
  </si>
  <si>
    <t>Asset management fees</t>
  </si>
  <si>
    <t>Укупне накнаде</t>
  </si>
  <si>
    <t>Просечна накнада при уплати</t>
  </si>
  <si>
    <t>МЕТОДОЛОШКА ОБЈАШЊЕЊА</t>
  </si>
  <si>
    <t>METHODOLOGICAL EXPLANATIONS</t>
  </si>
  <si>
    <r>
      <t>►</t>
    </r>
    <r>
      <rPr>
        <sz val="8"/>
        <rFont val="Arial"/>
        <family val="2"/>
        <charset val="238"/>
      </rPr>
      <t xml:space="preserve"> In all the tables, "N/A" means that the data were not available or not applicable to the reporting period. For details on the specific data that contain this label, see explanations and special notes.</t>
    </r>
  </si>
  <si>
    <t>07/09</t>
  </si>
  <si>
    <r>
      <t>Табела 2.</t>
    </r>
    <r>
      <rPr>
        <b/>
        <sz val="12"/>
        <rFont val="Arial"/>
        <family val="2"/>
      </rPr>
      <t xml:space="preserve">   Нето имовина ДПФ</t>
    </r>
  </si>
  <si>
    <r>
      <t>Табела 3.</t>
    </r>
    <r>
      <rPr>
        <b/>
        <sz val="12"/>
        <rFont val="Arial"/>
        <family val="2"/>
      </rPr>
      <t xml:space="preserve">   Тржишно учешће ДПФ (мерено нето имовином)</t>
    </r>
  </si>
  <si>
    <r>
      <t>Табела 4.</t>
    </r>
    <r>
      <rPr>
        <b/>
        <sz val="12"/>
        <rFont val="Arial"/>
        <family val="2"/>
      </rPr>
      <t xml:space="preserve">   Структура имовине ДПФ по врстама улагања</t>
    </r>
  </si>
  <si>
    <r>
      <t>Табела 5.</t>
    </r>
    <r>
      <rPr>
        <b/>
        <sz val="12"/>
        <rFont val="Arial"/>
        <family val="2"/>
      </rPr>
      <t xml:space="preserve">   Валутна структура имовине ДПФ</t>
    </r>
  </si>
  <si>
    <r>
      <t>Табела 6.</t>
    </r>
    <r>
      <rPr>
        <b/>
        <sz val="12"/>
        <rFont val="Arial"/>
        <family val="2"/>
      </rPr>
      <t xml:space="preserve">   Број чланова (уговора о чланству) по фондовима</t>
    </r>
  </si>
  <si>
    <r>
      <t>Табела 8.</t>
    </r>
    <r>
      <rPr>
        <b/>
        <sz val="12"/>
        <rFont val="Arial"/>
        <family val="2"/>
      </rPr>
      <t xml:space="preserve">   Број корисника по фондовима</t>
    </r>
  </si>
  <si>
    <r>
      <t>Табела 9.</t>
    </r>
    <r>
      <rPr>
        <b/>
        <sz val="12"/>
        <rFont val="Arial"/>
        <family val="2"/>
      </rPr>
      <t xml:space="preserve">   Број активних корисника по фондовима</t>
    </r>
  </si>
  <si>
    <t>ТАБЕЛЕ:</t>
  </si>
  <si>
    <t>ГРАФИКОНИ:</t>
  </si>
  <si>
    <t>CHARTS:</t>
  </si>
  <si>
    <t>TABLES:</t>
  </si>
  <si>
    <r>
      <t>Графикон 1.</t>
    </r>
    <r>
      <rPr>
        <b/>
        <sz val="12"/>
        <rFont val="Arial"/>
        <family val="2"/>
      </rPr>
      <t xml:space="preserve">   Нето имовина ДПФ</t>
    </r>
  </si>
  <si>
    <r>
      <t>Табела 7.</t>
    </r>
    <r>
      <rPr>
        <b/>
        <sz val="12"/>
        <rFont val="Arial"/>
        <family val="2"/>
      </rPr>
      <t xml:space="preserve">   Број активних чланова (уговора) по фондовима</t>
    </r>
  </si>
  <si>
    <t>Број уговора о чланству</t>
  </si>
  <si>
    <t>Number of contracts</t>
  </si>
  <si>
    <r>
      <t>►</t>
    </r>
    <r>
      <rPr>
        <b/>
        <sz val="10"/>
        <rFont val="Arial"/>
        <family val="2"/>
        <charset val="238"/>
      </rPr>
      <t xml:space="preserve"> Нето имовина </t>
    </r>
    <r>
      <rPr>
        <sz val="10"/>
        <rFont val="Arial"/>
        <family val="2"/>
        <charset val="238"/>
      </rPr>
      <t>(детаљније: Табела 2, 3 и Графикон 1, 2)</t>
    </r>
  </si>
  <si>
    <t>Укупан обим промета</t>
  </si>
  <si>
    <t>Average accumulated funds per user (in RSD)</t>
  </si>
  <si>
    <r>
      <t>Table 2.</t>
    </r>
    <r>
      <rPr>
        <b/>
        <sz val="12"/>
        <rFont val="Arial"/>
        <family val="2"/>
      </rPr>
      <t xml:space="preserve">   Net assets of VPFs</t>
    </r>
  </si>
  <si>
    <r>
      <t>Table 3.</t>
    </r>
    <r>
      <rPr>
        <b/>
        <sz val="12"/>
        <rFont val="Arial"/>
        <family val="2"/>
      </rPr>
      <t xml:space="preserve">   Market share of VPFs (measured by net assets)</t>
    </r>
  </si>
  <si>
    <r>
      <t>Chart 1.</t>
    </r>
    <r>
      <rPr>
        <b/>
        <sz val="12"/>
        <rFont val="Arial"/>
        <family val="2"/>
      </rPr>
      <t xml:space="preserve">   Net assets of VPFs</t>
    </r>
  </si>
  <si>
    <r>
      <t>Графикон 3.</t>
    </r>
    <r>
      <rPr>
        <b/>
        <sz val="12"/>
        <rFont val="Arial"/>
        <family val="2"/>
      </rPr>
      <t xml:space="preserve">   Структура имовине у </t>
    </r>
    <r>
      <rPr>
        <b/>
        <sz val="12"/>
        <rFont val="Arial"/>
        <family val="2"/>
      </rPr>
      <t>сектору</t>
    </r>
    <r>
      <rPr>
        <b/>
        <sz val="12"/>
        <rFont val="Arial"/>
        <family val="2"/>
      </rPr>
      <t xml:space="preserve"> </t>
    </r>
    <r>
      <rPr>
        <b/>
        <sz val="12"/>
        <rFont val="Arial"/>
        <family val="2"/>
      </rPr>
      <t>ДПФ</t>
    </r>
  </si>
  <si>
    <t>ОБЈАШЊЕЊА</t>
  </si>
  <si>
    <r>
      <t>►</t>
    </r>
    <r>
      <rPr>
        <b/>
        <sz val="10"/>
        <color indexed="55"/>
        <rFont val="Arial"/>
        <family val="2"/>
        <charset val="238"/>
      </rPr>
      <t xml:space="preserve"> </t>
    </r>
    <r>
      <rPr>
        <b/>
        <sz val="10"/>
        <rFont val="Arial"/>
        <family val="2"/>
        <charset val="238"/>
      </rPr>
      <t xml:space="preserve">Net assets </t>
    </r>
    <r>
      <rPr>
        <sz val="10"/>
        <rFont val="Arial"/>
        <family val="2"/>
        <charset val="238"/>
      </rPr>
      <t>(see Table 2, 3 and Chart 1, 2 for details)</t>
    </r>
  </si>
  <si>
    <r>
      <t>►</t>
    </r>
    <r>
      <rPr>
        <b/>
        <sz val="10"/>
        <color indexed="55"/>
        <rFont val="Arial"/>
        <family val="2"/>
        <charset val="238"/>
      </rPr>
      <t xml:space="preserve"> </t>
    </r>
    <r>
      <rPr>
        <b/>
        <sz val="10"/>
        <rFont val="Arial"/>
        <family val="2"/>
        <charset val="238"/>
      </rPr>
      <t xml:space="preserve">Contribution payments, withdrawals, transfers, fees </t>
    </r>
    <r>
      <rPr>
        <sz val="10"/>
        <rFont val="Arial"/>
        <family val="2"/>
        <charset val="238"/>
      </rPr>
      <t>(see Table 11 and Chart 6, 7, 8 for details)</t>
    </r>
  </si>
  <si>
    <t>EXPLANATIONS</t>
  </si>
  <si>
    <t>ПОСЕБНЕ НАПОМЕНЕ</t>
  </si>
  <si>
    <t>ОПШТЕ НАПОМЕНЕ</t>
  </si>
  <si>
    <t>SPECIAL NOTES</t>
  </si>
  <si>
    <t>STATISTICAL ANNEX</t>
  </si>
  <si>
    <t>Табела 1.   Кључни показатељи пословања ДПФ</t>
  </si>
  <si>
    <t>Табела 2.   Нето имовина ДПФ</t>
  </si>
  <si>
    <t>Table 2.   Net assets of VPFs</t>
  </si>
  <si>
    <t>Табела 3.   Тржишно учешће ДПФ (мерено нето имовином)</t>
  </si>
  <si>
    <t>Table 3.   Market share of VPFs (measured by net assets)</t>
  </si>
  <si>
    <t>Табела 4.   Структура имовине ДПФ по врстама улагања</t>
  </si>
  <si>
    <t>Табела 5.   Валутна структура имовине ДПФ</t>
  </si>
  <si>
    <t>Табела 6.   Број чланова (уговора о чланству) по фондовима</t>
  </si>
  <si>
    <t>Табела 7.   Број активних чланова (уговора) по фондовима</t>
  </si>
  <si>
    <t>Табела 8.   Број корисника по фондовима</t>
  </si>
  <si>
    <t>Табела 9.   Број активних корисника по фондовима</t>
  </si>
  <si>
    <t>Просечна једнократна исплата по кориснику (у RSD)</t>
  </si>
  <si>
    <t>Average lump-sum withdrawal per user (in RSD)</t>
  </si>
  <si>
    <t>10/10</t>
  </si>
  <si>
    <t>76 : 24</t>
  </si>
  <si>
    <t>83 : 17</t>
  </si>
  <si>
    <t>78 : 22</t>
  </si>
  <si>
    <t>79 : 21</t>
  </si>
  <si>
    <t>81 : 19</t>
  </si>
  <si>
    <t>74 : 26</t>
  </si>
  <si>
    <t>72 : 28</t>
  </si>
  <si>
    <t>73 : 27</t>
  </si>
  <si>
    <t>77 : 23</t>
  </si>
  <si>
    <t>75 : 25</t>
  </si>
  <si>
    <t>-</t>
  </si>
  <si>
    <t>100 : 0</t>
  </si>
  <si>
    <t>12 : 88</t>
  </si>
  <si>
    <t>27 : 73</t>
  </si>
  <si>
    <t>34 : 66</t>
  </si>
  <si>
    <t>46 : 54</t>
  </si>
  <si>
    <t>99 : 1</t>
  </si>
  <si>
    <t>51 : 49</t>
  </si>
  <si>
    <t>84 : 16</t>
  </si>
  <si>
    <t>95 : 5</t>
  </si>
  <si>
    <t>91 : 9</t>
  </si>
  <si>
    <t>70 : 30</t>
  </si>
  <si>
    <t>82 : 18</t>
  </si>
  <si>
    <t>86 : 14</t>
  </si>
  <si>
    <t>85 : 15</t>
  </si>
  <si>
    <t>68 : 32</t>
  </si>
  <si>
    <t>66 : 34</t>
  </si>
  <si>
    <t>59 : 41</t>
  </si>
  <si>
    <t>56 : 44</t>
  </si>
  <si>
    <t>53 : 47</t>
  </si>
  <si>
    <t>61 : 39</t>
  </si>
  <si>
    <t>58 : 42</t>
  </si>
  <si>
    <t>62 : 38</t>
  </si>
  <si>
    <t>64 : 36</t>
  </si>
  <si>
    <t>65 : 35</t>
  </si>
  <si>
    <t>69 : 31</t>
  </si>
  <si>
    <t>80 : 20</t>
  </si>
  <si>
    <t>93 : 7</t>
  </si>
  <si>
    <t>42 : 58</t>
  </si>
  <si>
    <t>50 : 50</t>
  </si>
  <si>
    <t>55 : 45</t>
  </si>
  <si>
    <t>67 : 33</t>
  </si>
  <si>
    <t>63 : 37</t>
  </si>
  <si>
    <t>71 : 29</t>
  </si>
  <si>
    <t>21 : 79</t>
  </si>
  <si>
    <t>98 : 2</t>
  </si>
  <si>
    <t>90 : 10</t>
  </si>
  <si>
    <t>89 : 11</t>
  </si>
  <si>
    <t>Графикон 1.   Нето имовина ДПФ</t>
  </si>
  <si>
    <t>Chart 1.   Net assets of VPFs</t>
  </si>
  <si>
    <t>Графикон 3.   Структура имовине у сектору ДПФ</t>
  </si>
  <si>
    <t>Графикон 6.   Уплате доприноса</t>
  </si>
  <si>
    <t>Chart 6.   Contribution payments</t>
  </si>
  <si>
    <t>Графикон 7.   Исплате средстава</t>
  </si>
  <si>
    <t>Chart 7.   Withdrawals</t>
  </si>
  <si>
    <t>Графикон 8.   Трансфери између фондова</t>
  </si>
  <si>
    <r>
      <t>Chart 2.</t>
    </r>
    <r>
      <rPr>
        <b/>
        <sz val="12"/>
        <rFont val="Arial"/>
        <family val="2"/>
      </rPr>
      <t xml:space="preserve">   Market concentration (measured by HHI)</t>
    </r>
  </si>
  <si>
    <r>
      <t>Графикон 2.</t>
    </r>
    <r>
      <rPr>
        <b/>
        <sz val="12"/>
        <rFont val="Arial"/>
        <family val="2"/>
      </rPr>
      <t xml:space="preserve">   Тржишна концентрација (мерена HHI индексом)</t>
    </r>
  </si>
  <si>
    <t>Графикон 2.   Тржишна концентрација (мерена HHI индексом)</t>
  </si>
  <si>
    <t>04/10</t>
  </si>
  <si>
    <t>Chart 2.   Market concentration (measured by HHI)</t>
  </si>
  <si>
    <t>Societe Generale Ekvilibrio</t>
  </si>
  <si>
    <t>05/09</t>
  </si>
  <si>
    <t>Increase</t>
  </si>
  <si>
    <t>Decrease</t>
  </si>
  <si>
    <t>Number of active pension schemes</t>
  </si>
  <si>
    <t>Укупно чланова у фази повлачења</t>
  </si>
  <si>
    <t>Укупно чланова у фази акумулације</t>
  </si>
  <si>
    <t>Укупно активних чланова</t>
  </si>
  <si>
    <t>Total active members</t>
  </si>
  <si>
    <t>Total contributing members</t>
  </si>
  <si>
    <t>Total members receiving benefits</t>
  </si>
  <si>
    <t>Average accumulated funds of contributing members (in RSD)</t>
  </si>
  <si>
    <t>Укупно корисника у фази акумулације</t>
  </si>
  <si>
    <t>Total contributing users</t>
  </si>
  <si>
    <t>Average accumulated funds of contributing users (in RSD)</t>
  </si>
  <si>
    <t>Total users receiving benefits</t>
  </si>
  <si>
    <t>Total active users</t>
  </si>
  <si>
    <t>Укупно активних корисника</t>
  </si>
  <si>
    <t>Од укупно активних чланова:   Број чланова пензијских планова</t>
  </si>
  <si>
    <t>Percent share of active members in total contributing members</t>
  </si>
  <si>
    <t>Удео активних чланова у укупном броју чланова у фази акумулације</t>
  </si>
  <si>
    <t>Удео активних корисника у укупном броју корисника у фази акумулације</t>
  </si>
  <si>
    <t>Percent share of active users in total contributing users</t>
  </si>
  <si>
    <t>Укупно корисника у фази повлачења</t>
  </si>
  <si>
    <t>Просечна уплата доприноса по кориснику (у RSD)</t>
  </si>
  <si>
    <t>Average contribution payment per user (in RSD)</t>
  </si>
  <si>
    <t>Of total active members:   Number of pension schemes members</t>
  </si>
  <si>
    <t>02/10</t>
  </si>
  <si>
    <r>
      <t>►</t>
    </r>
    <r>
      <rPr>
        <sz val="8"/>
        <rFont val="Arial"/>
        <family val="2"/>
        <charset val="238"/>
      </rPr>
      <t xml:space="preserve"> Table 1 is intended to offer a brief overview of the key indicators of VPF operations, and all the data, except the user structure, are given on a quarterly basis - as cumulative or end-of-quarter values. Data for the latest 9 quarters are shown. </t>
    </r>
  </si>
  <si>
    <r>
      <t>►</t>
    </r>
    <r>
      <rPr>
        <sz val="8"/>
        <rFont val="Arial"/>
        <family val="2"/>
        <charset val="238"/>
      </rPr>
      <t xml:space="preserve"> In case of possible irregularities or restatements, some data may be revised, in which case, a special note will accompany the data.</t>
    </r>
  </si>
  <si>
    <t>12/09</t>
  </si>
  <si>
    <t>Број активних пензијских планова</t>
  </si>
  <si>
    <t>Промена броја корисника</t>
  </si>
  <si>
    <t>Повећање</t>
  </si>
  <si>
    <t>Смањење</t>
  </si>
  <si>
    <t>01/10</t>
  </si>
  <si>
    <r>
      <t>►</t>
    </r>
    <r>
      <rPr>
        <sz val="8"/>
        <rFont val="Arial"/>
        <family val="2"/>
        <charset val="238"/>
      </rPr>
      <t xml:space="preserve"> Table 9; Chart 5: Number of active users is the number of users who have, in the considered month, made contribution to at least one of their individual accounts.</t>
    </r>
  </si>
  <si>
    <r>
      <t>►</t>
    </r>
    <r>
      <rPr>
        <sz val="8"/>
        <rFont val="Arial"/>
        <family val="2"/>
        <charset val="238"/>
      </rPr>
      <t xml:space="preserve"> Table 14: Changes of FONDex and BELEX15 indices and the EUR/RSD exchange rate since the start of VPF operations are shown in annualized terms. The start of VPF operations is November 15, 2006, when the investment unit value for the first voluntary pension fund started being published.  </t>
    </r>
  </si>
  <si>
    <t>06/09</t>
  </si>
  <si>
    <t>09/10</t>
  </si>
  <si>
    <r>
      <t>►</t>
    </r>
    <r>
      <rPr>
        <sz val="8"/>
        <rFont val="Arial"/>
        <family val="2"/>
        <charset val="238"/>
      </rPr>
      <t xml:space="preserve"> Table 10: The average accumulated funds per user shown here are often lower than the amount shown in Table 1 and Table 8 for the same period, because they do not include the non-allocated funds (funds that are contributed to the fund, but are still held in a separate book-keeping account, since there is not enough information for these funds to be allocated to the members' individual accounts).</t>
    </r>
  </si>
  <si>
    <r>
      <t>►</t>
    </r>
    <r>
      <rPr>
        <sz val="8"/>
        <color indexed="23"/>
        <rFont val="Arial"/>
        <family val="2"/>
        <charset val="238"/>
      </rPr>
      <t xml:space="preserve"> </t>
    </r>
    <r>
      <rPr>
        <sz val="8"/>
        <rFont val="Arial"/>
        <family val="2"/>
      </rPr>
      <t>Table 1, 6, 7; Chart 4: Number of members (membership contracts) = number of individual membership contracts + number of members of pension schemes. This number represents, at the same time, the number of individual accounts.</t>
    </r>
  </si>
  <si>
    <r>
      <t>►</t>
    </r>
    <r>
      <rPr>
        <sz val="8"/>
        <color indexed="23"/>
        <rFont val="Arial"/>
        <family val="2"/>
        <charset val="238"/>
      </rPr>
      <t xml:space="preserve"> </t>
    </r>
    <r>
      <rPr>
        <sz val="8"/>
        <rFont val="Arial"/>
        <family val="2"/>
      </rPr>
      <t>Table 1, 11: Total fees include only the fees for the services rendered by the management companies, i.e. contribution fees and asset management fees. Account transfer fees are not included here, since they are charged based on actual transfer costs.</t>
    </r>
  </si>
  <si>
    <r>
      <t>►</t>
    </r>
    <r>
      <rPr>
        <sz val="8"/>
        <color indexed="23"/>
        <rFont val="Arial"/>
        <family val="2"/>
        <charset val="238"/>
      </rPr>
      <t xml:space="preserve"> </t>
    </r>
    <r>
      <rPr>
        <sz val="8"/>
        <rFont val="Arial"/>
        <family val="2"/>
      </rPr>
      <t>Table 7; Chart 4: Number of active members (contracts) is the number of individual accounts to which contribution has been made in the considered month.</t>
    </r>
  </si>
  <si>
    <r>
      <t>►</t>
    </r>
    <r>
      <rPr>
        <sz val="8"/>
        <color indexed="23"/>
        <rFont val="Arial"/>
        <family val="2"/>
        <charset val="238"/>
      </rPr>
      <t xml:space="preserve"> </t>
    </r>
    <r>
      <rPr>
        <sz val="8"/>
        <rFont val="Arial"/>
        <family val="2"/>
        <charset val="238"/>
      </rPr>
      <t>Table 11: Average contribution fee is the ratio of the total amount of contribution fees to the total contributions made in the considered month, and is expressed as a percentage.</t>
    </r>
  </si>
  <si>
    <t>Државне обвезнице</t>
  </si>
  <si>
    <t>Government bonds</t>
  </si>
  <si>
    <t>11/10</t>
  </si>
  <si>
    <t>52 : 48</t>
  </si>
  <si>
    <t>12/10</t>
  </si>
  <si>
    <t>35 : 65</t>
  </si>
  <si>
    <t>41 : 59</t>
  </si>
  <si>
    <t>01/11</t>
  </si>
  <si>
    <r>
      <t>►</t>
    </r>
    <r>
      <rPr>
        <sz val="8"/>
        <rFont val="Arial"/>
        <family val="2"/>
      </rPr>
      <t xml:space="preserve"> 13. децембра 2010. НБС је друштву за управљање </t>
    </r>
    <r>
      <rPr>
        <i/>
        <sz val="8"/>
        <rFont val="Arial"/>
        <family val="2"/>
      </rPr>
      <t>Delta Generali</t>
    </r>
    <r>
      <rPr>
        <sz val="8"/>
        <rFont val="Arial"/>
        <family val="2"/>
      </rPr>
      <t xml:space="preserve"> издала дозволу за управљање добровољним пензијским фондом </t>
    </r>
    <r>
      <rPr>
        <i/>
        <sz val="8"/>
        <rFont val="Arial"/>
        <family val="2"/>
      </rPr>
      <t>Nova penzija</t>
    </r>
    <r>
      <rPr>
        <sz val="8"/>
        <rFont val="Arial"/>
        <family val="2"/>
      </rPr>
      <t xml:space="preserve">, који сада послује под именом </t>
    </r>
    <r>
      <rPr>
        <i/>
        <sz val="8"/>
        <rFont val="Arial"/>
        <family val="2"/>
      </rPr>
      <t>Delta Generali Index</t>
    </r>
    <r>
      <rPr>
        <sz val="8"/>
        <rFont val="Arial"/>
        <family val="2"/>
      </rPr>
      <t xml:space="preserve">. До 22. октобра 2010, фондом </t>
    </r>
    <r>
      <rPr>
        <i/>
        <sz val="8"/>
        <rFont val="Arial"/>
        <family val="2"/>
      </rPr>
      <t>Nova penzija</t>
    </r>
    <r>
      <rPr>
        <sz val="8"/>
        <rFont val="Arial"/>
        <family val="2"/>
      </rPr>
      <t xml:space="preserve"> управљало је друштво за управљање </t>
    </r>
    <r>
      <rPr>
        <i/>
        <sz val="8"/>
        <rFont val="Arial"/>
        <family val="2"/>
      </rPr>
      <t>NLB Nova penzija</t>
    </r>
    <r>
      <rPr>
        <sz val="8"/>
        <rFont val="Arial"/>
        <family val="2"/>
      </rPr>
      <t>, које је престало са радом.</t>
    </r>
  </si>
  <si>
    <r>
      <t>►</t>
    </r>
    <r>
      <rPr>
        <sz val="8"/>
        <rFont val="Arial"/>
        <family val="2"/>
      </rPr>
      <t xml:space="preserve"> On December 13, 2010, the NBS granted management company </t>
    </r>
    <r>
      <rPr>
        <i/>
        <sz val="8"/>
        <rFont val="Arial"/>
        <family val="2"/>
      </rPr>
      <t>Delta Generali</t>
    </r>
    <r>
      <rPr>
        <sz val="8"/>
        <rFont val="Arial"/>
        <family val="2"/>
      </rPr>
      <t xml:space="preserve"> a license for managing the voluntary pension fund </t>
    </r>
    <r>
      <rPr>
        <i/>
        <sz val="8"/>
        <rFont val="Arial"/>
        <family val="2"/>
      </rPr>
      <t>Nova penzija</t>
    </r>
    <r>
      <rPr>
        <sz val="8"/>
        <rFont val="Arial"/>
        <family val="2"/>
      </rPr>
      <t xml:space="preserve">, which now operates under the name </t>
    </r>
    <r>
      <rPr>
        <i/>
        <sz val="8"/>
        <rFont val="Arial"/>
        <family val="2"/>
      </rPr>
      <t>Delta Generali Index</t>
    </r>
    <r>
      <rPr>
        <sz val="8"/>
        <rFont val="Arial"/>
        <family val="2"/>
      </rPr>
      <t xml:space="preserve">. Until October 22, 2010, voluntary pension fund </t>
    </r>
    <r>
      <rPr>
        <i/>
        <sz val="8"/>
        <rFont val="Arial"/>
        <family val="2"/>
      </rPr>
      <t>Nova penzija</t>
    </r>
    <r>
      <rPr>
        <sz val="8"/>
        <rFont val="Arial"/>
        <family val="2"/>
      </rPr>
      <t xml:space="preserve"> was managed by management company </t>
    </r>
    <r>
      <rPr>
        <i/>
        <sz val="8"/>
        <rFont val="Arial"/>
        <family val="2"/>
      </rPr>
      <t>NLB Nova penzija</t>
    </r>
    <r>
      <rPr>
        <sz val="8"/>
        <rFont val="Arial"/>
        <family val="2"/>
      </rPr>
      <t>, which ceased to operate.</t>
    </r>
  </si>
  <si>
    <r>
      <t xml:space="preserve">► </t>
    </r>
    <r>
      <rPr>
        <sz val="8"/>
        <rFont val="Arial"/>
        <family val="2"/>
      </rPr>
      <t xml:space="preserve">On December 24, 2010, and based on the licence granted by the NBS, management company </t>
    </r>
    <r>
      <rPr>
        <i/>
        <sz val="8"/>
        <rFont val="Arial"/>
        <family val="2"/>
      </rPr>
      <t>DDOR Penzija plus</t>
    </r>
    <r>
      <rPr>
        <sz val="8"/>
        <rFont val="Arial"/>
        <family val="2"/>
      </rPr>
      <t xml:space="preserve"> was merged into management company </t>
    </r>
    <r>
      <rPr>
        <i/>
        <sz val="8"/>
        <rFont val="Arial"/>
        <family val="2"/>
      </rPr>
      <t>HYPO-Garant</t>
    </r>
    <r>
      <rPr>
        <sz val="8"/>
        <rFont val="Arial"/>
        <family val="2"/>
      </rPr>
      <t xml:space="preserve">, which continued operating under the name </t>
    </r>
    <r>
      <rPr>
        <i/>
        <sz val="8"/>
        <rFont val="Arial"/>
        <family val="2"/>
      </rPr>
      <t>DDOR-Garant</t>
    </r>
    <r>
      <rPr>
        <sz val="8"/>
        <rFont val="Arial"/>
        <family val="2"/>
      </rPr>
      <t xml:space="preserve">. Voluntary pension fund </t>
    </r>
    <r>
      <rPr>
        <i/>
        <sz val="8"/>
        <rFont val="Arial"/>
        <family val="2"/>
      </rPr>
      <t>DDOR Penzija plus</t>
    </r>
    <r>
      <rPr>
        <sz val="8"/>
        <rFont val="Arial"/>
        <family val="2"/>
      </rPr>
      <t xml:space="preserve"> was merged into voluntary pension fund </t>
    </r>
    <r>
      <rPr>
        <i/>
        <sz val="8"/>
        <rFont val="Arial"/>
        <family val="2"/>
      </rPr>
      <t>HYPO-Garant</t>
    </r>
    <r>
      <rPr>
        <sz val="8"/>
        <rFont val="Arial"/>
        <family val="2"/>
      </rPr>
      <t xml:space="preserve">, which now also operates under the name </t>
    </r>
    <r>
      <rPr>
        <i/>
        <sz val="8"/>
        <rFont val="Arial"/>
        <family val="2"/>
      </rPr>
      <t>DDOR-Garant</t>
    </r>
    <r>
      <rPr>
        <sz val="8"/>
        <rFont val="Arial"/>
        <family val="2"/>
      </rPr>
      <t>.</t>
    </r>
  </si>
  <si>
    <t>43 : 57</t>
  </si>
  <si>
    <r>
      <t xml:space="preserve">► </t>
    </r>
    <r>
      <rPr>
        <sz val="8"/>
        <rFont val="Arial"/>
        <family val="2"/>
      </rPr>
      <t xml:space="preserve">On March 5, 2010, and based on the licence granted by the NBS, management company </t>
    </r>
    <r>
      <rPr>
        <i/>
        <sz val="8"/>
        <rFont val="Arial"/>
        <family val="2"/>
      </rPr>
      <t>HYPO</t>
    </r>
    <r>
      <rPr>
        <sz val="8"/>
        <rFont val="Arial"/>
        <family val="2"/>
      </rPr>
      <t xml:space="preserve"> was merged into management company </t>
    </r>
    <r>
      <rPr>
        <i/>
        <sz val="8"/>
        <rFont val="Arial"/>
        <family val="2"/>
      </rPr>
      <t>Garant</t>
    </r>
    <r>
      <rPr>
        <sz val="8"/>
        <rFont val="Arial"/>
        <family val="2"/>
      </rPr>
      <t xml:space="preserve">, which continued operating under the name </t>
    </r>
    <r>
      <rPr>
        <i/>
        <sz val="8"/>
        <rFont val="Arial"/>
        <family val="2"/>
      </rPr>
      <t>HYPO-Garant</t>
    </r>
    <r>
      <rPr>
        <sz val="8"/>
        <rFont val="Arial"/>
        <family val="2"/>
      </rPr>
      <t xml:space="preserve">. Voluntary pension fund </t>
    </r>
    <r>
      <rPr>
        <i/>
        <sz val="8"/>
        <rFont val="Arial"/>
        <family val="2"/>
      </rPr>
      <t>HYPO</t>
    </r>
    <r>
      <rPr>
        <sz val="8"/>
        <rFont val="Arial"/>
        <family val="2"/>
      </rPr>
      <t xml:space="preserve"> was merged into voluntary pension fund </t>
    </r>
    <r>
      <rPr>
        <i/>
        <sz val="8"/>
        <rFont val="Arial"/>
        <family val="2"/>
      </rPr>
      <t>Garant</t>
    </r>
    <r>
      <rPr>
        <sz val="8"/>
        <rFont val="Arial"/>
        <family val="2"/>
      </rPr>
      <t xml:space="preserve">, which also continued operating under the name </t>
    </r>
    <r>
      <rPr>
        <i/>
        <sz val="8"/>
        <rFont val="Arial"/>
        <family val="2"/>
      </rPr>
      <t>HYPO-Garant</t>
    </r>
    <r>
      <rPr>
        <sz val="8"/>
        <rFont val="Arial"/>
        <family val="2"/>
      </rPr>
      <t>.</t>
    </r>
  </si>
  <si>
    <t>02/11</t>
  </si>
  <si>
    <t>37 : 63</t>
  </si>
  <si>
    <t>15 : 85</t>
  </si>
  <si>
    <t>03/11</t>
  </si>
  <si>
    <t>8 : 92</t>
  </si>
  <si>
    <r>
      <rPr>
        <sz val="8"/>
        <color indexed="23"/>
        <rFont val="Arial"/>
        <family val="2"/>
      </rPr>
      <t>►</t>
    </r>
    <r>
      <rPr>
        <sz val="8"/>
        <rFont val="Arial"/>
        <family val="2"/>
      </rPr>
      <t xml:space="preserve"> Table 7, 9, 11; Chart 4, 5, 6: Due to the funds merger and takeover in December 2010, payments made on these basis were recorded as an activity on the accounts of all members/users of funds that had been acquired (</t>
    </r>
    <r>
      <rPr>
        <i/>
        <sz val="8"/>
        <rFont val="Arial"/>
        <family val="2"/>
      </rPr>
      <t>DDOR Penzija plus</t>
    </r>
    <r>
      <rPr>
        <sz val="8"/>
        <rFont val="Arial"/>
        <family val="2"/>
      </rPr>
      <t>) or taken over (</t>
    </r>
    <r>
      <rPr>
        <i/>
        <sz val="8"/>
        <rFont val="Arial"/>
        <family val="2"/>
      </rPr>
      <t>Nova penzija</t>
    </r>
    <r>
      <rPr>
        <sz val="8"/>
        <rFont val="Arial"/>
        <family val="2"/>
      </rPr>
      <t xml:space="preserve">), regardless of whether they had real contributions to their individual accounts in that period. As a result, the number of active members and users of </t>
    </r>
    <r>
      <rPr>
        <i/>
        <sz val="8"/>
        <rFont val="Arial"/>
        <family val="2"/>
      </rPr>
      <t>DDOR-Garant</t>
    </r>
    <r>
      <rPr>
        <sz val="8"/>
        <rFont val="Arial"/>
        <family val="2"/>
      </rPr>
      <t xml:space="preserve"> and </t>
    </r>
    <r>
      <rPr>
        <i/>
        <sz val="8"/>
        <rFont val="Arial"/>
        <family val="2"/>
      </rPr>
      <t>Delta Generali Index</t>
    </r>
    <r>
      <rPr>
        <sz val="8"/>
        <rFont val="Arial"/>
        <family val="2"/>
      </rPr>
      <t xml:space="preserve"> voluntary pension funds, as well as the total number of active members and users in the VPF sector for December 2010 are shown in larger amounts in comparison to the real situation. At the same time, the presented average contribution payment per user is lower than actual.</t>
    </r>
  </si>
  <si>
    <r>
      <t>►</t>
    </r>
    <r>
      <rPr>
        <sz val="8"/>
        <rFont val="Arial"/>
        <family val="2"/>
      </rPr>
      <t xml:space="preserve"> Овај извештај се објављује у XLS и PDF формату. XLS верзија документа оптимизована је за Microsoft</t>
    </r>
    <r>
      <rPr>
        <sz val="8"/>
        <rFont val="Calibri"/>
        <family val="2"/>
      </rPr>
      <t>®</t>
    </r>
    <r>
      <rPr>
        <sz val="8"/>
        <rFont val="Arial"/>
        <family val="2"/>
      </rPr>
      <t xml:space="preserve"> Excel</t>
    </r>
    <r>
      <rPr>
        <sz val="8"/>
        <rFont val="Calibri"/>
        <family val="2"/>
      </rPr>
      <t>®</t>
    </r>
    <r>
      <rPr>
        <sz val="8"/>
        <rFont val="Arial"/>
        <family val="2"/>
      </rPr>
      <t xml:space="preserve"> 2007 или новији, а укључује историјске податке који нису приказани у PDF верзији.</t>
    </r>
  </si>
  <si>
    <t>04/11</t>
  </si>
  <si>
    <t>39 : 61</t>
  </si>
  <si>
    <t>9 : 91</t>
  </si>
  <si>
    <t>05/11</t>
  </si>
  <si>
    <t>38 : 62</t>
  </si>
  <si>
    <t>06/11</t>
  </si>
  <si>
    <r>
      <t>►</t>
    </r>
    <r>
      <rPr>
        <sz val="8"/>
        <rFont val="Arial"/>
        <family val="2"/>
        <charset val="238"/>
      </rPr>
      <t xml:space="preserve"> Table 10: Statistical territorial units are areas specified by the Regulation on Nomenclature of Statistical Territorial Units (RS Official Gazette, Nos 109/2009 and 46/2010). Data for the Region of Kosovo and Metohija are provided as aggregate figures.</t>
    </r>
  </si>
  <si>
    <r>
      <t>►</t>
    </r>
    <r>
      <rPr>
        <sz val="8"/>
        <rFont val="Arial"/>
        <family val="2"/>
        <charset val="238"/>
      </rPr>
      <t xml:space="preserve"> Table 10: Aggregate figures provided at the Republic level do not always represent sums/averages of the table data. These figures also include users and accumulated funds which, based on available data, cannot be classified in a specific category (by territorial unit or by gender).</t>
    </r>
  </si>
  <si>
    <t>07/11</t>
  </si>
  <si>
    <t>2 : 98</t>
  </si>
  <si>
    <t>08/11</t>
  </si>
  <si>
    <t>DDOR Garant</t>
  </si>
  <si>
    <t>DDOR Garant Dinar</t>
  </si>
  <si>
    <t>09/11</t>
  </si>
  <si>
    <t>1 : 99</t>
  </si>
  <si>
    <t>10/11</t>
  </si>
  <si>
    <t>Average accumulated funds of active users (in RSD)</t>
  </si>
  <si>
    <t>65+</t>
  </si>
  <si>
    <t>53-57</t>
  </si>
  <si>
    <t>58-64</t>
  </si>
  <si>
    <t>50-52</t>
  </si>
  <si>
    <t>Просечна акумулирана средства корисника у фази повлачења (у RSD)</t>
  </si>
  <si>
    <t>Просечна акумулирана средства корисника у фази акумулације (у RSD)</t>
  </si>
  <si>
    <t>Average accumulated funds of users receiving benefits (in RSD)</t>
  </si>
  <si>
    <t>Average accumulated funds of members receiving benefits (in RSD)</t>
  </si>
  <si>
    <t>Просечна акумулирана средства чланова у фази акумулације (у RSD)</t>
  </si>
  <si>
    <t>Просечна акумулирана средства чланова у фази повлачења (у RSD)</t>
  </si>
  <si>
    <t>Просечна акумулирана средства активних корисника (у RSD)</t>
  </si>
  <si>
    <t>Укупно запослених</t>
  </si>
  <si>
    <t>Total employees</t>
  </si>
  <si>
    <t>Net assets per full-time employee
(in RSD mln)</t>
  </si>
  <si>
    <t>Укупни трошкови</t>
  </si>
  <si>
    <t>Total costs</t>
  </si>
  <si>
    <t>Однос трошкова на терет друштава за управљање према наплаћеним накнадама</t>
  </si>
  <si>
    <t>Costs at the expense of management companies as a percentage of fees charged</t>
  </si>
  <si>
    <r>
      <t>►</t>
    </r>
    <r>
      <rPr>
        <b/>
        <sz val="10"/>
        <color indexed="55"/>
        <rFont val="Arial"/>
        <family val="2"/>
        <charset val="238"/>
      </rPr>
      <t xml:space="preserve"> </t>
    </r>
    <r>
      <rPr>
        <b/>
        <sz val="10"/>
        <rFont val="Arial"/>
        <family val="2"/>
        <charset val="238"/>
      </rPr>
      <t xml:space="preserve">Securities trading and costs related to the investment of funds assets </t>
    </r>
    <r>
      <rPr>
        <sz val="10"/>
        <rFont val="Arial"/>
        <family val="2"/>
        <charset val="238"/>
      </rPr>
      <t>(see Table 12, 13 and Chart 9 for details)</t>
    </r>
  </si>
  <si>
    <t>Трошкови на терет имовине фондова</t>
  </si>
  <si>
    <t>Трошкови на терет друштава за управљање</t>
  </si>
  <si>
    <t>Costs at the expense of funds assets</t>
  </si>
  <si>
    <t>Costs at the expense of management companies</t>
  </si>
  <si>
    <t>Проценат од пуног радног времена</t>
  </si>
  <si>
    <t>Нето имовина по запосленом с пуним рад. временом (у млн RSD)</t>
  </si>
  <si>
    <t>Percentage of a full-time job</t>
  </si>
  <si>
    <t>80,01  -  100</t>
  </si>
  <si>
    <t>60,01  -    80</t>
  </si>
  <si>
    <t>40,01  -    60</t>
  </si>
  <si>
    <t>20,01  -    40</t>
  </si>
  <si>
    <t>0,01  -    20</t>
  </si>
  <si>
    <t>Непокретности</t>
  </si>
  <si>
    <t>Улагања у земљи</t>
  </si>
  <si>
    <t>Улагања у иностранству</t>
  </si>
  <si>
    <t>Investments abroad</t>
  </si>
  <si>
    <t>Хартије од вредности</t>
  </si>
  <si>
    <t>Securities</t>
  </si>
  <si>
    <t>Остале ХоВ</t>
  </si>
  <si>
    <t>Инвестициони фондови</t>
  </si>
  <si>
    <t>Other securities</t>
  </si>
  <si>
    <t>Investment funds</t>
  </si>
  <si>
    <t>Real estate</t>
  </si>
  <si>
    <t>Investments in the country</t>
  </si>
  <si>
    <t>У RSD : у страној валути</t>
  </si>
  <si>
    <t>In RSD : in foreign currency</t>
  </si>
  <si>
    <t>Подаци у овом извештају представљени су јавности у најбољој намери, намењени су за опште едукативне и информативне сврхе, и као такви не могу проузроковати одговорност Народне банке Србије за штету која би могла настати коришћењем ових података. Приказани подаци су добијени од друштава за управљање добровољним пензијским фондовима, и НБС не може одговарати за њихову тачност и потпуност. Приликом коришћења података из овог извештаја ради доношења пословних, финансијских или личних одлука, не препоручује се коришћење само појединачних података и доношење закључака без уважавања других релевантних чињеница.</t>
  </si>
  <si>
    <r>
      <t>►</t>
    </r>
    <r>
      <rPr>
        <sz val="8"/>
        <color indexed="23"/>
        <rFont val="Arial"/>
        <family val="2"/>
        <charset val="238"/>
      </rPr>
      <t xml:space="preserve"> </t>
    </r>
    <r>
      <rPr>
        <sz val="8"/>
        <rFont val="Arial"/>
        <family val="2"/>
      </rPr>
      <t>Табела 1, 13: Почев од октобра 2011, део трошкова у вези с куповином, продајом и преносом ХоВ, и то накнаде за услуге Централног регистра, депоа и клиринга хартија од вредности, накнаде организатора тржишта и пореске обавезе, као и трошкови текућег одржавања непокретности у које је уложена имовина фонда, наплаћују се из имовине фонда. Пре ступања на снагу нове регулативе, све трошкове у вези са улагањем имовине фондова сносила су друштва за управљање.</t>
    </r>
  </si>
  <si>
    <t>Current maintenance of real estate</t>
  </si>
  <si>
    <t>Transfer of title to real estate tax</t>
  </si>
  <si>
    <t>Порез на пренос права на ХоВ</t>
  </si>
  <si>
    <t>Порез на пренос права на непокр.</t>
  </si>
  <si>
    <r>
      <t>►</t>
    </r>
    <r>
      <rPr>
        <sz val="8"/>
        <color indexed="23"/>
        <rFont val="Arial"/>
        <family val="2"/>
        <charset val="238"/>
      </rPr>
      <t xml:space="preserve"> </t>
    </r>
    <r>
      <rPr>
        <sz val="8"/>
        <rFont val="Arial"/>
        <family val="2"/>
      </rPr>
      <t>Table 1, 13: Starting from October 2011, certain costs relating to the purchase, sale and transfer of securities, such as the fees for services of the Central Securities Depository and Clearing House, market organizer fees and tax liabilities, as well as the costs of the current maintenance of real estate in which fund assets are invested, are charged to fund assets. Before the new regulations entered into force, all costs related to the investment of funds assets were borne by management companies.</t>
    </r>
  </si>
  <si>
    <r>
      <t>►</t>
    </r>
    <r>
      <rPr>
        <sz val="8"/>
        <color indexed="23"/>
        <rFont val="Arial"/>
        <family val="2"/>
        <charset val="238"/>
      </rPr>
      <t xml:space="preserve"> </t>
    </r>
    <r>
      <rPr>
        <sz val="8"/>
        <rFont val="Arial"/>
        <family val="2"/>
      </rPr>
      <t>Табела 4, 16.x; Графикон 3: Почев од октобра 2011, имовина добровољних пензијских фондова може се улагати у инвестиционе јединице домаћих и страних отворених инвестиционих фондова, у складу с прописаним условима и ограничењима.</t>
    </r>
  </si>
  <si>
    <r>
      <t>►</t>
    </r>
    <r>
      <rPr>
        <sz val="8"/>
        <rFont val="Arial"/>
        <family val="2"/>
      </rPr>
      <t xml:space="preserve"> Table</t>
    </r>
    <r>
      <rPr>
        <sz val="8"/>
        <rFont val="Arial"/>
        <family val="2"/>
      </rPr>
      <t xml:space="preserve"> 4, 16.x; Chart 3: Starting from October 2011, assets of the voluntary pension funds may be invested in investment units of domestic and foreign open-end investment funds, in conformity with the prescribed conditions and limitations.</t>
    </r>
  </si>
  <si>
    <r>
      <t>►</t>
    </r>
    <r>
      <rPr>
        <sz val="8"/>
        <color indexed="23"/>
        <rFont val="Arial"/>
        <family val="2"/>
        <charset val="238"/>
      </rPr>
      <t xml:space="preserve"> </t>
    </r>
    <r>
      <rPr>
        <sz val="8"/>
        <rFont val="Arial"/>
        <family val="2"/>
      </rPr>
      <t>Табела 5, 16.x: При одређивању валутне структуре имовине, у имовину у страној валути сврставају се хартије од вредности деноминоване или индексиране у страној валути, инвестиционе јединице отворених инвестиционих фондова чија је вредност изражена у страној валути, некретнине (обзиром да им се вредност процењује у еврима), као и средства на девизним рачунима. Остала улагања и сва потраживања сврставају се у динарску имовину.</t>
    </r>
  </si>
  <si>
    <r>
      <t>►</t>
    </r>
    <r>
      <rPr>
        <sz val="8"/>
        <rFont val="Arial"/>
        <family val="2"/>
        <charset val="238"/>
      </rPr>
      <t xml:space="preserve"> Table 5, 16.x: In classifying assets by currency, securities denominated or indexed in foreign currency, investment units of open-end investment funds denominated in foreign currency, real estate (since the values are appraised as euro amounts), as well as assets in foreign currency accounts are considered foreign currency assets. Other investments and all receivables are classified as dinar assets. </t>
    </r>
  </si>
  <si>
    <t>Уплате доприноса</t>
  </si>
  <si>
    <t>Исплате средстава</t>
  </si>
  <si>
    <t>Наплаћене накнаде</t>
  </si>
  <si>
    <t>Fees charged</t>
  </si>
  <si>
    <t>Просечна акумулирана средства по кориснику (у RSD)</t>
  </si>
  <si>
    <r>
      <t>►</t>
    </r>
    <r>
      <rPr>
        <sz val="8"/>
        <rFont val="Arial"/>
        <family val="2"/>
        <charset val="238"/>
      </rPr>
      <t xml:space="preserve"> Табела 6, 8: Чланови (уговори о чланству) и корисници подељени су у две категорије: (1) чланови/корисници у фази акумулације - они који уплаћују доприносе у фонд, чиме активно акумулирају средства на индивидуалном рачуну, или су престали да уплаћују али још нису отпочели са повлачењем; (2) чланови/корисници у фази повлачења - они који су отпочели повлачење средстава (и примају програмиране исплате). Пре 2009, ова подела била је доступна само за чланове (уговоре).</t>
    </r>
  </si>
  <si>
    <r>
      <t>►</t>
    </r>
    <r>
      <rPr>
        <sz val="8"/>
        <rFont val="Arial"/>
        <family val="2"/>
        <charset val="238"/>
      </rPr>
      <t xml:space="preserve"> Табела 6: Просечна акумулирана средства која су овде приказана представљају просечан износ средстава на индивидуалним рачунима, на крају посматраног месеца, и дата су одвојено за чланове у фази акумулације и чланове у фази повлачења. Податак о просечним акумулираним средствима чланова у фази повлачења доступан је од јануара 2009. </t>
    </r>
  </si>
  <si>
    <r>
      <t>►</t>
    </r>
    <r>
      <rPr>
        <sz val="8"/>
        <rFont val="Arial"/>
        <family val="2"/>
        <charset val="238"/>
      </rPr>
      <t xml:space="preserve"> Table 6: Average accumulated funds shown here represent the average of the funds in individual accounts, at the end of the considered month, and it is provided separately for contributing members and members receiving benefits. The data on average accumulated funds of members receiving benefits are available since January 2009.</t>
    </r>
  </si>
  <si>
    <r>
      <t>►</t>
    </r>
    <r>
      <rPr>
        <sz val="8"/>
        <color indexed="23"/>
        <rFont val="Arial"/>
        <family val="2"/>
        <charset val="238"/>
      </rPr>
      <t xml:space="preserve"> </t>
    </r>
    <r>
      <rPr>
        <sz val="8"/>
        <rFont val="Arial"/>
        <family val="2"/>
      </rPr>
      <t>Табела 7; Графикон 4: Број активних чланова (уговора) јесте број индивидуалних рачуна на које је, у посматраном месецу, извршена уплата пензијског доприноса.</t>
    </r>
  </si>
  <si>
    <r>
      <t>►</t>
    </r>
    <r>
      <rPr>
        <sz val="8"/>
        <rFont val="Arial"/>
        <family val="2"/>
        <charset val="238"/>
      </rPr>
      <t xml:space="preserve"> Table 8: Average accumulated funds shown here represent the average of the funds per user, at the end of the considered month, and it is provided separately for contributing users and users receiving benefits. The data on average accumulated funds of users receiving benefits are available since January 2009. The data on average accumulated funds of contributing users are also shown in Table 10, as well as in Table 1 - on a quarterly basis.</t>
    </r>
  </si>
  <si>
    <r>
      <t>►</t>
    </r>
    <r>
      <rPr>
        <sz val="8"/>
        <rFont val="Arial"/>
        <family val="2"/>
        <charset val="238"/>
      </rPr>
      <t xml:space="preserve"> Табела 1, 8, 9, 10; Графикон 5: Број корисника је број особа које су чланови добровољног пензијског фонда (или фондова). Овај број мањи је или једнак броју чланова, обзиром да сваки појединац може склопити више уговора о чланству, у истом или у различитим фондовима. Податак о броју корисника доступан је од јуна 2008. </t>
    </r>
  </si>
  <si>
    <r>
      <t>►</t>
    </r>
    <r>
      <rPr>
        <sz val="8"/>
        <rFont val="Arial"/>
        <family val="2"/>
        <charset val="238"/>
      </rPr>
      <t xml:space="preserve"> Table 1, 8, 9, 10; Chart 5: Number of users is the number of persons who are members of voluntary pension fund (or funds). This number is less than or equal to the number of members, due to the fact that each individual may conclude more than one membership contract, in one or more pension funds. The data on number of users are available since June 2008.</t>
    </r>
  </si>
  <si>
    <r>
      <t>►</t>
    </r>
    <r>
      <rPr>
        <sz val="8"/>
        <rFont val="Arial"/>
        <family val="2"/>
        <charset val="238"/>
      </rPr>
      <t xml:space="preserve"> Table 10: The data on the number of inhabitants, number of employees and average gross and net salaries are the most current data available at the time of populating the table. The sources of these data are the official communications of the Statistical Office of the Republic of Serbia (SN40 for the number of inhabitants, ZP21 for the number of employees, and ZP14 for the average salaries).</t>
    </r>
  </si>
  <si>
    <r>
      <t>►</t>
    </r>
    <r>
      <rPr>
        <sz val="8"/>
        <color indexed="23"/>
        <rFont val="Arial"/>
        <family val="2"/>
        <charset val="238"/>
      </rPr>
      <t xml:space="preserve"> </t>
    </r>
    <r>
      <rPr>
        <sz val="8"/>
        <rFont val="Arial"/>
        <family val="2"/>
      </rPr>
      <t>Табела 9: Просечна акумулирана средства активних корисника рачунају се као количник суме акумулираних средстава на свим индивидуалним рачунима активних корисника и броја таквих корисника. Овај податак доступан је од јануара 2010.</t>
    </r>
  </si>
  <si>
    <r>
      <t>►</t>
    </r>
    <r>
      <rPr>
        <sz val="8"/>
        <color indexed="23"/>
        <rFont val="Arial"/>
        <family val="2"/>
        <charset val="238"/>
      </rPr>
      <t xml:space="preserve"> </t>
    </r>
    <r>
      <rPr>
        <sz val="8"/>
        <rFont val="Arial"/>
        <family val="2"/>
      </rPr>
      <t>Table 9: Average accumulated funds of active users are the ratio of the total amount of accumulated funds in all individual accounts of active users to the number of such users. These data are available since January 2010.</t>
    </r>
  </si>
  <si>
    <t>Текуће одржав. непокретности</t>
  </si>
  <si>
    <r>
      <t>►</t>
    </r>
    <r>
      <rPr>
        <sz val="8"/>
        <rFont val="Arial"/>
        <family val="2"/>
        <charset val="238"/>
      </rPr>
      <t xml:space="preserve"> Table 13: Costs at the expense of management companies as a percentage of fees charged are the ratio of the total costs related to the investment of funds assets which are borne by management companies to the total fees charged by management companies in the considered month, and is expressed as a percentage.</t>
    </r>
  </si>
  <si>
    <r>
      <t>Укупно FTE (</t>
    </r>
    <r>
      <rPr>
        <b/>
        <i/>
        <sz val="8"/>
        <rFont val="Arial"/>
        <family val="2"/>
        <charset val="238"/>
      </rPr>
      <t>full-time equivalent</t>
    </r>
    <r>
      <rPr>
        <b/>
        <sz val="8"/>
        <rFont val="Arial"/>
        <family val="2"/>
        <charset val="238"/>
      </rPr>
      <t>)</t>
    </r>
  </si>
  <si>
    <t>Друштво за управљање</t>
  </si>
  <si>
    <t>Management company</t>
  </si>
  <si>
    <t>Total FTEs (full-time equivalents)</t>
  </si>
  <si>
    <r>
      <t>►</t>
    </r>
    <r>
      <rPr>
        <sz val="8"/>
        <rFont val="Arial"/>
        <family val="2"/>
        <charset val="238"/>
      </rPr>
      <t xml:space="preserve"> Table 11; Chart 6: Average contribution payment per user is the ratio of the total contributions to the number of active users in the considered month. The number of active users, and therefore this ratio, is available since June 2008.</t>
    </r>
  </si>
  <si>
    <r>
      <t>►</t>
    </r>
    <r>
      <rPr>
        <sz val="8"/>
        <rFont val="Arial"/>
        <family val="2"/>
        <charset val="238"/>
      </rPr>
      <t xml:space="preserve"> Table 11; Chart 7: Average lump-sum withdrawal per user is the ratio of the total lump-sum withdrawals to the number of users who withdrew their funds completely in the considered month. The number of users who withdrew their funds completely, and therefore this ratio, is available since January 2009.</t>
    </r>
  </si>
  <si>
    <r>
      <t>►</t>
    </r>
    <r>
      <rPr>
        <sz val="8"/>
        <rFont val="Arial"/>
        <family val="2"/>
        <charset val="238"/>
      </rPr>
      <t xml:space="preserve"> Table 15: Total FTEs (</t>
    </r>
    <r>
      <rPr>
        <sz val="8"/>
        <rFont val="Arial"/>
        <family val="2"/>
      </rPr>
      <t>full-time equivalents</t>
    </r>
    <r>
      <rPr>
        <sz val="8"/>
        <rFont val="Arial"/>
        <family val="2"/>
        <charset val="238"/>
      </rPr>
      <t>) indicates the total workload of management companies' employees, which, besides the number of employees, also takes into account the engagement of each employee as a percentage of a full-time job. The precise data on that engagement (percentage of a full-time job), and therefore this indicator, are available since November 2011.</t>
    </r>
  </si>
  <si>
    <r>
      <t>►</t>
    </r>
    <r>
      <rPr>
        <sz val="8"/>
        <rFont val="Arial"/>
        <family val="2"/>
        <charset val="238"/>
      </rPr>
      <t xml:space="preserve"> Table 15: Net assets per full-time employee is the ratio of the total net assets of all VPFs to the total FTEs (full-time equivalents). This indicator is available since November 2011.</t>
    </r>
  </si>
  <si>
    <r>
      <t>►</t>
    </r>
    <r>
      <rPr>
        <sz val="8"/>
        <rFont val="Arial"/>
        <family val="2"/>
        <charset val="238"/>
      </rPr>
      <t xml:space="preserve"> Табела 1: Укупан број корисника приказан у старосно-полној структури не укључује кориснике који се, на основу расположивих података, не могу сврстати у неку од категорија. Стварни број корисника у систему често је већи и приказан је на другим местима у овом извештају. Овде је основна намера да се представи структура корисника, а поменута разлика је незнатна и нема значајан утицај на исту. У овој табели, као и у Табели 10, укључени су само корисници у фази aктивне акумулације (видети објашњење уз Табелу 6 и Табелу 8).</t>
    </r>
  </si>
  <si>
    <r>
      <t xml:space="preserve">► </t>
    </r>
    <r>
      <rPr>
        <sz val="8"/>
        <rFont val="Arial"/>
        <family val="2"/>
      </rPr>
      <t xml:space="preserve">5. марта 2010, на основу дозволе издате од стране НБС, извршено је спајање уз припајање друштава за управљање </t>
    </r>
    <r>
      <rPr>
        <i/>
        <sz val="8"/>
        <rFont val="Arial"/>
        <family val="2"/>
      </rPr>
      <t>HYPO</t>
    </r>
    <r>
      <rPr>
        <sz val="8"/>
        <rFont val="Arial"/>
        <family val="2"/>
      </rPr>
      <t xml:space="preserve"> и </t>
    </r>
    <r>
      <rPr>
        <i/>
        <sz val="8"/>
        <rFont val="Arial"/>
        <family val="2"/>
      </rPr>
      <t>Garant</t>
    </r>
    <r>
      <rPr>
        <sz val="8"/>
        <rFont val="Arial"/>
        <family val="2"/>
      </rPr>
      <t xml:space="preserve">. Друштво </t>
    </r>
    <r>
      <rPr>
        <i/>
        <sz val="8"/>
        <rFont val="Arial"/>
        <family val="2"/>
      </rPr>
      <t>HYPO</t>
    </r>
    <r>
      <rPr>
        <sz val="8"/>
        <rFont val="Arial"/>
        <family val="2"/>
      </rPr>
      <t xml:space="preserve"> припојено је друштву </t>
    </r>
    <r>
      <rPr>
        <i/>
        <sz val="8"/>
        <rFont val="Arial"/>
        <family val="2"/>
      </rPr>
      <t>Garant</t>
    </r>
    <r>
      <rPr>
        <sz val="8"/>
        <rFont val="Arial"/>
        <family val="2"/>
      </rPr>
      <t xml:space="preserve">, које је наставило да послује под новим пословним именом </t>
    </r>
    <r>
      <rPr>
        <i/>
        <sz val="8"/>
        <rFont val="Arial"/>
        <family val="2"/>
      </rPr>
      <t>HYPO-Garant</t>
    </r>
    <r>
      <rPr>
        <sz val="8"/>
        <rFont val="Arial"/>
        <family val="2"/>
      </rPr>
      <t xml:space="preserve">. Фонд </t>
    </r>
    <r>
      <rPr>
        <i/>
        <sz val="8"/>
        <rFont val="Arial"/>
        <family val="2"/>
      </rPr>
      <t>HYPO</t>
    </r>
    <r>
      <rPr>
        <sz val="8"/>
        <rFont val="Arial"/>
        <family val="2"/>
      </rPr>
      <t xml:space="preserve"> припојен је фонду </t>
    </r>
    <r>
      <rPr>
        <i/>
        <sz val="8"/>
        <rFont val="Arial"/>
        <family val="2"/>
      </rPr>
      <t>Garant</t>
    </r>
    <r>
      <rPr>
        <sz val="8"/>
        <rFont val="Arial"/>
        <family val="2"/>
      </rPr>
      <t xml:space="preserve">, који је такође наставио да послује као фонд </t>
    </r>
    <r>
      <rPr>
        <i/>
        <sz val="8"/>
        <rFont val="Arial"/>
        <family val="2"/>
      </rPr>
      <t>HYPO-Garant</t>
    </r>
    <r>
      <rPr>
        <sz val="8"/>
        <rFont val="Arial"/>
        <family val="2"/>
      </rPr>
      <t>.</t>
    </r>
  </si>
  <si>
    <r>
      <t xml:space="preserve">► </t>
    </r>
    <r>
      <rPr>
        <sz val="8"/>
        <rFont val="Arial"/>
        <family val="2"/>
      </rPr>
      <t xml:space="preserve">24. децембра 2010, на основу дозволе издате од стране НБС, извршено је спајање уз припајање друштава за управљање </t>
    </r>
    <r>
      <rPr>
        <i/>
        <sz val="8"/>
        <rFont val="Arial"/>
        <family val="2"/>
      </rPr>
      <t>DDOR Penzija plus</t>
    </r>
    <r>
      <rPr>
        <sz val="8"/>
        <rFont val="Arial"/>
        <family val="2"/>
      </rPr>
      <t xml:space="preserve"> и </t>
    </r>
    <r>
      <rPr>
        <i/>
        <sz val="8"/>
        <rFont val="Arial"/>
        <family val="2"/>
      </rPr>
      <t>HYPO-Garant</t>
    </r>
    <r>
      <rPr>
        <sz val="8"/>
        <rFont val="Arial"/>
        <family val="2"/>
      </rPr>
      <t xml:space="preserve">. Друштво </t>
    </r>
    <r>
      <rPr>
        <i/>
        <sz val="8"/>
        <rFont val="Arial"/>
        <family val="2"/>
      </rPr>
      <t>DDOR Penzija plus</t>
    </r>
    <r>
      <rPr>
        <sz val="8"/>
        <rFont val="Arial"/>
        <family val="2"/>
      </rPr>
      <t xml:space="preserve"> припојено је друштву </t>
    </r>
    <r>
      <rPr>
        <i/>
        <sz val="8"/>
        <rFont val="Arial"/>
        <family val="2"/>
      </rPr>
      <t>HYPO-Garant</t>
    </r>
    <r>
      <rPr>
        <sz val="8"/>
        <rFont val="Arial"/>
        <family val="2"/>
      </rPr>
      <t xml:space="preserve">, које је наставило да послује под новим пословним именом </t>
    </r>
    <r>
      <rPr>
        <i/>
        <sz val="8"/>
        <rFont val="Arial"/>
        <family val="2"/>
      </rPr>
      <t>DDOR-Garant</t>
    </r>
    <r>
      <rPr>
        <sz val="8"/>
        <rFont val="Arial"/>
        <family val="2"/>
      </rPr>
      <t xml:space="preserve">. Фонд </t>
    </r>
    <r>
      <rPr>
        <i/>
        <sz val="8"/>
        <rFont val="Arial"/>
        <family val="2"/>
      </rPr>
      <t>DDOR Penzija plus</t>
    </r>
    <r>
      <rPr>
        <sz val="8"/>
        <rFont val="Arial"/>
        <family val="2"/>
      </rPr>
      <t xml:space="preserve"> припојен је фонду </t>
    </r>
    <r>
      <rPr>
        <i/>
        <sz val="8"/>
        <rFont val="Arial"/>
        <family val="2"/>
      </rPr>
      <t>HYPO-Garant</t>
    </r>
    <r>
      <rPr>
        <sz val="8"/>
        <rFont val="Arial"/>
        <family val="2"/>
      </rPr>
      <t xml:space="preserve">, који сада такође послује као фонд </t>
    </r>
    <r>
      <rPr>
        <i/>
        <sz val="8"/>
        <rFont val="Arial"/>
        <family val="2"/>
      </rPr>
      <t>DDOR-Garant</t>
    </r>
    <r>
      <rPr>
        <sz val="8"/>
        <rFont val="Arial"/>
        <family val="2"/>
      </rPr>
      <t>.</t>
    </r>
  </si>
  <si>
    <t>Графикон 9.   Куповина, продаја и доспеће хартија од вредности</t>
  </si>
  <si>
    <t>Chart 9.   Purchases, sales and maturity of securities</t>
  </si>
  <si>
    <r>
      <t>Chart 9.</t>
    </r>
    <r>
      <rPr>
        <b/>
        <sz val="12"/>
        <rFont val="Arial"/>
        <family val="2"/>
      </rPr>
      <t xml:space="preserve">   Purchases, sales and maturity of securities</t>
    </r>
  </si>
  <si>
    <t>Графикон 4.   Број чланова у фази акумулације и процентуални удео активних чланова</t>
  </si>
  <si>
    <t>Графикон 5.   Број корисника у фази акумулације и процентуални удео активних корисника</t>
  </si>
  <si>
    <r>
      <t>Графикон 4.</t>
    </r>
    <r>
      <rPr>
        <b/>
        <sz val="12"/>
        <rFont val="Arial"/>
        <family val="2"/>
      </rPr>
      <t xml:space="preserve">   </t>
    </r>
    <r>
      <rPr>
        <b/>
        <sz val="12"/>
        <rFont val="Arial"/>
        <family val="2"/>
        <charset val="238"/>
      </rPr>
      <t>Број чланова у фази акумулације и процентуални удео активних чланова</t>
    </r>
  </si>
  <si>
    <r>
      <t>Графикон 5.</t>
    </r>
    <r>
      <rPr>
        <b/>
        <sz val="12"/>
        <rFont val="Arial"/>
        <family val="2"/>
      </rPr>
      <t xml:space="preserve">   </t>
    </r>
    <r>
      <rPr>
        <b/>
        <sz val="12"/>
        <rFont val="Arial"/>
        <family val="2"/>
        <charset val="238"/>
      </rPr>
      <t>Број корисника у фази акумулације и процентуални удео активних корисника</t>
    </r>
  </si>
  <si>
    <t>Chart 4.   Number of contributing members and percent share of active members</t>
  </si>
  <si>
    <r>
      <t>Chart 4.</t>
    </r>
    <r>
      <rPr>
        <b/>
        <sz val="12"/>
        <rFont val="Arial"/>
        <family val="2"/>
      </rPr>
      <t xml:space="preserve">   </t>
    </r>
    <r>
      <rPr>
        <b/>
        <sz val="12"/>
        <rFont val="Arial"/>
        <family val="2"/>
        <charset val="238"/>
      </rPr>
      <t>Number of contributing members and percent share of active members</t>
    </r>
  </si>
  <si>
    <t>Chart 5.   Number of contributing users and percent share of active users</t>
  </si>
  <si>
    <r>
      <t>Chart 5.</t>
    </r>
    <r>
      <rPr>
        <b/>
        <sz val="12"/>
        <rFont val="Arial"/>
        <family val="2"/>
      </rPr>
      <t xml:space="preserve">   Number of contributing users and percent share of active users</t>
    </r>
  </si>
  <si>
    <t>11/11</t>
  </si>
  <si>
    <t>3 : 97</t>
  </si>
  <si>
    <t>Custody banks fees</t>
  </si>
  <si>
    <t>12/11</t>
  </si>
  <si>
    <r>
      <t>►</t>
    </r>
    <r>
      <rPr>
        <sz val="8"/>
        <color indexed="23"/>
        <rFont val="Arial"/>
        <family val="2"/>
        <charset val="238"/>
      </rPr>
      <t xml:space="preserve"> </t>
    </r>
    <r>
      <rPr>
        <sz val="8"/>
        <rFont val="Arial"/>
        <family val="2"/>
      </rPr>
      <t>Табела 1 намењена је да пружи кратак увид у кључне показатеље пословања ДПФ, а сви подаци, изузев структуре корисника, дати су на тромесечном нивоу - као кумулатив односно као вредност на крају тромесечја. Приказани су подаци за последњих 9 тромесечја.</t>
    </r>
  </si>
  <si>
    <r>
      <t>►</t>
    </r>
    <r>
      <rPr>
        <sz val="8"/>
        <rFont val="Arial"/>
        <family val="2"/>
        <charset val="238"/>
      </rPr>
      <t xml:space="preserve"> Табела 8: Просечна акумулирана средства која су овде приказана представљају просечан износ средстава по кориснику, на крају посматраног месеца, и дата су одвојено за кориснике у фази акумулације и кориснике у фази повлачења. Податак о просечним акумулираним средствима корисника у фази повлачења доступан је од јануара 2009. Податак о просечним акумулираним средствима корисника у фази акумулације приказан је и у Табели 10, као и у Табели 1 - на тромесечном нивоу.</t>
    </r>
  </si>
  <si>
    <t>01/12</t>
  </si>
  <si>
    <t>88 : 12</t>
  </si>
  <si>
    <t>02/12</t>
  </si>
  <si>
    <t>87 : 13</t>
  </si>
  <si>
    <t>03/12</t>
  </si>
  <si>
    <t>04/12</t>
  </si>
  <si>
    <t>54 : 46</t>
  </si>
  <si>
    <t>05/12</t>
  </si>
  <si>
    <t>48 : 52</t>
  </si>
  <si>
    <r>
      <t>►</t>
    </r>
    <r>
      <rPr>
        <sz val="8"/>
        <rFont val="Arial"/>
        <family val="2"/>
        <charset val="238"/>
      </rPr>
      <t xml:space="preserve"> User structures presented in Table 1 and Table 10 show the latest end-of-month data (Table 1) or end-of-year data (Table 10). Due to the complexity of the design, as well as the history of mild month-to-month changes, time series are not included in these tables.</t>
    </r>
  </si>
  <si>
    <t>06/12</t>
  </si>
  <si>
    <t>07/12</t>
  </si>
  <si>
    <t>08/12</t>
  </si>
  <si>
    <t>09/12</t>
  </si>
  <si>
    <t>10/12</t>
  </si>
  <si>
    <t>4 : 96</t>
  </si>
  <si>
    <t>11/12</t>
  </si>
  <si>
    <t>7 : 93</t>
  </si>
  <si>
    <t>12/12</t>
  </si>
  <si>
    <t>Q1 2013</t>
  </si>
  <si>
    <t>Q2 2013</t>
  </si>
  <si>
    <t>USD</t>
  </si>
  <si>
    <t>2006</t>
  </si>
  <si>
    <t>2007</t>
  </si>
  <si>
    <t>2008</t>
  </si>
  <si>
    <t>2009</t>
  </si>
  <si>
    <t>2010</t>
  </si>
  <si>
    <t>2011</t>
  </si>
  <si>
    <t>2012</t>
  </si>
  <si>
    <t>12/2006</t>
  </si>
  <si>
    <t>12/2007</t>
  </si>
  <si>
    <t>12/2008</t>
  </si>
  <si>
    <t>12/2009</t>
  </si>
  <si>
    <t>12/2010</t>
  </si>
  <si>
    <t>12/2011</t>
  </si>
  <si>
    <t>12/2012</t>
  </si>
  <si>
    <t>03/2013</t>
  </si>
  <si>
    <t>06/2013</t>
  </si>
  <si>
    <t>07/2013</t>
  </si>
  <si>
    <t>01/2013</t>
  </si>
  <si>
    <t>02/2013</t>
  </si>
  <si>
    <t>04/2013</t>
  </si>
  <si>
    <t>05/2013</t>
  </si>
  <si>
    <t>08/2013</t>
  </si>
  <si>
    <t>Q3 2013</t>
  </si>
  <si>
    <t>09/2013</t>
  </si>
  <si>
    <t>5 : 95</t>
  </si>
  <si>
    <t>10/2013</t>
  </si>
  <si>
    <t>11/2013</t>
  </si>
  <si>
    <t>Q4 2013</t>
  </si>
  <si>
    <t>12/2013</t>
  </si>
  <si>
    <t>DDOR Garant Ekvilibrio</t>
  </si>
  <si>
    <t>DDOR Garant Štednja</t>
  </si>
  <si>
    <r>
      <t>►</t>
    </r>
    <r>
      <rPr>
        <sz val="8"/>
        <rFont val="Arial"/>
        <family val="2"/>
      </rPr>
      <t xml:space="preserve"> On November 7, 2013, the NBS granted management company </t>
    </r>
    <r>
      <rPr>
        <i/>
        <sz val="8"/>
        <rFont val="Arial"/>
        <family val="2"/>
      </rPr>
      <t xml:space="preserve">DDOR-Garant </t>
    </r>
    <r>
      <rPr>
        <sz val="8"/>
        <rFont val="Arial"/>
        <family val="2"/>
      </rPr>
      <t xml:space="preserve">a licence for managing the voluntary pension funds </t>
    </r>
    <r>
      <rPr>
        <i/>
        <sz val="8"/>
        <rFont val="Arial"/>
        <family val="2"/>
      </rPr>
      <t xml:space="preserve">Societe Generale Ekvilibrio </t>
    </r>
    <r>
      <rPr>
        <sz val="8"/>
        <rFont val="Arial"/>
        <family val="2"/>
      </rPr>
      <t xml:space="preserve">and </t>
    </r>
    <r>
      <rPr>
        <i/>
        <sz val="8"/>
        <rFont val="Arial"/>
        <family val="2"/>
      </rPr>
      <t>Societe Generale Štednja</t>
    </r>
    <r>
      <rPr>
        <sz val="8"/>
        <rFont val="Arial"/>
        <family val="2"/>
      </rPr>
      <t xml:space="preserve">. Until November 7, 2013, these funds were managed by the management company </t>
    </r>
    <r>
      <rPr>
        <i/>
        <sz val="8"/>
        <rFont val="Arial"/>
        <family val="2"/>
      </rPr>
      <t>Societe Generale Penzija</t>
    </r>
    <r>
      <rPr>
        <sz val="8"/>
        <rFont val="Arial"/>
        <family val="2"/>
      </rPr>
      <t>, which ceased to operate.</t>
    </r>
  </si>
  <si>
    <r>
      <t>НАРОДНА БАНКА СРБИЈЕ</t>
    </r>
    <r>
      <rPr>
        <i/>
        <sz val="10"/>
        <color indexed="62"/>
        <rFont val="Arial"/>
        <family val="2"/>
        <charset val="238"/>
      </rPr>
      <t xml:space="preserve">
Сектор за надзор над обављањем делатности осигурања
Одељење за надзор над делатношћу добровољних пензијских фондова</t>
    </r>
  </si>
  <si>
    <r>
      <t>NATIONAL BANK OF SERBIA</t>
    </r>
    <r>
      <rPr>
        <i/>
        <sz val="10"/>
        <color indexed="62"/>
        <rFont val="Arial"/>
        <family val="2"/>
        <charset val="238"/>
      </rPr>
      <t xml:space="preserve">
Insurance supervision department
Voluntary Pension Funds Supervision Division</t>
    </r>
  </si>
  <si>
    <r>
      <t>►</t>
    </r>
    <r>
      <rPr>
        <sz val="8"/>
        <rFont val="Arial"/>
        <family val="2"/>
        <charset val="238"/>
      </rPr>
      <t xml:space="preserve"> All the tables and charts, with the exceptions of Table 1 and Table 10, contain monthly data for all months since the start of the VPF operations. Depending on the nature of certain data, they represent either cumulative or end-of-month values. Certain data can be shown by clicking the "+" sign above the column labels in the worksheet (in XLS version of the document).</t>
    </r>
  </si>
  <si>
    <t>01/2014</t>
  </si>
  <si>
    <t>2013</t>
  </si>
  <si>
    <r>
      <t>►</t>
    </r>
    <r>
      <rPr>
        <sz val="8"/>
        <rFont val="Arial"/>
        <family val="2"/>
        <charset val="238"/>
      </rPr>
      <t xml:space="preserve"> All the tables and charts which provide data series by individual funds or management companies only show data for funds/companies which are currently active. Data for funds/companies which ceased to operate can be shown by clicking the "+" sign beside the row labels in the worksheet (in XLS version of the document).</t>
    </r>
  </si>
  <si>
    <r>
      <t>►</t>
    </r>
    <r>
      <rPr>
        <sz val="8"/>
        <rFont val="Arial"/>
        <family val="2"/>
      </rPr>
      <t xml:space="preserve"> Све табеле и графикони који пружају серије података по појединачним фондовима или друштвима за управљање приказују само податке за фондове/друштва који су тренутно активна. Подаци за фондове/друштва који су престали са радом могу се приказати кликом на знак "+" поред ознака редова у радном листу (у XLS верзији документа).</t>
    </r>
  </si>
  <si>
    <r>
      <t xml:space="preserve">► </t>
    </r>
    <r>
      <rPr>
        <sz val="8"/>
        <rFont val="Arial"/>
        <family val="2"/>
      </rPr>
      <t xml:space="preserve">20. децембра 2013, на основу дозволе издате од стране НБС, извршено је спајање уз припајање фондова </t>
    </r>
    <r>
      <rPr>
        <i/>
        <sz val="8"/>
        <rFont val="Arial"/>
        <family val="2"/>
      </rPr>
      <t>DDOR Garant</t>
    </r>
    <r>
      <rPr>
        <sz val="8"/>
        <rFont val="Arial"/>
        <family val="2"/>
      </rPr>
      <t xml:space="preserve"> и </t>
    </r>
    <r>
      <rPr>
        <i/>
        <sz val="8"/>
        <rFont val="Arial"/>
        <family val="2"/>
      </rPr>
      <t>Societe Generale Ekvilibrio</t>
    </r>
    <r>
      <rPr>
        <sz val="8"/>
        <rFont val="Arial"/>
        <family val="2"/>
      </rPr>
      <t xml:space="preserve">. Фонд Societe Generale Ekvilibrio припојен је фонду DDOR Garant, који је наставио да послује под новим пословним именом </t>
    </r>
    <r>
      <rPr>
        <i/>
        <sz val="8"/>
        <rFont val="Arial"/>
        <family val="2"/>
      </rPr>
      <t>DDOR Garant Ekvilibrio</t>
    </r>
    <r>
      <rPr>
        <sz val="8"/>
        <rFont val="Arial"/>
        <family val="2"/>
      </rPr>
      <t>.</t>
    </r>
  </si>
  <si>
    <r>
      <t xml:space="preserve">► </t>
    </r>
    <r>
      <rPr>
        <sz val="8"/>
        <rFont val="Arial"/>
        <family val="2"/>
      </rPr>
      <t xml:space="preserve">27. децембра 2013, на основу дозволе издате од стране НБС, извршено је спајање уз припајање фондова </t>
    </r>
    <r>
      <rPr>
        <i/>
        <sz val="8"/>
        <rFont val="Arial"/>
        <family val="2"/>
      </rPr>
      <t>DDOR Garant Dinar</t>
    </r>
    <r>
      <rPr>
        <sz val="8"/>
        <rFont val="Arial"/>
        <family val="2"/>
      </rPr>
      <t xml:space="preserve"> и </t>
    </r>
    <r>
      <rPr>
        <i/>
        <sz val="8"/>
        <rFont val="Arial"/>
        <family val="2"/>
      </rPr>
      <t>Societe Generale Štednja</t>
    </r>
    <r>
      <rPr>
        <sz val="8"/>
        <rFont val="Arial"/>
        <family val="2"/>
      </rPr>
      <t xml:space="preserve">. Фонд </t>
    </r>
    <r>
      <rPr>
        <i/>
        <sz val="8"/>
        <rFont val="Arial"/>
        <family val="2"/>
      </rPr>
      <t>DDOR Garant Dinar</t>
    </r>
    <r>
      <rPr>
        <sz val="8"/>
        <rFont val="Arial"/>
        <family val="2"/>
      </rPr>
      <t xml:space="preserve"> припојен је фонду </t>
    </r>
    <r>
      <rPr>
        <i/>
        <sz val="8"/>
        <rFont val="Arial"/>
        <family val="2"/>
      </rPr>
      <t>Societe Generale Štednja</t>
    </r>
    <r>
      <rPr>
        <sz val="8"/>
        <rFont val="Arial"/>
        <family val="2"/>
      </rPr>
      <t xml:space="preserve">, који је наставио да послује под новим пословним именом </t>
    </r>
    <r>
      <rPr>
        <i/>
        <sz val="8"/>
        <rFont val="Arial"/>
        <family val="2"/>
      </rPr>
      <t>DDOR Garant Štednja</t>
    </r>
    <r>
      <rPr>
        <sz val="8"/>
        <rFont val="Arial"/>
        <family val="2"/>
      </rPr>
      <t>.</t>
    </r>
  </si>
  <si>
    <r>
      <t>► 5. априла 2013, на основу дозволе издате од стране НБС, извршено је спајање уз припајање фонда</t>
    </r>
    <r>
      <rPr>
        <i/>
        <sz val="8"/>
        <rFont val="Arial"/>
        <family val="2"/>
      </rPr>
      <t xml:space="preserve"> Триглав  пензија</t>
    </r>
    <r>
      <rPr>
        <sz val="8"/>
        <rFont val="Arial"/>
        <family val="2"/>
      </rPr>
      <t xml:space="preserve"> и фонда </t>
    </r>
    <r>
      <rPr>
        <i/>
        <sz val="8"/>
        <rFont val="Arial"/>
        <family val="2"/>
      </rPr>
      <t>DDOR Garant</t>
    </r>
    <r>
      <rPr>
        <sz val="8"/>
        <rFont val="Arial"/>
        <family val="2"/>
      </rPr>
      <t xml:space="preserve"> тако да је фонд </t>
    </r>
    <r>
      <rPr>
        <i/>
        <sz val="8"/>
        <rFont val="Arial"/>
        <family val="2"/>
      </rPr>
      <t>Триглав пензија</t>
    </r>
    <r>
      <rPr>
        <sz val="8"/>
        <rFont val="Arial"/>
        <family val="2"/>
      </rPr>
      <t xml:space="preserve"> припојен фонду </t>
    </r>
    <r>
      <rPr>
        <i/>
        <sz val="8"/>
        <rFont val="Arial"/>
        <family val="2"/>
      </rPr>
      <t>DDOR Garant</t>
    </r>
    <r>
      <rPr>
        <sz val="8"/>
        <rFont val="Arial"/>
        <family val="2"/>
      </rPr>
      <t xml:space="preserve">. </t>
    </r>
  </si>
  <si>
    <r>
      <t xml:space="preserve">► 7. новембра 2013, НБС је друштву за управљање DDOR-Garant издала дозволу за управљање добровољним пензијским фондовима </t>
    </r>
    <r>
      <rPr>
        <i/>
        <sz val="8"/>
        <rFont val="Arial"/>
        <family val="2"/>
      </rPr>
      <t>Societe Generale Ekvilibrio</t>
    </r>
    <r>
      <rPr>
        <sz val="8"/>
        <rFont val="Arial"/>
        <family val="2"/>
      </rPr>
      <t xml:space="preserve"> и </t>
    </r>
    <r>
      <rPr>
        <i/>
        <sz val="8"/>
        <rFont val="Arial"/>
        <family val="2"/>
      </rPr>
      <t>Societe Generale Štednja</t>
    </r>
    <r>
      <rPr>
        <sz val="8"/>
        <rFont val="Arial"/>
        <family val="2"/>
      </rPr>
      <t xml:space="preserve">. До 7. новембра 2013, поменутим фондовима управљало је друштво за управљање </t>
    </r>
    <r>
      <rPr>
        <i/>
        <sz val="8"/>
        <rFont val="Arial"/>
        <family val="2"/>
      </rPr>
      <t>Societe Generale Penzija</t>
    </r>
    <r>
      <rPr>
        <sz val="8"/>
        <rFont val="Arial"/>
        <family val="2"/>
      </rPr>
      <t>, које је престало са радом.</t>
    </r>
  </si>
  <si>
    <r>
      <t xml:space="preserve">► </t>
    </r>
    <r>
      <rPr>
        <sz val="8"/>
        <rFont val="Arial"/>
        <family val="2"/>
      </rPr>
      <t xml:space="preserve">On April 5, 2013, and based on the licence granted by the NBS, voluntary pension fund </t>
    </r>
    <r>
      <rPr>
        <i/>
        <sz val="8"/>
        <rFont val="Arial"/>
        <family val="2"/>
      </rPr>
      <t>Triglav penzija</t>
    </r>
    <r>
      <rPr>
        <sz val="8"/>
        <rFont val="Arial"/>
        <family val="2"/>
      </rPr>
      <t xml:space="preserve"> was merged into voluntary pension fund </t>
    </r>
    <r>
      <rPr>
        <i/>
        <sz val="8"/>
        <rFont val="Arial"/>
        <family val="2"/>
      </rPr>
      <t>DDOR Garant.</t>
    </r>
    <r>
      <rPr>
        <sz val="8"/>
        <rFont val="Arial"/>
        <family val="2"/>
      </rPr>
      <t xml:space="preserve"> </t>
    </r>
  </si>
  <si>
    <r>
      <t xml:space="preserve">► </t>
    </r>
    <r>
      <rPr>
        <sz val="8"/>
        <rFont val="Arial"/>
        <family val="2"/>
      </rPr>
      <t xml:space="preserve">On December 20, 2013, and based on the licence granted by the NBS, voluntary pension fund </t>
    </r>
    <r>
      <rPr>
        <i/>
        <sz val="8"/>
        <rFont val="Arial"/>
        <family val="2"/>
      </rPr>
      <t>Societe Generale Ekvilibrio</t>
    </r>
    <r>
      <rPr>
        <sz val="8"/>
        <rFont val="Arial"/>
        <family val="2"/>
      </rPr>
      <t xml:space="preserve"> was merged into voluntary pension fund </t>
    </r>
    <r>
      <rPr>
        <i/>
        <sz val="8"/>
        <rFont val="Arial"/>
        <family val="2"/>
      </rPr>
      <t>DDOR Garant</t>
    </r>
    <r>
      <rPr>
        <sz val="8"/>
        <rFont val="Arial"/>
        <family val="2"/>
      </rPr>
      <t xml:space="preserve">, which continued operating under the name </t>
    </r>
    <r>
      <rPr>
        <i/>
        <sz val="8"/>
        <rFont val="Arial"/>
        <family val="2"/>
      </rPr>
      <t>DDOR Garant Ekvilibrio</t>
    </r>
    <r>
      <rPr>
        <sz val="8"/>
        <rFont val="Arial"/>
        <family val="2"/>
      </rPr>
      <t>.</t>
    </r>
    <r>
      <rPr>
        <sz val="8"/>
        <rFont val="Arial"/>
        <family val="2"/>
      </rPr>
      <t xml:space="preserve"> </t>
    </r>
  </si>
  <si>
    <r>
      <t xml:space="preserve">► </t>
    </r>
    <r>
      <rPr>
        <sz val="8"/>
        <rFont val="Arial"/>
        <family val="2"/>
      </rPr>
      <t xml:space="preserve">On December 27, 2013, and based on the licence granted by the NBS, voluntary pension fund </t>
    </r>
    <r>
      <rPr>
        <i/>
        <sz val="8"/>
        <rFont val="Arial"/>
        <family val="2"/>
      </rPr>
      <t xml:space="preserve">DDOR Garant Dinar </t>
    </r>
    <r>
      <rPr>
        <sz val="8"/>
        <rFont val="Arial"/>
        <family val="2"/>
      </rPr>
      <t xml:space="preserve">was merged into voluntary pension fund </t>
    </r>
    <r>
      <rPr>
        <i/>
        <sz val="8"/>
        <rFont val="Arial"/>
        <family val="2"/>
      </rPr>
      <t>Societe Generale Štednja</t>
    </r>
    <r>
      <rPr>
        <sz val="8"/>
        <rFont val="Arial"/>
        <family val="2"/>
      </rPr>
      <t xml:space="preserve">, which continued operating under the name </t>
    </r>
    <r>
      <rPr>
        <i/>
        <sz val="8"/>
        <rFont val="Arial"/>
        <family val="2"/>
      </rPr>
      <t>DDOR Garant Štednja</t>
    </r>
    <r>
      <rPr>
        <sz val="8"/>
        <rFont val="Arial"/>
        <family val="2"/>
      </rPr>
      <t>.</t>
    </r>
  </si>
  <si>
    <t>02/2014</t>
  </si>
  <si>
    <t>Q1 2014</t>
  </si>
  <si>
    <t>03/2014</t>
  </si>
  <si>
    <t>92 : 8</t>
  </si>
  <si>
    <t>04/2014</t>
  </si>
  <si>
    <t xml:space="preserve">За последњих пет годинa </t>
  </si>
  <si>
    <t>For the last five years</t>
  </si>
  <si>
    <t>05/2014</t>
  </si>
  <si>
    <t>94 : 6</t>
  </si>
  <si>
    <t>Q2 2014</t>
  </si>
  <si>
    <t>06/2014</t>
  </si>
  <si>
    <t>96 : 4</t>
  </si>
  <si>
    <t>07/2014</t>
  </si>
  <si>
    <t>08/2014</t>
  </si>
  <si>
    <t>Q3 2014</t>
  </si>
  <si>
    <t>09/2014</t>
  </si>
  <si>
    <t>10/2014</t>
  </si>
  <si>
    <t>Generali Basic</t>
  </si>
  <si>
    <t>Generali Index</t>
  </si>
  <si>
    <t>Generali</t>
  </si>
  <si>
    <t>СТАТИСТИЧКИ АНЕКС</t>
  </si>
  <si>
    <t>11/2014</t>
  </si>
  <si>
    <t>Q4 2014</t>
  </si>
  <si>
    <t>12/2014</t>
  </si>
  <si>
    <t>01/2015</t>
  </si>
  <si>
    <t>2014</t>
  </si>
  <si>
    <t>6 : 94</t>
  </si>
  <si>
    <t>02/2015</t>
  </si>
  <si>
    <t>97 : 3</t>
  </si>
  <si>
    <t>Q1 2015</t>
  </si>
  <si>
    <t>03/2015</t>
  </si>
  <si>
    <t>04/2015</t>
  </si>
  <si>
    <t>05/2015</t>
  </si>
  <si>
    <t>Q2 2015</t>
  </si>
  <si>
    <t>06/2015</t>
  </si>
  <si>
    <t>07/2015</t>
  </si>
  <si>
    <t xml:space="preserve">Raiffeisen Euro Future </t>
  </si>
  <si>
    <t>08/2015</t>
  </si>
  <si>
    <t>Q3 2015</t>
  </si>
  <si>
    <t>09/2015</t>
  </si>
  <si>
    <t>10/2015</t>
  </si>
  <si>
    <t>11/2015</t>
  </si>
  <si>
    <t>Q4 2015</t>
  </si>
  <si>
    <t>12/2015</t>
  </si>
  <si>
    <t>01/2016</t>
  </si>
  <si>
    <t>2015</t>
  </si>
  <si>
    <r>
      <t>Табела 10.</t>
    </r>
    <r>
      <rPr>
        <b/>
        <sz val="12"/>
        <rFont val="Arial"/>
        <family val="2"/>
      </rPr>
      <t xml:space="preserve">   Уплате доприноса, исплате средстава, трансфери између фондова и накнаде</t>
    </r>
  </si>
  <si>
    <r>
      <t>Table 10.</t>
    </r>
    <r>
      <rPr>
        <b/>
        <sz val="12"/>
        <color indexed="55"/>
        <rFont val="Arial"/>
        <family val="2"/>
        <charset val="238"/>
      </rPr>
      <t xml:space="preserve">   </t>
    </r>
    <r>
      <rPr>
        <b/>
        <sz val="12"/>
        <rFont val="Arial"/>
        <family val="2"/>
      </rPr>
      <t>Contribution payments, withdrawals, transfers between funds and fees charged</t>
    </r>
  </si>
  <si>
    <r>
      <t>Табела 11.</t>
    </r>
    <r>
      <rPr>
        <b/>
        <sz val="12"/>
        <color indexed="55"/>
        <rFont val="Arial"/>
        <family val="2"/>
        <charset val="238"/>
      </rPr>
      <t xml:space="preserve">   </t>
    </r>
    <r>
      <rPr>
        <b/>
        <sz val="12"/>
        <rFont val="Arial"/>
        <family val="2"/>
      </rPr>
      <t>Трговање хартијама од вредности</t>
    </r>
  </si>
  <si>
    <r>
      <t>Table 11.</t>
    </r>
    <r>
      <rPr>
        <b/>
        <sz val="12"/>
        <rFont val="Arial"/>
        <family val="2"/>
      </rPr>
      <t xml:space="preserve">   Securities trading</t>
    </r>
  </si>
  <si>
    <r>
      <t>Табела 12.</t>
    </r>
    <r>
      <rPr>
        <b/>
        <sz val="12"/>
        <rFont val="Arial"/>
        <family val="2"/>
      </rPr>
      <t xml:space="preserve">   Трошкови у вези са улагањем имовине фондова</t>
    </r>
  </si>
  <si>
    <r>
      <t>Table 12.</t>
    </r>
    <r>
      <rPr>
        <b/>
        <sz val="12"/>
        <rFont val="Arial"/>
        <family val="2"/>
      </rPr>
      <t xml:space="preserve">   Costs related to the investment of funds assets</t>
    </r>
  </si>
  <si>
    <r>
      <t>Table 13.</t>
    </r>
    <r>
      <rPr>
        <b/>
        <sz val="12"/>
        <rFont val="Arial"/>
        <family val="2"/>
      </rPr>
      <t xml:space="preserve">   Changes of FONDex and BELEX15 indices and the EUR/RSD exchange rate</t>
    </r>
  </si>
  <si>
    <r>
      <t xml:space="preserve">Табела 13.  </t>
    </r>
    <r>
      <rPr>
        <b/>
        <sz val="12"/>
        <rFont val="Arial"/>
        <family val="2"/>
        <charset val="238"/>
      </rPr>
      <t>Промена вредности индекса FONDex, BELEX15 и курса EUR/RSD</t>
    </r>
  </si>
  <si>
    <r>
      <t>Table 14.</t>
    </r>
    <r>
      <rPr>
        <b/>
        <sz val="12"/>
        <rFont val="Arial"/>
        <family val="2"/>
        <charset val="238"/>
      </rPr>
      <t xml:space="preserve">   Number of management companies employees and FTE</t>
    </r>
  </si>
  <si>
    <r>
      <t>Табела 14.</t>
    </r>
    <r>
      <rPr>
        <b/>
        <sz val="12"/>
        <rFont val="Arial"/>
        <family val="2"/>
        <charset val="238"/>
      </rPr>
      <t xml:space="preserve">   Број запослених у друштвима за управљање и FTE</t>
    </r>
  </si>
  <si>
    <r>
      <t>Табела 15.1.</t>
    </r>
    <r>
      <rPr>
        <b/>
        <sz val="12"/>
        <rFont val="Arial"/>
        <family val="2"/>
      </rPr>
      <t xml:space="preserve">   Структура имовине:  </t>
    </r>
    <r>
      <rPr>
        <b/>
        <i/>
        <sz val="12"/>
        <rFont val="Arial"/>
        <family val="2"/>
        <charset val="238"/>
      </rPr>
      <t>Generali Basic</t>
    </r>
  </si>
  <si>
    <r>
      <t>Табела 15.6.</t>
    </r>
    <r>
      <rPr>
        <b/>
        <sz val="12"/>
        <rFont val="Arial"/>
        <family val="2"/>
      </rPr>
      <t xml:space="preserve">   Структура имовине:  </t>
    </r>
    <r>
      <rPr>
        <b/>
        <i/>
        <sz val="12"/>
        <rFont val="Arial"/>
        <family val="2"/>
        <charset val="238"/>
      </rPr>
      <t>DDOR Garant Štednja</t>
    </r>
  </si>
  <si>
    <r>
      <t>Table 15.6.</t>
    </r>
    <r>
      <rPr>
        <b/>
        <sz val="12"/>
        <rFont val="Arial"/>
        <family val="2"/>
      </rPr>
      <t xml:space="preserve">   Asset structure:  </t>
    </r>
    <r>
      <rPr>
        <b/>
        <i/>
        <sz val="12"/>
        <rFont val="Arial"/>
        <family val="2"/>
        <charset val="238"/>
      </rPr>
      <t>DDOR Garant Štednja</t>
    </r>
  </si>
  <si>
    <r>
      <t xml:space="preserve">Табела 15.5. </t>
    </r>
    <r>
      <rPr>
        <b/>
        <sz val="12"/>
        <rFont val="Arial"/>
        <family val="2"/>
      </rPr>
      <t xml:space="preserve">  Структура имовине:  </t>
    </r>
    <r>
      <rPr>
        <b/>
        <i/>
        <sz val="12"/>
        <rFont val="Arial"/>
        <family val="2"/>
        <charset val="238"/>
      </rPr>
      <t>Generali Index</t>
    </r>
  </si>
  <si>
    <r>
      <t>Table 15.7.</t>
    </r>
    <r>
      <rPr>
        <b/>
        <sz val="12"/>
        <rFont val="Arial"/>
        <family val="2"/>
      </rPr>
      <t xml:space="preserve">   Asset structure:  </t>
    </r>
    <r>
      <rPr>
        <b/>
        <i/>
        <sz val="12"/>
        <rFont val="Arial"/>
        <family val="2"/>
        <charset val="238"/>
      </rPr>
      <t>Raiffeisen Euro Future</t>
    </r>
  </si>
  <si>
    <r>
      <t>Table 15.4.</t>
    </r>
    <r>
      <rPr>
        <b/>
        <sz val="12"/>
        <rFont val="Arial"/>
        <family val="2"/>
      </rPr>
      <t xml:space="preserve">   Asset structure:  </t>
    </r>
    <r>
      <rPr>
        <b/>
        <i/>
        <sz val="12"/>
        <rFont val="Arial"/>
        <family val="2"/>
        <charset val="238"/>
      </rPr>
      <t>Dunav</t>
    </r>
  </si>
  <si>
    <r>
      <t>Табела 15.4.</t>
    </r>
    <r>
      <rPr>
        <b/>
        <sz val="12"/>
        <rFont val="Arial"/>
        <family val="2"/>
      </rPr>
      <t xml:space="preserve">   Структура имовине:  </t>
    </r>
    <r>
      <rPr>
        <b/>
        <i/>
        <sz val="12"/>
        <rFont val="Arial"/>
        <family val="2"/>
        <charset val="238"/>
      </rPr>
      <t>Dunav</t>
    </r>
  </si>
  <si>
    <r>
      <t>Табела 15.3.</t>
    </r>
    <r>
      <rPr>
        <b/>
        <sz val="12"/>
        <rFont val="Arial"/>
        <family val="2"/>
      </rPr>
      <t xml:space="preserve">   Структура имовине:  </t>
    </r>
    <r>
      <rPr>
        <b/>
        <i/>
        <sz val="12"/>
        <rFont val="Arial"/>
        <family val="2"/>
      </rPr>
      <t>DDOR Garant Ekvilibrio</t>
    </r>
  </si>
  <si>
    <r>
      <t>Table 15.3.</t>
    </r>
    <r>
      <rPr>
        <b/>
        <sz val="12"/>
        <rFont val="Arial"/>
        <family val="2"/>
      </rPr>
      <t xml:space="preserve">   Asset structure:  </t>
    </r>
    <r>
      <rPr>
        <b/>
        <i/>
        <sz val="12"/>
        <rFont val="Arial"/>
        <family val="2"/>
        <charset val="238"/>
      </rPr>
      <t>DDOR Garant Ekvilibrio</t>
    </r>
  </si>
  <si>
    <r>
      <t>Табела 15.2.</t>
    </r>
    <r>
      <rPr>
        <b/>
        <sz val="12"/>
        <rFont val="Arial"/>
        <family val="2"/>
      </rPr>
      <t xml:space="preserve">   Структура имовине:  </t>
    </r>
    <r>
      <rPr>
        <b/>
        <i/>
        <sz val="12"/>
        <rFont val="Arial"/>
        <family val="2"/>
        <charset val="238"/>
      </rPr>
      <t>Raiffeisen Future</t>
    </r>
  </si>
  <si>
    <r>
      <t>Table 15.2.</t>
    </r>
    <r>
      <rPr>
        <b/>
        <sz val="12"/>
        <rFont val="Arial"/>
        <family val="2"/>
      </rPr>
      <t xml:space="preserve">   Asset structure:  </t>
    </r>
    <r>
      <rPr>
        <b/>
        <i/>
        <sz val="12"/>
        <rFont val="Arial"/>
        <family val="2"/>
        <charset val="238"/>
      </rPr>
      <t>Raiffeisen Future</t>
    </r>
  </si>
  <si>
    <t>Табела 10.   Уплате доприноса, исплате средстава, трансфери између фондова и накнаде</t>
  </si>
  <si>
    <t>Табела 11.   Трговање хартијама од вредности</t>
  </si>
  <si>
    <t>Табела 12.   Трошкови у вези са улагањем имовине фондова</t>
  </si>
  <si>
    <t>Табела 13.   Промене вредности индекса FONDex, BELEX15 и курса EUR/RSD</t>
  </si>
  <si>
    <t>Табела 14.   Број запослених у друштвима за управљање и FTE</t>
  </si>
  <si>
    <r>
      <t xml:space="preserve">Табела 15.1.   Структура имовине:  </t>
    </r>
    <r>
      <rPr>
        <i/>
        <sz val="10"/>
        <rFont val="Arial"/>
        <family val="2"/>
      </rPr>
      <t>Generali Basic</t>
    </r>
  </si>
  <si>
    <r>
      <t xml:space="preserve">Табела 15.2.   Структура имовине:  </t>
    </r>
    <r>
      <rPr>
        <i/>
        <sz val="10"/>
        <rFont val="Arial"/>
        <family val="2"/>
      </rPr>
      <t>Raiffeisen Future</t>
    </r>
  </si>
  <si>
    <r>
      <t xml:space="preserve">Табела 15.3.   Структура имовине:  </t>
    </r>
    <r>
      <rPr>
        <i/>
        <sz val="10"/>
        <rFont val="Arial"/>
        <family val="2"/>
      </rPr>
      <t>DDOR Garant Ekvilibrio</t>
    </r>
  </si>
  <si>
    <r>
      <t xml:space="preserve">Табела 15.4.   Структура имовине:  </t>
    </r>
    <r>
      <rPr>
        <i/>
        <sz val="10"/>
        <rFont val="Arial"/>
        <family val="2"/>
      </rPr>
      <t>Dunav</t>
    </r>
  </si>
  <si>
    <r>
      <t xml:space="preserve">Табела 15.5.   Структура имовине:  </t>
    </r>
    <r>
      <rPr>
        <i/>
        <sz val="10"/>
        <rFont val="Arial"/>
        <family val="2"/>
      </rPr>
      <t>Generali Index</t>
    </r>
  </si>
  <si>
    <r>
      <t xml:space="preserve">Табела 15.6.   Структура имовине:  </t>
    </r>
    <r>
      <rPr>
        <i/>
        <sz val="10"/>
        <rFont val="Arial"/>
        <family val="2"/>
      </rPr>
      <t>DDOR Garant Štednja</t>
    </r>
  </si>
  <si>
    <r>
      <t xml:space="preserve">Табела 15.7.   Структура имовине:  </t>
    </r>
    <r>
      <rPr>
        <i/>
        <sz val="10"/>
        <rFont val="Arial"/>
        <family val="2"/>
        <charset val="238"/>
      </rPr>
      <t>Raiffeisen Euro Future</t>
    </r>
  </si>
  <si>
    <t>Table 10.   Contribution payments, withdrawals, transfers between funds and fees charged</t>
  </si>
  <si>
    <t>Table 11.   Securities trading</t>
  </si>
  <si>
    <t>Table 12.   Costs related to the investment of funds assets</t>
  </si>
  <si>
    <t>Table 13.   Changes of FONDex and BELEX15 indices and the EUR/RSD exchange rate</t>
  </si>
  <si>
    <t>Table 14.   Number of management companies employees and FTE</t>
  </si>
  <si>
    <r>
      <t xml:space="preserve">Table 15.2.   Asset structure:  </t>
    </r>
    <r>
      <rPr>
        <i/>
        <sz val="10"/>
        <rFont val="Arial"/>
        <family val="2"/>
      </rPr>
      <t>Raiffeisen Future</t>
    </r>
  </si>
  <si>
    <r>
      <t xml:space="preserve">Table 15.3.   Asset structure:  </t>
    </r>
    <r>
      <rPr>
        <i/>
        <sz val="10"/>
        <rFont val="Arial"/>
        <family val="2"/>
      </rPr>
      <t>DDOR Garant Ekvilibrio</t>
    </r>
  </si>
  <si>
    <r>
      <t xml:space="preserve">Table 15.4.   Asset structure:  </t>
    </r>
    <r>
      <rPr>
        <i/>
        <sz val="10"/>
        <rFont val="Arial"/>
        <family val="2"/>
      </rPr>
      <t>Dunav</t>
    </r>
  </si>
  <si>
    <r>
      <t xml:space="preserve">Table 15.6.   Asset structure:  </t>
    </r>
    <r>
      <rPr>
        <i/>
        <sz val="10"/>
        <rFont val="Arial"/>
        <family val="2"/>
      </rPr>
      <t>DDOR Garant Štednja</t>
    </r>
  </si>
  <si>
    <r>
      <t xml:space="preserve">Table 15.7.   Asset structure:  </t>
    </r>
    <r>
      <rPr>
        <i/>
        <sz val="10"/>
        <rFont val="Arial"/>
        <family val="2"/>
        <charset val="238"/>
      </rPr>
      <t>Raiffeisen Euro Future</t>
    </r>
  </si>
  <si>
    <t>02/2016</t>
  </si>
  <si>
    <t>Q1 2016</t>
  </si>
  <si>
    <t>03/2016</t>
  </si>
  <si>
    <t>04/2016</t>
  </si>
  <si>
    <t>05/2016</t>
  </si>
  <si>
    <t>Q2 2016</t>
  </si>
  <si>
    <t>06/2016</t>
  </si>
  <si>
    <t>07/2016</t>
  </si>
  <si>
    <t>08/2016</t>
  </si>
  <si>
    <t>Q3 2016</t>
  </si>
  <si>
    <t>09/2016</t>
  </si>
  <si>
    <t>10/2016</t>
  </si>
  <si>
    <r>
      <t>►</t>
    </r>
    <r>
      <rPr>
        <sz val="8"/>
        <color indexed="23"/>
        <rFont val="Arial"/>
        <family val="2"/>
        <charset val="238"/>
      </rPr>
      <t xml:space="preserve"> </t>
    </r>
    <r>
      <rPr>
        <sz val="8"/>
        <rFont val="Arial"/>
        <family val="2"/>
      </rPr>
      <t>Све табеле и графикони, са изузетком Табеле 1 , садрже месечне податке за сваки месец од почетка пословања ДПФ. Зависно од природе појединих података, они представљају или кумулативе или вредности на крају месеца. Одређени подаци могу се приказати кликом на знак "+" изнад ознака колона у радном листу (у XLS верзији документа).</t>
    </r>
  </si>
  <si>
    <r>
      <t>►</t>
    </r>
    <r>
      <rPr>
        <sz val="8"/>
        <rFont val="Arial"/>
        <family val="2"/>
        <charset val="238"/>
      </rPr>
      <t xml:space="preserve"> Структуре корисника које су приказане у Табели 1  односе се на крај последњег месеца, односно на крај претходне године. Услед комплексности приказа, као и чињенице да до сада није било значајних промена на месечном нивоу, ове табеле не садрже временске серије.</t>
    </r>
  </si>
  <si>
    <r>
      <t>►</t>
    </r>
    <r>
      <rPr>
        <sz val="8"/>
        <rFont val="Arial"/>
        <family val="2"/>
        <charset val="238"/>
      </rPr>
      <t xml:space="preserve"> Табела 1: Сви подаци о корисницима, акумулираним средствима и уговорима о чланству, приказани у овој табели, укључују само кориснике/чланове у фази активне акумулације (видети објашњење уз Табелу 6 и Табелу 8).</t>
    </r>
  </si>
  <si>
    <r>
      <t>►</t>
    </r>
    <r>
      <rPr>
        <sz val="8"/>
        <rFont val="Arial"/>
        <family val="2"/>
        <charset val="238"/>
      </rPr>
      <t xml:space="preserve"> Табела 10: Уплате доприноса, исплате средстава, трансфери између фондова и накнаде Графикон 6: Уплате доприноса, Графикон 7: Исплате средстава, Графикон 8: Трансфери између фондова. Просечна једнократна исплата по кориснику рачуна се као количник укупних једнократних исплата и броја корисника који су повукли средства у посматраном месецу. Број корисника који су повукли сва средства, па самим тим и овај показатељ, доступан је од јануара 2009. Просечна накнада при уплати рачуна се као количник укупних накнада при уплати и укупних уплата у посматраном месецу, а изражава се у процентима.</t>
    </r>
  </si>
  <si>
    <r>
      <t>►</t>
    </r>
    <r>
      <rPr>
        <sz val="8"/>
        <rFont val="Arial"/>
        <family val="2"/>
        <charset val="238"/>
      </rPr>
      <t xml:space="preserve"> Табела 12: Трошкови у вези са улагањем имовине фондова; Однос трошкова на терет друштава за управљање према наплаћеним накнадама рачуна се као количник укупних трошкова у вези са улагањем имовине фондова које сносе друштва за управљање и укупно наплаћених накнада од стране друштава за управљање у посматраном месецу, а изражава се у процентима.</t>
    </r>
  </si>
  <si>
    <r>
      <t>►</t>
    </r>
    <r>
      <rPr>
        <sz val="8"/>
        <rFont val="Arial"/>
        <family val="2"/>
        <charset val="238"/>
      </rPr>
      <t xml:space="preserve"> Табела 11; Графикон 9: Куповина, продаја и доспеће хартија од вредности; Просечна уплата доприноса по кориснику рачуна се као количник укупних уплата доприноса и броја активних корисника у посматраном месецу. Број активних корисника, па самим тим и овај показатељ, доступан је од јуна 2008.</t>
    </r>
  </si>
  <si>
    <r>
      <t>►</t>
    </r>
    <r>
      <rPr>
        <sz val="8"/>
        <rFont val="Arial"/>
        <family val="2"/>
        <charset val="238"/>
      </rPr>
      <t xml:space="preserve"> Табела 13: Промене вредности индекса FONDex, BELEX15 и курса EUR/RSD од почетка пословања добровољних пензијских фондова приказане су као ануализоване. Почетак пословања ДПФ је 15. новембар 2006, када је први добровољни пензијски фонд почео да објављује вредност инвестиционе јединице.</t>
    </r>
  </si>
  <si>
    <r>
      <t>►</t>
    </r>
    <r>
      <rPr>
        <sz val="8"/>
        <rFont val="Arial"/>
        <family val="2"/>
        <charset val="238"/>
      </rPr>
      <t xml:space="preserve"> Табела 14: Укупно FTE (</t>
    </r>
    <r>
      <rPr>
        <i/>
        <sz val="8"/>
        <rFont val="Arial"/>
        <family val="2"/>
      </rPr>
      <t>full-time equivalent</t>
    </r>
    <r>
      <rPr>
        <sz val="8"/>
        <rFont val="Arial"/>
        <family val="2"/>
        <charset val="238"/>
      </rPr>
      <t>, еквивалент пуног радног времена) представља показатељ укупног ангажовања запослених у друштвима за управљање, који, поред броја запослених, узима у обзир и време ангажовања сваког запосленог као проценат од пуног радног времена. Прецизни подаци о том ангажовању (проценту од пуног радног времена), па самим тим и овај показатељ, доступни су од новембра 2011. Нето имовина по запосленом с пуним радним временом рачуна се као количник укупне нето имовине свих ДПФ и укупног FTE (full-time equivalent). Овај показатељ доступан је од новембра 2011.</t>
    </r>
  </si>
  <si>
    <r>
      <t>►</t>
    </r>
    <r>
      <rPr>
        <sz val="8"/>
        <color indexed="23"/>
        <rFont val="Arial"/>
        <family val="2"/>
        <charset val="238"/>
      </rPr>
      <t xml:space="preserve"> </t>
    </r>
    <r>
      <rPr>
        <sz val="8"/>
        <rFont val="Arial"/>
        <family val="2"/>
        <charset val="238"/>
      </rPr>
      <t>Табела 13: У складу са чланом 48, став 5. Закона, приноси се не објављују у првој години пословања добровољног пензијског фонда.</t>
    </r>
  </si>
  <si>
    <r>
      <t>►</t>
    </r>
    <r>
      <rPr>
        <sz val="8"/>
        <color indexed="23"/>
        <rFont val="Arial"/>
        <family val="2"/>
        <charset val="238"/>
      </rPr>
      <t xml:space="preserve"> </t>
    </r>
    <r>
      <rPr>
        <sz val="8"/>
        <rFont val="Arial"/>
        <family val="2"/>
        <charset val="238"/>
      </rPr>
      <t>Табела 8: Просечан износ акумулираних средстава по кориснику који је овде приказан често је мањи од оног који је представљен у Табели 1 и Табели 8 за исти период, јер не укључује нераспоређена средства (средства која су уплаћена у фонд, али се у посматраном тренутку налазе још увек на посебном рачуну, обзиром да нема довољно информација да би се распоредила на индивидуалне рачуне чланова).</t>
    </r>
  </si>
  <si>
    <r>
      <t>►</t>
    </r>
    <r>
      <rPr>
        <sz val="8"/>
        <color indexed="23"/>
        <rFont val="Arial"/>
        <family val="2"/>
        <charset val="238"/>
      </rPr>
      <t xml:space="preserve"> </t>
    </r>
    <r>
      <rPr>
        <sz val="8"/>
        <rFont val="Arial"/>
        <family val="2"/>
        <charset val="238"/>
      </rPr>
      <t>Табела 10; Графикон 6: Пре јула 2007, подаци о уплатама преко послодаваца као обвезника уплате нису били доступни као издвојени износи. За тај период, ови износи су укључени у појединачне уплате.</t>
    </r>
  </si>
  <si>
    <r>
      <t>►</t>
    </r>
    <r>
      <rPr>
        <sz val="8"/>
        <color indexed="23"/>
        <rFont val="Arial"/>
        <family val="2"/>
        <charset val="238"/>
      </rPr>
      <t xml:space="preserve"> </t>
    </r>
    <r>
      <rPr>
        <sz val="8"/>
        <rFont val="Arial"/>
        <family val="2"/>
        <charset val="238"/>
      </rPr>
      <t>Табела 10: Пре јануара 2009, подаци о делимичним исплатама и куповинама ануитета нису били доступни као издвојени износи. За тај период, ови износи су укључени у једнократне исплате.</t>
    </r>
  </si>
  <si>
    <r>
      <t>►</t>
    </r>
    <r>
      <rPr>
        <sz val="8"/>
        <color indexed="23"/>
        <rFont val="Arial"/>
        <family val="2"/>
        <charset val="238"/>
      </rPr>
      <t xml:space="preserve"> </t>
    </r>
    <r>
      <rPr>
        <sz val="8"/>
        <rFont val="Arial"/>
        <family val="2"/>
        <charset val="238"/>
      </rPr>
      <t>Табела 10; Графикон 6, 7, 8: Пре јула 2007, подаци о преносу средстава у други фонд нису били доступни као издвојени износи. За тај период, ови износи су укључени и у појединачне уплате и у једнократне исплате.</t>
    </r>
  </si>
  <si>
    <r>
      <rPr>
        <sz val="8"/>
        <color indexed="23"/>
        <rFont val="Arial"/>
        <family val="2"/>
      </rPr>
      <t>►</t>
    </r>
    <r>
      <rPr>
        <sz val="8"/>
        <rFont val="Arial"/>
        <family val="2"/>
      </rPr>
      <t xml:space="preserve"> Табела 7, 9, 10; Графикон 4, 5, 6: Услед спајања односно преузимања фондова у децембру 2010, уплате по овом основу забележене су као активност на рачунима свих чланова/корисника фондова који су припојени (</t>
    </r>
    <r>
      <rPr>
        <i/>
        <sz val="8"/>
        <rFont val="Arial"/>
        <family val="2"/>
      </rPr>
      <t>DDOR Penzija plus</t>
    </r>
    <r>
      <rPr>
        <sz val="8"/>
        <rFont val="Arial"/>
        <family val="2"/>
      </rPr>
      <t>) односно преузети (</t>
    </r>
    <r>
      <rPr>
        <i/>
        <sz val="8"/>
        <rFont val="Arial"/>
        <family val="2"/>
      </rPr>
      <t>Nova penzija</t>
    </r>
    <r>
      <rPr>
        <sz val="8"/>
        <rFont val="Arial"/>
        <family val="2"/>
      </rPr>
      <t xml:space="preserve">), без обзира на то да ли су у том периоду они имали стварне уплате доприноса на своје индивидуалне рачуне. Као последица тога, број активних чланова и корисника добровољних пензијских фондова </t>
    </r>
    <r>
      <rPr>
        <i/>
        <sz val="8"/>
        <rFont val="Arial"/>
        <family val="2"/>
      </rPr>
      <t>DDOR-Garant</t>
    </r>
    <r>
      <rPr>
        <sz val="8"/>
        <rFont val="Arial"/>
        <family val="2"/>
      </rPr>
      <t xml:space="preserve"> и </t>
    </r>
    <r>
      <rPr>
        <i/>
        <sz val="8"/>
        <rFont val="Arial"/>
        <family val="2"/>
      </rPr>
      <t>Delta Generali Index</t>
    </r>
    <r>
      <rPr>
        <sz val="8"/>
        <rFont val="Arial"/>
        <family val="2"/>
      </rPr>
      <t>, као и укупан број активних чланова и корисника у сектору ДПФ приказани су за децембар 2010. у већим износима од оних који би одговарали стварном стању. Истовремено, приказани просечан износ уплате доприноса по кориснику мањи је од стварног.</t>
    </r>
  </si>
  <si>
    <r>
      <t>►</t>
    </r>
    <r>
      <rPr>
        <sz val="8"/>
        <rFont val="Arial"/>
        <family val="2"/>
        <charset val="238"/>
      </rPr>
      <t xml:space="preserve"> Табеле 15.1, 15.2, 15.3, 15.4, 15.5, 15.6, 15.7;  Структура имовине фондова (на последњи дан у месецу)</t>
    </r>
  </si>
  <si>
    <t>11/2016</t>
  </si>
  <si>
    <t>Q4 2016</t>
  </si>
  <si>
    <t>12/2016</t>
  </si>
  <si>
    <t>01/2017</t>
  </si>
  <si>
    <t>2016</t>
  </si>
  <si>
    <t>02/2017</t>
  </si>
  <si>
    <t>Q1 2017</t>
  </si>
  <si>
    <t>03/2017</t>
  </si>
  <si>
    <t>04/2017</t>
  </si>
  <si>
    <t>05/2017</t>
  </si>
  <si>
    <t>Q2 2017</t>
  </si>
  <si>
    <t>06/2017</t>
  </si>
  <si>
    <t>07/2017</t>
  </si>
  <si>
    <t>10 : 90</t>
  </si>
  <si>
    <t>08/2017</t>
  </si>
  <si>
    <t>Q3 2017</t>
  </si>
  <si>
    <t>09/2017</t>
  </si>
  <si>
    <t>10/2017</t>
  </si>
  <si>
    <t>11/2017</t>
  </si>
  <si>
    <t>2,862,2</t>
  </si>
  <si>
    <t>29,373,7</t>
  </si>
  <si>
    <t>Q4 2017</t>
  </si>
  <si>
    <t>12/2017</t>
  </si>
  <si>
    <t>01/2018</t>
  </si>
  <si>
    <t>2017</t>
  </si>
  <si>
    <t>13 : 87</t>
  </si>
  <si>
    <t>02/2018</t>
  </si>
  <si>
    <t>Q1 2018</t>
  </si>
  <si>
    <t>03/2018</t>
  </si>
  <si>
    <t>04/2018</t>
  </si>
  <si>
    <t>05/2018</t>
  </si>
  <si>
    <t>Q2 2018</t>
  </si>
  <si>
    <t>06/2018</t>
  </si>
  <si>
    <t>07/2018</t>
  </si>
  <si>
    <t>08/2018</t>
  </si>
  <si>
    <t>11 : 89</t>
  </si>
  <si>
    <t>Q3 2018</t>
  </si>
  <si>
    <t>09/2018</t>
  </si>
  <si>
    <t>10/2018</t>
  </si>
  <si>
    <t>11/2018</t>
  </si>
  <si>
    <t>Q4 2018</t>
  </si>
  <si>
    <t>12/2018</t>
  </si>
  <si>
    <t>01/2019</t>
  </si>
  <si>
    <t>2018</t>
  </si>
  <si>
    <t>02/2019</t>
  </si>
  <si>
    <t>Q1 2019</t>
  </si>
  <si>
    <t>03/2019</t>
  </si>
  <si>
    <t>04/2019</t>
  </si>
  <si>
    <t>05/2019</t>
  </si>
  <si>
    <t>Q2 2019</t>
  </si>
  <si>
    <t>06/2019</t>
  </si>
  <si>
    <t>07/2019</t>
  </si>
  <si>
    <t>08/2019</t>
  </si>
  <si>
    <t>Q3 2019</t>
  </si>
  <si>
    <t>09/2019</t>
  </si>
  <si>
    <t>10/2019</t>
  </si>
  <si>
    <t>11/2019</t>
  </si>
  <si>
    <t>Q4 2019</t>
  </si>
  <si>
    <t>12/2019</t>
  </si>
  <si>
    <t>01/2020</t>
  </si>
  <si>
    <t>2019</t>
  </si>
  <si>
    <t>02/2020</t>
  </si>
  <si>
    <t>Q1 2020</t>
  </si>
  <si>
    <t>03/2020</t>
  </si>
  <si>
    <t>04/2020</t>
  </si>
  <si>
    <t>05/2020</t>
  </si>
  <si>
    <t>Q2 2020</t>
  </si>
  <si>
    <t>06/2020</t>
  </si>
  <si>
    <r>
      <t>►</t>
    </r>
    <r>
      <rPr>
        <b/>
        <sz val="10"/>
        <rFont val="Arial"/>
        <family val="2"/>
        <charset val="238"/>
      </rPr>
      <t xml:space="preserve"> FONDex </t>
    </r>
    <r>
      <rPr>
        <sz val="10"/>
        <rFont val="Arial"/>
        <family val="2"/>
        <charset val="238"/>
      </rPr>
      <t>(детаљније: Табела 13)</t>
    </r>
  </si>
  <si>
    <t>07/2020</t>
  </si>
  <si>
    <t>08/2020</t>
  </si>
  <si>
    <t>Table 1,   Key indicators of VPF operations</t>
  </si>
  <si>
    <t>Q3 2020</t>
  </si>
  <si>
    <t>09/2020</t>
  </si>
  <si>
    <r>
      <t>►</t>
    </r>
    <r>
      <rPr>
        <b/>
        <sz val="10"/>
        <color indexed="55"/>
        <rFont val="Arial"/>
        <family val="2"/>
        <charset val="238"/>
      </rPr>
      <t xml:space="preserve"> </t>
    </r>
    <r>
      <rPr>
        <b/>
        <sz val="10"/>
        <rFont val="Arial"/>
        <family val="2"/>
        <charset val="238"/>
      </rPr>
      <t xml:space="preserve">Уплате, исплате, трансфери, накнаде </t>
    </r>
    <r>
      <rPr>
        <sz val="10"/>
        <rFont val="Arial"/>
        <family val="2"/>
        <charset val="238"/>
      </rPr>
      <t>(детаљније: Табела 10 и Графикон 6, 7, 8)</t>
    </r>
  </si>
  <si>
    <r>
      <t>►</t>
    </r>
    <r>
      <rPr>
        <b/>
        <sz val="10"/>
        <color indexed="55"/>
        <rFont val="Arial"/>
        <family val="2"/>
        <charset val="238"/>
      </rPr>
      <t xml:space="preserve"> </t>
    </r>
    <r>
      <rPr>
        <b/>
        <sz val="10"/>
        <rFont val="Arial"/>
        <family val="2"/>
        <charset val="238"/>
      </rPr>
      <t xml:space="preserve">Трговање ХоВ и трошкови у вези са улагањем имовине фондова </t>
    </r>
    <r>
      <rPr>
        <sz val="10"/>
        <rFont val="Arial"/>
        <family val="2"/>
        <charset val="238"/>
      </rPr>
      <t>(детаљније: Табела 11, 12 и Графикон 9)</t>
    </r>
  </si>
  <si>
    <r>
      <t>►</t>
    </r>
    <r>
      <rPr>
        <b/>
        <sz val="10"/>
        <color indexed="55"/>
        <rFont val="Arial"/>
        <family val="2"/>
        <charset val="238"/>
      </rPr>
      <t xml:space="preserve"> </t>
    </r>
    <r>
      <rPr>
        <b/>
        <sz val="10"/>
        <rFont val="Arial"/>
        <family val="2"/>
        <charset val="238"/>
      </rPr>
      <t xml:space="preserve">Уговори о чланству и корисници </t>
    </r>
    <r>
      <rPr>
        <sz val="10"/>
        <rFont val="Arial"/>
        <family val="2"/>
        <charset val="238"/>
      </rPr>
      <t>(детаљније: Табела 6, 7, 8, 9 и Графикон 4, 5)</t>
    </r>
  </si>
  <si>
    <t>10/2020</t>
  </si>
  <si>
    <t>11/2020</t>
  </si>
  <si>
    <t>Q4 2020</t>
  </si>
  <si>
    <t>12/2020</t>
  </si>
  <si>
    <t>01/2021</t>
  </si>
  <si>
    <t>2020</t>
  </si>
  <si>
    <t>02/2021</t>
  </si>
  <si>
    <t>Q1 2021</t>
  </si>
  <si>
    <t>03/2021</t>
  </si>
  <si>
    <t>04/2021</t>
  </si>
  <si>
    <t>05/2021</t>
  </si>
  <si>
    <t>Q2 2021</t>
  </si>
  <si>
    <t>06/2021</t>
  </si>
  <si>
    <t>07/2021</t>
  </si>
  <si>
    <t>08/2021</t>
  </si>
  <si>
    <t>Q3 2021</t>
  </si>
  <si>
    <t>09/2021</t>
  </si>
  <si>
    <t xml:space="preserve">Nešto nije u redu sa prikazom </t>
  </si>
  <si>
    <t>10/2021</t>
  </si>
  <si>
    <t>11/2021</t>
  </si>
  <si>
    <t>Q4 2021</t>
  </si>
  <si>
    <t>12/2021</t>
  </si>
  <si>
    <t>01/2022</t>
  </si>
  <si>
    <t>2021</t>
  </si>
  <si>
    <t>02/2022</t>
  </si>
  <si>
    <t>Q1 2022</t>
  </si>
  <si>
    <t>03/2022</t>
  </si>
  <si>
    <t>04/2022</t>
  </si>
  <si>
    <t>17 : 83</t>
  </si>
  <si>
    <t>05/2022</t>
  </si>
  <si>
    <t>18 : 82</t>
  </si>
  <si>
    <t>Q2 2022</t>
  </si>
  <si>
    <t>06/2022</t>
  </si>
  <si>
    <t>16 : 84</t>
  </si>
  <si>
    <t>07/2022</t>
  </si>
  <si>
    <t>08/2022</t>
  </si>
  <si>
    <t>Q3 2022</t>
  </si>
  <si>
    <t>09/2022</t>
  </si>
  <si>
    <t>10/2022</t>
  </si>
  <si>
    <t>Raiffeisen Euro Future</t>
  </si>
  <si>
    <t>11/2022</t>
  </si>
  <si>
    <t>Q4 2022</t>
  </si>
  <si>
    <t>12/2022</t>
  </si>
  <si>
    <t>01/2023</t>
  </si>
  <si>
    <t>2022</t>
  </si>
  <si>
    <t>02/2023</t>
  </si>
  <si>
    <t>Q1 2023</t>
  </si>
  <si>
    <t>03/2023</t>
  </si>
  <si>
    <t>04/2023</t>
  </si>
  <si>
    <t>05/2023</t>
  </si>
  <si>
    <t>Q2 2023</t>
  </si>
  <si>
    <t>06/2023</t>
  </si>
  <si>
    <t>07/2023</t>
  </si>
  <si>
    <t>08/2023</t>
  </si>
  <si>
    <t>Q3 2023</t>
  </si>
  <si>
    <t>09/2023</t>
  </si>
  <si>
    <t>10/2023</t>
  </si>
  <si>
    <t>11/2023</t>
  </si>
  <si>
    <t>Q4 2023</t>
  </si>
  <si>
    <t>12/2023</t>
  </si>
  <si>
    <t>01/2024</t>
  </si>
  <si>
    <t>2023</t>
  </si>
  <si>
    <t>02/2024</t>
  </si>
  <si>
    <t>Q1 2024</t>
  </si>
  <si>
    <t>03/2024</t>
  </si>
  <si>
    <t>Инострана берза</t>
  </si>
  <si>
    <t>04/2024</t>
  </si>
  <si>
    <t>05/2024</t>
  </si>
  <si>
    <t>Q2 2024</t>
  </si>
  <si>
    <t>06/2024</t>
  </si>
  <si>
    <t>07/2024</t>
  </si>
  <si>
    <t xml:space="preserve">     Доспеће</t>
  </si>
  <si>
    <t>08/2024</t>
  </si>
  <si>
    <t>Q3 2024</t>
  </si>
  <si>
    <t>09/2024</t>
  </si>
  <si>
    <t>Вредност</t>
  </si>
  <si>
    <t>10/2024</t>
  </si>
  <si>
    <t>11/2024</t>
  </si>
  <si>
    <t>Q4 2024</t>
  </si>
  <si>
    <t>12/2024</t>
  </si>
  <si>
    <t>01/2025</t>
  </si>
  <si>
    <t>2024</t>
  </si>
  <si>
    <t>02/2025</t>
  </si>
  <si>
    <t>in mln RSD</t>
  </si>
  <si>
    <t>Q1 2025</t>
  </si>
  <si>
    <t>03/2025</t>
  </si>
  <si>
    <r>
      <t xml:space="preserve">Table 15.1.   Asset structure:  </t>
    </r>
    <r>
      <rPr>
        <i/>
        <sz val="10"/>
        <rFont val="Arial"/>
        <family val="2"/>
      </rPr>
      <t>Generali Basic</t>
    </r>
  </si>
  <si>
    <r>
      <t xml:space="preserve">Table 15.5.   Asset structure:  </t>
    </r>
    <r>
      <rPr>
        <i/>
        <sz val="10"/>
        <rFont val="Arial"/>
        <family val="2"/>
      </rPr>
      <t>Generali Index</t>
    </r>
  </si>
  <si>
    <r>
      <t>Chart 6.</t>
    </r>
    <r>
      <rPr>
        <b/>
        <sz val="12"/>
        <rFont val="Arial"/>
        <family val="2"/>
      </rPr>
      <t xml:space="preserve">   Contributions</t>
    </r>
  </si>
  <si>
    <r>
      <t>Chart 7.</t>
    </r>
    <r>
      <rPr>
        <b/>
        <sz val="12"/>
        <rFont val="Arial"/>
        <family val="2"/>
      </rPr>
      <t xml:space="preserve">   Withdrawals</t>
    </r>
  </si>
  <si>
    <r>
      <t>Chart 8.</t>
    </r>
    <r>
      <rPr>
        <b/>
        <sz val="12"/>
        <rFont val="Arial"/>
        <family val="2"/>
      </rPr>
      <t xml:space="preserve">   Transfers between funds</t>
    </r>
  </si>
  <si>
    <r>
      <t>Table 15.1.</t>
    </r>
    <r>
      <rPr>
        <b/>
        <sz val="12"/>
        <rFont val="Arial"/>
        <family val="2"/>
      </rPr>
      <t xml:space="preserve">   Asset structure:  </t>
    </r>
    <r>
      <rPr>
        <b/>
        <i/>
        <sz val="12"/>
        <rFont val="Arial"/>
        <family val="2"/>
        <charset val="238"/>
      </rPr>
      <t>Generali Basic</t>
    </r>
  </si>
  <si>
    <r>
      <t>Table 15.7.   Asset structure:</t>
    </r>
    <r>
      <rPr>
        <b/>
        <sz val="12"/>
        <rFont val="Arial"/>
        <family val="2"/>
      </rPr>
      <t xml:space="preserve">  </t>
    </r>
    <r>
      <rPr>
        <b/>
        <i/>
        <sz val="12"/>
        <rFont val="Arial"/>
        <family val="2"/>
        <charset val="238"/>
      </rPr>
      <t>Raiffeisen Euro Future</t>
    </r>
  </si>
  <si>
    <r>
      <t>Table 15.5.</t>
    </r>
    <r>
      <rPr>
        <b/>
        <sz val="12"/>
        <rFont val="Arial"/>
        <family val="2"/>
      </rPr>
      <t xml:space="preserve">   Asset structure: </t>
    </r>
    <r>
      <rPr>
        <b/>
        <i/>
        <sz val="12"/>
        <rFont val="Arial"/>
        <family val="2"/>
        <charset val="238"/>
      </rPr>
      <t>Generali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</si>
</sst>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64" formatCode="_(* #,##0_);_(* \(#,##0\);_(* &quot;-&quot;_);_(@_)"/>
    <numFmt numFmtId="165" formatCode="_(* #,##0.00_);_(* \(#,##0.00\);_(* &quot;-&quot;??_);_(@_)"/>
    <numFmt numFmtId="166" formatCode="_-* #,##0.00\ _R_S_D_-;\-* #,##0.00\ _R_S_D_-;_-* &quot;-&quot;??\ _R_S_D_-;_-@_-"/>
    <numFmt numFmtId="167" formatCode="#,##0.0"/>
    <numFmt numFmtId="168" formatCode="0.0%"/>
    <numFmt numFmtId="169" formatCode="#,##0.00000"/>
    <numFmt numFmtId="170" formatCode="_(* #,##0.0_);_(* \(#,##0.0\);_(* &quot;-&quot;??_);_(@_)"/>
    <numFmt numFmtId="171" formatCode="_(* #,##0_);_(* \(#,##0\);_(* &quot;-&quot;??_);_(@_)"/>
    <numFmt numFmtId="172" formatCode="_(* #,##0.00%_);_(* \(#,##0.00%\);_(* &quot;-&quot;??_);_(@_)"/>
    <numFmt numFmtId="173" formatCode="_(* #,##0%_);_(* \(#,##0%\);_(* &quot;-&quot;??_);_(@_)"/>
    <numFmt numFmtId="174" formatCode="dd/mm/yyyy;@"/>
    <numFmt numFmtId="175" formatCode="0.0"/>
    <numFmt numFmtId="176" formatCode="_(* #,##0.0_);_(* \(#,##0.0\);_(* &quot;-&quot;?_);_(@_)"/>
    <numFmt numFmtId="177" formatCode="_(* #,##0.00%_);_(* \(#,##0.00%\);_(* &quot;-&quot;??_%_);_(@_)"/>
    <numFmt numFmtId="178" formatCode="_(* #,##0.0%_);_(* \(#,##0.0%\);_(* &quot;-&quot;??_%_);_(@_)"/>
    <numFmt numFmtId="179" formatCode="_(* #,##0%_);_(* \(#,##0%\);_(* &quot;-&quot;??_%_);_(@_)"/>
    <numFmt numFmtId="180" formatCode="_(* #,##0.0%_);_(* \(#,##0.0%\);_(* &quot;-&quot;?_%_);_(@_)"/>
    <numFmt numFmtId="181" formatCode="##,###,###,###,###,###,###,###,###,###,###,###,##0.00"/>
    <numFmt numFmtId="182" formatCode="_(* #,##0.00_);_(* \(#,##0.00\);_(* &quot;-&quot;?_);_(@_)"/>
    <numFmt numFmtId="183" formatCode="_(* #,##0.0%_);_(* \-#,##0.0%_);_(* &quot;-&quot;??_%_);_(@_)"/>
    <numFmt numFmtId="184" formatCode="_(* #,##0_);_(* \-#,##0_);_(* &quot;-&quot;_);_(@_)"/>
    <numFmt numFmtId="185" formatCode="[$-C1A]mmmm\ yyyy/"/>
    <numFmt numFmtId="186" formatCode="[$-409]mmmm\ yyyy"/>
    <numFmt numFmtId="187" formatCode="_-* #,##0.0\ _R_S_D_-;\-* #,##0.0\ _R_S_D_-;_-* &quot;-&quot;?\ _R_S_D_-;_-@_-"/>
    <numFmt numFmtId="188" formatCode="_-* #,##0.00000\ _R_S_D_-;\-* #,##0.00000\ _R_S_D_-;_-* &quot;-&quot;?\ _R_S_D_-;_-@_-"/>
    <numFmt numFmtId="189" formatCode="_(* #,##0.0000_);_(* \(#,##0.0000\);_(* &quot;-&quot;_);_(@_)"/>
    <numFmt numFmtId="190" formatCode="_-* #,##0.000\ _R_S_D_-;\-* #,##0.000\ _R_S_D_-;_-* &quot;-&quot;?\ _R_S_D_-;_-@_-"/>
    <numFmt numFmtId="191" formatCode="_-* #,##0.0000\ _D_i_n_._-;\-* #,##0.0000\ _D_i_n_._-;_-* &quot;-&quot;??\ _D_i_n_._-;_-@_-"/>
    <numFmt numFmtId="192" formatCode="_-* #,##0.0000\ _R_S_D_-;\-* #,##0.0000\ _R_S_D_-;_-* &quot;-&quot;?\ _R_S_D_-;_-@_-"/>
    <numFmt numFmtId="193" formatCode="_(* #,##0.0000_);_(* \(#,##0.0000\);_(* &quot;-&quot;??_);_(@_)"/>
    <numFmt numFmtId="194" formatCode="0.000%"/>
    <numFmt numFmtId="195" formatCode="0.0000%"/>
    <numFmt numFmtId="196" formatCode="0.0000000%"/>
    <numFmt numFmtId="197" formatCode="_(* #,##0.0000000_);_(* \(#,##0.0000000\);_(* &quot;-&quot;??_);_(@_)"/>
    <numFmt numFmtId="198" formatCode="_(* #,##0.0000000_);_(* \(#,##0.0000000\);_(* &quot;-&quot;_);_(@_)"/>
    <numFmt numFmtId="199" formatCode="#,##0.000"/>
  </numFmts>
  <fonts count="90" x14ac:knownFonts="1">
    <font>
      <sz val="10"/>
      <name val="Arial"/>
    </font>
    <font>
      <sz val="10"/>
      <name val="Arial"/>
      <family val="2"/>
    </font>
    <font>
      <sz val="10"/>
      <color indexed="8"/>
      <name val="Arial"/>
      <family val="2"/>
    </font>
    <font>
      <sz val="8"/>
      <name val="Arial"/>
      <family val="2"/>
    </font>
    <font>
      <b/>
      <sz val="10"/>
      <name val="Arial"/>
      <family val="2"/>
    </font>
    <font>
      <sz val="8"/>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Arial"/>
      <family val="2"/>
    </font>
    <font>
      <b/>
      <sz val="10"/>
      <name val="Arial"/>
      <family val="2"/>
    </font>
    <font>
      <sz val="10"/>
      <name val="Arial"/>
      <family val="2"/>
      <charset val="238"/>
    </font>
    <font>
      <b/>
      <sz val="12"/>
      <name val="Arial"/>
      <family val="2"/>
      <charset val="238"/>
    </font>
    <font>
      <sz val="10"/>
      <name val="Arial"/>
      <family val="2"/>
    </font>
    <font>
      <sz val="10"/>
      <name val="Arial"/>
      <family val="2"/>
    </font>
    <font>
      <sz val="10"/>
      <name val="Arial"/>
      <family val="2"/>
    </font>
    <font>
      <b/>
      <sz val="8"/>
      <name val="Arial"/>
      <family val="2"/>
      <charset val="238"/>
    </font>
    <font>
      <sz val="8"/>
      <name val="Arial"/>
      <family val="2"/>
      <charset val="238"/>
    </font>
    <font>
      <i/>
      <sz val="8"/>
      <name val="Arial"/>
      <family val="2"/>
      <charset val="238"/>
    </font>
    <font>
      <b/>
      <sz val="8"/>
      <name val="Arial"/>
      <family val="2"/>
    </font>
    <font>
      <b/>
      <sz val="10"/>
      <color indexed="55"/>
      <name val="Arial"/>
      <family val="2"/>
      <charset val="238"/>
    </font>
    <font>
      <sz val="10"/>
      <color indexed="9"/>
      <name val="Arial"/>
      <family val="2"/>
      <charset val="238"/>
    </font>
    <font>
      <b/>
      <sz val="12"/>
      <name val="Arial"/>
      <family val="2"/>
    </font>
    <font>
      <b/>
      <sz val="12"/>
      <name val="Arial"/>
      <family val="2"/>
    </font>
    <font>
      <b/>
      <sz val="10"/>
      <name val="Arial"/>
      <family val="2"/>
      <charset val="238"/>
    </font>
    <font>
      <sz val="10"/>
      <name val="Arial"/>
      <family val="2"/>
    </font>
    <font>
      <i/>
      <sz val="8"/>
      <name val="Arial"/>
      <family val="2"/>
    </font>
    <font>
      <sz val="10"/>
      <name val="Arial"/>
      <family val="2"/>
    </font>
    <font>
      <sz val="10"/>
      <color indexed="10"/>
      <name val="Arial"/>
      <family val="2"/>
      <charset val="238"/>
    </font>
    <font>
      <sz val="8"/>
      <color indexed="12"/>
      <name val="Arial"/>
      <family val="2"/>
    </font>
    <font>
      <b/>
      <i/>
      <sz val="12"/>
      <name val="Arial"/>
      <family val="2"/>
      <charset val="238"/>
    </font>
    <font>
      <b/>
      <i/>
      <sz val="10"/>
      <name val="Arial"/>
      <family val="2"/>
      <charset val="238"/>
    </font>
    <font>
      <i/>
      <sz val="10"/>
      <name val="Arial"/>
      <family val="2"/>
      <charset val="238"/>
    </font>
    <font>
      <b/>
      <i/>
      <sz val="12"/>
      <color indexed="62"/>
      <name val="Arial"/>
      <family val="2"/>
      <charset val="238"/>
    </font>
    <font>
      <i/>
      <sz val="10"/>
      <color indexed="62"/>
      <name val="Arial"/>
      <family val="2"/>
      <charset val="238"/>
    </font>
    <font>
      <sz val="10"/>
      <color indexed="10"/>
      <name val="Arial"/>
      <family val="2"/>
    </font>
    <font>
      <b/>
      <sz val="10"/>
      <color indexed="12"/>
      <name val="Arial"/>
      <family val="2"/>
      <charset val="238"/>
    </font>
    <font>
      <b/>
      <sz val="8"/>
      <color indexed="8"/>
      <name val="Arial"/>
      <family val="2"/>
      <charset val="238"/>
    </font>
    <font>
      <sz val="8"/>
      <color indexed="8"/>
      <name val="Arial"/>
      <family val="2"/>
      <charset val="238"/>
    </font>
    <font>
      <b/>
      <sz val="12"/>
      <color indexed="23"/>
      <name val="Arial"/>
      <family val="2"/>
      <charset val="238"/>
    </font>
    <font>
      <b/>
      <sz val="12"/>
      <color indexed="55"/>
      <name val="Arial"/>
      <family val="2"/>
      <charset val="238"/>
    </font>
    <font>
      <b/>
      <sz val="10"/>
      <color indexed="23"/>
      <name val="Arial"/>
      <family val="2"/>
      <charset val="238"/>
    </font>
    <font>
      <sz val="8"/>
      <color indexed="23"/>
      <name val="Arial"/>
      <family val="2"/>
      <charset val="238"/>
    </font>
    <font>
      <b/>
      <i/>
      <sz val="10"/>
      <color indexed="62"/>
      <name val="Arial"/>
      <family val="2"/>
      <charset val="238"/>
    </font>
    <font>
      <b/>
      <sz val="20"/>
      <color indexed="62"/>
      <name val="Arial"/>
      <family val="2"/>
      <charset val="238"/>
    </font>
    <font>
      <i/>
      <sz val="10"/>
      <name val="Arial"/>
      <family val="2"/>
    </font>
    <font>
      <sz val="10"/>
      <color indexed="9"/>
      <name val="Arial"/>
      <family val="2"/>
    </font>
    <font>
      <i/>
      <sz val="10"/>
      <color indexed="10"/>
      <name val="Arial"/>
      <family val="2"/>
      <charset val="238"/>
    </font>
    <font>
      <b/>
      <i/>
      <sz val="12"/>
      <name val="Arial"/>
      <family val="2"/>
    </font>
    <font>
      <sz val="8"/>
      <color indexed="55"/>
      <name val="Arial"/>
      <family val="2"/>
    </font>
    <font>
      <sz val="8"/>
      <color indexed="55"/>
      <name val="Arial"/>
      <family val="2"/>
      <charset val="238"/>
    </font>
    <font>
      <sz val="8"/>
      <color indexed="23"/>
      <name val="Arial"/>
      <family val="2"/>
    </font>
    <font>
      <sz val="10"/>
      <color indexed="9"/>
      <name val="Arial"/>
      <family val="2"/>
    </font>
    <font>
      <sz val="8"/>
      <name val="Calibri"/>
      <family val="2"/>
    </font>
    <font>
      <b/>
      <i/>
      <sz val="8"/>
      <name val="Arial"/>
      <family val="2"/>
      <charset val="238"/>
    </font>
    <font>
      <sz val="10"/>
      <name val="Arial"/>
      <family val="2"/>
    </font>
    <font>
      <sz val="10"/>
      <name val="Arial"/>
      <family val="2"/>
    </font>
    <font>
      <sz val="10"/>
      <name val="Arial"/>
      <family val="2"/>
    </font>
    <font>
      <sz val="10"/>
      <name val="Arial"/>
      <family val="2"/>
      <charset val="238"/>
    </font>
    <font>
      <sz val="8"/>
      <color indexed="10"/>
      <name val="Arial"/>
      <family val="2"/>
    </font>
    <font>
      <sz val="11"/>
      <color theme="1"/>
      <name val="Calibri"/>
      <family val="2"/>
      <scheme val="minor"/>
    </font>
    <font>
      <sz val="11"/>
      <color theme="1"/>
      <name val="Calibri"/>
      <family val="2"/>
      <charset val="238"/>
      <scheme val="minor"/>
    </font>
    <font>
      <sz val="8"/>
      <color rgb="FF969696"/>
      <name val="Arial"/>
      <family val="2"/>
    </font>
    <font>
      <sz val="10"/>
      <color theme="0"/>
      <name val="Arial"/>
      <family val="2"/>
    </font>
    <font>
      <sz val="8"/>
      <color theme="0"/>
      <name val="Arial"/>
      <family val="2"/>
    </font>
    <font>
      <b/>
      <sz val="12"/>
      <color theme="0"/>
      <name val="Arial"/>
      <family val="2"/>
    </font>
    <font>
      <sz val="8"/>
      <color rgb="FF969696"/>
      <name val="Arial"/>
      <family val="2"/>
      <charset val="238"/>
    </font>
    <font>
      <sz val="8"/>
      <color rgb="FF505050"/>
      <name val="Tahoma"/>
      <family val="2"/>
    </font>
    <font>
      <sz val="10"/>
      <color rgb="FFFF0000"/>
      <name val="Arial"/>
      <family val="2"/>
    </font>
    <font>
      <sz val="10"/>
      <color theme="1"/>
      <name val="Arial"/>
      <family val="2"/>
    </font>
    <font>
      <sz val="8"/>
      <color theme="1"/>
      <name val="Arial"/>
      <family val="2"/>
    </font>
    <font>
      <b/>
      <sz val="8"/>
      <color theme="1"/>
      <name val="Arial"/>
      <family val="2"/>
    </font>
    <font>
      <sz val="8"/>
      <color rgb="FFFF0000"/>
      <name val="Arial"/>
      <family val="2"/>
    </font>
    <font>
      <b/>
      <sz val="12"/>
      <color theme="1"/>
      <name val="Arial"/>
      <family val="2"/>
    </font>
    <font>
      <sz val="8"/>
      <color indexed="9"/>
      <name val="Arial"/>
      <family val="2"/>
    </font>
    <font>
      <b/>
      <sz val="8"/>
      <color indexed="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top/>
      <bottom style="dotted">
        <color indexed="64"/>
      </bottom>
      <diagonal/>
    </border>
  </borders>
  <cellStyleXfs count="467">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165" fontId="72"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6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7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71" fillId="0" borderId="0" applyFont="0" applyFill="0" applyBorder="0" applyAlignment="0" applyProtection="0"/>
    <xf numFmtId="165" fontId="23"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71" fillId="0" borderId="0"/>
    <xf numFmtId="0" fontId="23" fillId="0" borderId="0"/>
    <xf numFmtId="0" fontId="72" fillId="0" borderId="0"/>
    <xf numFmtId="0" fontId="25" fillId="0" borderId="0"/>
    <xf numFmtId="0" fontId="25" fillId="0" borderId="0"/>
    <xf numFmtId="0" fontId="25" fillId="0" borderId="0"/>
    <xf numFmtId="0" fontId="74" fillId="0" borderId="0"/>
    <xf numFmtId="0" fontId="75" fillId="0" borderId="0"/>
    <xf numFmtId="0" fontId="69" fillId="0" borderId="0"/>
    <xf numFmtId="0" fontId="23" fillId="0" borderId="0"/>
    <xf numFmtId="0" fontId="23" fillId="0" borderId="0"/>
    <xf numFmtId="0" fontId="23" fillId="0" borderId="0"/>
    <xf numFmtId="0" fontId="23" fillId="0" borderId="0"/>
    <xf numFmtId="0" fontId="70" fillId="0" borderId="0"/>
    <xf numFmtId="0" fontId="23" fillId="0" borderId="0"/>
    <xf numFmtId="0" fontId="75" fillId="0" borderId="0"/>
    <xf numFmtId="0" fontId="23" fillId="0" borderId="0"/>
    <xf numFmtId="0" fontId="2" fillId="0" borderId="0"/>
    <xf numFmtId="0" fontId="1"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69"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70"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71" fillId="23" borderId="7" applyNumberFormat="0" applyFont="0" applyAlignment="0" applyProtection="0"/>
    <xf numFmtId="0" fontId="23" fillId="23" borderId="7" applyNumberFormat="0" applyFont="0" applyAlignment="0" applyProtection="0"/>
    <xf numFmtId="0" fontId="72" fillId="23" borderId="7" applyNumberFormat="0" applyFont="0" applyAlignment="0" applyProtection="0"/>
    <xf numFmtId="0" fontId="2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4" fillId="0" borderId="0" applyFont="0" applyFill="0" applyBorder="0" applyAlignment="0" applyProtection="0"/>
    <xf numFmtId="9" fontId="6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1"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2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681">
    <xf numFmtId="0" fontId="0" fillId="0" borderId="0" xfId="0"/>
    <xf numFmtId="0" fontId="3" fillId="0" borderId="0" xfId="0" applyFont="1"/>
    <xf numFmtId="0" fontId="23" fillId="0" borderId="0" xfId="0" applyFont="1"/>
    <xf numFmtId="0" fontId="27" fillId="0" borderId="0" xfId="0" applyFont="1"/>
    <xf numFmtId="0" fontId="27" fillId="0" borderId="0" xfId="0" applyFont="1" applyAlignment="1">
      <alignment horizontal="center" vertical="center" wrapText="1"/>
    </xf>
    <xf numFmtId="0" fontId="27" fillId="0" borderId="0" xfId="0" applyFont="1" applyAlignment="1">
      <alignment vertical="center"/>
    </xf>
    <xf numFmtId="0" fontId="24" fillId="0" borderId="0" xfId="0" applyFont="1" applyFill="1" applyBorder="1" applyAlignment="1">
      <alignment vertical="center"/>
    </xf>
    <xf numFmtId="9" fontId="24" fillId="0" borderId="0" xfId="0" applyNumberFormat="1" applyFont="1" applyFill="1" applyBorder="1" applyAlignment="1">
      <alignment vertical="center"/>
    </xf>
    <xf numFmtId="9" fontId="24" fillId="0" borderId="0" xfId="0" applyNumberFormat="1" applyFont="1" applyFill="1" applyBorder="1" applyAlignment="1">
      <alignment horizontal="right" vertical="center"/>
    </xf>
    <xf numFmtId="10" fontId="24" fillId="0" borderId="0" xfId="0" applyNumberFormat="1" applyFont="1" applyFill="1" applyBorder="1" applyAlignment="1">
      <alignment vertical="center"/>
    </xf>
    <xf numFmtId="0" fontId="23" fillId="0" borderId="0" xfId="0" applyFont="1" applyFill="1" applyBorder="1" applyAlignment="1">
      <alignment vertical="center"/>
    </xf>
    <xf numFmtId="0" fontId="4" fillId="0" borderId="0" xfId="0" applyFont="1" applyFill="1" applyBorder="1" applyAlignment="1">
      <alignment vertical="center"/>
    </xf>
    <xf numFmtId="168" fontId="4" fillId="0" borderId="0" xfId="0" applyNumberFormat="1" applyFont="1" applyFill="1" applyBorder="1" applyAlignment="1">
      <alignment horizontal="right" vertical="center"/>
    </xf>
    <xf numFmtId="4" fontId="4" fillId="0" borderId="0" xfId="0" applyNumberFormat="1" applyFont="1" applyFill="1" applyBorder="1" applyAlignment="1">
      <alignment vertical="center"/>
    </xf>
    <xf numFmtId="0" fontId="33"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167" fontId="33" fillId="0" borderId="0" xfId="0" applyNumberFormat="1" applyFont="1" applyFill="1" applyBorder="1" applyAlignment="1">
      <alignment vertical="center"/>
    </xf>
    <xf numFmtId="4" fontId="33" fillId="0" borderId="0" xfId="0" applyNumberFormat="1"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32" fillId="0" borderId="0" xfId="0" applyFont="1" applyAlignment="1">
      <alignment horizontal="right" vertical="center"/>
    </xf>
    <xf numFmtId="4" fontId="3" fillId="0" borderId="0" xfId="0" applyNumberFormat="1" applyFont="1" applyFill="1" applyBorder="1" applyAlignment="1">
      <alignment horizontal="right" vertical="center"/>
    </xf>
    <xf numFmtId="0" fontId="3" fillId="0" borderId="0" xfId="0" applyFont="1" applyAlignment="1">
      <alignment vertical="center"/>
    </xf>
    <xf numFmtId="0" fontId="0" fillId="24" borderId="0" xfId="0" applyFill="1" applyAlignment="1">
      <alignment vertical="center"/>
    </xf>
    <xf numFmtId="0" fontId="3" fillId="24" borderId="10" xfId="0" applyFont="1" applyFill="1" applyBorder="1" applyAlignment="1">
      <alignment horizontal="left" vertical="center" wrapText="1" indent="1"/>
    </xf>
    <xf numFmtId="0" fontId="3" fillId="24" borderId="11" xfId="0" applyFont="1" applyFill="1" applyBorder="1" applyAlignment="1">
      <alignment horizontal="left" vertical="center" wrapText="1" indent="1"/>
    </xf>
    <xf numFmtId="0" fontId="3" fillId="24" borderId="12" xfId="0" applyFont="1" applyFill="1" applyBorder="1" applyAlignment="1">
      <alignment horizontal="left" vertical="center" wrapText="1" indent="1"/>
    </xf>
    <xf numFmtId="0" fontId="3" fillId="0" borderId="0" xfId="0" applyFont="1" applyFill="1" applyBorder="1" applyAlignment="1">
      <alignment horizontal="center" vertical="center" textRotation="90"/>
    </xf>
    <xf numFmtId="0" fontId="27" fillId="24" borderId="0" xfId="0" applyFont="1" applyFill="1" applyAlignment="1">
      <alignment vertical="center"/>
    </xf>
    <xf numFmtId="167" fontId="31" fillId="0" borderId="13" xfId="0" applyNumberFormat="1" applyFont="1" applyFill="1" applyBorder="1" applyAlignment="1">
      <alignment horizontal="left" vertical="center" indent="1"/>
    </xf>
    <xf numFmtId="0" fontId="28" fillId="0" borderId="0" xfId="0" applyFont="1" applyAlignment="1">
      <alignment vertical="center"/>
    </xf>
    <xf numFmtId="0" fontId="29" fillId="0" borderId="0" xfId="0" applyFont="1" applyAlignment="1">
      <alignment vertical="center"/>
    </xf>
    <xf numFmtId="167" fontId="31" fillId="0" borderId="14" xfId="0" applyNumberFormat="1" applyFont="1" applyBorder="1" applyAlignment="1">
      <alignment horizontal="left" vertical="center" indent="1"/>
    </xf>
    <xf numFmtId="170" fontId="33" fillId="0" borderId="15" xfId="0" applyNumberFormat="1" applyFont="1" applyFill="1" applyBorder="1" applyAlignment="1">
      <alignment vertical="center"/>
    </xf>
    <xf numFmtId="0" fontId="0" fillId="24" borderId="0" xfId="0" applyFill="1" applyAlignment="1">
      <alignment vertical="center" wrapText="1"/>
    </xf>
    <xf numFmtId="0" fontId="30" fillId="24" borderId="15" xfId="0" applyFont="1" applyFill="1" applyBorder="1" applyAlignment="1">
      <alignment vertical="center"/>
    </xf>
    <xf numFmtId="0" fontId="3" fillId="24" borderId="0" xfId="0" applyFont="1" applyFill="1" applyBorder="1" applyAlignment="1">
      <alignment horizontal="left" vertical="center" wrapText="1"/>
    </xf>
    <xf numFmtId="0" fontId="30" fillId="24" borderId="15" xfId="0" applyFont="1" applyFill="1" applyBorder="1" applyAlignment="1">
      <alignment vertical="center" wrapText="1"/>
    </xf>
    <xf numFmtId="9" fontId="33" fillId="0" borderId="0" xfId="0" applyNumberFormat="1" applyFont="1" applyFill="1" applyBorder="1" applyAlignment="1">
      <alignment horizontal="right" vertical="center"/>
    </xf>
    <xf numFmtId="10" fontId="33" fillId="0" borderId="0" xfId="0" applyNumberFormat="1" applyFont="1" applyFill="1" applyBorder="1" applyAlignment="1">
      <alignment vertical="center"/>
    </xf>
    <xf numFmtId="0" fontId="3" fillId="24" borderId="0" xfId="0" applyFont="1" applyFill="1" applyAlignment="1">
      <alignment vertical="center"/>
    </xf>
    <xf numFmtId="0" fontId="3" fillId="24" borderId="0" xfId="0" applyNumberFormat="1" applyFont="1" applyFill="1" applyAlignment="1">
      <alignment vertical="center"/>
    </xf>
    <xf numFmtId="0" fontId="30" fillId="24" borderId="15" xfId="0" applyFont="1" applyFill="1" applyBorder="1" applyAlignment="1">
      <alignment horizontal="left" vertical="center" wrapText="1"/>
    </xf>
    <xf numFmtId="0" fontId="3" fillId="24" borderId="0" xfId="0" applyFont="1" applyFill="1" applyBorder="1" applyAlignment="1">
      <alignment vertical="center"/>
    </xf>
    <xf numFmtId="0" fontId="0" fillId="24" borderId="0" xfId="0" applyFill="1" applyBorder="1" applyAlignment="1">
      <alignment vertical="center"/>
    </xf>
    <xf numFmtId="49" fontId="5" fillId="24" borderId="0" xfId="0" applyNumberFormat="1" applyFont="1" applyFill="1" applyBorder="1" applyAlignment="1">
      <alignment horizontal="center" vertical="center"/>
    </xf>
    <xf numFmtId="170" fontId="3" fillId="24" borderId="0" xfId="0" applyNumberFormat="1" applyFont="1" applyFill="1" applyBorder="1" applyAlignment="1">
      <alignment vertical="center"/>
    </xf>
    <xf numFmtId="0" fontId="35" fillId="24" borderId="0" xfId="0" applyFont="1" applyFill="1" applyAlignment="1">
      <alignment vertical="center"/>
    </xf>
    <xf numFmtId="0" fontId="25" fillId="0" borderId="0" xfId="0" applyFont="1" applyAlignment="1">
      <alignment vertical="center"/>
    </xf>
    <xf numFmtId="0" fontId="3" fillId="24" borderId="0" xfId="0" applyFont="1" applyFill="1" applyBorder="1" applyAlignment="1">
      <alignment horizontal="left" vertical="center"/>
    </xf>
    <xf numFmtId="0" fontId="30" fillId="24" borderId="0" xfId="0" applyFont="1" applyFill="1" applyBorder="1" applyAlignment="1">
      <alignment vertical="center" wrapText="1"/>
    </xf>
    <xf numFmtId="0" fontId="3" fillId="24" borderId="0" xfId="0" applyFont="1" applyFill="1" applyBorder="1" applyAlignment="1">
      <alignment horizontal="center" vertical="center"/>
    </xf>
    <xf numFmtId="10" fontId="3" fillId="0" borderId="0" xfId="0" applyNumberFormat="1" applyFont="1"/>
    <xf numFmtId="175" fontId="3" fillId="0" borderId="0" xfId="0" applyNumberFormat="1" applyFont="1"/>
    <xf numFmtId="0" fontId="27" fillId="0" borderId="0" xfId="0" applyFont="1" applyBorder="1"/>
    <xf numFmtId="175" fontId="3" fillId="0" borderId="0" xfId="0" applyNumberFormat="1" applyFont="1" applyBorder="1"/>
    <xf numFmtId="0" fontId="27" fillId="0" borderId="0" xfId="0" applyFont="1" applyFill="1" applyBorder="1"/>
    <xf numFmtId="175" fontId="3" fillId="0" borderId="0" xfId="0" applyNumberFormat="1" applyFont="1" applyFill="1" applyBorder="1"/>
    <xf numFmtId="0" fontId="1" fillId="0" borderId="0" xfId="0" applyFont="1" applyAlignment="1">
      <alignment vertical="center"/>
    </xf>
    <xf numFmtId="10" fontId="3" fillId="24" borderId="0" xfId="0" applyNumberFormat="1" applyFont="1" applyFill="1" applyAlignment="1">
      <alignment vertical="center"/>
    </xf>
    <xf numFmtId="0" fontId="25" fillId="24" borderId="0" xfId="0" applyFont="1" applyFill="1" applyAlignment="1">
      <alignment vertical="center"/>
    </xf>
    <xf numFmtId="0" fontId="30" fillId="24" borderId="0" xfId="0" applyFont="1" applyFill="1" applyAlignment="1">
      <alignment vertical="center"/>
    </xf>
    <xf numFmtId="0" fontId="31" fillId="24" borderId="0" xfId="0" applyFont="1" applyFill="1" applyAlignment="1">
      <alignment vertical="center"/>
    </xf>
    <xf numFmtId="0" fontId="30" fillId="24" borderId="0" xfId="0" applyFont="1" applyFill="1" applyAlignment="1">
      <alignment horizontal="center" vertical="center"/>
    </xf>
    <xf numFmtId="0" fontId="32" fillId="24" borderId="0" xfId="0" applyFont="1" applyFill="1" applyAlignment="1">
      <alignment horizontal="right" vertical="center"/>
    </xf>
    <xf numFmtId="0" fontId="31" fillId="24" borderId="0" xfId="0" applyFont="1" applyFill="1" applyBorder="1" applyAlignment="1">
      <alignment vertical="center"/>
    </xf>
    <xf numFmtId="4" fontId="31" fillId="24" borderId="0" xfId="0" applyNumberFormat="1" applyFont="1" applyFill="1" applyBorder="1" applyAlignment="1">
      <alignment vertical="center"/>
    </xf>
    <xf numFmtId="3" fontId="25" fillId="24" borderId="0" xfId="0" applyNumberFormat="1" applyFont="1" applyFill="1" applyAlignment="1">
      <alignment vertical="center"/>
    </xf>
    <xf numFmtId="4" fontId="25" fillId="24" borderId="0" xfId="0" applyNumberFormat="1" applyFont="1" applyFill="1" applyAlignment="1">
      <alignment vertical="center"/>
    </xf>
    <xf numFmtId="0" fontId="30" fillId="24" borderId="10" xfId="395" applyFont="1" applyFill="1" applyBorder="1" applyAlignment="1">
      <alignment horizontal="left" vertical="center"/>
    </xf>
    <xf numFmtId="0" fontId="31" fillId="24" borderId="11" xfId="0" applyFont="1" applyFill="1" applyBorder="1" applyAlignment="1">
      <alignment horizontal="left" vertical="center" indent="1"/>
    </xf>
    <xf numFmtId="0" fontId="31" fillId="24" borderId="12" xfId="0" applyFont="1" applyFill="1" applyBorder="1" applyAlignment="1">
      <alignment horizontal="left" vertical="center" indent="1"/>
    </xf>
    <xf numFmtId="172" fontId="31" fillId="24" borderId="0" xfId="0" applyNumberFormat="1" applyFont="1" applyFill="1" applyBorder="1" applyAlignment="1">
      <alignment vertical="center" wrapText="1"/>
    </xf>
    <xf numFmtId="173" fontId="31" fillId="24" borderId="0" xfId="0" applyNumberFormat="1" applyFont="1" applyFill="1" applyBorder="1" applyAlignment="1">
      <alignment vertical="center" wrapText="1"/>
    </xf>
    <xf numFmtId="0" fontId="39" fillId="0" borderId="0" xfId="0" applyFont="1" applyAlignment="1">
      <alignment horizontal="left" vertical="center"/>
    </xf>
    <xf numFmtId="0" fontId="39" fillId="0" borderId="0" xfId="0" applyFont="1" applyAlignment="1">
      <alignment vertical="center"/>
    </xf>
    <xf numFmtId="0" fontId="40" fillId="0" borderId="0" xfId="0" applyFont="1" applyAlignment="1">
      <alignment horizontal="right" vertical="center"/>
    </xf>
    <xf numFmtId="0" fontId="41" fillId="0" borderId="0" xfId="0" applyFont="1" applyAlignment="1">
      <alignment horizontal="left" vertical="center"/>
    </xf>
    <xf numFmtId="0" fontId="41" fillId="0" borderId="0" xfId="0" applyFont="1" applyAlignment="1">
      <alignment vertical="center"/>
    </xf>
    <xf numFmtId="0" fontId="27" fillId="0" borderId="0" xfId="0" applyFont="1" applyAlignment="1">
      <alignment horizontal="left" vertical="center"/>
    </xf>
    <xf numFmtId="0" fontId="33" fillId="0" borderId="15" xfId="0" applyFont="1" applyBorder="1" applyAlignment="1">
      <alignment horizontal="left" vertical="center" wrapTex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24" fillId="24" borderId="0" xfId="0" applyFont="1" applyFill="1" applyAlignment="1">
      <alignment vertical="center"/>
    </xf>
    <xf numFmtId="0" fontId="24" fillId="0" borderId="0" xfId="0" applyFont="1" applyFill="1" applyAlignment="1">
      <alignment vertical="center"/>
    </xf>
    <xf numFmtId="0" fontId="40" fillId="0" borderId="0" xfId="0" applyFont="1" applyFill="1" applyBorder="1" applyAlignment="1">
      <alignment horizontal="right" vertical="center"/>
    </xf>
    <xf numFmtId="167" fontId="40" fillId="0" borderId="0" xfId="0" applyNumberFormat="1" applyFont="1" applyFill="1" applyBorder="1" applyAlignment="1">
      <alignment horizontal="right" vertical="center"/>
    </xf>
    <xf numFmtId="0" fontId="24" fillId="0" borderId="0" xfId="0" applyFont="1" applyFill="1" applyBorder="1" applyAlignment="1">
      <alignment horizontal="left" vertical="center"/>
    </xf>
    <xf numFmtId="0" fontId="27" fillId="0" borderId="0" xfId="0" applyFont="1" applyFill="1" applyBorder="1" applyAlignment="1">
      <alignment vertical="center"/>
    </xf>
    <xf numFmtId="0" fontId="3"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3" fontId="27" fillId="0" borderId="0" xfId="0" applyNumberFormat="1" applyFont="1" applyFill="1" applyBorder="1" applyAlignment="1">
      <alignment vertical="center"/>
    </xf>
    <xf numFmtId="4" fontId="27" fillId="0" borderId="0" xfId="0" applyNumberFormat="1"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horizontal="left" vertical="center" wrapText="1"/>
    </xf>
    <xf numFmtId="3" fontId="39" fillId="0" borderId="0" xfId="0" applyNumberFormat="1" applyFont="1" applyFill="1" applyBorder="1" applyAlignment="1">
      <alignment vertical="center"/>
    </xf>
    <xf numFmtId="4" fontId="39" fillId="0" borderId="0" xfId="0" applyNumberFormat="1" applyFont="1" applyFill="1" applyBorder="1" applyAlignment="1">
      <alignment vertical="center"/>
    </xf>
    <xf numFmtId="4" fontId="24" fillId="0" borderId="0" xfId="0" applyNumberFormat="1" applyFont="1" applyFill="1" applyBorder="1" applyAlignment="1">
      <alignment horizontal="right" vertical="center"/>
    </xf>
    <xf numFmtId="4" fontId="24"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xf numFmtId="0" fontId="33" fillId="0" borderId="13" xfId="0" applyFont="1" applyFill="1" applyBorder="1" applyAlignment="1">
      <alignment horizontal="left" vertical="center"/>
    </xf>
    <xf numFmtId="165" fontId="33" fillId="0" borderId="10" xfId="0" applyNumberFormat="1" applyFont="1" applyFill="1" applyBorder="1" applyAlignment="1">
      <alignment vertical="center"/>
    </xf>
    <xf numFmtId="0" fontId="3" fillId="0" borderId="16" xfId="0" applyFont="1" applyFill="1" applyBorder="1" applyAlignment="1">
      <alignment horizontal="left" vertical="center" wrapText="1" indent="1"/>
    </xf>
    <xf numFmtId="165" fontId="3" fillId="0" borderId="11" xfId="0" applyNumberFormat="1" applyFont="1" applyFill="1" applyBorder="1" applyAlignment="1">
      <alignment horizontal="right" vertical="center"/>
    </xf>
    <xf numFmtId="0" fontId="3" fillId="0" borderId="14" xfId="0" applyFont="1" applyFill="1" applyBorder="1" applyAlignment="1">
      <alignment horizontal="left" vertical="center" wrapText="1" indent="1"/>
    </xf>
    <xf numFmtId="0" fontId="33" fillId="0" borderId="13" xfId="0" applyFont="1" applyFill="1" applyBorder="1" applyAlignment="1">
      <alignment horizontal="left" vertical="center" wrapText="1"/>
    </xf>
    <xf numFmtId="0" fontId="33" fillId="0" borderId="17" xfId="0" applyFont="1" applyFill="1" applyBorder="1" applyAlignment="1">
      <alignment horizontal="left" vertical="center" wrapText="1"/>
    </xf>
    <xf numFmtId="165" fontId="33" fillId="0" borderId="15" xfId="0" applyNumberFormat="1" applyFont="1" applyFill="1" applyBorder="1" applyAlignment="1">
      <alignment vertical="center"/>
    </xf>
    <xf numFmtId="49" fontId="33" fillId="0" borderId="13" xfId="0" applyNumberFormat="1" applyFont="1" applyFill="1" applyBorder="1" applyAlignment="1">
      <alignment horizontal="left" vertical="center" wrapText="1"/>
    </xf>
    <xf numFmtId="0" fontId="42" fillId="24" borderId="0" xfId="0" applyFont="1" applyFill="1" applyAlignment="1">
      <alignment vertical="center"/>
    </xf>
    <xf numFmtId="0" fontId="1" fillId="24" borderId="0" xfId="0" applyFont="1" applyFill="1" applyBorder="1" applyAlignment="1">
      <alignment vertical="center"/>
    </xf>
    <xf numFmtId="0" fontId="1" fillId="24" borderId="0" xfId="0" applyFont="1" applyFill="1" applyBorder="1" applyAlignment="1">
      <alignment horizontal="left" vertical="center" wrapText="1"/>
    </xf>
    <xf numFmtId="165" fontId="33" fillId="24" borderId="10" xfId="0" applyNumberFormat="1" applyFont="1" applyFill="1" applyBorder="1" applyAlignment="1">
      <alignment vertical="center"/>
    </xf>
    <xf numFmtId="165" fontId="3" fillId="24" borderId="11" xfId="0" applyNumberFormat="1" applyFont="1" applyFill="1" applyBorder="1" applyAlignment="1">
      <alignment horizontal="right" vertical="center"/>
    </xf>
    <xf numFmtId="165" fontId="33" fillId="24" borderId="15" xfId="0" applyNumberFormat="1" applyFont="1" applyFill="1" applyBorder="1" applyAlignment="1">
      <alignment vertical="center"/>
    </xf>
    <xf numFmtId="164" fontId="33" fillId="24" borderId="15" xfId="0" applyNumberFormat="1" applyFont="1" applyFill="1" applyBorder="1" applyAlignment="1">
      <alignment vertical="center"/>
    </xf>
    <xf numFmtId="171" fontId="31" fillId="24" borderId="15" xfId="0" applyNumberFormat="1" applyFont="1" applyFill="1" applyBorder="1" applyAlignment="1">
      <alignment vertical="center"/>
    </xf>
    <xf numFmtId="0" fontId="36" fillId="0" borderId="0" xfId="0" applyFont="1" applyAlignment="1">
      <alignment horizontal="left" vertical="center" indent="1"/>
    </xf>
    <xf numFmtId="0" fontId="37" fillId="0" borderId="0" xfId="0" applyFont="1" applyAlignment="1">
      <alignment horizontal="left" vertical="center" indent="1"/>
    </xf>
    <xf numFmtId="49" fontId="30" fillId="0" borderId="15" xfId="0" applyNumberFormat="1" applyFont="1" applyFill="1" applyBorder="1" applyAlignment="1">
      <alignment horizontal="center" vertical="center"/>
    </xf>
    <xf numFmtId="165" fontId="3" fillId="0" borderId="11" xfId="0" applyNumberFormat="1" applyFont="1" applyFill="1" applyBorder="1" applyAlignment="1">
      <alignment vertical="center"/>
    </xf>
    <xf numFmtId="165" fontId="3" fillId="0" borderId="12" xfId="0" applyNumberFormat="1" applyFont="1" applyFill="1" applyBorder="1" applyAlignment="1">
      <alignment vertical="center"/>
    </xf>
    <xf numFmtId="165" fontId="33" fillId="0" borderId="10" xfId="0" applyNumberFormat="1" applyFont="1" applyFill="1" applyBorder="1" applyAlignment="1">
      <alignment horizontal="right" vertical="center"/>
    </xf>
    <xf numFmtId="165" fontId="3" fillId="24" borderId="11" xfId="0" applyNumberFormat="1" applyFont="1" applyFill="1" applyBorder="1" applyAlignment="1">
      <alignment vertical="center"/>
    </xf>
    <xf numFmtId="165" fontId="3" fillId="24" borderId="12" xfId="0" applyNumberFormat="1" applyFont="1" applyFill="1" applyBorder="1" applyAlignment="1">
      <alignment vertical="center"/>
    </xf>
    <xf numFmtId="0" fontId="1" fillId="0" borderId="0" xfId="0" applyFont="1" applyFill="1" applyBorder="1" applyAlignment="1">
      <alignment vertical="center"/>
    </xf>
    <xf numFmtId="3" fontId="1" fillId="24" borderId="0" xfId="0" applyNumberFormat="1" applyFont="1" applyFill="1" applyBorder="1" applyAlignment="1">
      <alignment vertical="center"/>
    </xf>
    <xf numFmtId="4" fontId="1" fillId="24" borderId="0" xfId="0" applyNumberFormat="1" applyFont="1" applyFill="1" applyBorder="1" applyAlignment="1">
      <alignment vertical="center"/>
    </xf>
    <xf numFmtId="0" fontId="23" fillId="24" borderId="0" xfId="0" applyFont="1" applyFill="1" applyBorder="1" applyAlignment="1">
      <alignment vertical="center"/>
    </xf>
    <xf numFmtId="49" fontId="30" fillId="24" borderId="15" xfId="0" applyNumberFormat="1" applyFont="1" applyFill="1" applyBorder="1" applyAlignment="1">
      <alignment horizontal="center" vertical="center"/>
    </xf>
    <xf numFmtId="164" fontId="33" fillId="24" borderId="15" xfId="0" applyNumberFormat="1" applyFont="1" applyFill="1" applyBorder="1" applyAlignment="1">
      <alignment horizontal="right" vertical="center"/>
    </xf>
    <xf numFmtId="0" fontId="30" fillId="24" borderId="15" xfId="0" applyFont="1" applyFill="1" applyBorder="1" applyAlignment="1">
      <alignment horizontal="center" vertical="center"/>
    </xf>
    <xf numFmtId="165" fontId="3" fillId="0" borderId="12" xfId="0" applyNumberFormat="1" applyFont="1" applyFill="1" applyBorder="1" applyAlignment="1">
      <alignment horizontal="right" vertical="center"/>
    </xf>
    <xf numFmtId="176" fontId="3" fillId="0" borderId="11" xfId="0" applyNumberFormat="1" applyFont="1" applyFill="1" applyBorder="1" applyAlignment="1">
      <alignment vertical="center"/>
    </xf>
    <xf numFmtId="176" fontId="3" fillId="0" borderId="10" xfId="0" applyNumberFormat="1" applyFont="1" applyFill="1" applyBorder="1" applyAlignment="1">
      <alignment vertical="center"/>
    </xf>
    <xf numFmtId="177" fontId="31" fillId="0" borderId="11" xfId="0" applyNumberFormat="1" applyFont="1" applyFill="1" applyBorder="1" applyAlignment="1">
      <alignment vertical="center"/>
    </xf>
    <xf numFmtId="177" fontId="31" fillId="0" borderId="10" xfId="0" applyNumberFormat="1" applyFont="1" applyFill="1" applyBorder="1" applyAlignment="1">
      <alignment vertical="center"/>
    </xf>
    <xf numFmtId="179" fontId="31" fillId="0" borderId="10" xfId="0" applyNumberFormat="1" applyFont="1" applyFill="1" applyBorder="1" applyAlignment="1">
      <alignment vertical="center"/>
    </xf>
    <xf numFmtId="176" fontId="33" fillId="0" borderId="15" xfId="0" applyNumberFormat="1" applyFont="1" applyFill="1" applyBorder="1" applyAlignment="1">
      <alignment vertical="center"/>
    </xf>
    <xf numFmtId="176" fontId="3" fillId="24" borderId="10" xfId="0" applyNumberFormat="1" applyFont="1" applyFill="1" applyBorder="1" applyAlignment="1">
      <alignment vertical="center"/>
    </xf>
    <xf numFmtId="176" fontId="3" fillId="0" borderId="12" xfId="0" applyNumberFormat="1" applyFont="1" applyBorder="1" applyAlignment="1">
      <alignment vertical="center"/>
    </xf>
    <xf numFmtId="176" fontId="3" fillId="24" borderId="12" xfId="0" applyNumberFormat="1" applyFont="1" applyFill="1" applyBorder="1" applyAlignment="1">
      <alignment vertical="center"/>
    </xf>
    <xf numFmtId="180" fontId="3" fillId="0" borderId="10" xfId="0" applyNumberFormat="1" applyFont="1" applyFill="1" applyBorder="1" applyAlignment="1">
      <alignment vertical="center"/>
    </xf>
    <xf numFmtId="180" fontId="3" fillId="24" borderId="10"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24" borderId="12" xfId="0" applyNumberFormat="1" applyFont="1" applyFill="1" applyBorder="1" applyAlignment="1">
      <alignment vertical="center"/>
    </xf>
    <xf numFmtId="176" fontId="33" fillId="24" borderId="10" xfId="0" applyNumberFormat="1" applyFont="1" applyFill="1" applyBorder="1" applyAlignment="1">
      <alignment vertical="center"/>
    </xf>
    <xf numFmtId="176" fontId="3" fillId="24" borderId="11" xfId="271" applyNumberFormat="1" applyFont="1" applyFill="1" applyBorder="1" applyAlignment="1">
      <alignment horizontal="right" vertical="center"/>
    </xf>
    <xf numFmtId="176" fontId="33" fillId="24" borderId="11" xfId="0" applyNumberFormat="1" applyFont="1" applyFill="1" applyBorder="1" applyAlignment="1">
      <alignment horizontal="right" vertical="center"/>
    </xf>
    <xf numFmtId="176" fontId="33" fillId="24" borderId="11" xfId="271" applyNumberFormat="1" applyFont="1" applyFill="1" applyBorder="1" applyAlignment="1">
      <alignment vertical="center"/>
    </xf>
    <xf numFmtId="176" fontId="33" fillId="24" borderId="11" xfId="0" applyNumberFormat="1" applyFont="1" applyFill="1" applyBorder="1" applyAlignment="1">
      <alignment vertical="center"/>
    </xf>
    <xf numFmtId="176" fontId="33" fillId="24" borderId="12" xfId="0" applyNumberFormat="1" applyFont="1" applyFill="1" applyBorder="1" applyAlignment="1">
      <alignment vertical="center"/>
    </xf>
    <xf numFmtId="176" fontId="33" fillId="24" borderId="15" xfId="0" applyNumberFormat="1" applyFont="1" applyFill="1" applyBorder="1" applyAlignment="1">
      <alignment vertical="center"/>
    </xf>
    <xf numFmtId="180" fontId="33" fillId="24" borderId="10" xfId="0" applyNumberFormat="1" applyFont="1" applyFill="1" applyBorder="1" applyAlignment="1">
      <alignment vertical="center"/>
    </xf>
    <xf numFmtId="180" fontId="3" fillId="24" borderId="11" xfId="271" applyNumberFormat="1" applyFont="1" applyFill="1" applyBorder="1" applyAlignment="1">
      <alignment horizontal="right" vertical="center"/>
    </xf>
    <xf numFmtId="180" fontId="33" fillId="24" borderId="11" xfId="0" applyNumberFormat="1" applyFont="1" applyFill="1" applyBorder="1" applyAlignment="1">
      <alignment vertical="center"/>
    </xf>
    <xf numFmtId="180" fontId="33" fillId="24" borderId="12" xfId="0" applyNumberFormat="1" applyFont="1" applyFill="1" applyBorder="1" applyAlignment="1">
      <alignment vertical="center"/>
    </xf>
    <xf numFmtId="3" fontId="43" fillId="0" borderId="0" xfId="0" applyNumberFormat="1" applyFont="1" applyFill="1" applyBorder="1" applyAlignment="1">
      <alignment vertical="center"/>
    </xf>
    <xf numFmtId="49" fontId="31" fillId="24" borderId="10" xfId="421" applyNumberFormat="1" applyFont="1" applyFill="1" applyBorder="1" applyAlignment="1">
      <alignment horizontal="right" vertical="center" wrapText="1" indent="1"/>
    </xf>
    <xf numFmtId="49" fontId="3" fillId="24" borderId="11" xfId="421" applyNumberFormat="1" applyFont="1" applyFill="1" applyBorder="1" applyAlignment="1">
      <alignment horizontal="right" vertical="center" wrapText="1" indent="1"/>
    </xf>
    <xf numFmtId="49" fontId="3" fillId="24" borderId="12" xfId="421" applyNumberFormat="1" applyFont="1" applyFill="1" applyBorder="1" applyAlignment="1">
      <alignment horizontal="right" vertical="center" wrapText="1" indent="1"/>
    </xf>
    <xf numFmtId="49" fontId="3" fillId="24" borderId="10" xfId="421" applyNumberFormat="1" applyFont="1" applyFill="1" applyBorder="1" applyAlignment="1">
      <alignment horizontal="right" vertical="center" wrapText="1" indent="1"/>
    </xf>
    <xf numFmtId="176" fontId="33" fillId="24" borderId="10" xfId="0" applyNumberFormat="1" applyFont="1" applyFill="1" applyBorder="1" applyAlignment="1">
      <alignment horizontal="right" vertical="center"/>
    </xf>
    <xf numFmtId="176" fontId="33" fillId="24" borderId="11" xfId="271" applyNumberFormat="1" applyFont="1" applyFill="1" applyBorder="1" applyAlignment="1">
      <alignment horizontal="right" vertical="center"/>
    </xf>
    <xf numFmtId="176" fontId="33" fillId="24" borderId="12" xfId="0" applyNumberFormat="1" applyFont="1" applyFill="1" applyBorder="1" applyAlignment="1">
      <alignment horizontal="right" vertical="center"/>
    </xf>
    <xf numFmtId="176" fontId="33" fillId="24" borderId="15" xfId="0" applyNumberFormat="1" applyFont="1" applyFill="1" applyBorder="1" applyAlignment="1">
      <alignment horizontal="right" vertical="center"/>
    </xf>
    <xf numFmtId="180" fontId="33" fillId="24" borderId="10" xfId="0" applyNumberFormat="1" applyFont="1" applyFill="1" applyBorder="1" applyAlignment="1">
      <alignment horizontal="right" vertical="center"/>
    </xf>
    <xf numFmtId="180" fontId="33" fillId="24" borderId="11" xfId="0" applyNumberFormat="1" applyFont="1" applyFill="1" applyBorder="1" applyAlignment="1">
      <alignment horizontal="right" vertical="center"/>
    </xf>
    <xf numFmtId="180" fontId="33" fillId="24" borderId="12" xfId="0" applyNumberFormat="1" applyFont="1" applyFill="1" applyBorder="1" applyAlignment="1">
      <alignment horizontal="right" vertical="center"/>
    </xf>
    <xf numFmtId="176" fontId="3" fillId="24" borderId="10" xfId="0" applyNumberFormat="1" applyFont="1" applyFill="1" applyBorder="1" applyAlignment="1">
      <alignment horizontal="right" vertical="center"/>
    </xf>
    <xf numFmtId="176" fontId="3" fillId="24" borderId="12" xfId="0" applyNumberFormat="1" applyFont="1" applyFill="1" applyBorder="1" applyAlignment="1">
      <alignment horizontal="right" vertical="center"/>
    </xf>
    <xf numFmtId="180" fontId="3" fillId="24" borderId="10" xfId="0" applyNumberFormat="1" applyFont="1" applyFill="1" applyBorder="1" applyAlignment="1">
      <alignment horizontal="right" vertical="center"/>
    </xf>
    <xf numFmtId="180" fontId="3" fillId="24" borderId="12" xfId="0" applyNumberFormat="1" applyFont="1" applyFill="1" applyBorder="1" applyAlignment="1">
      <alignment horizontal="right" vertical="center"/>
    </xf>
    <xf numFmtId="4" fontId="3" fillId="0" borderId="0" xfId="0" applyNumberFormat="1" applyFont="1"/>
    <xf numFmtId="2" fontId="3" fillId="0" borderId="0" xfId="0" applyNumberFormat="1" applyFont="1"/>
    <xf numFmtId="165" fontId="33" fillId="24" borderId="15" xfId="0" applyNumberFormat="1" applyFont="1" applyFill="1" applyBorder="1" applyAlignment="1">
      <alignment horizontal="right" vertical="center"/>
    </xf>
    <xf numFmtId="165" fontId="33" fillId="24" borderId="10" xfId="0" applyNumberFormat="1" applyFont="1" applyFill="1" applyBorder="1" applyAlignment="1">
      <alignment horizontal="right" vertical="center"/>
    </xf>
    <xf numFmtId="165" fontId="3" fillId="24" borderId="12" xfId="0" applyNumberFormat="1" applyFont="1" applyFill="1" applyBorder="1" applyAlignment="1">
      <alignment horizontal="right" vertical="center"/>
    </xf>
    <xf numFmtId="4" fontId="3" fillId="0" borderId="0" xfId="0" applyNumberFormat="1" applyFont="1" applyBorder="1"/>
    <xf numFmtId="0" fontId="39" fillId="24" borderId="0" xfId="0" applyFont="1" applyFill="1"/>
    <xf numFmtId="0" fontId="27" fillId="24" borderId="0" xfId="0" applyFont="1" applyFill="1"/>
    <xf numFmtId="0" fontId="33" fillId="24" borderId="15" xfId="0" applyFont="1" applyFill="1" applyBorder="1" applyAlignment="1">
      <alignment vertical="center"/>
    </xf>
    <xf numFmtId="0" fontId="33" fillId="24" borderId="15" xfId="0" applyFont="1" applyFill="1" applyBorder="1" applyAlignment="1">
      <alignment vertical="center" wrapText="1"/>
    </xf>
    <xf numFmtId="181" fontId="51" fillId="24" borderId="0" xfId="0" applyNumberFormat="1" applyFont="1" applyFill="1" applyBorder="1" applyAlignment="1">
      <alignment horizontal="right" vertical="center"/>
    </xf>
    <xf numFmtId="181" fontId="52" fillId="24" borderId="0" xfId="0" applyNumberFormat="1" applyFont="1" applyFill="1" applyBorder="1" applyAlignment="1">
      <alignment horizontal="right" vertical="center"/>
    </xf>
    <xf numFmtId="181" fontId="30" fillId="24" borderId="0" xfId="0" applyNumberFormat="1" applyFont="1" applyFill="1" applyBorder="1" applyAlignment="1">
      <alignment horizontal="right" vertical="center"/>
    </xf>
    <xf numFmtId="181" fontId="31" fillId="24" borderId="0" xfId="0" applyNumberFormat="1" applyFont="1" applyFill="1" applyBorder="1" applyAlignment="1">
      <alignment horizontal="right" vertical="center"/>
    </xf>
    <xf numFmtId="0" fontId="25" fillId="0" borderId="0" xfId="0" applyFont="1"/>
    <xf numFmtId="177" fontId="30" fillId="24" borderId="18" xfId="0" applyNumberFormat="1" applyFont="1" applyFill="1" applyBorder="1" applyAlignment="1">
      <alignment vertical="center" wrapText="1"/>
    </xf>
    <xf numFmtId="176" fontId="30" fillId="24" borderId="15" xfId="0" applyNumberFormat="1" applyFont="1" applyFill="1" applyBorder="1" applyAlignment="1">
      <alignment horizontal="right" vertical="center"/>
    </xf>
    <xf numFmtId="164" fontId="30" fillId="24" borderId="15" xfId="0" applyNumberFormat="1" applyFont="1" applyFill="1" applyBorder="1" applyAlignment="1">
      <alignment vertical="center"/>
    </xf>
    <xf numFmtId="0" fontId="50" fillId="0" borderId="0" xfId="0" applyFont="1" applyAlignment="1">
      <alignment horizontal="left" indent="1"/>
    </xf>
    <xf numFmtId="0" fontId="33" fillId="0" borderId="0" xfId="0" applyFont="1" applyFill="1" applyBorder="1" applyAlignment="1">
      <alignment horizontal="left" vertical="center" wrapText="1"/>
    </xf>
    <xf numFmtId="176" fontId="33" fillId="24" borderId="0" xfId="0" applyNumberFormat="1" applyFont="1" applyFill="1" applyBorder="1" applyAlignment="1">
      <alignment horizontal="right" vertical="center"/>
    </xf>
    <xf numFmtId="178" fontId="33" fillId="24" borderId="0" xfId="0" applyNumberFormat="1" applyFont="1" applyFill="1" applyBorder="1" applyAlignment="1">
      <alignment vertical="center" wrapText="1"/>
    </xf>
    <xf numFmtId="176" fontId="3" fillId="24" borderId="11" xfId="0" applyNumberFormat="1" applyFont="1" applyFill="1" applyBorder="1" applyAlignment="1">
      <alignment vertical="center"/>
    </xf>
    <xf numFmtId="170" fontId="33" fillId="24" borderId="15" xfId="0" applyNumberFormat="1" applyFont="1" applyFill="1" applyBorder="1" applyAlignment="1">
      <alignment vertical="center"/>
    </xf>
    <xf numFmtId="177" fontId="31" fillId="24" borderId="10" xfId="0" applyNumberFormat="1" applyFont="1" applyFill="1" applyBorder="1" applyAlignment="1">
      <alignment vertical="center"/>
    </xf>
    <xf numFmtId="177" fontId="31" fillId="24" borderId="11" xfId="0" applyNumberFormat="1" applyFont="1" applyFill="1" applyBorder="1" applyAlignment="1">
      <alignment vertical="center"/>
    </xf>
    <xf numFmtId="171" fontId="31" fillId="24" borderId="15" xfId="0" applyNumberFormat="1" applyFont="1" applyFill="1" applyBorder="1" applyAlignment="1">
      <alignment horizontal="right" vertical="center"/>
    </xf>
    <xf numFmtId="175" fontId="31" fillId="24" borderId="0" xfId="0" applyNumberFormat="1" applyFont="1" applyFill="1" applyBorder="1" applyAlignment="1">
      <alignment vertical="center" wrapText="1"/>
    </xf>
    <xf numFmtId="165" fontId="31" fillId="24" borderId="15" xfId="0" applyNumberFormat="1" applyFont="1" applyFill="1" applyBorder="1" applyAlignment="1">
      <alignment vertical="center"/>
    </xf>
    <xf numFmtId="165" fontId="31" fillId="24" borderId="11" xfId="0" applyNumberFormat="1" applyFont="1" applyFill="1" applyBorder="1" applyAlignment="1">
      <alignment vertical="center"/>
    </xf>
    <xf numFmtId="0" fontId="25" fillId="24" borderId="0" xfId="0" applyFont="1" applyFill="1"/>
    <xf numFmtId="0" fontId="55" fillId="24" borderId="0" xfId="0" applyFont="1" applyFill="1" applyAlignment="1">
      <alignment horizontal="left" vertical="center"/>
    </xf>
    <xf numFmtId="0" fontId="47" fillId="24" borderId="0" xfId="0" applyFont="1" applyFill="1" applyBorder="1" applyAlignment="1">
      <alignment horizontal="center" vertical="center" wrapText="1"/>
    </xf>
    <xf numFmtId="0" fontId="25" fillId="24" borderId="0" xfId="0" applyFont="1" applyFill="1" applyBorder="1" applyAlignment="1">
      <alignment vertical="center"/>
    </xf>
    <xf numFmtId="0" fontId="48" fillId="24" borderId="0" xfId="0" applyFont="1" applyFill="1" applyBorder="1" applyAlignment="1">
      <alignment horizontal="center" vertical="center"/>
    </xf>
    <xf numFmtId="0" fontId="58" fillId="24" borderId="0" xfId="0" applyFont="1" applyFill="1" applyBorder="1" applyAlignment="1">
      <alignment horizontal="center" vertical="center" wrapText="1"/>
    </xf>
    <xf numFmtId="0" fontId="49" fillId="24" borderId="0" xfId="0" applyFont="1" applyFill="1" applyBorder="1" applyAlignment="1">
      <alignment vertical="center"/>
    </xf>
    <xf numFmtId="0" fontId="25" fillId="24" borderId="0" xfId="0" applyFont="1" applyFill="1" applyBorder="1" applyAlignment="1">
      <alignment horizontal="left" vertical="center" indent="3"/>
    </xf>
    <xf numFmtId="0" fontId="45" fillId="24" borderId="0" xfId="0" applyFont="1" applyFill="1" applyBorder="1" applyAlignment="1">
      <alignment horizontal="left" vertical="center" indent="2"/>
    </xf>
    <xf numFmtId="0" fontId="49" fillId="24" borderId="0" xfId="0" applyFont="1" applyFill="1" applyAlignment="1">
      <alignment vertical="center"/>
    </xf>
    <xf numFmtId="182" fontId="3" fillId="24" borderId="11" xfId="0" applyNumberFormat="1" applyFont="1" applyFill="1" applyBorder="1" applyAlignment="1">
      <alignment vertical="center"/>
    </xf>
    <xf numFmtId="177" fontId="30" fillId="24" borderId="15" xfId="0" applyNumberFormat="1" applyFont="1" applyFill="1" applyBorder="1" applyAlignment="1">
      <alignment vertical="center" wrapText="1"/>
    </xf>
    <xf numFmtId="182" fontId="3" fillId="24" borderId="10" xfId="0" applyNumberFormat="1" applyFont="1" applyFill="1" applyBorder="1" applyAlignment="1">
      <alignment vertical="center"/>
    </xf>
    <xf numFmtId="49" fontId="30" fillId="0" borderId="10" xfId="0" applyNumberFormat="1" applyFont="1" applyFill="1" applyBorder="1" applyAlignment="1">
      <alignment horizontal="center" vertical="center"/>
    </xf>
    <xf numFmtId="182" fontId="3" fillId="24" borderId="12" xfId="0" applyNumberFormat="1" applyFont="1" applyFill="1" applyBorder="1" applyAlignment="1">
      <alignment vertical="center"/>
    </xf>
    <xf numFmtId="183" fontId="3" fillId="24" borderId="12" xfId="271" applyNumberFormat="1" applyFont="1" applyFill="1" applyBorder="1" applyAlignment="1">
      <alignment horizontal="right" vertical="center"/>
    </xf>
    <xf numFmtId="183" fontId="3" fillId="24" borderId="10" xfId="271" applyNumberFormat="1" applyFont="1" applyFill="1" applyBorder="1" applyAlignment="1">
      <alignment horizontal="right" vertical="center"/>
    </xf>
    <xf numFmtId="183" fontId="3" fillId="24" borderId="11" xfId="271" applyNumberFormat="1" applyFont="1" applyFill="1" applyBorder="1" applyAlignment="1">
      <alignment horizontal="right" vertical="center"/>
    </xf>
    <xf numFmtId="177" fontId="33" fillId="24" borderId="18" xfId="0" applyNumberFormat="1" applyFont="1" applyFill="1" applyBorder="1" applyAlignment="1">
      <alignment vertical="center" wrapText="1"/>
    </xf>
    <xf numFmtId="165" fontId="31" fillId="24" borderId="15" xfId="0" applyNumberFormat="1" applyFont="1" applyFill="1" applyBorder="1" applyAlignment="1">
      <alignment vertical="center" wrapText="1"/>
    </xf>
    <xf numFmtId="0" fontId="33" fillId="24" borderId="0" xfId="0" applyFont="1" applyFill="1" applyBorder="1" applyAlignment="1">
      <alignment horizontal="center" vertical="center"/>
    </xf>
    <xf numFmtId="0" fontId="31" fillId="24" borderId="11" xfId="0" applyFont="1" applyFill="1" applyBorder="1" applyAlignment="1">
      <alignment horizontal="left" vertical="center" indent="2"/>
    </xf>
    <xf numFmtId="0" fontId="3" fillId="24" borderId="11" xfId="0" applyFont="1" applyFill="1" applyBorder="1" applyAlignment="1">
      <alignment horizontal="left" vertical="center" indent="2"/>
    </xf>
    <xf numFmtId="165" fontId="31" fillId="24" borderId="11" xfId="0" applyNumberFormat="1" applyFont="1" applyFill="1" applyBorder="1" applyAlignment="1">
      <alignment horizontal="right" vertical="center"/>
    </xf>
    <xf numFmtId="0" fontId="33" fillId="24" borderId="17" xfId="0" applyFont="1" applyFill="1" applyBorder="1" applyAlignment="1">
      <alignment vertical="center"/>
    </xf>
    <xf numFmtId="0" fontId="33" fillId="24" borderId="10" xfId="0" applyFont="1" applyFill="1" applyBorder="1" applyAlignment="1">
      <alignment horizontal="left" vertical="center" indent="1"/>
    </xf>
    <xf numFmtId="0" fontId="33" fillId="24" borderId="12" xfId="0" applyFont="1" applyFill="1" applyBorder="1" applyAlignment="1">
      <alignment vertical="center" wrapText="1"/>
    </xf>
    <xf numFmtId="165" fontId="30" fillId="24" borderId="11" xfId="0" applyNumberFormat="1" applyFont="1" applyFill="1" applyBorder="1" applyAlignment="1">
      <alignment vertical="center"/>
    </xf>
    <xf numFmtId="165" fontId="30" fillId="24" borderId="12" xfId="0" applyNumberFormat="1" applyFont="1" applyFill="1" applyBorder="1" applyAlignment="1">
      <alignment horizontal="right" vertical="center"/>
    </xf>
    <xf numFmtId="165" fontId="30" fillId="24" borderId="12" xfId="0" applyNumberFormat="1" applyFont="1" applyFill="1" applyBorder="1" applyAlignment="1">
      <alignment vertical="center"/>
    </xf>
    <xf numFmtId="0" fontId="38" fillId="0" borderId="0" xfId="0" applyFont="1"/>
    <xf numFmtId="0" fontId="30" fillId="24" borderId="12" xfId="0" applyFont="1" applyFill="1" applyBorder="1" applyAlignment="1">
      <alignment horizontal="left" vertical="center" indent="1"/>
    </xf>
    <xf numFmtId="0" fontId="30" fillId="24" borderId="11" xfId="0" applyFont="1" applyFill="1" applyBorder="1" applyAlignment="1">
      <alignment horizontal="left" vertical="center" indent="1"/>
    </xf>
    <xf numFmtId="165" fontId="30" fillId="24" borderId="11" xfId="0" applyNumberFormat="1" applyFont="1" applyFill="1" applyBorder="1" applyAlignment="1">
      <alignment horizontal="right" vertical="center"/>
    </xf>
    <xf numFmtId="0" fontId="31" fillId="24" borderId="19" xfId="0" applyFont="1" applyFill="1" applyBorder="1" applyAlignment="1">
      <alignment horizontal="left" vertical="center" indent="2"/>
    </xf>
    <xf numFmtId="0" fontId="3" fillId="24" borderId="19" xfId="0" applyFont="1" applyFill="1" applyBorder="1" applyAlignment="1">
      <alignment horizontal="left" vertical="center" indent="2"/>
    </xf>
    <xf numFmtId="165" fontId="3" fillId="24" borderId="19" xfId="0" applyNumberFormat="1" applyFont="1" applyFill="1" applyBorder="1" applyAlignment="1">
      <alignment horizontal="right" vertical="center"/>
    </xf>
    <xf numFmtId="165" fontId="3" fillId="24" borderId="19" xfId="0" applyNumberFormat="1" applyFont="1" applyFill="1" applyBorder="1" applyAlignment="1">
      <alignment vertical="center"/>
    </xf>
    <xf numFmtId="165" fontId="31" fillId="24" borderId="19" xfId="0" applyNumberFormat="1" applyFont="1" applyFill="1" applyBorder="1" applyAlignment="1">
      <alignment horizontal="right" vertical="center"/>
    </xf>
    <xf numFmtId="165" fontId="31" fillId="24" borderId="19" xfId="0" applyNumberFormat="1" applyFont="1" applyFill="1" applyBorder="1" applyAlignment="1">
      <alignment vertical="center"/>
    </xf>
    <xf numFmtId="0" fontId="33" fillId="0" borderId="15" xfId="0" applyFont="1" applyFill="1" applyBorder="1" applyAlignment="1">
      <alignment horizontal="left" vertical="center" wrapText="1"/>
    </xf>
    <xf numFmtId="0" fontId="38" fillId="0" borderId="0" xfId="0" applyFont="1" applyFill="1" applyBorder="1" applyAlignment="1">
      <alignment vertical="center"/>
    </xf>
    <xf numFmtId="0" fontId="60" fillId="24" borderId="0" xfId="0" applyFont="1" applyFill="1" applyBorder="1" applyAlignment="1">
      <alignment horizontal="left" vertical="top"/>
    </xf>
    <xf numFmtId="185" fontId="45" fillId="24" borderId="0" xfId="0" applyNumberFormat="1" applyFont="1" applyFill="1" applyBorder="1" applyAlignment="1">
      <alignment horizontal="center" vertical="center"/>
    </xf>
    <xf numFmtId="186" fontId="45" fillId="24" borderId="0" xfId="0" applyNumberFormat="1" applyFont="1" applyFill="1" applyBorder="1" applyAlignment="1">
      <alignment horizontal="center" vertical="center"/>
    </xf>
    <xf numFmtId="0" fontId="23" fillId="0" borderId="0" xfId="0" applyFont="1" applyAlignment="1">
      <alignment horizontal="left" vertical="center"/>
    </xf>
    <xf numFmtId="0" fontId="5" fillId="0" borderId="0" xfId="0" applyFont="1" applyAlignment="1">
      <alignment horizontal="center" vertical="center"/>
    </xf>
    <xf numFmtId="0" fontId="63" fillId="0" borderId="12" xfId="0" applyFont="1" applyBorder="1" applyAlignment="1">
      <alignment horizontal="left" vertical="center" wrapText="1" indent="1"/>
    </xf>
    <xf numFmtId="176" fontId="63" fillId="0" borderId="12" xfId="0" applyNumberFormat="1" applyFont="1" applyFill="1" applyBorder="1" applyAlignment="1">
      <alignment vertical="center"/>
    </xf>
    <xf numFmtId="176" fontId="63" fillId="24" borderId="12" xfId="0" applyNumberFormat="1" applyFont="1" applyFill="1" applyBorder="1" applyAlignment="1">
      <alignment vertical="center"/>
    </xf>
    <xf numFmtId="177" fontId="63" fillId="0" borderId="12" xfId="0" applyNumberFormat="1" applyFont="1" applyFill="1" applyBorder="1" applyAlignment="1">
      <alignment vertical="center"/>
    </xf>
    <xf numFmtId="2" fontId="31" fillId="24" borderId="0" xfId="0" applyNumberFormat="1" applyFont="1" applyFill="1" applyBorder="1" applyAlignment="1">
      <alignment vertical="center" wrapText="1"/>
    </xf>
    <xf numFmtId="2" fontId="3" fillId="24" borderId="0" xfId="0" applyNumberFormat="1" applyFont="1" applyFill="1" applyAlignment="1">
      <alignment vertical="center"/>
    </xf>
    <xf numFmtId="0" fontId="66" fillId="0" borderId="0" xfId="0" applyFont="1" applyAlignment="1">
      <alignment vertical="center"/>
    </xf>
    <xf numFmtId="0" fontId="60" fillId="0" borderId="0" xfId="0" applyFont="1" applyAlignment="1">
      <alignment vertical="center"/>
    </xf>
    <xf numFmtId="182" fontId="33" fillId="24" borderId="11" xfId="0" applyNumberFormat="1" applyFont="1" applyFill="1" applyBorder="1" applyAlignment="1">
      <alignment vertical="center"/>
    </xf>
    <xf numFmtId="182" fontId="33" fillId="24" borderId="12" xfId="0" applyNumberFormat="1" applyFont="1" applyFill="1" applyBorder="1" applyAlignment="1">
      <alignment vertical="center"/>
    </xf>
    <xf numFmtId="182" fontId="3" fillId="24" borderId="11" xfId="271" applyNumberFormat="1" applyFont="1" applyFill="1" applyBorder="1" applyAlignment="1">
      <alignment horizontal="right" vertical="center"/>
    </xf>
    <xf numFmtId="182" fontId="33" fillId="24" borderId="11" xfId="271" applyNumberFormat="1" applyFont="1" applyFill="1" applyBorder="1" applyAlignment="1">
      <alignment vertical="center"/>
    </xf>
    <xf numFmtId="182" fontId="33" fillId="24" borderId="15" xfId="0" applyNumberFormat="1" applyFont="1" applyFill="1" applyBorder="1" applyAlignment="1">
      <alignment vertical="center"/>
    </xf>
    <xf numFmtId="182" fontId="33" fillId="24" borderId="10" xfId="0" applyNumberFormat="1" applyFont="1" applyFill="1" applyBorder="1" applyAlignment="1">
      <alignment vertical="center"/>
    </xf>
    <xf numFmtId="0" fontId="30" fillId="24" borderId="10" xfId="0" applyFont="1" applyFill="1" applyBorder="1" applyAlignment="1">
      <alignment horizontal="center" vertical="center"/>
    </xf>
    <xf numFmtId="164" fontId="23" fillId="0" borderId="0" xfId="0" applyNumberFormat="1" applyFont="1" applyFill="1" applyBorder="1" applyAlignment="1">
      <alignment vertical="center"/>
    </xf>
    <xf numFmtId="164" fontId="23" fillId="24" borderId="0" xfId="0" applyNumberFormat="1" applyFont="1" applyFill="1" applyBorder="1" applyAlignment="1">
      <alignment vertical="center"/>
    </xf>
    <xf numFmtId="49" fontId="33" fillId="24" borderId="12" xfId="0" applyNumberFormat="1" applyFont="1" applyFill="1" applyBorder="1" applyAlignment="1">
      <alignment horizontal="center" vertical="center"/>
    </xf>
    <xf numFmtId="49" fontId="33" fillId="0" borderId="15" xfId="0" applyNumberFormat="1" applyFont="1" applyFill="1" applyBorder="1" applyAlignment="1">
      <alignment horizontal="left" vertical="center"/>
    </xf>
    <xf numFmtId="0" fontId="76" fillId="0" borderId="11" xfId="0" applyFont="1" applyBorder="1" applyAlignment="1">
      <alignment horizontal="left" vertical="center" wrapText="1" indent="1"/>
    </xf>
    <xf numFmtId="176" fontId="76" fillId="0" borderId="11" xfId="0" applyNumberFormat="1" applyFont="1" applyFill="1" applyBorder="1" applyAlignment="1">
      <alignment vertical="center"/>
    </xf>
    <xf numFmtId="176" fontId="76" fillId="24" borderId="11" xfId="0" applyNumberFormat="1" applyFont="1" applyFill="1" applyBorder="1" applyAlignment="1">
      <alignment vertical="center"/>
    </xf>
    <xf numFmtId="177" fontId="76" fillId="0" borderId="11" xfId="0" applyNumberFormat="1" applyFont="1" applyFill="1" applyBorder="1" applyAlignment="1">
      <alignment vertical="center"/>
    </xf>
    <xf numFmtId="177" fontId="76" fillId="24" borderId="11" xfId="0" applyNumberFormat="1" applyFont="1" applyFill="1" applyBorder="1" applyAlignment="1">
      <alignment vertical="center"/>
    </xf>
    <xf numFmtId="0" fontId="77" fillId="24" borderId="0" xfId="0" applyFont="1" applyFill="1" applyAlignment="1">
      <alignment vertical="center"/>
    </xf>
    <xf numFmtId="0" fontId="78" fillId="24" borderId="0" xfId="0" applyFont="1" applyFill="1" applyAlignment="1">
      <alignment vertical="center"/>
    </xf>
    <xf numFmtId="0" fontId="78" fillId="24" borderId="0" xfId="0" applyFont="1" applyFill="1" applyBorder="1" applyAlignment="1">
      <alignment vertical="center"/>
    </xf>
    <xf numFmtId="0" fontId="77" fillId="24" borderId="0" xfId="0" applyFont="1" applyFill="1" applyBorder="1" applyAlignment="1">
      <alignment vertical="center"/>
    </xf>
    <xf numFmtId="0" fontId="77" fillId="24" borderId="0" xfId="0" applyFont="1" applyFill="1" applyAlignment="1">
      <alignment vertical="center" wrapText="1"/>
    </xf>
    <xf numFmtId="49" fontId="78" fillId="24" borderId="0" xfId="0" applyNumberFormat="1" applyFont="1" applyFill="1" applyBorder="1" applyAlignment="1">
      <alignment horizontal="center" vertical="center"/>
    </xf>
    <xf numFmtId="170" fontId="78" fillId="24" borderId="0" xfId="0" applyNumberFormat="1" applyFont="1" applyFill="1" applyBorder="1" applyAlignment="1">
      <alignment vertical="center"/>
    </xf>
    <xf numFmtId="177" fontId="33" fillId="24" borderId="15" xfId="0" applyNumberFormat="1" applyFont="1" applyFill="1" applyBorder="1" applyAlignment="1">
      <alignment vertical="center" wrapText="1"/>
    </xf>
    <xf numFmtId="0" fontId="23" fillId="0" borderId="20" xfId="0" applyFont="1" applyBorder="1" applyAlignment="1">
      <alignment horizontal="left" vertical="center"/>
    </xf>
    <xf numFmtId="0" fontId="5" fillId="0" borderId="20" xfId="0" applyFont="1" applyBorder="1" applyAlignment="1">
      <alignment horizontal="center" vertical="center"/>
    </xf>
    <xf numFmtId="0" fontId="65" fillId="25" borderId="0" xfId="0" applyFont="1" applyFill="1" applyBorder="1" applyAlignment="1">
      <alignment horizontal="left" vertical="center" wrapText="1" indent="3"/>
    </xf>
    <xf numFmtId="0" fontId="79" fillId="0" borderId="0" xfId="0" applyFont="1" applyAlignment="1">
      <alignment horizontal="left" vertical="center" indent="1"/>
    </xf>
    <xf numFmtId="0" fontId="77" fillId="0" borderId="0" xfId="0" applyFont="1" applyAlignment="1">
      <alignment vertical="center"/>
    </xf>
    <xf numFmtId="10" fontId="78" fillId="0" borderId="0" xfId="0" applyNumberFormat="1" applyFont="1" applyAlignment="1">
      <alignment vertical="center"/>
    </xf>
    <xf numFmtId="0" fontId="33" fillId="25" borderId="21" xfId="0" applyFont="1" applyFill="1" applyBorder="1" applyAlignment="1">
      <alignment horizontal="left" vertical="center" wrapText="1"/>
    </xf>
    <xf numFmtId="167" fontId="33" fillId="25" borderId="15" xfId="0" applyNumberFormat="1" applyFont="1" applyFill="1" applyBorder="1" applyAlignment="1">
      <alignment vertical="center"/>
    </xf>
    <xf numFmtId="0" fontId="79" fillId="0" borderId="0" xfId="0" applyFont="1" applyFill="1" applyBorder="1" applyAlignment="1">
      <alignment horizontal="left" vertical="center" indent="1"/>
    </xf>
    <xf numFmtId="0" fontId="3" fillId="25" borderId="0" xfId="0" applyFont="1" applyFill="1" applyBorder="1" applyAlignment="1">
      <alignment horizontal="center" vertical="center" textRotation="90"/>
    </xf>
    <xf numFmtId="176" fontId="33" fillId="25" borderId="10" xfId="0" applyNumberFormat="1" applyFont="1" applyFill="1" applyBorder="1" applyAlignment="1">
      <alignment horizontal="right" vertical="center"/>
    </xf>
    <xf numFmtId="176" fontId="33" fillId="25" borderId="10" xfId="0" applyNumberFormat="1" applyFont="1" applyFill="1" applyBorder="1" applyAlignment="1">
      <alignment vertical="center"/>
    </xf>
    <xf numFmtId="176" fontId="3" fillId="25" borderId="11" xfId="271" applyNumberFormat="1" applyFont="1" applyFill="1" applyBorder="1" applyAlignment="1">
      <alignment horizontal="right" vertical="center"/>
    </xf>
    <xf numFmtId="176" fontId="33" fillId="25" borderId="11" xfId="271" applyNumberFormat="1" applyFont="1" applyFill="1" applyBorder="1" applyAlignment="1">
      <alignment horizontal="right" vertical="center"/>
    </xf>
    <xf numFmtId="176" fontId="33" fillId="25" borderId="11" xfId="271" applyNumberFormat="1" applyFont="1" applyFill="1" applyBorder="1" applyAlignment="1">
      <alignment vertical="center"/>
    </xf>
    <xf numFmtId="176" fontId="33" fillId="25" borderId="11" xfId="0" applyNumberFormat="1" applyFont="1" applyFill="1" applyBorder="1" applyAlignment="1">
      <alignment horizontal="right" vertical="center"/>
    </xf>
    <xf numFmtId="176" fontId="33" fillId="25" borderId="11" xfId="0" applyNumberFormat="1" applyFont="1" applyFill="1" applyBorder="1" applyAlignment="1">
      <alignment vertical="center"/>
    </xf>
    <xf numFmtId="176" fontId="33" fillId="25" borderId="12" xfId="0" applyNumberFormat="1" applyFont="1" applyFill="1" applyBorder="1" applyAlignment="1">
      <alignment horizontal="right" vertical="center"/>
    </xf>
    <xf numFmtId="176" fontId="33" fillId="25" borderId="12" xfId="0" applyNumberFormat="1" applyFont="1" applyFill="1" applyBorder="1" applyAlignment="1">
      <alignment vertical="center"/>
    </xf>
    <xf numFmtId="176" fontId="33" fillId="25" borderId="15" xfId="0" applyNumberFormat="1" applyFont="1" applyFill="1" applyBorder="1" applyAlignment="1">
      <alignment horizontal="right" vertical="center"/>
    </xf>
    <xf numFmtId="176" fontId="33" fillId="25" borderId="15" xfId="0" applyNumberFormat="1" applyFont="1" applyFill="1" applyBorder="1" applyAlignment="1">
      <alignment vertical="center"/>
    </xf>
    <xf numFmtId="49" fontId="33" fillId="25" borderId="15" xfId="0" applyNumberFormat="1" applyFont="1" applyFill="1" applyBorder="1" applyAlignment="1">
      <alignment horizontal="center" vertical="center"/>
    </xf>
    <xf numFmtId="180" fontId="33" fillId="25" borderId="10" xfId="0" applyNumberFormat="1" applyFont="1" applyFill="1" applyBorder="1" applyAlignment="1">
      <alignment horizontal="right" vertical="center"/>
    </xf>
    <xf numFmtId="180" fontId="33" fillId="25" borderId="10" xfId="0" applyNumberFormat="1" applyFont="1" applyFill="1" applyBorder="1" applyAlignment="1">
      <alignment vertical="center"/>
    </xf>
    <xf numFmtId="180" fontId="3" fillId="25" borderId="11" xfId="271" applyNumberFormat="1" applyFont="1" applyFill="1" applyBorder="1" applyAlignment="1">
      <alignment horizontal="right" vertical="center"/>
    </xf>
    <xf numFmtId="180" fontId="33" fillId="25" borderId="11" xfId="0" applyNumberFormat="1" applyFont="1" applyFill="1" applyBorder="1" applyAlignment="1">
      <alignment vertical="center"/>
    </xf>
    <xf numFmtId="180" fontId="33" fillId="25" borderId="11" xfId="0" applyNumberFormat="1" applyFont="1" applyFill="1" applyBorder="1" applyAlignment="1">
      <alignment horizontal="right" vertical="center"/>
    </xf>
    <xf numFmtId="180" fontId="33" fillId="25" borderId="12" xfId="0" applyNumberFormat="1" applyFont="1" applyFill="1" applyBorder="1" applyAlignment="1">
      <alignment horizontal="right" vertical="center"/>
    </xf>
    <xf numFmtId="180" fontId="33" fillId="25" borderId="12" xfId="0" applyNumberFormat="1" applyFont="1" applyFill="1" applyBorder="1" applyAlignment="1">
      <alignment vertical="center"/>
    </xf>
    <xf numFmtId="167" fontId="33" fillId="25" borderId="10" xfId="0" applyNumberFormat="1" applyFont="1" applyFill="1" applyBorder="1" applyAlignment="1">
      <alignment vertical="center"/>
    </xf>
    <xf numFmtId="167" fontId="3" fillId="25" borderId="11" xfId="0" applyNumberFormat="1" applyFont="1" applyFill="1" applyBorder="1" applyAlignment="1">
      <alignment horizontal="left" vertical="center" indent="1"/>
    </xf>
    <xf numFmtId="167" fontId="33" fillId="25" borderId="11" xfId="0" applyNumberFormat="1" applyFont="1" applyFill="1" applyBorder="1" applyAlignment="1">
      <alignment vertical="center"/>
    </xf>
    <xf numFmtId="167" fontId="33" fillId="25" borderId="12" xfId="0" applyNumberFormat="1" applyFont="1" applyFill="1" applyBorder="1" applyAlignment="1">
      <alignment vertical="center"/>
    </xf>
    <xf numFmtId="167" fontId="3" fillId="0" borderId="10" xfId="0" applyNumberFormat="1" applyFont="1" applyFill="1" applyBorder="1" applyAlignment="1">
      <alignment horizontal="left" vertical="center" indent="1"/>
    </xf>
    <xf numFmtId="167" fontId="3" fillId="0" borderId="12" xfId="0" applyNumberFormat="1" applyFont="1" applyBorder="1" applyAlignment="1">
      <alignment horizontal="left" vertical="center" indent="1"/>
    </xf>
    <xf numFmtId="182" fontId="33" fillId="24" borderId="11" xfId="0" applyNumberFormat="1" applyFont="1" applyFill="1" applyBorder="1" applyAlignment="1">
      <alignment horizontal="right" vertical="center"/>
    </xf>
    <xf numFmtId="182" fontId="33" fillId="24" borderId="12" xfId="0" applyNumberFormat="1" applyFont="1" applyFill="1" applyBorder="1" applyAlignment="1">
      <alignment horizontal="right" vertical="center"/>
    </xf>
    <xf numFmtId="182" fontId="33" fillId="24" borderId="15" xfId="0" applyNumberFormat="1" applyFont="1" applyFill="1" applyBorder="1" applyAlignment="1">
      <alignment horizontal="right" vertical="center"/>
    </xf>
    <xf numFmtId="165" fontId="31" fillId="25" borderId="22" xfId="0" applyNumberFormat="1" applyFont="1" applyFill="1" applyBorder="1" applyAlignment="1">
      <alignment vertical="center"/>
    </xf>
    <xf numFmtId="0" fontId="3" fillId="25" borderId="11" xfId="0" applyFont="1" applyFill="1" applyBorder="1" applyAlignment="1">
      <alignment horizontal="left" vertical="center" indent="1"/>
    </xf>
    <xf numFmtId="165" fontId="31" fillId="25" borderId="11" xfId="0" applyNumberFormat="1" applyFont="1" applyFill="1" applyBorder="1" applyAlignment="1">
      <alignment vertical="center"/>
    </xf>
    <xf numFmtId="165" fontId="31" fillId="25" borderId="12" xfId="0" applyNumberFormat="1" applyFont="1" applyFill="1" applyBorder="1" applyAlignment="1">
      <alignment vertical="center"/>
    </xf>
    <xf numFmtId="165" fontId="31" fillId="25" borderId="15" xfId="0" applyNumberFormat="1" applyFont="1" applyFill="1" applyBorder="1" applyAlignment="1">
      <alignment vertical="center"/>
    </xf>
    <xf numFmtId="165" fontId="31" fillId="25" borderId="15" xfId="0" applyNumberFormat="1" applyFont="1" applyFill="1" applyBorder="1" applyAlignment="1">
      <alignment vertical="center" wrapText="1"/>
    </xf>
    <xf numFmtId="165" fontId="3" fillId="25" borderId="11" xfId="0" applyNumberFormat="1" applyFont="1" applyFill="1" applyBorder="1" applyAlignment="1">
      <alignment vertical="center"/>
    </xf>
    <xf numFmtId="165" fontId="3" fillId="25" borderId="12" xfId="0" applyNumberFormat="1" applyFont="1" applyFill="1" applyBorder="1" applyAlignment="1">
      <alignment vertical="center"/>
    </xf>
    <xf numFmtId="0" fontId="33" fillId="25" borderId="15" xfId="0" applyFont="1" applyFill="1" applyBorder="1" applyAlignment="1">
      <alignment vertical="center" wrapText="1"/>
    </xf>
    <xf numFmtId="0" fontId="30" fillId="25" borderId="22" xfId="0" applyFont="1" applyFill="1" applyBorder="1" applyAlignment="1">
      <alignment vertical="center"/>
    </xf>
    <xf numFmtId="0" fontId="31" fillId="25" borderId="11" xfId="0" applyFont="1" applyFill="1" applyBorder="1" applyAlignment="1">
      <alignment horizontal="left" vertical="center" indent="1"/>
    </xf>
    <xf numFmtId="0" fontId="31" fillId="25" borderId="12" xfId="0" applyFont="1" applyFill="1" applyBorder="1" applyAlignment="1">
      <alignment horizontal="left" vertical="center" wrapText="1" indent="1"/>
    </xf>
    <xf numFmtId="0" fontId="30" fillId="25" borderId="15" xfId="0" applyFont="1" applyFill="1" applyBorder="1" applyAlignment="1">
      <alignment vertical="center" wrapText="1"/>
    </xf>
    <xf numFmtId="0" fontId="25" fillId="25" borderId="0" xfId="0" applyFont="1" applyFill="1" applyAlignment="1">
      <alignment vertical="center"/>
    </xf>
    <xf numFmtId="0" fontId="30" fillId="25" borderId="15" xfId="0" applyFont="1" applyFill="1" applyBorder="1" applyAlignment="1">
      <alignment horizontal="center" vertical="center"/>
    </xf>
    <xf numFmtId="49" fontId="30" fillId="25" borderId="15" xfId="0" applyNumberFormat="1" applyFont="1" applyFill="1" applyBorder="1" applyAlignment="1">
      <alignment horizontal="center" vertical="center"/>
    </xf>
    <xf numFmtId="0" fontId="33" fillId="25" borderId="15" xfId="0" applyFont="1" applyFill="1" applyBorder="1" applyAlignment="1">
      <alignment horizontal="left" vertical="center" wrapText="1"/>
    </xf>
    <xf numFmtId="0" fontId="3" fillId="25" borderId="10" xfId="0" applyFont="1" applyFill="1" applyBorder="1" applyAlignment="1">
      <alignment horizontal="left" vertical="center" wrapText="1" indent="1"/>
    </xf>
    <xf numFmtId="0" fontId="3" fillId="25" borderId="11" xfId="0" applyFont="1" applyFill="1" applyBorder="1" applyAlignment="1">
      <alignment horizontal="left" vertical="center" wrapText="1" indent="1"/>
    </xf>
    <xf numFmtId="0" fontId="76" fillId="25" borderId="11" xfId="0" applyFont="1" applyFill="1" applyBorder="1" applyAlignment="1">
      <alignment horizontal="left" vertical="center" wrapText="1" indent="1"/>
    </xf>
    <xf numFmtId="0" fontId="63" fillId="25" borderId="12" xfId="0" applyFont="1" applyFill="1" applyBorder="1" applyAlignment="1">
      <alignment horizontal="left" vertical="center" wrapText="1" indent="1"/>
    </xf>
    <xf numFmtId="0" fontId="33" fillId="25" borderId="12" xfId="0" applyFont="1" applyFill="1" applyBorder="1" applyAlignment="1">
      <alignment horizontal="left" vertical="center" wrapText="1"/>
    </xf>
    <xf numFmtId="164" fontId="33" fillId="25" borderId="15" xfId="0" applyNumberFormat="1" applyFont="1" applyFill="1" applyBorder="1" applyAlignment="1">
      <alignment horizontal="right" vertical="center"/>
    </xf>
    <xf numFmtId="164" fontId="33" fillId="25" borderId="23" xfId="0" applyNumberFormat="1" applyFont="1" applyFill="1" applyBorder="1" applyAlignment="1">
      <alignment vertical="center"/>
    </xf>
    <xf numFmtId="164" fontId="33" fillId="25" borderId="15" xfId="0" applyNumberFormat="1" applyFont="1" applyFill="1" applyBorder="1" applyAlignment="1">
      <alignment vertical="center"/>
    </xf>
    <xf numFmtId="164" fontId="33" fillId="25" borderId="24" xfId="0" applyNumberFormat="1" applyFont="1" applyFill="1" applyBorder="1" applyAlignment="1">
      <alignment vertical="center"/>
    </xf>
    <xf numFmtId="164" fontId="3" fillId="25" borderId="10" xfId="0" applyNumberFormat="1" applyFont="1" applyFill="1" applyBorder="1" applyAlignment="1">
      <alignment horizontal="right" vertical="center"/>
    </xf>
    <xf numFmtId="164" fontId="3" fillId="25" borderId="10" xfId="0" applyNumberFormat="1" applyFont="1" applyFill="1" applyBorder="1" applyAlignment="1">
      <alignment vertical="center"/>
    </xf>
    <xf numFmtId="164" fontId="3" fillId="25" borderId="23" xfId="0" applyNumberFormat="1" applyFont="1" applyFill="1" applyBorder="1" applyAlignment="1">
      <alignment vertical="center"/>
    </xf>
    <xf numFmtId="164" fontId="3" fillId="25" borderId="11" xfId="0" applyNumberFormat="1" applyFont="1" applyFill="1" applyBorder="1" applyAlignment="1">
      <alignment horizontal="right" vertical="center"/>
    </xf>
    <xf numFmtId="164" fontId="3" fillId="25" borderId="25" xfId="0" applyNumberFormat="1" applyFont="1" applyFill="1" applyBorder="1" applyAlignment="1">
      <alignment horizontal="right" vertical="center"/>
    </xf>
    <xf numFmtId="164" fontId="3" fillId="25" borderId="12" xfId="0" applyNumberFormat="1" applyFont="1" applyFill="1" applyBorder="1" applyAlignment="1">
      <alignment horizontal="right" vertical="center"/>
    </xf>
    <xf numFmtId="164" fontId="33" fillId="25" borderId="21" xfId="0" applyNumberFormat="1" applyFont="1" applyFill="1" applyBorder="1" applyAlignment="1">
      <alignment horizontal="right" vertical="center"/>
    </xf>
    <xf numFmtId="164" fontId="33" fillId="25" borderId="21" xfId="0" applyNumberFormat="1" applyFont="1" applyFill="1" applyBorder="1" applyAlignment="1">
      <alignment vertical="center"/>
    </xf>
    <xf numFmtId="164" fontId="33" fillId="25" borderId="12" xfId="0" applyNumberFormat="1" applyFont="1" applyFill="1" applyBorder="1" applyAlignment="1">
      <alignment horizontal="right" vertical="center"/>
    </xf>
    <xf numFmtId="164" fontId="33" fillId="25" borderId="12" xfId="0" applyNumberFormat="1" applyFont="1" applyFill="1" applyBorder="1" applyAlignment="1">
      <alignment vertical="center"/>
    </xf>
    <xf numFmtId="176" fontId="33" fillId="25" borderId="21" xfId="0" applyNumberFormat="1" applyFont="1" applyFill="1" applyBorder="1" applyAlignment="1">
      <alignment horizontal="right" vertical="center"/>
    </xf>
    <xf numFmtId="178" fontId="33" fillId="25" borderId="21" xfId="0" applyNumberFormat="1" applyFont="1" applyFill="1" applyBorder="1" applyAlignment="1">
      <alignment vertical="center" wrapText="1"/>
    </xf>
    <xf numFmtId="164" fontId="76" fillId="25" borderId="11" xfId="0" applyNumberFormat="1" applyFont="1" applyFill="1" applyBorder="1" applyAlignment="1">
      <alignment horizontal="right" vertical="center"/>
    </xf>
    <xf numFmtId="164" fontId="76" fillId="25" borderId="25" xfId="0" applyNumberFormat="1" applyFont="1" applyFill="1" applyBorder="1" applyAlignment="1">
      <alignment horizontal="right" vertical="center"/>
    </xf>
    <xf numFmtId="164" fontId="63" fillId="25" borderId="12" xfId="0" applyNumberFormat="1" applyFont="1" applyFill="1" applyBorder="1" applyAlignment="1">
      <alignment horizontal="right" vertical="center"/>
    </xf>
    <xf numFmtId="0" fontId="76" fillId="25" borderId="12" xfId="0" applyFont="1" applyFill="1" applyBorder="1" applyAlignment="1">
      <alignment horizontal="left" vertical="center" wrapText="1" indent="1"/>
    </xf>
    <xf numFmtId="0" fontId="63" fillId="25" borderId="11" xfId="0" applyFont="1" applyFill="1" applyBorder="1" applyAlignment="1">
      <alignment horizontal="left" vertical="center" wrapText="1" indent="1"/>
    </xf>
    <xf numFmtId="164" fontId="63" fillId="25" borderId="11" xfId="0" applyNumberFormat="1" applyFont="1" applyFill="1" applyBorder="1" applyAlignment="1">
      <alignment horizontal="right" vertical="center"/>
    </xf>
    <xf numFmtId="0" fontId="30" fillId="25" borderId="10" xfId="0" applyFont="1" applyFill="1" applyBorder="1" applyAlignment="1">
      <alignment horizontal="left" vertical="center" wrapText="1"/>
    </xf>
    <xf numFmtId="0" fontId="30" fillId="25" borderId="13" xfId="0" applyFont="1" applyFill="1" applyBorder="1" applyAlignment="1">
      <alignment horizontal="left" vertical="center" wrapText="1"/>
    </xf>
    <xf numFmtId="184" fontId="30" fillId="25" borderId="10" xfId="0" applyNumberFormat="1" applyFont="1" applyFill="1" applyBorder="1" applyAlignment="1">
      <alignment horizontal="right" vertical="center"/>
    </xf>
    <xf numFmtId="0" fontId="31" fillId="25" borderId="11" xfId="0" applyFont="1" applyFill="1" applyBorder="1" applyAlignment="1">
      <alignment horizontal="left" vertical="center" wrapText="1" indent="1"/>
    </xf>
    <xf numFmtId="0" fontId="31" fillId="25" borderId="16" xfId="0" applyFont="1" applyFill="1" applyBorder="1" applyAlignment="1">
      <alignment horizontal="left" vertical="center" wrapText="1" indent="1"/>
    </xf>
    <xf numFmtId="0" fontId="31" fillId="25" borderId="14" xfId="0" applyFont="1" applyFill="1" applyBorder="1" applyAlignment="1">
      <alignment horizontal="left" vertical="center" wrapText="1" indent="1"/>
    </xf>
    <xf numFmtId="178" fontId="33" fillId="25" borderId="24" xfId="0" applyNumberFormat="1" applyFont="1" applyFill="1" applyBorder="1" applyAlignment="1">
      <alignment vertical="center" wrapText="1"/>
    </xf>
    <xf numFmtId="0" fontId="3" fillId="25" borderId="10" xfId="0" applyFont="1" applyFill="1" applyBorder="1" applyAlignment="1">
      <alignment horizontal="left" vertical="center" indent="1"/>
    </xf>
    <xf numFmtId="165" fontId="3" fillId="25" borderId="10" xfId="0" applyNumberFormat="1" applyFont="1" applyFill="1" applyBorder="1" applyAlignment="1">
      <alignment horizontal="right" vertical="center"/>
    </xf>
    <xf numFmtId="165" fontId="3" fillId="25" borderId="10" xfId="0" applyNumberFormat="1" applyFont="1" applyFill="1" applyBorder="1" applyAlignment="1">
      <alignment vertical="center"/>
    </xf>
    <xf numFmtId="165" fontId="3" fillId="25" borderId="11" xfId="0" applyNumberFormat="1" applyFont="1" applyFill="1" applyBorder="1" applyAlignment="1">
      <alignment horizontal="right" vertical="center"/>
    </xf>
    <xf numFmtId="0" fontId="3" fillId="25" borderId="12" xfId="0" applyFont="1" applyFill="1" applyBorder="1" applyAlignment="1">
      <alignment horizontal="left" vertical="center" indent="1"/>
    </xf>
    <xf numFmtId="165" fontId="3" fillId="25" borderId="12" xfId="0" applyNumberFormat="1" applyFont="1" applyFill="1" applyBorder="1" applyAlignment="1">
      <alignment horizontal="right" vertical="center"/>
    </xf>
    <xf numFmtId="165" fontId="33" fillId="25" borderId="15" xfId="0" applyNumberFormat="1" applyFont="1" applyFill="1" applyBorder="1" applyAlignment="1">
      <alignment horizontal="right" vertical="center"/>
    </xf>
    <xf numFmtId="165" fontId="33" fillId="25" borderId="15" xfId="0" applyNumberFormat="1" applyFont="1" applyFill="1" applyBorder="1" applyAlignment="1">
      <alignment vertical="center"/>
    </xf>
    <xf numFmtId="0" fontId="33" fillId="25" borderId="15" xfId="0" applyFont="1" applyFill="1" applyBorder="1" applyAlignment="1">
      <alignment vertical="center"/>
    </xf>
    <xf numFmtId="177" fontId="33" fillId="25" borderId="15" xfId="0" applyNumberFormat="1" applyFont="1" applyFill="1" applyBorder="1" applyAlignment="1">
      <alignment vertical="center" wrapText="1"/>
    </xf>
    <xf numFmtId="0" fontId="30" fillId="25" borderId="0" xfId="0" applyFont="1" applyFill="1" applyBorder="1" applyAlignment="1">
      <alignment horizontal="left" vertical="center"/>
    </xf>
    <xf numFmtId="0" fontId="31" fillId="25" borderId="0" xfId="0" applyFont="1" applyFill="1" applyBorder="1" applyAlignment="1">
      <alignment horizontal="left" vertical="center"/>
    </xf>
    <xf numFmtId="0" fontId="39" fillId="25" borderId="0" xfId="0" applyFont="1" applyFill="1"/>
    <xf numFmtId="0" fontId="27" fillId="25" borderId="0" xfId="0" applyFont="1" applyFill="1"/>
    <xf numFmtId="0" fontId="25" fillId="25" borderId="0" xfId="0" applyFont="1" applyFill="1"/>
    <xf numFmtId="0" fontId="41" fillId="25" borderId="0" xfId="0" applyFont="1" applyFill="1"/>
    <xf numFmtId="0" fontId="3" fillId="25" borderId="0" xfId="0" applyFont="1" applyFill="1" applyBorder="1"/>
    <xf numFmtId="0" fontId="3" fillId="25" borderId="18" xfId="0" applyFont="1" applyFill="1" applyBorder="1"/>
    <xf numFmtId="0" fontId="0" fillId="25" borderId="0" xfId="0" applyFill="1" applyAlignment="1">
      <alignment vertical="center"/>
    </xf>
    <xf numFmtId="0" fontId="31" fillId="25" borderId="0" xfId="0" applyFont="1" applyFill="1" applyBorder="1" applyAlignment="1">
      <alignment vertical="center" wrapText="1"/>
    </xf>
    <xf numFmtId="0" fontId="31" fillId="25" borderId="0" xfId="0" applyFont="1" applyFill="1" applyBorder="1" applyAlignment="1">
      <alignment horizontal="center" vertical="center" wrapText="1"/>
    </xf>
    <xf numFmtId="0" fontId="0" fillId="25" borderId="0" xfId="0" applyFill="1" applyAlignment="1">
      <alignment vertical="center" wrapText="1"/>
    </xf>
    <xf numFmtId="0" fontId="31" fillId="25" borderId="10" xfId="0" applyFont="1" applyFill="1" applyBorder="1" applyAlignment="1">
      <alignment horizontal="left" vertical="center" wrapText="1" indent="1"/>
    </xf>
    <xf numFmtId="164" fontId="31" fillId="25" borderId="10" xfId="271" applyNumberFormat="1" applyFont="1" applyFill="1" applyBorder="1" applyAlignment="1">
      <alignment horizontal="right" vertical="center"/>
    </xf>
    <xf numFmtId="164" fontId="31" fillId="25" borderId="11" xfId="271" applyNumberFormat="1" applyFont="1" applyFill="1" applyBorder="1" applyAlignment="1">
      <alignment horizontal="right" vertical="center"/>
    </xf>
    <xf numFmtId="0" fontId="80" fillId="25" borderId="11" xfId="0" applyFont="1" applyFill="1" applyBorder="1" applyAlignment="1">
      <alignment horizontal="left" vertical="center" wrapText="1" indent="1"/>
    </xf>
    <xf numFmtId="164" fontId="80" fillId="25" borderId="11" xfId="271" applyNumberFormat="1" applyFont="1" applyFill="1" applyBorder="1" applyAlignment="1">
      <alignment horizontal="right" vertical="center"/>
    </xf>
    <xf numFmtId="0" fontId="30" fillId="25" borderId="11" xfId="0" applyFont="1" applyFill="1" applyBorder="1" applyAlignment="1">
      <alignment vertical="center" textRotation="90" wrapText="1"/>
    </xf>
    <xf numFmtId="0" fontId="64" fillId="25" borderId="11" xfId="0" applyFont="1" applyFill="1" applyBorder="1" applyAlignment="1">
      <alignment horizontal="left" vertical="center" wrapText="1" indent="1"/>
    </xf>
    <xf numFmtId="0" fontId="30" fillId="25" borderId="12" xfId="0" applyFont="1" applyFill="1" applyBorder="1" applyAlignment="1">
      <alignment vertical="center" textRotation="90" wrapText="1"/>
    </xf>
    <xf numFmtId="0" fontId="64" fillId="25" borderId="12" xfId="0" applyFont="1" applyFill="1" applyBorder="1" applyAlignment="1">
      <alignment horizontal="left" vertical="center" wrapText="1" indent="1"/>
    </xf>
    <xf numFmtId="164" fontId="64" fillId="25" borderId="12" xfId="271" applyNumberFormat="1" applyFont="1" applyFill="1" applyBorder="1" applyAlignment="1">
      <alignment horizontal="right" vertical="center"/>
    </xf>
    <xf numFmtId="164" fontId="30" fillId="25" borderId="15" xfId="271" applyNumberFormat="1" applyFont="1" applyFill="1" applyBorder="1" applyAlignment="1">
      <alignment horizontal="right" vertical="center"/>
    </xf>
    <xf numFmtId="164" fontId="31" fillId="25" borderId="12" xfId="271" applyNumberFormat="1" applyFont="1" applyFill="1" applyBorder="1" applyAlignment="1">
      <alignment horizontal="right" vertical="center"/>
    </xf>
    <xf numFmtId="0" fontId="31" fillId="25" borderId="0" xfId="0" applyFont="1" applyFill="1" applyAlignment="1">
      <alignment horizontal="left" vertical="center"/>
    </xf>
    <xf numFmtId="0" fontId="44" fillId="25" borderId="0" xfId="0" applyFont="1" applyFill="1" applyBorder="1" applyAlignment="1">
      <alignment horizontal="left" vertical="center" wrapText="1" indent="1"/>
    </xf>
    <xf numFmtId="0" fontId="61" fillId="25" borderId="0" xfId="0" applyFont="1" applyFill="1" applyBorder="1" applyAlignment="1">
      <alignment horizontal="left" vertical="center"/>
    </xf>
    <xf numFmtId="0" fontId="46" fillId="25" borderId="0" xfId="0" applyFont="1" applyFill="1" applyBorder="1" applyAlignment="1">
      <alignment horizontal="left" vertical="center"/>
    </xf>
    <xf numFmtId="0" fontId="25" fillId="25" borderId="0" xfId="0" applyFont="1" applyFill="1" applyBorder="1" applyAlignment="1">
      <alignment horizontal="left" vertical="center"/>
    </xf>
    <xf numFmtId="0" fontId="30" fillId="25" borderId="0" xfId="0" applyFont="1" applyFill="1" applyBorder="1" applyAlignment="1">
      <alignment horizontal="left" vertical="center" wrapText="1" indent="3"/>
    </xf>
    <xf numFmtId="0" fontId="45" fillId="25" borderId="0" xfId="0" applyFont="1" applyFill="1" applyBorder="1" applyAlignment="1">
      <alignment horizontal="left" vertical="center"/>
    </xf>
    <xf numFmtId="0" fontId="38" fillId="25" borderId="0" xfId="0" applyFont="1" applyFill="1" applyBorder="1" applyAlignment="1">
      <alignment horizontal="left" vertical="center"/>
    </xf>
    <xf numFmtId="0" fontId="57" fillId="25" borderId="0" xfId="0" applyFont="1" applyFill="1" applyBorder="1" applyAlignment="1">
      <alignment horizontal="left" vertical="center" wrapText="1" indent="2"/>
    </xf>
    <xf numFmtId="0" fontId="32" fillId="25" borderId="0" xfId="0" applyFont="1" applyFill="1" applyBorder="1" applyAlignment="1">
      <alignment horizontal="left" vertical="center"/>
    </xf>
    <xf numFmtId="0" fontId="65" fillId="25" borderId="0" xfId="0" applyNumberFormat="1" applyFont="1" applyFill="1" applyBorder="1" applyAlignment="1">
      <alignment horizontal="left" vertical="center" wrapText="1" indent="3"/>
    </xf>
    <xf numFmtId="0" fontId="3" fillId="25" borderId="0" xfId="0" applyFont="1" applyFill="1" applyBorder="1" applyAlignment="1">
      <alignment horizontal="left" vertical="center"/>
    </xf>
    <xf numFmtId="0" fontId="3" fillId="25" borderId="0" xfId="0" applyFont="1" applyFill="1" applyBorder="1" applyAlignment="1">
      <alignment horizontal="left" vertical="center" wrapText="1" indent="3"/>
    </xf>
    <xf numFmtId="0" fontId="25" fillId="25" borderId="0" xfId="0" applyFont="1" applyFill="1" applyBorder="1" applyAlignment="1">
      <alignment horizontal="left" vertical="center" wrapText="1" indent="1"/>
    </xf>
    <xf numFmtId="182" fontId="33" fillId="24" borderId="15" xfId="0" applyNumberFormat="1" applyFont="1" applyFill="1" applyBorder="1" applyAlignment="1">
      <alignment horizontal="right" vertical="center" indent="1"/>
    </xf>
    <xf numFmtId="170" fontId="30" fillId="25" borderId="15" xfId="271" applyNumberFormat="1" applyFont="1" applyFill="1" applyBorder="1" applyAlignment="1">
      <alignment horizontal="right" vertical="center"/>
    </xf>
    <xf numFmtId="3" fontId="33" fillId="25" borderId="15" xfId="0" applyNumberFormat="1" applyFont="1" applyFill="1" applyBorder="1" applyAlignment="1">
      <alignment vertical="center"/>
    </xf>
    <xf numFmtId="167" fontId="31" fillId="0" borderId="16" xfId="0" applyNumberFormat="1" applyFont="1" applyFill="1" applyBorder="1" applyAlignment="1">
      <alignment horizontal="left" vertical="center" indent="1"/>
    </xf>
    <xf numFmtId="167" fontId="3" fillId="0" borderId="11" xfId="0" applyNumberFormat="1" applyFont="1" applyFill="1" applyBorder="1" applyAlignment="1">
      <alignment horizontal="left" vertical="center" indent="1"/>
    </xf>
    <xf numFmtId="176" fontId="3" fillId="24" borderId="11" xfId="0" applyNumberFormat="1" applyFont="1" applyFill="1" applyBorder="1" applyAlignment="1">
      <alignment horizontal="right" vertical="center"/>
    </xf>
    <xf numFmtId="180" fontId="3" fillId="24" borderId="11" xfId="0" applyNumberFormat="1" applyFont="1" applyFill="1" applyBorder="1" applyAlignment="1">
      <alignment horizontal="right" vertical="center"/>
    </xf>
    <xf numFmtId="180" fontId="3" fillId="24" borderId="11" xfId="0" applyNumberFormat="1" applyFont="1" applyFill="1" applyBorder="1" applyAlignment="1">
      <alignment vertical="center"/>
    </xf>
    <xf numFmtId="180" fontId="3" fillId="0" borderId="11" xfId="0" applyNumberFormat="1" applyFont="1" applyFill="1" applyBorder="1" applyAlignment="1">
      <alignment vertical="center"/>
    </xf>
    <xf numFmtId="49" fontId="30" fillId="26" borderId="15" xfId="0" applyNumberFormat="1" applyFont="1" applyFill="1" applyBorder="1" applyAlignment="1">
      <alignment horizontal="center" vertical="center"/>
    </xf>
    <xf numFmtId="49" fontId="30" fillId="27" borderId="15" xfId="0" applyNumberFormat="1" applyFont="1" applyFill="1" applyBorder="1" applyAlignment="1">
      <alignment horizontal="center" vertical="center"/>
    </xf>
    <xf numFmtId="49" fontId="33" fillId="26" borderId="15" xfId="0" applyNumberFormat="1" applyFont="1" applyFill="1" applyBorder="1" applyAlignment="1">
      <alignment horizontal="center" vertical="center"/>
    </xf>
    <xf numFmtId="49" fontId="33" fillId="27" borderId="15" xfId="0" applyNumberFormat="1" applyFont="1" applyFill="1" applyBorder="1" applyAlignment="1">
      <alignment horizontal="center" vertical="center"/>
    </xf>
    <xf numFmtId="49" fontId="30" fillId="26" borderId="10" xfId="0" applyNumberFormat="1" applyFont="1" applyFill="1" applyBorder="1" applyAlignment="1">
      <alignment horizontal="center" vertical="center"/>
    </xf>
    <xf numFmtId="49" fontId="30" fillId="27" borderId="10" xfId="0" applyNumberFormat="1" applyFont="1" applyFill="1" applyBorder="1" applyAlignment="1">
      <alignment horizontal="center" vertical="center"/>
    </xf>
    <xf numFmtId="0" fontId="53" fillId="0" borderId="0" xfId="0" applyFont="1" applyFill="1" applyBorder="1" applyAlignment="1">
      <alignment horizontal="left" vertical="center" indent="1"/>
    </xf>
    <xf numFmtId="0" fontId="53" fillId="24" borderId="0" xfId="0" applyFont="1" applyFill="1" applyBorder="1" applyAlignment="1">
      <alignment vertical="center"/>
    </xf>
    <xf numFmtId="183" fontId="3" fillId="24" borderId="10" xfId="285" applyNumberFormat="1" applyFont="1" applyFill="1" applyBorder="1" applyAlignment="1">
      <alignment horizontal="right" vertical="center"/>
    </xf>
    <xf numFmtId="183" fontId="3" fillId="24" borderId="11" xfId="285" applyNumberFormat="1" applyFont="1" applyFill="1" applyBorder="1" applyAlignment="1">
      <alignment horizontal="right" vertical="center"/>
    </xf>
    <xf numFmtId="183" fontId="3" fillId="24" borderId="12" xfId="285" applyNumberFormat="1" applyFont="1" applyFill="1" applyBorder="1" applyAlignment="1">
      <alignment horizontal="right" vertical="center"/>
    </xf>
    <xf numFmtId="0" fontId="53" fillId="24" borderId="0" xfId="383" applyFont="1" applyFill="1" applyBorder="1" applyAlignment="1">
      <alignment horizontal="left" vertical="center" indent="1"/>
    </xf>
    <xf numFmtId="174" fontId="73" fillId="24" borderId="0" xfId="0" applyNumberFormat="1" applyFont="1" applyFill="1" applyBorder="1" applyAlignment="1">
      <alignment vertical="center"/>
    </xf>
    <xf numFmtId="0" fontId="23" fillId="24" borderId="0" xfId="0" applyFont="1" applyFill="1" applyAlignment="1">
      <alignment vertical="center"/>
    </xf>
    <xf numFmtId="165" fontId="3" fillId="25" borderId="11" xfId="0" applyNumberFormat="1" applyFont="1" applyFill="1" applyBorder="1" applyAlignment="1">
      <alignment horizontal="center" vertical="center"/>
    </xf>
    <xf numFmtId="165" fontId="3" fillId="25" borderId="12" xfId="0" applyNumberFormat="1" applyFont="1" applyFill="1" applyBorder="1" applyAlignment="1">
      <alignment horizontal="center" vertical="center"/>
    </xf>
    <xf numFmtId="176" fontId="3" fillId="24" borderId="12" xfId="0" applyNumberFormat="1" applyFont="1" applyFill="1" applyBorder="1" applyAlignment="1">
      <alignment horizontal="center" vertical="center"/>
    </xf>
    <xf numFmtId="180" fontId="3" fillId="24" borderId="12" xfId="0" applyNumberFormat="1" applyFont="1" applyFill="1" applyBorder="1" applyAlignment="1">
      <alignment horizontal="center" vertical="center"/>
    </xf>
    <xf numFmtId="165" fontId="23" fillId="0" borderId="0" xfId="0" applyNumberFormat="1" applyFont="1"/>
    <xf numFmtId="176" fontId="33" fillId="24" borderId="11" xfId="271" applyNumberFormat="1" applyFont="1" applyFill="1" applyBorder="1" applyAlignment="1">
      <alignment horizontal="center" vertical="center"/>
    </xf>
    <xf numFmtId="4" fontId="73" fillId="24" borderId="0" xfId="0" applyNumberFormat="1" applyFont="1" applyFill="1" applyBorder="1" applyAlignment="1">
      <alignment vertical="center"/>
    </xf>
    <xf numFmtId="168" fontId="3" fillId="24" borderId="0" xfId="421" applyNumberFormat="1" applyFont="1" applyFill="1" applyAlignment="1">
      <alignment vertical="center"/>
    </xf>
    <xf numFmtId="10" fontId="3" fillId="24" borderId="0" xfId="421" applyNumberFormat="1" applyFont="1" applyFill="1" applyAlignment="1">
      <alignment vertical="center"/>
    </xf>
    <xf numFmtId="165" fontId="0" fillId="0" borderId="0" xfId="0" applyNumberFormat="1" applyAlignment="1">
      <alignment vertical="center"/>
    </xf>
    <xf numFmtId="165" fontId="27" fillId="0" borderId="0" xfId="0" applyNumberFormat="1" applyFont="1" applyAlignment="1">
      <alignment vertical="center"/>
    </xf>
    <xf numFmtId="165" fontId="27" fillId="0" borderId="0" xfId="0" applyNumberFormat="1" applyFont="1" applyAlignment="1">
      <alignment horizontal="center" vertical="center" wrapText="1"/>
    </xf>
    <xf numFmtId="10" fontId="27" fillId="0" borderId="0" xfId="421" applyNumberFormat="1" applyFont="1"/>
    <xf numFmtId="165" fontId="39" fillId="24" borderId="0" xfId="0" applyNumberFormat="1" applyFont="1" applyFill="1"/>
    <xf numFmtId="170" fontId="33" fillId="24" borderId="15" xfId="271" applyNumberFormat="1" applyFont="1" applyFill="1" applyBorder="1" applyAlignment="1">
      <alignment vertical="center"/>
    </xf>
    <xf numFmtId="170" fontId="3" fillId="24" borderId="10" xfId="271" applyNumberFormat="1" applyFont="1" applyFill="1" applyBorder="1" applyAlignment="1">
      <alignment vertical="center"/>
    </xf>
    <xf numFmtId="170" fontId="3" fillId="24" borderId="11" xfId="271" applyNumberFormat="1" applyFont="1" applyFill="1" applyBorder="1" applyAlignment="1">
      <alignment vertical="center"/>
    </xf>
    <xf numFmtId="176" fontId="3" fillId="0" borderId="11" xfId="271" applyNumberFormat="1" applyFont="1" applyFill="1" applyBorder="1" applyAlignment="1">
      <alignment horizontal="right" vertical="center"/>
    </xf>
    <xf numFmtId="171" fontId="33" fillId="24" borderId="15" xfId="0" applyNumberFormat="1" applyFont="1" applyFill="1" applyBorder="1" applyAlignment="1">
      <alignment vertical="center"/>
    </xf>
    <xf numFmtId="164" fontId="33" fillId="0" borderId="15" xfId="0" applyNumberFormat="1" applyFont="1" applyFill="1" applyBorder="1" applyAlignment="1">
      <alignment vertical="center"/>
    </xf>
    <xf numFmtId="177" fontId="33" fillId="0" borderId="15" xfId="0" applyNumberFormat="1" applyFont="1" applyFill="1" applyBorder="1" applyAlignment="1">
      <alignment vertical="center" wrapText="1"/>
    </xf>
    <xf numFmtId="180" fontId="33" fillId="0" borderId="11" xfId="0" applyNumberFormat="1" applyFont="1" applyFill="1" applyBorder="1" applyAlignment="1">
      <alignment vertical="center"/>
    </xf>
    <xf numFmtId="180" fontId="3" fillId="0" borderId="11" xfId="271" applyNumberFormat="1" applyFont="1" applyFill="1" applyBorder="1" applyAlignment="1">
      <alignment horizontal="right" vertical="center"/>
    </xf>
    <xf numFmtId="180" fontId="33" fillId="0" borderId="10" xfId="0" applyNumberFormat="1" applyFont="1" applyFill="1" applyBorder="1" applyAlignment="1">
      <alignment vertical="center"/>
    </xf>
    <xf numFmtId="167" fontId="33" fillId="0" borderId="11" xfId="0" applyNumberFormat="1" applyFont="1" applyFill="1" applyBorder="1" applyAlignment="1">
      <alignment vertical="center"/>
    </xf>
    <xf numFmtId="176" fontId="33" fillId="0" borderId="10" xfId="0" applyNumberFormat="1" applyFont="1" applyFill="1" applyBorder="1" applyAlignment="1">
      <alignment vertical="center"/>
    </xf>
    <xf numFmtId="176" fontId="33" fillId="0" borderId="11" xfId="271" applyNumberFormat="1" applyFont="1" applyFill="1" applyBorder="1" applyAlignment="1">
      <alignment vertical="center"/>
    </xf>
    <xf numFmtId="176" fontId="33" fillId="0" borderId="11" xfId="0" applyNumberFormat="1" applyFont="1" applyFill="1" applyBorder="1" applyAlignment="1">
      <alignment vertical="center"/>
    </xf>
    <xf numFmtId="176" fontId="33" fillId="0" borderId="12" xfId="0" applyNumberFormat="1" applyFont="1" applyFill="1" applyBorder="1" applyAlignment="1">
      <alignment vertical="center"/>
    </xf>
    <xf numFmtId="171" fontId="33" fillId="0" borderId="15" xfId="0" applyNumberFormat="1" applyFont="1" applyFill="1" applyBorder="1" applyAlignment="1">
      <alignment vertical="center"/>
    </xf>
    <xf numFmtId="4" fontId="33" fillId="24" borderId="15" xfId="0" applyNumberFormat="1" applyFont="1" applyFill="1" applyBorder="1" applyAlignment="1">
      <alignment vertical="center"/>
    </xf>
    <xf numFmtId="4" fontId="33" fillId="24" borderId="10" xfId="0" applyNumberFormat="1" applyFont="1" applyFill="1" applyBorder="1" applyAlignment="1">
      <alignment vertical="center"/>
    </xf>
    <xf numFmtId="4" fontId="3" fillId="24" borderId="11" xfId="0" applyNumberFormat="1" applyFont="1" applyFill="1" applyBorder="1" applyAlignment="1">
      <alignment vertical="center"/>
    </xf>
    <xf numFmtId="4" fontId="3" fillId="24" borderId="19" xfId="0" applyNumberFormat="1" applyFont="1" applyFill="1" applyBorder="1" applyAlignment="1">
      <alignment vertical="center"/>
    </xf>
    <xf numFmtId="4" fontId="30" fillId="24" borderId="11" xfId="0" applyNumberFormat="1" applyFont="1" applyFill="1" applyBorder="1" applyAlignment="1">
      <alignment vertical="center"/>
    </xf>
    <xf numFmtId="4" fontId="31" fillId="24" borderId="11" xfId="0" applyNumberFormat="1" applyFont="1" applyFill="1" applyBorder="1" applyAlignment="1">
      <alignment vertical="center"/>
    </xf>
    <xf numFmtId="4" fontId="31" fillId="24" borderId="19" xfId="0" applyNumberFormat="1" applyFont="1" applyFill="1" applyBorder="1" applyAlignment="1">
      <alignment vertical="center"/>
    </xf>
    <xf numFmtId="4" fontId="31" fillId="24" borderId="19" xfId="0" applyNumberFormat="1" applyFont="1" applyFill="1" applyBorder="1" applyAlignment="1">
      <alignment horizontal="center" vertical="center"/>
    </xf>
    <xf numFmtId="4" fontId="30" fillId="24" borderId="12" xfId="0" applyNumberFormat="1" applyFont="1" applyFill="1" applyBorder="1" applyAlignment="1">
      <alignment vertical="center"/>
    </xf>
    <xf numFmtId="4" fontId="30" fillId="24" borderId="12" xfId="0" applyNumberFormat="1" applyFont="1" applyFill="1" applyBorder="1" applyAlignment="1">
      <alignment horizontal="center" vertical="center"/>
    </xf>
    <xf numFmtId="4" fontId="30" fillId="24" borderId="11" xfId="0" applyNumberFormat="1" applyFont="1" applyFill="1" applyBorder="1" applyAlignment="1">
      <alignment horizontal="right" vertical="center"/>
    </xf>
    <xf numFmtId="4" fontId="31" fillId="24" borderId="11" xfId="0" applyNumberFormat="1" applyFont="1" applyFill="1" applyBorder="1" applyAlignment="1">
      <alignment horizontal="right" vertical="center"/>
    </xf>
    <xf numFmtId="4" fontId="30" fillId="24" borderId="12" xfId="0" applyNumberFormat="1" applyFont="1" applyFill="1" applyBorder="1" applyAlignment="1">
      <alignment horizontal="right" vertical="center"/>
    </xf>
    <xf numFmtId="164" fontId="39" fillId="0" borderId="0" xfId="0" applyNumberFormat="1" applyFont="1" applyFill="1" applyBorder="1" applyAlignment="1">
      <alignment vertical="center"/>
    </xf>
    <xf numFmtId="3" fontId="81" fillId="0" borderId="0" xfId="0" applyNumberFormat="1" applyFont="1"/>
    <xf numFmtId="165" fontId="31" fillId="0" borderId="15" xfId="0" applyNumberFormat="1" applyFont="1" applyFill="1" applyBorder="1" applyAlignment="1">
      <alignment vertical="center" wrapText="1"/>
    </xf>
    <xf numFmtId="175" fontId="0" fillId="25" borderId="0" xfId="0" applyNumberFormat="1" applyFill="1" applyAlignment="1">
      <alignment vertical="center"/>
    </xf>
    <xf numFmtId="164" fontId="4" fillId="0" borderId="0" xfId="0" applyNumberFormat="1" applyFont="1" applyFill="1" applyBorder="1" applyAlignment="1">
      <alignment vertical="center"/>
    </xf>
    <xf numFmtId="164" fontId="0" fillId="25" borderId="0" xfId="0" applyNumberFormat="1" applyFill="1" applyAlignment="1">
      <alignment vertical="center"/>
    </xf>
    <xf numFmtId="168" fontId="23" fillId="0" borderId="0" xfId="421" applyNumberFormat="1" applyFont="1"/>
    <xf numFmtId="187" fontId="0" fillId="0" borderId="0" xfId="0" applyNumberFormat="1" applyAlignment="1">
      <alignment vertical="center"/>
    </xf>
    <xf numFmtId="168" fontId="39" fillId="0" borderId="0" xfId="421" applyNumberFormat="1" applyFont="1" applyFill="1" applyBorder="1" applyAlignment="1">
      <alignment vertical="center"/>
    </xf>
    <xf numFmtId="166" fontId="0" fillId="24" borderId="0" xfId="0" applyNumberFormat="1" applyFill="1" applyAlignment="1">
      <alignment vertical="center"/>
    </xf>
    <xf numFmtId="164" fontId="3" fillId="0" borderId="11" xfId="0" applyNumberFormat="1" applyFont="1" applyFill="1" applyBorder="1" applyAlignment="1">
      <alignment horizontal="right" vertical="center"/>
    </xf>
    <xf numFmtId="180" fontId="33" fillId="0" borderId="12" xfId="0" applyNumberFormat="1" applyFont="1" applyFill="1" applyBorder="1" applyAlignment="1">
      <alignment vertical="center"/>
    </xf>
    <xf numFmtId="0" fontId="27" fillId="0" borderId="0" xfId="0" applyFont="1" applyFill="1"/>
    <xf numFmtId="4" fontId="33" fillId="0" borderId="15" xfId="0" applyNumberFormat="1" applyFont="1" applyFill="1" applyBorder="1" applyAlignment="1">
      <alignment vertical="center"/>
    </xf>
    <xf numFmtId="4" fontId="33" fillId="0" borderId="10" xfId="0" applyNumberFormat="1" applyFont="1" applyFill="1" applyBorder="1" applyAlignment="1">
      <alignment vertical="center"/>
    </xf>
    <xf numFmtId="4" fontId="3" fillId="0" borderId="11" xfId="0" applyNumberFormat="1" applyFont="1" applyFill="1" applyBorder="1" applyAlignment="1">
      <alignment vertical="center"/>
    </xf>
    <xf numFmtId="4" fontId="3" fillId="0" borderId="19" xfId="0" applyNumberFormat="1" applyFont="1" applyFill="1" applyBorder="1" applyAlignment="1">
      <alignment vertical="center"/>
    </xf>
    <xf numFmtId="4" fontId="30" fillId="0" borderId="11" xfId="0" applyNumberFormat="1" applyFont="1" applyFill="1" applyBorder="1" applyAlignment="1">
      <alignment horizontal="right" vertical="center"/>
    </xf>
    <xf numFmtId="4" fontId="31" fillId="0" borderId="11" xfId="0" applyNumberFormat="1" applyFont="1" applyFill="1" applyBorder="1" applyAlignment="1">
      <alignment horizontal="right" vertical="center"/>
    </xf>
    <xf numFmtId="4" fontId="30" fillId="0" borderId="12" xfId="0" applyNumberFormat="1" applyFont="1" applyFill="1" applyBorder="1" applyAlignment="1">
      <alignment horizontal="right" vertical="center"/>
    </xf>
    <xf numFmtId="2" fontId="3" fillId="0" borderId="0" xfId="0" applyNumberFormat="1" applyFont="1" applyFill="1"/>
    <xf numFmtId="165" fontId="3" fillId="0" borderId="10" xfId="0" applyNumberFormat="1" applyFont="1" applyFill="1" applyBorder="1" applyAlignment="1">
      <alignment vertical="center"/>
    </xf>
    <xf numFmtId="165" fontId="3" fillId="0" borderId="11"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0" fontId="27" fillId="0" borderId="0" xfId="0" applyFont="1" applyFill="1" applyAlignment="1">
      <alignment vertical="center"/>
    </xf>
    <xf numFmtId="0" fontId="28" fillId="0" borderId="0" xfId="0" applyFont="1" applyFill="1" applyAlignment="1">
      <alignment vertical="center"/>
    </xf>
    <xf numFmtId="0" fontId="29" fillId="0" borderId="0" xfId="0" applyFont="1" applyFill="1" applyAlignment="1">
      <alignment vertical="center"/>
    </xf>
    <xf numFmtId="4" fontId="3" fillId="0" borderId="0" xfId="0" applyNumberFormat="1" applyFont="1" applyFill="1" applyBorder="1"/>
    <xf numFmtId="175" fontId="3" fillId="0" borderId="0" xfId="0" applyNumberFormat="1" applyFont="1" applyFill="1"/>
    <xf numFmtId="167" fontId="4" fillId="0" borderId="0" xfId="421" applyNumberFormat="1" applyFont="1" applyFill="1" applyBorder="1" applyAlignment="1">
      <alignment vertical="center"/>
    </xf>
    <xf numFmtId="9" fontId="23" fillId="0" borderId="0" xfId="421" applyFont="1" applyFill="1" applyBorder="1" applyAlignment="1">
      <alignment vertical="center"/>
    </xf>
    <xf numFmtId="10" fontId="23" fillId="0" borderId="0" xfId="421" applyNumberFormat="1" applyFont="1" applyFill="1" applyBorder="1" applyAlignment="1">
      <alignment vertical="center"/>
    </xf>
    <xf numFmtId="168" fontId="3" fillId="24" borderId="12" xfId="271" applyNumberFormat="1" applyFont="1" applyFill="1" applyBorder="1" applyAlignment="1">
      <alignment horizontal="right" vertical="center"/>
    </xf>
    <xf numFmtId="3" fontId="33" fillId="0" borderId="15" xfId="0" applyNumberFormat="1" applyFont="1" applyFill="1" applyBorder="1" applyAlignment="1">
      <alignment vertical="center"/>
    </xf>
    <xf numFmtId="170" fontId="30" fillId="0" borderId="15" xfId="271" applyNumberFormat="1" applyFont="1" applyFill="1" applyBorder="1" applyAlignment="1">
      <alignment horizontal="right" vertical="center"/>
    </xf>
    <xf numFmtId="10" fontId="33" fillId="0" borderId="15" xfId="421" applyNumberFormat="1" applyFont="1" applyFill="1" applyBorder="1" applyAlignment="1">
      <alignment vertical="center" wrapText="1"/>
    </xf>
    <xf numFmtId="175" fontId="0" fillId="0" borderId="0" xfId="421" applyNumberFormat="1" applyFont="1" applyAlignment="1">
      <alignment vertical="center"/>
    </xf>
    <xf numFmtId="168" fontId="23" fillId="0" borderId="0" xfId="421" applyNumberFormat="1" applyFont="1" applyFill="1" applyBorder="1" applyAlignment="1">
      <alignment vertical="center"/>
    </xf>
    <xf numFmtId="164" fontId="3" fillId="0" borderId="10" xfId="0" applyNumberFormat="1" applyFont="1" applyFill="1" applyBorder="1" applyAlignment="1">
      <alignment vertical="center"/>
    </xf>
    <xf numFmtId="49" fontId="31" fillId="25" borderId="10" xfId="0" applyNumberFormat="1" applyFont="1" applyFill="1" applyBorder="1" applyAlignment="1">
      <alignment horizontal="left" vertical="center" wrapText="1"/>
    </xf>
    <xf numFmtId="49" fontId="31" fillId="25" borderId="11" xfId="0" applyNumberFormat="1" applyFont="1" applyFill="1" applyBorder="1" applyAlignment="1">
      <alignment horizontal="left" vertical="top" wrapText="1"/>
    </xf>
    <xf numFmtId="49" fontId="31" fillId="25" borderId="12" xfId="0" applyNumberFormat="1" applyFont="1" applyFill="1" applyBorder="1" applyAlignment="1">
      <alignment horizontal="left" vertical="top" wrapText="1"/>
    </xf>
    <xf numFmtId="187" fontId="77" fillId="0" borderId="0" xfId="0" applyNumberFormat="1" applyFont="1" applyAlignment="1">
      <alignment vertical="center"/>
    </xf>
    <xf numFmtId="164" fontId="4" fillId="0" borderId="0" xfId="421" applyNumberFormat="1" applyFont="1" applyFill="1" applyBorder="1" applyAlignment="1">
      <alignment vertical="center"/>
    </xf>
    <xf numFmtId="166" fontId="23" fillId="0" borderId="0" xfId="0" applyNumberFormat="1" applyFont="1"/>
    <xf numFmtId="188" fontId="82" fillId="0" borderId="0" xfId="0" applyNumberFormat="1" applyFont="1" applyAlignment="1">
      <alignment vertical="center"/>
    </xf>
    <xf numFmtId="189" fontId="23" fillId="0" borderId="0" xfId="0" applyNumberFormat="1" applyFont="1" applyFill="1" applyBorder="1" applyAlignment="1">
      <alignment vertical="center"/>
    </xf>
    <xf numFmtId="165" fontId="33" fillId="25" borderId="12" xfId="0" applyNumberFormat="1" applyFont="1" applyFill="1" applyBorder="1" applyAlignment="1">
      <alignment horizontal="center" vertical="center"/>
    </xf>
    <xf numFmtId="165" fontId="33" fillId="0" borderId="12" xfId="0" applyNumberFormat="1" applyFont="1" applyFill="1" applyBorder="1" applyAlignment="1">
      <alignment horizontal="center" vertical="center"/>
    </xf>
    <xf numFmtId="165" fontId="33" fillId="25" borderId="15" xfId="0" applyNumberFormat="1" applyFont="1" applyFill="1" applyBorder="1" applyAlignment="1">
      <alignment horizontal="center" vertical="center"/>
    </xf>
    <xf numFmtId="190" fontId="82" fillId="0" borderId="0" xfId="0" applyNumberFormat="1" applyFont="1" applyAlignment="1">
      <alignment vertical="center"/>
    </xf>
    <xf numFmtId="0" fontId="82" fillId="0" borderId="0" xfId="0" applyFont="1" applyAlignment="1">
      <alignment vertical="center"/>
    </xf>
    <xf numFmtId="165" fontId="31" fillId="0" borderId="15" xfId="0" applyNumberFormat="1" applyFont="1" applyFill="1" applyBorder="1" applyAlignment="1">
      <alignment vertical="center"/>
    </xf>
    <xf numFmtId="4" fontId="0" fillId="0" borderId="0" xfId="421" applyNumberFormat="1" applyFont="1" applyAlignment="1">
      <alignment vertical="center"/>
    </xf>
    <xf numFmtId="0" fontId="83" fillId="0" borderId="0" xfId="0" applyFont="1" applyAlignment="1">
      <alignment vertical="center"/>
    </xf>
    <xf numFmtId="168" fontId="83" fillId="0" borderId="0" xfId="421" applyNumberFormat="1" applyFont="1" applyAlignment="1">
      <alignment vertical="center"/>
    </xf>
    <xf numFmtId="10" fontId="83" fillId="0" borderId="0" xfId="421" applyNumberFormat="1" applyFont="1" applyAlignment="1">
      <alignment vertical="center"/>
    </xf>
    <xf numFmtId="10" fontId="84" fillId="0" borderId="0" xfId="0" applyNumberFormat="1" applyFont="1" applyAlignment="1">
      <alignment vertical="center"/>
    </xf>
    <xf numFmtId="10" fontId="0" fillId="0" borderId="0" xfId="421" applyNumberFormat="1" applyFont="1"/>
    <xf numFmtId="3" fontId="23" fillId="0" borderId="0" xfId="421" applyNumberFormat="1" applyFont="1"/>
    <xf numFmtId="4" fontId="3" fillId="24" borderId="11" xfId="0" applyNumberFormat="1" applyFont="1" applyFill="1" applyBorder="1" applyAlignment="1">
      <alignment horizontal="center" vertical="center"/>
    </xf>
    <xf numFmtId="4" fontId="3" fillId="0" borderId="11" xfId="0" applyNumberFormat="1" applyFont="1" applyFill="1" applyBorder="1" applyAlignment="1">
      <alignment horizontal="center" vertical="center"/>
    </xf>
    <xf numFmtId="177" fontId="33" fillId="24" borderId="18" xfId="0" applyNumberFormat="1" applyFont="1" applyFill="1" applyBorder="1" applyAlignment="1">
      <alignment horizontal="right" vertical="center" wrapText="1"/>
    </xf>
    <xf numFmtId="177" fontId="33" fillId="24" borderId="15" xfId="0" applyNumberFormat="1" applyFont="1" applyFill="1" applyBorder="1" applyAlignment="1">
      <alignment horizontal="right" vertical="center" wrapText="1"/>
    </xf>
    <xf numFmtId="177" fontId="33" fillId="0" borderId="18" xfId="0" applyNumberFormat="1" applyFont="1" applyFill="1" applyBorder="1" applyAlignment="1">
      <alignment horizontal="right" vertical="center" wrapText="1"/>
    </xf>
    <xf numFmtId="10" fontId="33" fillId="0" borderId="18" xfId="421" applyNumberFormat="1" applyFont="1" applyFill="1" applyBorder="1" applyAlignment="1">
      <alignment horizontal="right" vertical="center" wrapText="1"/>
    </xf>
    <xf numFmtId="17" fontId="40" fillId="25" borderId="0" xfId="0" applyNumberFormat="1" applyFont="1" applyFill="1" applyAlignment="1">
      <alignment horizontal="right" vertical="center"/>
    </xf>
    <xf numFmtId="177" fontId="85" fillId="0" borderId="18" xfId="0" applyNumberFormat="1" applyFont="1" applyFill="1" applyBorder="1" applyAlignment="1">
      <alignment horizontal="right" vertical="center" wrapText="1"/>
    </xf>
    <xf numFmtId="192" fontId="0" fillId="0" borderId="0" xfId="0" applyNumberFormat="1" applyAlignment="1">
      <alignment vertical="center"/>
    </xf>
    <xf numFmtId="193" fontId="27" fillId="0" borderId="0" xfId="0" applyNumberFormat="1" applyFont="1" applyAlignment="1">
      <alignment vertical="center"/>
    </xf>
    <xf numFmtId="14" fontId="27" fillId="25" borderId="0" xfId="0" applyNumberFormat="1" applyFont="1" applyFill="1"/>
    <xf numFmtId="3" fontId="3" fillId="24" borderId="0" xfId="0" applyNumberFormat="1" applyFont="1" applyFill="1" applyBorder="1" applyAlignment="1">
      <alignment vertical="center"/>
    </xf>
    <xf numFmtId="3" fontId="0" fillId="24" borderId="0" xfId="0" applyNumberFormat="1" applyFill="1" applyAlignment="1">
      <alignment vertical="center"/>
    </xf>
    <xf numFmtId="3" fontId="0" fillId="24" borderId="0" xfId="0" applyNumberFormat="1" applyFill="1" applyAlignment="1">
      <alignment vertical="center" wrapText="1"/>
    </xf>
    <xf numFmtId="4" fontId="0" fillId="0" borderId="0" xfId="0" applyNumberFormat="1" applyAlignment="1">
      <alignment vertical="center"/>
    </xf>
    <xf numFmtId="4" fontId="3" fillId="24" borderId="19" xfId="0" applyNumberFormat="1" applyFont="1" applyFill="1" applyBorder="1" applyAlignment="1">
      <alignment horizontal="center" vertical="center"/>
    </xf>
    <xf numFmtId="3" fontId="0" fillId="0" borderId="0" xfId="0" applyNumberFormat="1"/>
    <xf numFmtId="168" fontId="39" fillId="24" borderId="0" xfId="421" applyNumberFormat="1" applyFont="1" applyFill="1"/>
    <xf numFmtId="168" fontId="0" fillId="0" borderId="0" xfId="421" applyNumberFormat="1" applyFont="1"/>
    <xf numFmtId="4" fontId="3" fillId="0" borderId="11" xfId="0" applyNumberFormat="1" applyFont="1" applyFill="1" applyBorder="1" applyAlignment="1">
      <alignment horizontal="right" vertical="center"/>
    </xf>
    <xf numFmtId="4" fontId="3" fillId="24" borderId="19" xfId="0" applyNumberFormat="1" applyFont="1" applyFill="1" applyBorder="1" applyAlignment="1">
      <alignment horizontal="right" vertical="center"/>
    </xf>
    <xf numFmtId="4" fontId="3" fillId="24" borderId="11" xfId="0" applyNumberFormat="1" applyFont="1" applyFill="1" applyBorder="1" applyAlignment="1">
      <alignment horizontal="right" vertical="center"/>
    </xf>
    <xf numFmtId="0" fontId="30" fillId="24" borderId="12" xfId="0" applyFont="1" applyFill="1" applyBorder="1" applyAlignment="1">
      <alignment horizontal="left" vertical="center"/>
    </xf>
    <xf numFmtId="195" fontId="0" fillId="0" borderId="0" xfId="421" applyNumberFormat="1" applyFont="1" applyAlignment="1">
      <alignment vertical="center"/>
    </xf>
    <xf numFmtId="196" fontId="0" fillId="0" borderId="0" xfId="421" applyNumberFormat="1" applyFont="1" applyAlignment="1">
      <alignment vertical="center"/>
    </xf>
    <xf numFmtId="194" fontId="82" fillId="0" borderId="0" xfId="421" applyNumberFormat="1" applyFont="1" applyAlignment="1">
      <alignment vertical="center"/>
    </xf>
    <xf numFmtId="197" fontId="1" fillId="0" borderId="0" xfId="0" applyNumberFormat="1" applyFont="1"/>
    <xf numFmtId="3" fontId="3" fillId="24" borderId="0" xfId="0" applyNumberFormat="1" applyFont="1" applyFill="1" applyAlignment="1">
      <alignment vertical="center"/>
    </xf>
    <xf numFmtId="0" fontId="31" fillId="24" borderId="15" xfId="395" applyFont="1" applyFill="1" applyBorder="1" applyAlignment="1">
      <alignment horizontal="center" vertical="center" wrapText="1"/>
    </xf>
    <xf numFmtId="10" fontId="0" fillId="24" borderId="0" xfId="0" applyNumberFormat="1" applyFill="1" applyAlignment="1">
      <alignment vertical="center"/>
    </xf>
    <xf numFmtId="3" fontId="3" fillId="24" borderId="15" xfId="0" applyNumberFormat="1" applyFont="1" applyFill="1" applyBorder="1" applyAlignment="1">
      <alignment vertical="center"/>
    </xf>
    <xf numFmtId="192" fontId="82" fillId="0" borderId="0" xfId="0" applyNumberFormat="1" applyFont="1" applyAlignment="1">
      <alignment vertical="center"/>
    </xf>
    <xf numFmtId="4" fontId="31" fillId="24" borderId="19" xfId="0" applyNumberFormat="1" applyFont="1" applyFill="1" applyBorder="1" applyAlignment="1">
      <alignment horizontal="right" vertical="center"/>
    </xf>
    <xf numFmtId="194" fontId="1" fillId="0" borderId="0" xfId="421" applyNumberFormat="1" applyFont="1" applyAlignment="1">
      <alignment vertical="center"/>
    </xf>
    <xf numFmtId="1" fontId="1" fillId="0" borderId="0" xfId="0" applyNumberFormat="1" applyFont="1" applyAlignment="1">
      <alignment vertical="center"/>
    </xf>
    <xf numFmtId="1" fontId="27" fillId="0" borderId="0" xfId="0" applyNumberFormat="1" applyFont="1" applyAlignment="1">
      <alignment vertical="center"/>
    </xf>
    <xf numFmtId="3" fontId="77" fillId="24" borderId="0" xfId="0" applyNumberFormat="1" applyFont="1" applyFill="1" applyAlignment="1">
      <alignment vertical="center"/>
    </xf>
    <xf numFmtId="10" fontId="77" fillId="24" borderId="0" xfId="0" applyNumberFormat="1" applyFont="1" applyFill="1" applyAlignment="1">
      <alignment vertical="center"/>
    </xf>
    <xf numFmtId="10" fontId="78" fillId="24" borderId="0" xfId="0" applyNumberFormat="1" applyFont="1" applyFill="1" applyBorder="1" applyAlignment="1">
      <alignment vertical="center"/>
    </xf>
    <xf numFmtId="10" fontId="77" fillId="24" borderId="0" xfId="0" applyNumberFormat="1" applyFont="1" applyFill="1" applyBorder="1" applyAlignment="1">
      <alignment vertical="center"/>
    </xf>
    <xf numFmtId="0" fontId="30" fillId="24" borderId="18" xfId="0" applyFont="1" applyFill="1" applyBorder="1" applyAlignment="1">
      <alignment horizontal="center" vertical="center"/>
    </xf>
    <xf numFmtId="10" fontId="3" fillId="24" borderId="15" xfId="421" applyNumberFormat="1" applyFont="1" applyFill="1" applyBorder="1" applyAlignment="1">
      <alignment vertical="center"/>
    </xf>
    <xf numFmtId="10" fontId="1" fillId="0" borderId="0" xfId="421" applyNumberFormat="1" applyFont="1" applyAlignment="1">
      <alignment vertical="center"/>
    </xf>
    <xf numFmtId="191" fontId="39" fillId="24" borderId="16" xfId="0" applyNumberFormat="1" applyFont="1" applyFill="1" applyBorder="1"/>
    <xf numFmtId="2" fontId="27" fillId="0" borderId="16" xfId="421" applyNumberFormat="1" applyFont="1" applyBorder="1"/>
    <xf numFmtId="4" fontId="30" fillId="24" borderId="26" xfId="0" applyNumberFormat="1" applyFont="1" applyFill="1" applyBorder="1" applyAlignment="1">
      <alignment horizontal="right" vertical="center"/>
    </xf>
    <xf numFmtId="165" fontId="3" fillId="25" borderId="13" xfId="0" applyNumberFormat="1" applyFont="1" applyFill="1" applyBorder="1" applyAlignment="1">
      <alignment vertical="center"/>
    </xf>
    <xf numFmtId="165" fontId="3" fillId="25" borderId="23" xfId="0" applyNumberFormat="1" applyFont="1" applyFill="1" applyBorder="1" applyAlignment="1">
      <alignment vertical="center"/>
    </xf>
    <xf numFmtId="165" fontId="3" fillId="25" borderId="25" xfId="0" applyNumberFormat="1" applyFont="1" applyFill="1" applyBorder="1" applyAlignment="1">
      <alignment vertical="center"/>
    </xf>
    <xf numFmtId="165" fontId="33" fillId="25" borderId="10" xfId="0" applyNumberFormat="1" applyFont="1" applyFill="1" applyBorder="1" applyAlignment="1">
      <alignment vertical="center"/>
    </xf>
    <xf numFmtId="183" fontId="3" fillId="24" borderId="11" xfId="285" applyNumberFormat="1" applyFont="1" applyFill="1" applyBorder="1" applyAlignment="1">
      <alignment horizontal="center" vertical="center"/>
    </xf>
    <xf numFmtId="193" fontId="23" fillId="0" borderId="0" xfId="421" applyNumberFormat="1" applyFont="1"/>
    <xf numFmtId="199" fontId="81" fillId="0" borderId="0" xfId="0" applyNumberFormat="1" applyFont="1"/>
    <xf numFmtId="182" fontId="33" fillId="0" borderId="12" xfId="0" applyNumberFormat="1" applyFont="1" applyFill="1" applyBorder="1" applyAlignment="1">
      <alignment vertical="center"/>
    </xf>
    <xf numFmtId="165" fontId="30" fillId="0" borderId="11" xfId="0" applyNumberFormat="1" applyFont="1" applyFill="1" applyBorder="1" applyAlignment="1">
      <alignment horizontal="left" vertical="center"/>
    </xf>
    <xf numFmtId="182" fontId="33" fillId="0" borderId="12" xfId="0" applyNumberFormat="1" applyFont="1" applyFill="1" applyBorder="1" applyAlignment="1">
      <alignment horizontal="center" vertical="center"/>
    </xf>
    <xf numFmtId="4" fontId="33" fillId="0" borderId="12" xfId="0" applyNumberFormat="1" applyFont="1" applyFill="1" applyBorder="1" applyAlignment="1">
      <alignment horizontal="right" vertical="center"/>
    </xf>
    <xf numFmtId="4" fontId="85" fillId="0" borderId="12" xfId="0" applyNumberFormat="1" applyFont="1" applyFill="1" applyBorder="1" applyAlignment="1">
      <alignment horizontal="right" vertical="center"/>
    </xf>
    <xf numFmtId="4" fontId="31" fillId="24" borderId="11" xfId="0" applyNumberFormat="1" applyFont="1" applyFill="1" applyBorder="1" applyAlignment="1">
      <alignment horizontal="center" vertical="center"/>
    </xf>
    <xf numFmtId="4" fontId="33" fillId="0" borderId="10" xfId="0" applyNumberFormat="1" applyFont="1" applyFill="1" applyBorder="1" applyAlignment="1">
      <alignment horizontal="right" vertical="center"/>
    </xf>
    <xf numFmtId="4" fontId="33" fillId="24" borderId="10" xfId="0" applyNumberFormat="1" applyFont="1" applyFill="1" applyBorder="1" applyAlignment="1">
      <alignment horizontal="right" vertical="center"/>
    </xf>
    <xf numFmtId="167" fontId="0" fillId="0" borderId="0" xfId="421" applyNumberFormat="1" applyFont="1" applyAlignment="1">
      <alignment vertical="center"/>
    </xf>
    <xf numFmtId="198" fontId="82" fillId="0" borderId="0" xfId="272" applyNumberFormat="1" applyFont="1"/>
    <xf numFmtId="4" fontId="3" fillId="0" borderId="19" xfId="0" applyNumberFormat="1" applyFont="1" applyFill="1" applyBorder="1" applyAlignment="1">
      <alignment horizontal="right" vertical="center"/>
    </xf>
    <xf numFmtId="4" fontId="31" fillId="0" borderId="19" xfId="0" applyNumberFormat="1" applyFont="1" applyFill="1" applyBorder="1" applyAlignment="1">
      <alignment horizontal="right" vertical="center"/>
    </xf>
    <xf numFmtId="171" fontId="27" fillId="0" borderId="0" xfId="0" applyNumberFormat="1" applyFont="1" applyAlignment="1">
      <alignment vertical="center"/>
    </xf>
    <xf numFmtId="10" fontId="81" fillId="0" borderId="0" xfId="421" applyNumberFormat="1" applyFont="1"/>
    <xf numFmtId="184" fontId="30" fillId="0" borderId="10" xfId="0" applyNumberFormat="1" applyFont="1" applyFill="1" applyBorder="1" applyAlignment="1">
      <alignment horizontal="right" vertical="center"/>
    </xf>
    <xf numFmtId="164" fontId="3" fillId="0" borderId="12" xfId="0" applyNumberFormat="1" applyFont="1" applyFill="1" applyBorder="1" applyAlignment="1">
      <alignment horizontal="right" vertical="center"/>
    </xf>
    <xf numFmtId="4" fontId="31" fillId="0" borderId="28" xfId="0" applyNumberFormat="1" applyFont="1" applyFill="1" applyBorder="1" applyAlignment="1">
      <alignment horizontal="right" vertical="center"/>
    </xf>
    <xf numFmtId="165" fontId="3" fillId="0" borderId="23" xfId="0" applyNumberFormat="1" applyFont="1" applyFill="1" applyBorder="1" applyAlignment="1">
      <alignment vertical="center"/>
    </xf>
    <xf numFmtId="165" fontId="3" fillId="0" borderId="25" xfId="0" applyNumberFormat="1" applyFont="1" applyFill="1" applyBorder="1" applyAlignment="1">
      <alignment vertical="center"/>
    </xf>
    <xf numFmtId="4" fontId="31" fillId="0" borderId="27" xfId="0" applyNumberFormat="1" applyFont="1" applyFill="1" applyBorder="1" applyAlignment="1">
      <alignment horizontal="right" vertical="center"/>
    </xf>
    <xf numFmtId="165" fontId="31" fillId="0" borderId="22" xfId="0" applyNumberFormat="1" applyFont="1" applyFill="1" applyBorder="1" applyAlignment="1">
      <alignment vertical="center"/>
    </xf>
    <xf numFmtId="165" fontId="31" fillId="0" borderId="11" xfId="0" applyNumberFormat="1" applyFont="1" applyFill="1" applyBorder="1" applyAlignment="1">
      <alignment vertical="center"/>
    </xf>
    <xf numFmtId="165" fontId="31" fillId="0" borderId="12" xfId="0" applyNumberFormat="1" applyFont="1" applyFill="1" applyBorder="1" applyAlignment="1">
      <alignment vertical="center"/>
    </xf>
    <xf numFmtId="194" fontId="0" fillId="0" borderId="0" xfId="421" applyNumberFormat="1" applyFont="1" applyAlignment="1">
      <alignment vertical="center"/>
    </xf>
    <xf numFmtId="194" fontId="23" fillId="0" borderId="0" xfId="421" applyNumberFormat="1" applyFont="1" applyAlignment="1">
      <alignment vertical="center"/>
    </xf>
    <xf numFmtId="10" fontId="86" fillId="0" borderId="0" xfId="0" applyNumberFormat="1" applyFont="1" applyAlignment="1">
      <alignment vertical="center"/>
    </xf>
    <xf numFmtId="0" fontId="60" fillId="24" borderId="0" xfId="0" applyFont="1" applyFill="1" applyBorder="1"/>
    <xf numFmtId="0" fontId="88" fillId="24" borderId="0" xfId="0" applyFont="1" applyFill="1" applyAlignment="1">
      <alignment horizontal="center" vertical="center"/>
    </xf>
    <xf numFmtId="0" fontId="60" fillId="24" borderId="0" xfId="0" applyFont="1" applyFill="1" applyAlignment="1">
      <alignment vertical="center"/>
    </xf>
    <xf numFmtId="0" fontId="88" fillId="24" borderId="0" xfId="0" applyFont="1" applyFill="1" applyAlignment="1">
      <alignment vertical="center"/>
    </xf>
    <xf numFmtId="0" fontId="88" fillId="24" borderId="0" xfId="0" applyFont="1" applyFill="1" applyBorder="1" applyAlignment="1">
      <alignment vertical="center"/>
    </xf>
    <xf numFmtId="168" fontId="88" fillId="24" borderId="0" xfId="421" applyNumberFormat="1" applyFont="1" applyFill="1" applyBorder="1" applyAlignment="1">
      <alignment vertical="center"/>
    </xf>
    <xf numFmtId="0" fontId="60" fillId="24" borderId="0" xfId="0" applyFont="1" applyFill="1" applyBorder="1" applyAlignment="1">
      <alignment vertical="center"/>
    </xf>
    <xf numFmtId="0" fontId="60" fillId="24" borderId="0" xfId="0" applyFont="1" applyFill="1" applyBorder="1" applyAlignment="1">
      <alignment vertical="center" wrapText="1"/>
    </xf>
    <xf numFmtId="0" fontId="89" fillId="24" borderId="16" xfId="0" applyFont="1" applyFill="1" applyBorder="1" applyAlignment="1">
      <alignment horizontal="center" vertical="center"/>
    </xf>
    <xf numFmtId="172" fontId="88" fillId="24" borderId="16" xfId="0" applyNumberFormat="1" applyFont="1" applyFill="1" applyBorder="1" applyAlignment="1">
      <alignment vertical="center" wrapText="1"/>
    </xf>
    <xf numFmtId="3" fontId="88" fillId="24" borderId="16" xfId="0" applyNumberFormat="1" applyFont="1" applyFill="1" applyBorder="1" applyAlignment="1">
      <alignment vertical="center" wrapText="1"/>
    </xf>
    <xf numFmtId="173" fontId="88" fillId="24" borderId="16" xfId="0" applyNumberFormat="1" applyFont="1" applyFill="1" applyBorder="1" applyAlignment="1">
      <alignment vertical="center" wrapText="1"/>
    </xf>
    <xf numFmtId="49" fontId="88" fillId="24" borderId="0" xfId="0" applyNumberFormat="1" applyFont="1" applyFill="1" applyBorder="1" applyAlignment="1">
      <alignment horizontal="center" vertical="center"/>
    </xf>
    <xf numFmtId="170" fontId="88" fillId="24" borderId="0" xfId="0" applyNumberFormat="1" applyFont="1" applyFill="1" applyBorder="1" applyAlignment="1">
      <alignment vertical="center"/>
    </xf>
    <xf numFmtId="170" fontId="88" fillId="24" borderId="0" xfId="0" applyNumberFormat="1" applyFont="1" applyFill="1" applyBorder="1" applyAlignment="1">
      <alignment vertical="center" wrapText="1"/>
    </xf>
    <xf numFmtId="174" fontId="89" fillId="24" borderId="0" xfId="0" applyNumberFormat="1" applyFont="1" applyFill="1" applyBorder="1" applyAlignment="1">
      <alignment horizontal="center" vertical="center"/>
    </xf>
    <xf numFmtId="174" fontId="88" fillId="24" borderId="0" xfId="0" applyNumberFormat="1" applyFont="1" applyFill="1" applyBorder="1" applyAlignment="1">
      <alignment vertical="center"/>
    </xf>
    <xf numFmtId="0" fontId="89" fillId="24" borderId="0" xfId="0" applyFont="1" applyFill="1" applyBorder="1" applyAlignment="1">
      <alignment horizontal="center" vertical="center"/>
    </xf>
    <xf numFmtId="172" fontId="88" fillId="24" borderId="0" xfId="0" applyNumberFormat="1" applyFont="1" applyFill="1" applyBorder="1" applyAlignment="1">
      <alignment vertical="center" wrapText="1"/>
    </xf>
    <xf numFmtId="173" fontId="88" fillId="24" borderId="0" xfId="0" applyNumberFormat="1" applyFont="1" applyFill="1" applyBorder="1" applyAlignment="1">
      <alignment vertical="center" wrapText="1"/>
    </xf>
    <xf numFmtId="169" fontId="89" fillId="24" borderId="0" xfId="0" applyNumberFormat="1" applyFont="1" applyFill="1" applyBorder="1" applyAlignment="1">
      <alignment horizontal="center" vertical="center"/>
    </xf>
    <xf numFmtId="4" fontId="88" fillId="24" borderId="0" xfId="0" applyNumberFormat="1" applyFont="1" applyFill="1" applyBorder="1" applyAlignment="1">
      <alignment vertical="center"/>
    </xf>
    <xf numFmtId="49" fontId="31" fillId="25" borderId="10" xfId="0" applyNumberFormat="1" applyFont="1" applyFill="1" applyBorder="1" applyAlignment="1">
      <alignment horizontal="center" vertical="center" wrapText="1"/>
    </xf>
    <xf numFmtId="49" fontId="31" fillId="25" borderId="11" xfId="0" applyNumberFormat="1" applyFont="1" applyFill="1" applyBorder="1" applyAlignment="1">
      <alignment horizontal="center" vertical="center" wrapText="1"/>
    </xf>
    <xf numFmtId="49" fontId="31" fillId="25" borderId="12" xfId="0" applyNumberFormat="1" applyFont="1" applyFill="1" applyBorder="1" applyAlignment="1">
      <alignment horizontal="center" vertical="center" wrapText="1"/>
    </xf>
    <xf numFmtId="10" fontId="78" fillId="0" borderId="0" xfId="421" applyNumberFormat="1" applyFont="1" applyAlignment="1">
      <alignment vertical="center"/>
    </xf>
    <xf numFmtId="0" fontId="87" fillId="24" borderId="0" xfId="0" applyFont="1" applyFill="1" applyAlignment="1">
      <alignment horizontal="left" vertical="center" indent="1"/>
    </xf>
    <xf numFmtId="0" fontId="26" fillId="24" borderId="0" xfId="0" applyFont="1" applyFill="1" applyAlignment="1">
      <alignment horizontal="left" vertical="center" indent="1"/>
    </xf>
    <xf numFmtId="0" fontId="53" fillId="24" borderId="0" xfId="0" applyFont="1" applyFill="1" applyAlignment="1">
      <alignment horizontal="left" vertical="center" indent="1"/>
    </xf>
    <xf numFmtId="0" fontId="30" fillId="24" borderId="15" xfId="395" applyFont="1" applyFill="1" applyBorder="1" applyAlignment="1">
      <alignment horizontal="center" vertical="center"/>
    </xf>
    <xf numFmtId="0" fontId="53" fillId="0" borderId="0" xfId="0" applyFont="1" applyAlignment="1">
      <alignment horizontal="left" vertical="center" indent="1"/>
    </xf>
    <xf numFmtId="0" fontId="37" fillId="0" borderId="0" xfId="0" applyFont="1" applyAlignment="1">
      <alignment horizontal="left" vertical="center" indent="1"/>
    </xf>
    <xf numFmtId="0" fontId="36" fillId="0" borderId="0" xfId="0" applyFont="1" applyAlignment="1">
      <alignment horizontal="left" vertical="center" indent="1"/>
    </xf>
    <xf numFmtId="0" fontId="53" fillId="24" borderId="0" xfId="0" applyFont="1" applyFill="1" applyBorder="1" applyAlignment="1">
      <alignment horizontal="left" vertical="center" indent="1"/>
    </xf>
    <xf numFmtId="0" fontId="36" fillId="24" borderId="0" xfId="0" applyFont="1" applyFill="1" applyBorder="1" applyAlignment="1">
      <alignment horizontal="left" vertical="center" indent="1"/>
    </xf>
    <xf numFmtId="0" fontId="53" fillId="0" borderId="0" xfId="0" applyFont="1" applyFill="1" applyBorder="1" applyAlignment="1">
      <alignment horizontal="left" vertical="center" indent="1"/>
    </xf>
    <xf numFmtId="0" fontId="36" fillId="0" borderId="0" xfId="0" applyFont="1" applyFill="1" applyBorder="1" applyAlignment="1">
      <alignment horizontal="left" vertical="center" indent="1"/>
    </xf>
    <xf numFmtId="0" fontId="54" fillId="24" borderId="0" xfId="0" applyFont="1" applyFill="1" applyBorder="1" applyAlignment="1">
      <alignment horizontal="left" vertical="center" indent="1"/>
    </xf>
    <xf numFmtId="0" fontId="53" fillId="24" borderId="0" xfId="0" applyFont="1" applyFill="1" applyAlignment="1">
      <alignment horizontal="left" vertical="top"/>
    </xf>
    <xf numFmtId="0" fontId="53" fillId="24" borderId="0" xfId="0" applyFont="1" applyFill="1" applyBorder="1" applyAlignment="1">
      <alignment horizontal="left" vertical="center"/>
    </xf>
    <xf numFmtId="0" fontId="53" fillId="25" borderId="20" xfId="0" applyFont="1" applyFill="1" applyBorder="1" applyAlignment="1">
      <alignment horizontal="left" vertical="center" indent="1"/>
    </xf>
    <xf numFmtId="0" fontId="36" fillId="25" borderId="20" xfId="0" applyFont="1" applyFill="1" applyBorder="1" applyAlignment="1">
      <alignment horizontal="left" vertical="center" indent="1"/>
    </xf>
    <xf numFmtId="0" fontId="53" fillId="25" borderId="0" xfId="0" applyFont="1" applyFill="1" applyBorder="1" applyAlignment="1">
      <alignment horizontal="left" vertical="center" indent="1"/>
    </xf>
    <xf numFmtId="0" fontId="36" fillId="25" borderId="0" xfId="0" applyFont="1" applyFill="1" applyBorder="1" applyAlignment="1">
      <alignment horizontal="left" vertical="center" indent="1"/>
    </xf>
    <xf numFmtId="0" fontId="33" fillId="24" borderId="15" xfId="0" applyFont="1" applyFill="1" applyBorder="1" applyAlignment="1">
      <alignment horizontal="center" vertical="center" textRotation="90" wrapText="1"/>
    </xf>
    <xf numFmtId="0" fontId="53" fillId="24" borderId="0" xfId="0" applyFont="1" applyFill="1" applyBorder="1" applyAlignment="1">
      <alignment horizontal="center" vertical="center"/>
    </xf>
    <xf numFmtId="0" fontId="30" fillId="25" borderId="15" xfId="0" applyFont="1" applyFill="1" applyBorder="1" applyAlignment="1">
      <alignment horizontal="left" vertical="center" wrapText="1"/>
    </xf>
    <xf numFmtId="0" fontId="30" fillId="25" borderId="15" xfId="0" applyFont="1" applyFill="1" applyBorder="1" applyAlignment="1">
      <alignment horizontal="center" vertical="center" textRotation="90" wrapText="1"/>
    </xf>
    <xf numFmtId="0" fontId="53" fillId="25" borderId="0" xfId="0" applyFont="1" applyFill="1" applyAlignment="1">
      <alignment horizontal="left" vertical="center" indent="1"/>
    </xf>
    <xf numFmtId="0" fontId="26" fillId="25" borderId="0" xfId="0" applyFont="1" applyFill="1" applyAlignment="1">
      <alignment horizontal="left" vertical="center" indent="1"/>
    </xf>
    <xf numFmtId="0" fontId="30" fillId="25" borderId="10" xfId="0" applyFont="1" applyFill="1" applyBorder="1" applyAlignment="1">
      <alignment horizontal="center" vertical="center" textRotation="90" wrapText="1"/>
    </xf>
    <xf numFmtId="0" fontId="30" fillId="25" borderId="11" xfId="0" applyFont="1" applyFill="1" applyBorder="1" applyAlignment="1">
      <alignment horizontal="center" vertical="center" textRotation="90" wrapText="1"/>
    </xf>
    <xf numFmtId="0" fontId="53" fillId="0" borderId="0" xfId="383" applyFont="1" applyAlignment="1">
      <alignment horizontal="left" vertical="center" indent="1"/>
    </xf>
    <xf numFmtId="0" fontId="53" fillId="24" borderId="0" xfId="383" applyFont="1" applyFill="1" applyBorder="1" applyAlignment="1">
      <alignment horizontal="left" vertical="center" indent="1"/>
    </xf>
  </cellXfs>
  <cellStyles count="467">
    <cellStyle name="20% - Accent1" xfId="1" builtinId="30" customBuiltin="1"/>
    <cellStyle name="20% - Accent1 10" xfId="2" xr:uid="{00000000-0005-0000-0000-000001000000}"/>
    <cellStyle name="20% - Accent1 2" xfId="3" xr:uid="{00000000-0005-0000-0000-000002000000}"/>
    <cellStyle name="20% - Accent1 3" xfId="4" xr:uid="{00000000-0005-0000-0000-000003000000}"/>
    <cellStyle name="20% - Accent1 4" xfId="5" xr:uid="{00000000-0005-0000-0000-000004000000}"/>
    <cellStyle name="20% - Accent1 5" xfId="6" xr:uid="{00000000-0005-0000-0000-000005000000}"/>
    <cellStyle name="20% - Accent1 6" xfId="7" xr:uid="{00000000-0005-0000-0000-000006000000}"/>
    <cellStyle name="20% - Accent1 7" xfId="8" xr:uid="{00000000-0005-0000-0000-000007000000}"/>
    <cellStyle name="20% - Accent1 8" xfId="9" xr:uid="{00000000-0005-0000-0000-000008000000}"/>
    <cellStyle name="20% - Accent1 9" xfId="10" xr:uid="{00000000-0005-0000-0000-000009000000}"/>
    <cellStyle name="20% - Accent2" xfId="11" builtinId="34" customBuiltin="1"/>
    <cellStyle name="20% - Accent2 10" xfId="12" xr:uid="{00000000-0005-0000-0000-00000B000000}"/>
    <cellStyle name="20% - Accent2 2" xfId="13" xr:uid="{00000000-0005-0000-0000-00000C000000}"/>
    <cellStyle name="20% - Accent2 3" xfId="14" xr:uid="{00000000-0005-0000-0000-00000D000000}"/>
    <cellStyle name="20% - Accent2 4" xfId="15" xr:uid="{00000000-0005-0000-0000-00000E000000}"/>
    <cellStyle name="20% - Accent2 5" xfId="16" xr:uid="{00000000-0005-0000-0000-00000F000000}"/>
    <cellStyle name="20% - Accent2 6" xfId="17" xr:uid="{00000000-0005-0000-0000-000010000000}"/>
    <cellStyle name="20% - Accent2 7" xfId="18" xr:uid="{00000000-0005-0000-0000-000011000000}"/>
    <cellStyle name="20% - Accent2 8" xfId="19" xr:uid="{00000000-0005-0000-0000-000012000000}"/>
    <cellStyle name="20% - Accent2 9" xfId="20" xr:uid="{00000000-0005-0000-0000-000013000000}"/>
    <cellStyle name="20% - Accent3" xfId="21" builtinId="38" customBuiltin="1"/>
    <cellStyle name="20% - Accent3 10"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builtinId="42" customBuiltin="1"/>
    <cellStyle name="20% - Accent4 10" xfId="32" xr:uid="{00000000-0005-0000-0000-00001F000000}"/>
    <cellStyle name="20% - Accent4 2" xfId="33" xr:uid="{00000000-0005-0000-0000-000020000000}"/>
    <cellStyle name="20% - Accent4 3" xfId="34" xr:uid="{00000000-0005-0000-0000-000021000000}"/>
    <cellStyle name="20% - Accent4 4" xfId="35" xr:uid="{00000000-0005-0000-0000-000022000000}"/>
    <cellStyle name="20% - Accent4 5" xfId="36" xr:uid="{00000000-0005-0000-0000-000023000000}"/>
    <cellStyle name="20% - Accent4 6" xfId="37" xr:uid="{00000000-0005-0000-0000-000024000000}"/>
    <cellStyle name="20% - Accent4 7" xfId="38" xr:uid="{00000000-0005-0000-0000-000025000000}"/>
    <cellStyle name="20% - Accent4 8" xfId="39" xr:uid="{00000000-0005-0000-0000-000026000000}"/>
    <cellStyle name="20% - Accent4 9" xfId="40" xr:uid="{00000000-0005-0000-0000-000027000000}"/>
    <cellStyle name="20% - Accent5" xfId="41" builtinId="46" customBuiltin="1"/>
    <cellStyle name="20% - Accent5 10" xfId="42" xr:uid="{00000000-0005-0000-0000-000029000000}"/>
    <cellStyle name="20% - Accent5 2" xfId="43" xr:uid="{00000000-0005-0000-0000-00002A000000}"/>
    <cellStyle name="20% - Accent5 3" xfId="44" xr:uid="{00000000-0005-0000-0000-00002B000000}"/>
    <cellStyle name="20% - Accent5 4" xfId="45" xr:uid="{00000000-0005-0000-0000-00002C000000}"/>
    <cellStyle name="20% - Accent5 5" xfId="46" xr:uid="{00000000-0005-0000-0000-00002D000000}"/>
    <cellStyle name="20% - Accent5 6" xfId="47" xr:uid="{00000000-0005-0000-0000-00002E000000}"/>
    <cellStyle name="20% - Accent5 7" xfId="48" xr:uid="{00000000-0005-0000-0000-00002F000000}"/>
    <cellStyle name="20% - Accent5 8" xfId="49" xr:uid="{00000000-0005-0000-0000-000030000000}"/>
    <cellStyle name="20% - Accent5 9" xfId="50" xr:uid="{00000000-0005-0000-0000-000031000000}"/>
    <cellStyle name="20% - Accent6" xfId="51" builtinId="50" customBuiltin="1"/>
    <cellStyle name="20% - Accent6 10" xfId="52" xr:uid="{00000000-0005-0000-0000-000033000000}"/>
    <cellStyle name="20% - Accent6 2" xfId="53" xr:uid="{00000000-0005-0000-0000-000034000000}"/>
    <cellStyle name="20% - Accent6 3" xfId="54" xr:uid="{00000000-0005-0000-0000-000035000000}"/>
    <cellStyle name="20% - Accent6 4" xfId="55" xr:uid="{00000000-0005-0000-0000-000036000000}"/>
    <cellStyle name="20% - Accent6 5" xfId="56" xr:uid="{00000000-0005-0000-0000-000037000000}"/>
    <cellStyle name="20% - Accent6 6" xfId="57" xr:uid="{00000000-0005-0000-0000-000038000000}"/>
    <cellStyle name="20% - Accent6 7" xfId="58" xr:uid="{00000000-0005-0000-0000-000039000000}"/>
    <cellStyle name="20% - Accent6 8" xfId="59" xr:uid="{00000000-0005-0000-0000-00003A000000}"/>
    <cellStyle name="20% - Accent6 9" xfId="60" xr:uid="{00000000-0005-0000-0000-00003B000000}"/>
    <cellStyle name="40% - Accent1" xfId="61" builtinId="31" customBuiltin="1"/>
    <cellStyle name="40% - Accent1 10" xfId="62" xr:uid="{00000000-0005-0000-0000-00003D000000}"/>
    <cellStyle name="40% - Accent1 2" xfId="63" xr:uid="{00000000-0005-0000-0000-00003E000000}"/>
    <cellStyle name="40% - Accent1 3" xfId="64" xr:uid="{00000000-0005-0000-0000-00003F000000}"/>
    <cellStyle name="40% - Accent1 4" xfId="65" xr:uid="{00000000-0005-0000-0000-000040000000}"/>
    <cellStyle name="40% - Accent1 5" xfId="66" xr:uid="{00000000-0005-0000-0000-000041000000}"/>
    <cellStyle name="40% - Accent1 6" xfId="67" xr:uid="{00000000-0005-0000-0000-000042000000}"/>
    <cellStyle name="40% - Accent1 7" xfId="68" xr:uid="{00000000-0005-0000-0000-000043000000}"/>
    <cellStyle name="40% - Accent1 8" xfId="69" xr:uid="{00000000-0005-0000-0000-000044000000}"/>
    <cellStyle name="40% - Accent1 9" xfId="70" xr:uid="{00000000-0005-0000-0000-000045000000}"/>
    <cellStyle name="40% - Accent2" xfId="71" builtinId="35" customBuiltin="1"/>
    <cellStyle name="40% - Accent2 10" xfId="72" xr:uid="{00000000-0005-0000-0000-000047000000}"/>
    <cellStyle name="40% - Accent2 2" xfId="73" xr:uid="{00000000-0005-0000-0000-000048000000}"/>
    <cellStyle name="40% - Accent2 3" xfId="74" xr:uid="{00000000-0005-0000-0000-000049000000}"/>
    <cellStyle name="40% - Accent2 4" xfId="75" xr:uid="{00000000-0005-0000-0000-00004A000000}"/>
    <cellStyle name="40% - Accent2 5" xfId="76" xr:uid="{00000000-0005-0000-0000-00004B000000}"/>
    <cellStyle name="40% - Accent2 6" xfId="77" xr:uid="{00000000-0005-0000-0000-00004C000000}"/>
    <cellStyle name="40% - Accent2 7" xfId="78" xr:uid="{00000000-0005-0000-0000-00004D000000}"/>
    <cellStyle name="40% - Accent2 8" xfId="79" xr:uid="{00000000-0005-0000-0000-00004E000000}"/>
    <cellStyle name="40% - Accent2 9" xfId="80" xr:uid="{00000000-0005-0000-0000-00004F000000}"/>
    <cellStyle name="40% - Accent3" xfId="81" builtinId="39" customBuiltin="1"/>
    <cellStyle name="40% - Accent3 10" xfId="82" xr:uid="{00000000-0005-0000-0000-000051000000}"/>
    <cellStyle name="40% - Accent3 2" xfId="83" xr:uid="{00000000-0005-0000-0000-000052000000}"/>
    <cellStyle name="40% - Accent3 3" xfId="84" xr:uid="{00000000-0005-0000-0000-000053000000}"/>
    <cellStyle name="40% - Accent3 4" xfId="85" xr:uid="{00000000-0005-0000-0000-000054000000}"/>
    <cellStyle name="40% - Accent3 5" xfId="86" xr:uid="{00000000-0005-0000-0000-000055000000}"/>
    <cellStyle name="40% - Accent3 6" xfId="87" xr:uid="{00000000-0005-0000-0000-000056000000}"/>
    <cellStyle name="40% - Accent3 7" xfId="88" xr:uid="{00000000-0005-0000-0000-000057000000}"/>
    <cellStyle name="40% - Accent3 8" xfId="89" xr:uid="{00000000-0005-0000-0000-000058000000}"/>
    <cellStyle name="40% - Accent3 9" xfId="90" xr:uid="{00000000-0005-0000-0000-000059000000}"/>
    <cellStyle name="40% - Accent4" xfId="91" builtinId="43" customBuiltin="1"/>
    <cellStyle name="40% - Accent4 10" xfId="92" xr:uid="{00000000-0005-0000-0000-00005B000000}"/>
    <cellStyle name="40% - Accent4 2" xfId="93" xr:uid="{00000000-0005-0000-0000-00005C000000}"/>
    <cellStyle name="40% - Accent4 3" xfId="94" xr:uid="{00000000-0005-0000-0000-00005D000000}"/>
    <cellStyle name="40% - Accent4 4" xfId="95" xr:uid="{00000000-0005-0000-0000-00005E000000}"/>
    <cellStyle name="40% - Accent4 5" xfId="96" xr:uid="{00000000-0005-0000-0000-00005F000000}"/>
    <cellStyle name="40% - Accent4 6" xfId="97" xr:uid="{00000000-0005-0000-0000-000060000000}"/>
    <cellStyle name="40% - Accent4 7" xfId="98" xr:uid="{00000000-0005-0000-0000-000061000000}"/>
    <cellStyle name="40% - Accent4 8" xfId="99" xr:uid="{00000000-0005-0000-0000-000062000000}"/>
    <cellStyle name="40% - Accent4 9" xfId="100" xr:uid="{00000000-0005-0000-0000-000063000000}"/>
    <cellStyle name="40% - Accent5" xfId="101" builtinId="47" customBuiltin="1"/>
    <cellStyle name="40% - Accent5 10" xfId="102" xr:uid="{00000000-0005-0000-0000-000065000000}"/>
    <cellStyle name="40% - Accent5 2" xfId="103" xr:uid="{00000000-0005-0000-0000-000066000000}"/>
    <cellStyle name="40% - Accent5 3" xfId="104" xr:uid="{00000000-0005-0000-0000-000067000000}"/>
    <cellStyle name="40% - Accent5 4" xfId="105" xr:uid="{00000000-0005-0000-0000-000068000000}"/>
    <cellStyle name="40% - Accent5 5" xfId="106" xr:uid="{00000000-0005-0000-0000-000069000000}"/>
    <cellStyle name="40% - Accent5 6" xfId="107" xr:uid="{00000000-0005-0000-0000-00006A000000}"/>
    <cellStyle name="40% - Accent5 7" xfId="108" xr:uid="{00000000-0005-0000-0000-00006B000000}"/>
    <cellStyle name="40% - Accent5 8" xfId="109" xr:uid="{00000000-0005-0000-0000-00006C000000}"/>
    <cellStyle name="40% - Accent5 9" xfId="110" xr:uid="{00000000-0005-0000-0000-00006D000000}"/>
    <cellStyle name="40% - Accent6" xfId="111" builtinId="51" customBuiltin="1"/>
    <cellStyle name="40% - Accent6 10" xfId="112" xr:uid="{00000000-0005-0000-0000-00006F000000}"/>
    <cellStyle name="40% - Accent6 2" xfId="113" xr:uid="{00000000-0005-0000-0000-000070000000}"/>
    <cellStyle name="40% - Accent6 3" xfId="114" xr:uid="{00000000-0005-0000-0000-000071000000}"/>
    <cellStyle name="40% - Accent6 4" xfId="115" xr:uid="{00000000-0005-0000-0000-000072000000}"/>
    <cellStyle name="40% - Accent6 5" xfId="116" xr:uid="{00000000-0005-0000-0000-000073000000}"/>
    <cellStyle name="40% - Accent6 6" xfId="117" xr:uid="{00000000-0005-0000-0000-000074000000}"/>
    <cellStyle name="40% - Accent6 7" xfId="118" xr:uid="{00000000-0005-0000-0000-000075000000}"/>
    <cellStyle name="40% - Accent6 8" xfId="119" xr:uid="{00000000-0005-0000-0000-000076000000}"/>
    <cellStyle name="40% - Accent6 9" xfId="120" xr:uid="{00000000-0005-0000-0000-000077000000}"/>
    <cellStyle name="60% - Accent1" xfId="121" builtinId="32" customBuiltin="1"/>
    <cellStyle name="60% - Accent1 10" xfId="122" xr:uid="{00000000-0005-0000-0000-000079000000}"/>
    <cellStyle name="60% - Accent1 2" xfId="123" xr:uid="{00000000-0005-0000-0000-00007A000000}"/>
    <cellStyle name="60% - Accent1 3" xfId="124" xr:uid="{00000000-0005-0000-0000-00007B000000}"/>
    <cellStyle name="60% - Accent1 4" xfId="125" xr:uid="{00000000-0005-0000-0000-00007C000000}"/>
    <cellStyle name="60% - Accent1 5" xfId="126" xr:uid="{00000000-0005-0000-0000-00007D000000}"/>
    <cellStyle name="60% - Accent1 6" xfId="127" xr:uid="{00000000-0005-0000-0000-00007E000000}"/>
    <cellStyle name="60% - Accent1 7" xfId="128" xr:uid="{00000000-0005-0000-0000-00007F000000}"/>
    <cellStyle name="60% - Accent1 8" xfId="129" xr:uid="{00000000-0005-0000-0000-000080000000}"/>
    <cellStyle name="60% - Accent1 9" xfId="130" xr:uid="{00000000-0005-0000-0000-000081000000}"/>
    <cellStyle name="60% - Accent2" xfId="131" builtinId="36" customBuiltin="1"/>
    <cellStyle name="60% - Accent2 10" xfId="132" xr:uid="{00000000-0005-0000-0000-000083000000}"/>
    <cellStyle name="60% - Accent2 2" xfId="133" xr:uid="{00000000-0005-0000-0000-000084000000}"/>
    <cellStyle name="60% - Accent2 3" xfId="134" xr:uid="{00000000-0005-0000-0000-000085000000}"/>
    <cellStyle name="60% - Accent2 4" xfId="135" xr:uid="{00000000-0005-0000-0000-000086000000}"/>
    <cellStyle name="60% - Accent2 5" xfId="136" xr:uid="{00000000-0005-0000-0000-000087000000}"/>
    <cellStyle name="60% - Accent2 6" xfId="137" xr:uid="{00000000-0005-0000-0000-000088000000}"/>
    <cellStyle name="60% - Accent2 7" xfId="138" xr:uid="{00000000-0005-0000-0000-000089000000}"/>
    <cellStyle name="60% - Accent2 8" xfId="139" xr:uid="{00000000-0005-0000-0000-00008A000000}"/>
    <cellStyle name="60% - Accent2 9" xfId="140" xr:uid="{00000000-0005-0000-0000-00008B000000}"/>
    <cellStyle name="60% - Accent3" xfId="141" builtinId="40" customBuiltin="1"/>
    <cellStyle name="60% - Accent3 10" xfId="142" xr:uid="{00000000-0005-0000-0000-00008D000000}"/>
    <cellStyle name="60% - Accent3 2" xfId="143" xr:uid="{00000000-0005-0000-0000-00008E000000}"/>
    <cellStyle name="60% - Accent3 3" xfId="144" xr:uid="{00000000-0005-0000-0000-00008F000000}"/>
    <cellStyle name="60% - Accent3 4" xfId="145" xr:uid="{00000000-0005-0000-0000-000090000000}"/>
    <cellStyle name="60% - Accent3 5" xfId="146" xr:uid="{00000000-0005-0000-0000-000091000000}"/>
    <cellStyle name="60% - Accent3 6" xfId="147" xr:uid="{00000000-0005-0000-0000-000092000000}"/>
    <cellStyle name="60% - Accent3 7" xfId="148" xr:uid="{00000000-0005-0000-0000-000093000000}"/>
    <cellStyle name="60% - Accent3 8" xfId="149" xr:uid="{00000000-0005-0000-0000-000094000000}"/>
    <cellStyle name="60% - Accent3 9" xfId="150" xr:uid="{00000000-0005-0000-0000-000095000000}"/>
    <cellStyle name="60% - Accent4" xfId="151" builtinId="44" customBuiltin="1"/>
    <cellStyle name="60% - Accent4 10" xfId="152" xr:uid="{00000000-0005-0000-0000-000097000000}"/>
    <cellStyle name="60% - Accent4 2" xfId="153" xr:uid="{00000000-0005-0000-0000-000098000000}"/>
    <cellStyle name="60% - Accent4 3" xfId="154" xr:uid="{00000000-0005-0000-0000-000099000000}"/>
    <cellStyle name="60% - Accent4 4" xfId="155" xr:uid="{00000000-0005-0000-0000-00009A000000}"/>
    <cellStyle name="60% - Accent4 5" xfId="156" xr:uid="{00000000-0005-0000-0000-00009B000000}"/>
    <cellStyle name="60% - Accent4 6" xfId="157" xr:uid="{00000000-0005-0000-0000-00009C000000}"/>
    <cellStyle name="60% - Accent4 7" xfId="158" xr:uid="{00000000-0005-0000-0000-00009D000000}"/>
    <cellStyle name="60% - Accent4 8" xfId="159" xr:uid="{00000000-0005-0000-0000-00009E000000}"/>
    <cellStyle name="60% - Accent4 9" xfId="160" xr:uid="{00000000-0005-0000-0000-00009F000000}"/>
    <cellStyle name="60% - Accent5" xfId="161" builtinId="48" customBuiltin="1"/>
    <cellStyle name="60% - Accent5 10" xfId="162" xr:uid="{00000000-0005-0000-0000-0000A1000000}"/>
    <cellStyle name="60% - Accent5 2" xfId="163" xr:uid="{00000000-0005-0000-0000-0000A2000000}"/>
    <cellStyle name="60% - Accent5 3" xfId="164" xr:uid="{00000000-0005-0000-0000-0000A3000000}"/>
    <cellStyle name="60% - Accent5 4" xfId="165" xr:uid="{00000000-0005-0000-0000-0000A4000000}"/>
    <cellStyle name="60% - Accent5 5" xfId="166" xr:uid="{00000000-0005-0000-0000-0000A5000000}"/>
    <cellStyle name="60% - Accent5 6" xfId="167" xr:uid="{00000000-0005-0000-0000-0000A6000000}"/>
    <cellStyle name="60% - Accent5 7" xfId="168" xr:uid="{00000000-0005-0000-0000-0000A7000000}"/>
    <cellStyle name="60% - Accent5 8" xfId="169" xr:uid="{00000000-0005-0000-0000-0000A8000000}"/>
    <cellStyle name="60% - Accent5 9" xfId="170" xr:uid="{00000000-0005-0000-0000-0000A9000000}"/>
    <cellStyle name="60% - Accent6" xfId="171" builtinId="52" customBuiltin="1"/>
    <cellStyle name="60% - Accent6 10" xfId="172" xr:uid="{00000000-0005-0000-0000-0000AB000000}"/>
    <cellStyle name="60% - Accent6 2" xfId="173" xr:uid="{00000000-0005-0000-0000-0000AC000000}"/>
    <cellStyle name="60% - Accent6 3" xfId="174" xr:uid="{00000000-0005-0000-0000-0000AD000000}"/>
    <cellStyle name="60% - Accent6 4" xfId="175" xr:uid="{00000000-0005-0000-0000-0000AE000000}"/>
    <cellStyle name="60% - Accent6 5" xfId="176" xr:uid="{00000000-0005-0000-0000-0000AF000000}"/>
    <cellStyle name="60% - Accent6 6" xfId="177" xr:uid="{00000000-0005-0000-0000-0000B0000000}"/>
    <cellStyle name="60% - Accent6 7" xfId="178" xr:uid="{00000000-0005-0000-0000-0000B1000000}"/>
    <cellStyle name="60% - Accent6 8" xfId="179" xr:uid="{00000000-0005-0000-0000-0000B2000000}"/>
    <cellStyle name="60% - Accent6 9" xfId="180" xr:uid="{00000000-0005-0000-0000-0000B3000000}"/>
    <cellStyle name="Accent1" xfId="181" builtinId="29" customBuiltin="1"/>
    <cellStyle name="Accent1 10" xfId="182" xr:uid="{00000000-0005-0000-0000-0000B5000000}"/>
    <cellStyle name="Accent1 2" xfId="183" xr:uid="{00000000-0005-0000-0000-0000B6000000}"/>
    <cellStyle name="Accent1 3" xfId="184" xr:uid="{00000000-0005-0000-0000-0000B7000000}"/>
    <cellStyle name="Accent1 4" xfId="185" xr:uid="{00000000-0005-0000-0000-0000B8000000}"/>
    <cellStyle name="Accent1 5" xfId="186" xr:uid="{00000000-0005-0000-0000-0000B9000000}"/>
    <cellStyle name="Accent1 6" xfId="187" xr:uid="{00000000-0005-0000-0000-0000BA000000}"/>
    <cellStyle name="Accent1 7" xfId="188" xr:uid="{00000000-0005-0000-0000-0000BB000000}"/>
    <cellStyle name="Accent1 8" xfId="189" xr:uid="{00000000-0005-0000-0000-0000BC000000}"/>
    <cellStyle name="Accent1 9" xfId="190" xr:uid="{00000000-0005-0000-0000-0000BD000000}"/>
    <cellStyle name="Accent2" xfId="191" builtinId="33" customBuiltin="1"/>
    <cellStyle name="Accent2 10" xfId="192" xr:uid="{00000000-0005-0000-0000-0000BF000000}"/>
    <cellStyle name="Accent2 2" xfId="193" xr:uid="{00000000-0005-0000-0000-0000C0000000}"/>
    <cellStyle name="Accent2 3" xfId="194" xr:uid="{00000000-0005-0000-0000-0000C1000000}"/>
    <cellStyle name="Accent2 4" xfId="195" xr:uid="{00000000-0005-0000-0000-0000C2000000}"/>
    <cellStyle name="Accent2 5" xfId="196" xr:uid="{00000000-0005-0000-0000-0000C3000000}"/>
    <cellStyle name="Accent2 6" xfId="197" xr:uid="{00000000-0005-0000-0000-0000C4000000}"/>
    <cellStyle name="Accent2 7" xfId="198" xr:uid="{00000000-0005-0000-0000-0000C5000000}"/>
    <cellStyle name="Accent2 8" xfId="199" xr:uid="{00000000-0005-0000-0000-0000C6000000}"/>
    <cellStyle name="Accent2 9" xfId="200" xr:uid="{00000000-0005-0000-0000-0000C7000000}"/>
    <cellStyle name="Accent3" xfId="201" builtinId="37" customBuiltin="1"/>
    <cellStyle name="Accent3 10" xfId="202" xr:uid="{00000000-0005-0000-0000-0000C9000000}"/>
    <cellStyle name="Accent3 2" xfId="203" xr:uid="{00000000-0005-0000-0000-0000CA000000}"/>
    <cellStyle name="Accent3 3" xfId="204" xr:uid="{00000000-0005-0000-0000-0000CB000000}"/>
    <cellStyle name="Accent3 4" xfId="205" xr:uid="{00000000-0005-0000-0000-0000CC000000}"/>
    <cellStyle name="Accent3 5" xfId="206" xr:uid="{00000000-0005-0000-0000-0000CD000000}"/>
    <cellStyle name="Accent3 6" xfId="207" xr:uid="{00000000-0005-0000-0000-0000CE000000}"/>
    <cellStyle name="Accent3 7" xfId="208" xr:uid="{00000000-0005-0000-0000-0000CF000000}"/>
    <cellStyle name="Accent3 8" xfId="209" xr:uid="{00000000-0005-0000-0000-0000D0000000}"/>
    <cellStyle name="Accent3 9" xfId="210" xr:uid="{00000000-0005-0000-0000-0000D1000000}"/>
    <cellStyle name="Accent4" xfId="211" builtinId="41" customBuiltin="1"/>
    <cellStyle name="Accent4 10" xfId="212" xr:uid="{00000000-0005-0000-0000-0000D3000000}"/>
    <cellStyle name="Accent4 2" xfId="213" xr:uid="{00000000-0005-0000-0000-0000D4000000}"/>
    <cellStyle name="Accent4 3" xfId="214" xr:uid="{00000000-0005-0000-0000-0000D5000000}"/>
    <cellStyle name="Accent4 4" xfId="215" xr:uid="{00000000-0005-0000-0000-0000D6000000}"/>
    <cellStyle name="Accent4 5" xfId="216" xr:uid="{00000000-0005-0000-0000-0000D7000000}"/>
    <cellStyle name="Accent4 6" xfId="217" xr:uid="{00000000-0005-0000-0000-0000D8000000}"/>
    <cellStyle name="Accent4 7" xfId="218" xr:uid="{00000000-0005-0000-0000-0000D9000000}"/>
    <cellStyle name="Accent4 8" xfId="219" xr:uid="{00000000-0005-0000-0000-0000DA000000}"/>
    <cellStyle name="Accent4 9" xfId="220" xr:uid="{00000000-0005-0000-0000-0000DB000000}"/>
    <cellStyle name="Accent5" xfId="221" builtinId="45" customBuiltin="1"/>
    <cellStyle name="Accent5 10" xfId="222" xr:uid="{00000000-0005-0000-0000-0000DD000000}"/>
    <cellStyle name="Accent5 2" xfId="223" xr:uid="{00000000-0005-0000-0000-0000DE000000}"/>
    <cellStyle name="Accent5 3" xfId="224" xr:uid="{00000000-0005-0000-0000-0000DF000000}"/>
    <cellStyle name="Accent5 4" xfId="225" xr:uid="{00000000-0005-0000-0000-0000E0000000}"/>
    <cellStyle name="Accent5 5" xfId="226" xr:uid="{00000000-0005-0000-0000-0000E1000000}"/>
    <cellStyle name="Accent5 6" xfId="227" xr:uid="{00000000-0005-0000-0000-0000E2000000}"/>
    <cellStyle name="Accent5 7" xfId="228" xr:uid="{00000000-0005-0000-0000-0000E3000000}"/>
    <cellStyle name="Accent5 8" xfId="229" xr:uid="{00000000-0005-0000-0000-0000E4000000}"/>
    <cellStyle name="Accent5 9" xfId="230" xr:uid="{00000000-0005-0000-0000-0000E5000000}"/>
    <cellStyle name="Accent6" xfId="231" builtinId="49" customBuiltin="1"/>
    <cellStyle name="Accent6 10" xfId="232" xr:uid="{00000000-0005-0000-0000-0000E7000000}"/>
    <cellStyle name="Accent6 2" xfId="233" xr:uid="{00000000-0005-0000-0000-0000E8000000}"/>
    <cellStyle name="Accent6 3" xfId="234" xr:uid="{00000000-0005-0000-0000-0000E9000000}"/>
    <cellStyle name="Accent6 4" xfId="235" xr:uid="{00000000-0005-0000-0000-0000EA000000}"/>
    <cellStyle name="Accent6 5" xfId="236" xr:uid="{00000000-0005-0000-0000-0000EB000000}"/>
    <cellStyle name="Accent6 6" xfId="237" xr:uid="{00000000-0005-0000-0000-0000EC000000}"/>
    <cellStyle name="Accent6 7" xfId="238" xr:uid="{00000000-0005-0000-0000-0000ED000000}"/>
    <cellStyle name="Accent6 8" xfId="239" xr:uid="{00000000-0005-0000-0000-0000EE000000}"/>
    <cellStyle name="Accent6 9" xfId="240" xr:uid="{00000000-0005-0000-0000-0000EF000000}"/>
    <cellStyle name="Bad" xfId="241" builtinId="27" customBuiltin="1"/>
    <cellStyle name="Bad 10" xfId="242" xr:uid="{00000000-0005-0000-0000-0000F1000000}"/>
    <cellStyle name="Bad 2" xfId="243" xr:uid="{00000000-0005-0000-0000-0000F2000000}"/>
    <cellStyle name="Bad 3" xfId="244" xr:uid="{00000000-0005-0000-0000-0000F3000000}"/>
    <cellStyle name="Bad 4" xfId="245" xr:uid="{00000000-0005-0000-0000-0000F4000000}"/>
    <cellStyle name="Bad 5" xfId="246" xr:uid="{00000000-0005-0000-0000-0000F5000000}"/>
    <cellStyle name="Bad 6" xfId="247" xr:uid="{00000000-0005-0000-0000-0000F6000000}"/>
    <cellStyle name="Bad 7" xfId="248" xr:uid="{00000000-0005-0000-0000-0000F7000000}"/>
    <cellStyle name="Bad 8" xfId="249" xr:uid="{00000000-0005-0000-0000-0000F8000000}"/>
    <cellStyle name="Bad 9" xfId="250" xr:uid="{00000000-0005-0000-0000-0000F9000000}"/>
    <cellStyle name="Calculation" xfId="251" builtinId="22" customBuiltin="1"/>
    <cellStyle name="Calculation 10" xfId="252" xr:uid="{00000000-0005-0000-0000-0000FB000000}"/>
    <cellStyle name="Calculation 2" xfId="253" xr:uid="{00000000-0005-0000-0000-0000FC000000}"/>
    <cellStyle name="Calculation 3" xfId="254" xr:uid="{00000000-0005-0000-0000-0000FD000000}"/>
    <cellStyle name="Calculation 4" xfId="255" xr:uid="{00000000-0005-0000-0000-0000FE000000}"/>
    <cellStyle name="Calculation 5" xfId="256" xr:uid="{00000000-0005-0000-0000-0000FF000000}"/>
    <cellStyle name="Calculation 6" xfId="257" xr:uid="{00000000-0005-0000-0000-000000010000}"/>
    <cellStyle name="Calculation 7" xfId="258" xr:uid="{00000000-0005-0000-0000-000001010000}"/>
    <cellStyle name="Calculation 8" xfId="259" xr:uid="{00000000-0005-0000-0000-000002010000}"/>
    <cellStyle name="Calculation 9" xfId="260" xr:uid="{00000000-0005-0000-0000-000003010000}"/>
    <cellStyle name="Check Cell" xfId="261" builtinId="23" customBuiltin="1"/>
    <cellStyle name="Check Cell 10" xfId="262" xr:uid="{00000000-0005-0000-0000-000005010000}"/>
    <cellStyle name="Check Cell 2" xfId="263" xr:uid="{00000000-0005-0000-0000-000006010000}"/>
    <cellStyle name="Check Cell 3" xfId="264" xr:uid="{00000000-0005-0000-0000-000007010000}"/>
    <cellStyle name="Check Cell 4" xfId="265" xr:uid="{00000000-0005-0000-0000-000008010000}"/>
    <cellStyle name="Check Cell 5" xfId="266" xr:uid="{00000000-0005-0000-0000-000009010000}"/>
    <cellStyle name="Check Cell 6" xfId="267" xr:uid="{00000000-0005-0000-0000-00000A010000}"/>
    <cellStyle name="Check Cell 7" xfId="268" xr:uid="{00000000-0005-0000-0000-00000B010000}"/>
    <cellStyle name="Check Cell 8" xfId="269" xr:uid="{00000000-0005-0000-0000-00000C010000}"/>
    <cellStyle name="Check Cell 9" xfId="270" xr:uid="{00000000-0005-0000-0000-00000D010000}"/>
    <cellStyle name="Comma" xfId="271" builtinId="3"/>
    <cellStyle name="Comma [0]" xfId="272" builtinId="6"/>
    <cellStyle name="Comma 10" xfId="273" xr:uid="{00000000-0005-0000-0000-000010010000}"/>
    <cellStyle name="Comma 10 2" xfId="274" xr:uid="{00000000-0005-0000-0000-000011010000}"/>
    <cellStyle name="Comma 11" xfId="275" xr:uid="{00000000-0005-0000-0000-000012010000}"/>
    <cellStyle name="Comma 12" xfId="276" xr:uid="{00000000-0005-0000-0000-000013010000}"/>
    <cellStyle name="Comma 2" xfId="277" xr:uid="{00000000-0005-0000-0000-000014010000}"/>
    <cellStyle name="Comma 2 2" xfId="278" xr:uid="{00000000-0005-0000-0000-000015010000}"/>
    <cellStyle name="Comma 3" xfId="279" xr:uid="{00000000-0005-0000-0000-000016010000}"/>
    <cellStyle name="Comma 4" xfId="280" xr:uid="{00000000-0005-0000-0000-000017010000}"/>
    <cellStyle name="Comma 5" xfId="281" xr:uid="{00000000-0005-0000-0000-000018010000}"/>
    <cellStyle name="Comma 6" xfId="282" xr:uid="{00000000-0005-0000-0000-000019010000}"/>
    <cellStyle name="Comma 6 2" xfId="283" xr:uid="{00000000-0005-0000-0000-00001A010000}"/>
    <cellStyle name="Comma 7" xfId="284" xr:uid="{00000000-0005-0000-0000-00001B010000}"/>
    <cellStyle name="Comma 8" xfId="285" xr:uid="{00000000-0005-0000-0000-00001C010000}"/>
    <cellStyle name="Comma 9" xfId="286" xr:uid="{00000000-0005-0000-0000-00001D010000}"/>
    <cellStyle name="Comma 9 2" xfId="287" xr:uid="{00000000-0005-0000-0000-00001E010000}"/>
    <cellStyle name="Explanatory Text" xfId="288" builtinId="53" customBuiltin="1"/>
    <cellStyle name="Explanatory Text 10" xfId="289" xr:uid="{00000000-0005-0000-0000-000020010000}"/>
    <cellStyle name="Explanatory Text 2" xfId="290" xr:uid="{00000000-0005-0000-0000-000021010000}"/>
    <cellStyle name="Explanatory Text 3" xfId="291" xr:uid="{00000000-0005-0000-0000-000022010000}"/>
    <cellStyle name="Explanatory Text 4" xfId="292" xr:uid="{00000000-0005-0000-0000-000023010000}"/>
    <cellStyle name="Explanatory Text 5" xfId="293" xr:uid="{00000000-0005-0000-0000-000024010000}"/>
    <cellStyle name="Explanatory Text 6" xfId="294" xr:uid="{00000000-0005-0000-0000-000025010000}"/>
    <cellStyle name="Explanatory Text 7" xfId="295" xr:uid="{00000000-0005-0000-0000-000026010000}"/>
    <cellStyle name="Explanatory Text 8" xfId="296" xr:uid="{00000000-0005-0000-0000-000027010000}"/>
    <cellStyle name="Explanatory Text 9" xfId="297" xr:uid="{00000000-0005-0000-0000-000028010000}"/>
    <cellStyle name="Good" xfId="298" builtinId="26" customBuiltin="1"/>
    <cellStyle name="Good 10" xfId="299" xr:uid="{00000000-0005-0000-0000-00002A010000}"/>
    <cellStyle name="Good 2" xfId="300" xr:uid="{00000000-0005-0000-0000-00002B010000}"/>
    <cellStyle name="Good 3" xfId="301" xr:uid="{00000000-0005-0000-0000-00002C010000}"/>
    <cellStyle name="Good 4" xfId="302" xr:uid="{00000000-0005-0000-0000-00002D010000}"/>
    <cellStyle name="Good 5" xfId="303" xr:uid="{00000000-0005-0000-0000-00002E010000}"/>
    <cellStyle name="Good 6" xfId="304" xr:uid="{00000000-0005-0000-0000-00002F010000}"/>
    <cellStyle name="Good 7" xfId="305" xr:uid="{00000000-0005-0000-0000-000030010000}"/>
    <cellStyle name="Good 8" xfId="306" xr:uid="{00000000-0005-0000-0000-000031010000}"/>
    <cellStyle name="Good 9" xfId="307" xr:uid="{00000000-0005-0000-0000-000032010000}"/>
    <cellStyle name="Heading 1" xfId="308" builtinId="16" customBuiltin="1"/>
    <cellStyle name="Heading 1 10" xfId="309" xr:uid="{00000000-0005-0000-0000-000034010000}"/>
    <cellStyle name="Heading 1 2" xfId="310" xr:uid="{00000000-0005-0000-0000-000035010000}"/>
    <cellStyle name="Heading 1 3" xfId="311" xr:uid="{00000000-0005-0000-0000-000036010000}"/>
    <cellStyle name="Heading 1 4" xfId="312" xr:uid="{00000000-0005-0000-0000-000037010000}"/>
    <cellStyle name="Heading 1 5" xfId="313" xr:uid="{00000000-0005-0000-0000-000038010000}"/>
    <cellStyle name="Heading 1 6" xfId="314" xr:uid="{00000000-0005-0000-0000-000039010000}"/>
    <cellStyle name="Heading 1 7" xfId="315" xr:uid="{00000000-0005-0000-0000-00003A010000}"/>
    <cellStyle name="Heading 1 8" xfId="316" xr:uid="{00000000-0005-0000-0000-00003B010000}"/>
    <cellStyle name="Heading 1 9" xfId="317" xr:uid="{00000000-0005-0000-0000-00003C010000}"/>
    <cellStyle name="Heading 2" xfId="318" builtinId="17" customBuiltin="1"/>
    <cellStyle name="Heading 2 10" xfId="319" xr:uid="{00000000-0005-0000-0000-00003E010000}"/>
    <cellStyle name="Heading 2 2" xfId="320" xr:uid="{00000000-0005-0000-0000-00003F010000}"/>
    <cellStyle name="Heading 2 3" xfId="321" xr:uid="{00000000-0005-0000-0000-000040010000}"/>
    <cellStyle name="Heading 2 4" xfId="322" xr:uid="{00000000-0005-0000-0000-000041010000}"/>
    <cellStyle name="Heading 2 5" xfId="323" xr:uid="{00000000-0005-0000-0000-000042010000}"/>
    <cellStyle name="Heading 2 6" xfId="324" xr:uid="{00000000-0005-0000-0000-000043010000}"/>
    <cellStyle name="Heading 2 7" xfId="325" xr:uid="{00000000-0005-0000-0000-000044010000}"/>
    <cellStyle name="Heading 2 8" xfId="326" xr:uid="{00000000-0005-0000-0000-000045010000}"/>
    <cellStyle name="Heading 2 9" xfId="327" xr:uid="{00000000-0005-0000-0000-000046010000}"/>
    <cellStyle name="Heading 3" xfId="328" builtinId="18" customBuiltin="1"/>
    <cellStyle name="Heading 3 10" xfId="329" xr:uid="{00000000-0005-0000-0000-000048010000}"/>
    <cellStyle name="Heading 3 2" xfId="330" xr:uid="{00000000-0005-0000-0000-000049010000}"/>
    <cellStyle name="Heading 3 3" xfId="331" xr:uid="{00000000-0005-0000-0000-00004A010000}"/>
    <cellStyle name="Heading 3 4" xfId="332" xr:uid="{00000000-0005-0000-0000-00004B010000}"/>
    <cellStyle name="Heading 3 5" xfId="333" xr:uid="{00000000-0005-0000-0000-00004C010000}"/>
    <cellStyle name="Heading 3 6" xfId="334" xr:uid="{00000000-0005-0000-0000-00004D010000}"/>
    <cellStyle name="Heading 3 7" xfId="335" xr:uid="{00000000-0005-0000-0000-00004E010000}"/>
    <cellStyle name="Heading 3 8" xfId="336" xr:uid="{00000000-0005-0000-0000-00004F010000}"/>
    <cellStyle name="Heading 3 9" xfId="337" xr:uid="{00000000-0005-0000-0000-000050010000}"/>
    <cellStyle name="Heading 4" xfId="338" builtinId="19" customBuiltin="1"/>
    <cellStyle name="Heading 4 10" xfId="339" xr:uid="{00000000-0005-0000-0000-000052010000}"/>
    <cellStyle name="Heading 4 2" xfId="340" xr:uid="{00000000-0005-0000-0000-000053010000}"/>
    <cellStyle name="Heading 4 3" xfId="341" xr:uid="{00000000-0005-0000-0000-000054010000}"/>
    <cellStyle name="Heading 4 4" xfId="342" xr:uid="{00000000-0005-0000-0000-000055010000}"/>
    <cellStyle name="Heading 4 5" xfId="343" xr:uid="{00000000-0005-0000-0000-000056010000}"/>
    <cellStyle name="Heading 4 6" xfId="344" xr:uid="{00000000-0005-0000-0000-000057010000}"/>
    <cellStyle name="Heading 4 7" xfId="345" xr:uid="{00000000-0005-0000-0000-000058010000}"/>
    <cellStyle name="Heading 4 8" xfId="346" xr:uid="{00000000-0005-0000-0000-000059010000}"/>
    <cellStyle name="Heading 4 9" xfId="347" xr:uid="{00000000-0005-0000-0000-00005A010000}"/>
    <cellStyle name="Input" xfId="348" builtinId="20" customBuiltin="1"/>
    <cellStyle name="Input 10" xfId="349" xr:uid="{00000000-0005-0000-0000-00005C010000}"/>
    <cellStyle name="Input 2" xfId="350" xr:uid="{00000000-0005-0000-0000-00005D010000}"/>
    <cellStyle name="Input 3" xfId="351" xr:uid="{00000000-0005-0000-0000-00005E010000}"/>
    <cellStyle name="Input 4" xfId="352" xr:uid="{00000000-0005-0000-0000-00005F010000}"/>
    <cellStyle name="Input 5" xfId="353" xr:uid="{00000000-0005-0000-0000-000060010000}"/>
    <cellStyle name="Input 6" xfId="354" xr:uid="{00000000-0005-0000-0000-000061010000}"/>
    <cellStyle name="Input 7" xfId="355" xr:uid="{00000000-0005-0000-0000-000062010000}"/>
    <cellStyle name="Input 8" xfId="356" xr:uid="{00000000-0005-0000-0000-000063010000}"/>
    <cellStyle name="Input 9" xfId="357" xr:uid="{00000000-0005-0000-0000-000064010000}"/>
    <cellStyle name="Linked Cell" xfId="358" builtinId="24" customBuiltin="1"/>
    <cellStyle name="Linked Cell 10" xfId="359" xr:uid="{00000000-0005-0000-0000-000066010000}"/>
    <cellStyle name="Linked Cell 2" xfId="360" xr:uid="{00000000-0005-0000-0000-000067010000}"/>
    <cellStyle name="Linked Cell 3" xfId="361" xr:uid="{00000000-0005-0000-0000-000068010000}"/>
    <cellStyle name="Linked Cell 4" xfId="362" xr:uid="{00000000-0005-0000-0000-000069010000}"/>
    <cellStyle name="Linked Cell 5" xfId="363" xr:uid="{00000000-0005-0000-0000-00006A010000}"/>
    <cellStyle name="Linked Cell 6" xfId="364" xr:uid="{00000000-0005-0000-0000-00006B010000}"/>
    <cellStyle name="Linked Cell 7" xfId="365" xr:uid="{00000000-0005-0000-0000-00006C010000}"/>
    <cellStyle name="Linked Cell 8" xfId="366" xr:uid="{00000000-0005-0000-0000-00006D010000}"/>
    <cellStyle name="Linked Cell 9" xfId="367" xr:uid="{00000000-0005-0000-0000-00006E010000}"/>
    <cellStyle name="Neutral" xfId="368" builtinId="28" customBuiltin="1"/>
    <cellStyle name="Neutral 10" xfId="369" xr:uid="{00000000-0005-0000-0000-000070010000}"/>
    <cellStyle name="Neutral 2" xfId="370" xr:uid="{00000000-0005-0000-0000-000071010000}"/>
    <cellStyle name="Neutral 3" xfId="371" xr:uid="{00000000-0005-0000-0000-000072010000}"/>
    <cellStyle name="Neutral 4" xfId="372" xr:uid="{00000000-0005-0000-0000-000073010000}"/>
    <cellStyle name="Neutral 5" xfId="373" xr:uid="{00000000-0005-0000-0000-000074010000}"/>
    <cellStyle name="Neutral 6" xfId="374" xr:uid="{00000000-0005-0000-0000-000075010000}"/>
    <cellStyle name="Neutral 7" xfId="375" xr:uid="{00000000-0005-0000-0000-000076010000}"/>
    <cellStyle name="Neutral 8" xfId="376" xr:uid="{00000000-0005-0000-0000-000077010000}"/>
    <cellStyle name="Neutral 9" xfId="377" xr:uid="{00000000-0005-0000-0000-000078010000}"/>
    <cellStyle name="Normal" xfId="0" builtinId="0"/>
    <cellStyle name="Normal 10" xfId="378" xr:uid="{00000000-0005-0000-0000-00007A010000}"/>
    <cellStyle name="Normal 10 2" xfId="379" xr:uid="{00000000-0005-0000-0000-00007B010000}"/>
    <cellStyle name="Normal 11" xfId="380" xr:uid="{00000000-0005-0000-0000-00007C010000}"/>
    <cellStyle name="Normal 11 2" xfId="381" xr:uid="{00000000-0005-0000-0000-00007D010000}"/>
    <cellStyle name="Normal 12" xfId="382" xr:uid="{00000000-0005-0000-0000-00007E010000}"/>
    <cellStyle name="Normal 13" xfId="383" xr:uid="{00000000-0005-0000-0000-00007F010000}"/>
    <cellStyle name="Normal 14" xfId="384" xr:uid="{00000000-0005-0000-0000-000080010000}"/>
    <cellStyle name="Normal 2" xfId="385" xr:uid="{00000000-0005-0000-0000-000081010000}"/>
    <cellStyle name="Normal 3" xfId="386" xr:uid="{00000000-0005-0000-0000-000082010000}"/>
    <cellStyle name="Normal 3 2" xfId="387" xr:uid="{00000000-0005-0000-0000-000083010000}"/>
    <cellStyle name="Normal 4" xfId="388" xr:uid="{00000000-0005-0000-0000-000084010000}"/>
    <cellStyle name="Normal 5" xfId="389" xr:uid="{00000000-0005-0000-0000-000085010000}"/>
    <cellStyle name="Normal 6" xfId="390" xr:uid="{00000000-0005-0000-0000-000086010000}"/>
    <cellStyle name="Normal 7" xfId="391" xr:uid="{00000000-0005-0000-0000-000087010000}"/>
    <cellStyle name="Normal 7 2" xfId="392" xr:uid="{00000000-0005-0000-0000-000088010000}"/>
    <cellStyle name="Normal 8" xfId="393" xr:uid="{00000000-0005-0000-0000-000089010000}"/>
    <cellStyle name="Normal 9" xfId="394" xr:uid="{00000000-0005-0000-0000-00008A010000}"/>
    <cellStyle name="Normal_clanovi" xfId="395" xr:uid="{00000000-0005-0000-0000-00008B010000}"/>
    <cellStyle name="Note" xfId="396" builtinId="10" customBuiltin="1"/>
    <cellStyle name="Note 10" xfId="397" xr:uid="{00000000-0005-0000-0000-00008D010000}"/>
    <cellStyle name="Note 11" xfId="398" xr:uid="{00000000-0005-0000-0000-00008E010000}"/>
    <cellStyle name="Note 2" xfId="399" xr:uid="{00000000-0005-0000-0000-00008F010000}"/>
    <cellStyle name="Note 2 2" xfId="400" xr:uid="{00000000-0005-0000-0000-000090010000}"/>
    <cellStyle name="Note 3" xfId="401" xr:uid="{00000000-0005-0000-0000-000091010000}"/>
    <cellStyle name="Note 4" xfId="402" xr:uid="{00000000-0005-0000-0000-000092010000}"/>
    <cellStyle name="Note 5" xfId="403" xr:uid="{00000000-0005-0000-0000-000093010000}"/>
    <cellStyle name="Note 6" xfId="404" xr:uid="{00000000-0005-0000-0000-000094010000}"/>
    <cellStyle name="Note 6 2" xfId="405" xr:uid="{00000000-0005-0000-0000-000095010000}"/>
    <cellStyle name="Note 7" xfId="406" xr:uid="{00000000-0005-0000-0000-000096010000}"/>
    <cellStyle name="Note 8" xfId="407" xr:uid="{00000000-0005-0000-0000-000097010000}"/>
    <cellStyle name="Note 8 2" xfId="408" xr:uid="{00000000-0005-0000-0000-000098010000}"/>
    <cellStyle name="Note 9" xfId="409" xr:uid="{00000000-0005-0000-0000-000099010000}"/>
    <cellStyle name="Note 9 2" xfId="410" xr:uid="{00000000-0005-0000-0000-00009A010000}"/>
    <cellStyle name="Output" xfId="411" builtinId="21" customBuiltin="1"/>
    <cellStyle name="Output 10" xfId="412" xr:uid="{00000000-0005-0000-0000-00009C010000}"/>
    <cellStyle name="Output 2" xfId="413" xr:uid="{00000000-0005-0000-0000-00009D010000}"/>
    <cellStyle name="Output 3" xfId="414" xr:uid="{00000000-0005-0000-0000-00009E010000}"/>
    <cellStyle name="Output 4" xfId="415" xr:uid="{00000000-0005-0000-0000-00009F010000}"/>
    <cellStyle name="Output 5" xfId="416" xr:uid="{00000000-0005-0000-0000-0000A0010000}"/>
    <cellStyle name="Output 6" xfId="417" xr:uid="{00000000-0005-0000-0000-0000A1010000}"/>
    <cellStyle name="Output 7" xfId="418" xr:uid="{00000000-0005-0000-0000-0000A2010000}"/>
    <cellStyle name="Output 8" xfId="419" xr:uid="{00000000-0005-0000-0000-0000A3010000}"/>
    <cellStyle name="Output 9" xfId="420" xr:uid="{00000000-0005-0000-0000-0000A4010000}"/>
    <cellStyle name="Percent" xfId="421" builtinId="5"/>
    <cellStyle name="Percent 10" xfId="422" xr:uid="{00000000-0005-0000-0000-0000A6010000}"/>
    <cellStyle name="Percent 11" xfId="423" xr:uid="{00000000-0005-0000-0000-0000A7010000}"/>
    <cellStyle name="Percent 12" xfId="424" xr:uid="{00000000-0005-0000-0000-0000A8010000}"/>
    <cellStyle name="Percent 2" xfId="425" xr:uid="{00000000-0005-0000-0000-0000A9010000}"/>
    <cellStyle name="Percent 2 2" xfId="426" xr:uid="{00000000-0005-0000-0000-0000AA010000}"/>
    <cellStyle name="Percent 3" xfId="427" xr:uid="{00000000-0005-0000-0000-0000AB010000}"/>
    <cellStyle name="Percent 4" xfId="428" xr:uid="{00000000-0005-0000-0000-0000AC010000}"/>
    <cellStyle name="Percent 5" xfId="429" xr:uid="{00000000-0005-0000-0000-0000AD010000}"/>
    <cellStyle name="Percent 6" xfId="430" xr:uid="{00000000-0005-0000-0000-0000AE010000}"/>
    <cellStyle name="Percent 6 2" xfId="431" xr:uid="{00000000-0005-0000-0000-0000AF010000}"/>
    <cellStyle name="Percent 7" xfId="432" xr:uid="{00000000-0005-0000-0000-0000B0010000}"/>
    <cellStyle name="Percent 8" xfId="433" xr:uid="{00000000-0005-0000-0000-0000B1010000}"/>
    <cellStyle name="Percent 8 2" xfId="434" xr:uid="{00000000-0005-0000-0000-0000B2010000}"/>
    <cellStyle name="Percent 9" xfId="435" xr:uid="{00000000-0005-0000-0000-0000B3010000}"/>
    <cellStyle name="Percent 9 2" xfId="436" xr:uid="{00000000-0005-0000-0000-0000B4010000}"/>
    <cellStyle name="Title" xfId="437" builtinId="15" customBuiltin="1"/>
    <cellStyle name="Title 10" xfId="438" xr:uid="{00000000-0005-0000-0000-0000B6010000}"/>
    <cellStyle name="Title 2" xfId="439" xr:uid="{00000000-0005-0000-0000-0000B7010000}"/>
    <cellStyle name="Title 3" xfId="440" xr:uid="{00000000-0005-0000-0000-0000B8010000}"/>
    <cellStyle name="Title 4" xfId="441" xr:uid="{00000000-0005-0000-0000-0000B9010000}"/>
    <cellStyle name="Title 5" xfId="442" xr:uid="{00000000-0005-0000-0000-0000BA010000}"/>
    <cellStyle name="Title 6" xfId="443" xr:uid="{00000000-0005-0000-0000-0000BB010000}"/>
    <cellStyle name="Title 7" xfId="444" xr:uid="{00000000-0005-0000-0000-0000BC010000}"/>
    <cellStyle name="Title 8" xfId="445" xr:uid="{00000000-0005-0000-0000-0000BD010000}"/>
    <cellStyle name="Title 9" xfId="446" xr:uid="{00000000-0005-0000-0000-0000BE010000}"/>
    <cellStyle name="Total" xfId="447" builtinId="25" customBuiltin="1"/>
    <cellStyle name="Total 10" xfId="448" xr:uid="{00000000-0005-0000-0000-0000C0010000}"/>
    <cellStyle name="Total 2" xfId="449" xr:uid="{00000000-0005-0000-0000-0000C1010000}"/>
    <cellStyle name="Total 3" xfId="450" xr:uid="{00000000-0005-0000-0000-0000C2010000}"/>
    <cellStyle name="Total 4" xfId="451" xr:uid="{00000000-0005-0000-0000-0000C3010000}"/>
    <cellStyle name="Total 5" xfId="452" xr:uid="{00000000-0005-0000-0000-0000C4010000}"/>
    <cellStyle name="Total 6" xfId="453" xr:uid="{00000000-0005-0000-0000-0000C5010000}"/>
    <cellStyle name="Total 7" xfId="454" xr:uid="{00000000-0005-0000-0000-0000C6010000}"/>
    <cellStyle name="Total 8" xfId="455" xr:uid="{00000000-0005-0000-0000-0000C7010000}"/>
    <cellStyle name="Total 9" xfId="456" xr:uid="{00000000-0005-0000-0000-0000C8010000}"/>
    <cellStyle name="Warning Text" xfId="457" builtinId="11" customBuiltin="1"/>
    <cellStyle name="Warning Text 10" xfId="458" xr:uid="{00000000-0005-0000-0000-0000CA010000}"/>
    <cellStyle name="Warning Text 2" xfId="459" xr:uid="{00000000-0005-0000-0000-0000CB010000}"/>
    <cellStyle name="Warning Text 3" xfId="460" xr:uid="{00000000-0005-0000-0000-0000CC010000}"/>
    <cellStyle name="Warning Text 4" xfId="461" xr:uid="{00000000-0005-0000-0000-0000CD010000}"/>
    <cellStyle name="Warning Text 5" xfId="462" xr:uid="{00000000-0005-0000-0000-0000CE010000}"/>
    <cellStyle name="Warning Text 6" xfId="463" xr:uid="{00000000-0005-0000-0000-0000CF010000}"/>
    <cellStyle name="Warning Text 7" xfId="464" xr:uid="{00000000-0005-0000-0000-0000D0010000}"/>
    <cellStyle name="Warning Text 8" xfId="465" xr:uid="{00000000-0005-0000-0000-0000D1010000}"/>
    <cellStyle name="Warning Text 9" xfId="466" xr:uid="{00000000-0005-0000-0000-0000D2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FA_HARTIJE">
        <xsd:complexType>
          <xsd:sequence minOccurs="0">
            <xsd:element minOccurs="0" nillable="true" name="LIST_G_5" form="unqualified">
              <xsd:complexType>
                <xsd:sequence minOccurs="0">
                  <xsd:element minOccurs="0" nillable="true" name="G_5" form="unqualified">
                    <xsd:complexType>
                      <xsd:sequence minOccurs="0">
                        <xsd:element minOccurs="0" nillable="true" name="LIST_G_3" form="unqualified">
                          <xsd:complexType>
                            <xsd:sequence minOccurs="0">
                              <xsd:element minOccurs="0" maxOccurs="unbounded" nillable="true" name="G_3" form="unqualified">
                                <xsd:complexType>
                                  <xsd:sequence minOccurs="0">
                                    <xsd:element minOccurs="0" nillable="true" type="xsd:string" name="DATUM" form="unqualified"/>
                                    <xsd:element minOccurs="0" nillable="true" type="xsd:double" name="FONDEKS" form="unqualified"/>
                                    <xsd:element minOccurs="0" nillable="true" type="xsd:string" name="BELEX_VREDNOST" form="unqualified"/>
                                    <xsd:element minOccurs="0" nillable="true" type="xsd:string" name="VREDNOST_INDEKSA" form="unqualified"/>
                                    <xsd:element minOccurs="0" nillable="true" type="xsd:double" name="SREDNJI_KURS" form="unqualified"/>
                                    <xsd:element minOccurs="0" nillable="true" name="LIST_G_2" form="unqualified">
                                      <xsd:complexType>
                                        <xsd:sequence minOccurs="0">
                                          <xsd:element minOccurs="0" maxOccurs="unbounded" nillable="true" name="G_2" form="unqualified">
                                            <xsd:complexType>
                                              <xsd:sequence minOccurs="0">
                                                <xsd:element minOccurs="0" nillable="true" type="xsd:string" name="NAZIV" form="unqualified"/>
                                                <xsd:element minOccurs="0" nillable="true" name="LIST_G_1" form="unqualified">
                                                  <xsd:complexType>
                                                    <xsd:sequence minOccurs="0">
                                                      <xsd:element minOccurs="0" nillable="true" name="G_1" form="unqualified">
                                                        <xsd:complexType>
                                                          <xsd:sequence minOccurs="0">
                                                            <xsd:element minOccurs="0" nillable="true" type="xsd:double" name="INVESTICIONA_JEDINICA" form="unqualified"/>
                                                            <xsd:element minOccurs="0" nillable="true" type="xsd:integer" name="IDFONDA" form="unqualified"/>
                                                          </xsd:sequence>
                                                        </xsd:complexType>
                                                      </xsd:element>
                                                    </xsd:sequence>
                                                  </xsd:complexType>
                                                </xsd:element>
                                              </xsd:sequence>
                                            </xsd:complexType>
                                          </xsd:element>
                                        </xsd:sequence>
                                      </xsd:complexType>
                                    </xsd:element>
                                  </xsd:sequence>
                                </xsd:complexType>
                              </xsd:element>
                            </xsd:sequence>
                          </xsd:complexType>
                        </xsd:element>
                      </xsd:sequence>
                    </xsd:complexType>
                  </xsd:element>
                </xsd:sequence>
              </xsd:complexType>
            </xsd:element>
            <xsd:element minOccurs="0" nillable="true" type="xsd:string" name="NASLOV" form="unqualified"/>
          </xsd:sequence>
        </xsd:complexType>
      </xsd:element>
    </xsd:schema>
  </Schema>
  <Map ID="1" Name="FA_HARTIJE_Map" RootElement="FA_HARTIJE"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xmlMaps" Target="xmlMap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9525">
              <a:solidFill>
                <a:srgbClr val="3366FF"/>
              </a:solidFill>
            </a:ln>
          </c:spPr>
          <c:marker>
            <c:symbol val="none"/>
          </c:marker>
          <c:cat>
            <c:numRef>
              <c:f>'Key indicators'!$L$68:$L$3445</c:f>
              <c:numCache>
                <c:formatCode>dd/mm/yyyy;@</c:formatCode>
                <c:ptCount val="3378"/>
                <c:pt idx="0">
                  <c:v>42339</c:v>
                </c:pt>
                <c:pt idx="1">
                  <c:v>42340</c:v>
                </c:pt>
                <c:pt idx="2">
                  <c:v>42341</c:v>
                </c:pt>
                <c:pt idx="3">
                  <c:v>42342</c:v>
                </c:pt>
                <c:pt idx="4">
                  <c:v>42343</c:v>
                </c:pt>
                <c:pt idx="5">
                  <c:v>42344</c:v>
                </c:pt>
                <c:pt idx="6">
                  <c:v>42345</c:v>
                </c:pt>
                <c:pt idx="7">
                  <c:v>42346</c:v>
                </c:pt>
                <c:pt idx="8">
                  <c:v>42347</c:v>
                </c:pt>
                <c:pt idx="9">
                  <c:v>42348</c:v>
                </c:pt>
                <c:pt idx="10">
                  <c:v>42349</c:v>
                </c:pt>
                <c:pt idx="11">
                  <c:v>42350</c:v>
                </c:pt>
                <c:pt idx="12">
                  <c:v>42351</c:v>
                </c:pt>
                <c:pt idx="13">
                  <c:v>42352</c:v>
                </c:pt>
                <c:pt idx="14">
                  <c:v>42353</c:v>
                </c:pt>
                <c:pt idx="15">
                  <c:v>42354</c:v>
                </c:pt>
                <c:pt idx="16">
                  <c:v>42355</c:v>
                </c:pt>
                <c:pt idx="17">
                  <c:v>42356</c:v>
                </c:pt>
                <c:pt idx="18">
                  <c:v>42357</c:v>
                </c:pt>
                <c:pt idx="19">
                  <c:v>42358</c:v>
                </c:pt>
                <c:pt idx="20">
                  <c:v>42359</c:v>
                </c:pt>
                <c:pt idx="21">
                  <c:v>42360</c:v>
                </c:pt>
                <c:pt idx="22">
                  <c:v>42361</c:v>
                </c:pt>
                <c:pt idx="23">
                  <c:v>42362</c:v>
                </c:pt>
                <c:pt idx="24">
                  <c:v>42363</c:v>
                </c:pt>
                <c:pt idx="25">
                  <c:v>42364</c:v>
                </c:pt>
                <c:pt idx="26">
                  <c:v>42365</c:v>
                </c:pt>
                <c:pt idx="27">
                  <c:v>42366</c:v>
                </c:pt>
                <c:pt idx="28">
                  <c:v>42367</c:v>
                </c:pt>
                <c:pt idx="29">
                  <c:v>42368</c:v>
                </c:pt>
                <c:pt idx="30">
                  <c:v>42369</c:v>
                </c:pt>
                <c:pt idx="31">
                  <c:v>42370</c:v>
                </c:pt>
                <c:pt idx="32">
                  <c:v>42371</c:v>
                </c:pt>
                <c:pt idx="33">
                  <c:v>42372</c:v>
                </c:pt>
                <c:pt idx="34">
                  <c:v>42373</c:v>
                </c:pt>
                <c:pt idx="35">
                  <c:v>42374</c:v>
                </c:pt>
                <c:pt idx="36">
                  <c:v>42375</c:v>
                </c:pt>
                <c:pt idx="37">
                  <c:v>42376</c:v>
                </c:pt>
                <c:pt idx="38">
                  <c:v>42377</c:v>
                </c:pt>
                <c:pt idx="39">
                  <c:v>42378</c:v>
                </c:pt>
                <c:pt idx="40">
                  <c:v>42379</c:v>
                </c:pt>
                <c:pt idx="41">
                  <c:v>42380</c:v>
                </c:pt>
                <c:pt idx="42">
                  <c:v>42381</c:v>
                </c:pt>
                <c:pt idx="43">
                  <c:v>42382</c:v>
                </c:pt>
                <c:pt idx="44">
                  <c:v>42383</c:v>
                </c:pt>
                <c:pt idx="45">
                  <c:v>42384</c:v>
                </c:pt>
                <c:pt idx="46">
                  <c:v>42385</c:v>
                </c:pt>
                <c:pt idx="47">
                  <c:v>42386</c:v>
                </c:pt>
                <c:pt idx="48">
                  <c:v>42387</c:v>
                </c:pt>
                <c:pt idx="49">
                  <c:v>42388</c:v>
                </c:pt>
                <c:pt idx="50">
                  <c:v>42389</c:v>
                </c:pt>
                <c:pt idx="51">
                  <c:v>42390</c:v>
                </c:pt>
                <c:pt idx="52">
                  <c:v>42391</c:v>
                </c:pt>
                <c:pt idx="53">
                  <c:v>42392</c:v>
                </c:pt>
                <c:pt idx="54">
                  <c:v>42393</c:v>
                </c:pt>
                <c:pt idx="55">
                  <c:v>42394</c:v>
                </c:pt>
                <c:pt idx="56">
                  <c:v>42395</c:v>
                </c:pt>
                <c:pt idx="57">
                  <c:v>42396</c:v>
                </c:pt>
                <c:pt idx="58">
                  <c:v>42397</c:v>
                </c:pt>
                <c:pt idx="59">
                  <c:v>42398</c:v>
                </c:pt>
                <c:pt idx="60">
                  <c:v>42399</c:v>
                </c:pt>
                <c:pt idx="61">
                  <c:v>42400</c:v>
                </c:pt>
                <c:pt idx="62">
                  <c:v>42401</c:v>
                </c:pt>
                <c:pt idx="63">
                  <c:v>42402</c:v>
                </c:pt>
                <c:pt idx="64">
                  <c:v>42403</c:v>
                </c:pt>
                <c:pt idx="65">
                  <c:v>42404</c:v>
                </c:pt>
                <c:pt idx="66">
                  <c:v>42405</c:v>
                </c:pt>
                <c:pt idx="67">
                  <c:v>42406</c:v>
                </c:pt>
                <c:pt idx="68">
                  <c:v>42407</c:v>
                </c:pt>
                <c:pt idx="69">
                  <c:v>42408</c:v>
                </c:pt>
                <c:pt idx="70">
                  <c:v>42409</c:v>
                </c:pt>
                <c:pt idx="71">
                  <c:v>42410</c:v>
                </c:pt>
                <c:pt idx="72">
                  <c:v>42411</c:v>
                </c:pt>
                <c:pt idx="73">
                  <c:v>42412</c:v>
                </c:pt>
                <c:pt idx="74">
                  <c:v>42413</c:v>
                </c:pt>
                <c:pt idx="75">
                  <c:v>42414</c:v>
                </c:pt>
                <c:pt idx="76">
                  <c:v>42415</c:v>
                </c:pt>
                <c:pt idx="77">
                  <c:v>42416</c:v>
                </c:pt>
                <c:pt idx="78">
                  <c:v>42417</c:v>
                </c:pt>
                <c:pt idx="79">
                  <c:v>42418</c:v>
                </c:pt>
                <c:pt idx="80">
                  <c:v>42419</c:v>
                </c:pt>
                <c:pt idx="81">
                  <c:v>42420</c:v>
                </c:pt>
                <c:pt idx="82">
                  <c:v>42421</c:v>
                </c:pt>
                <c:pt idx="83">
                  <c:v>42422</c:v>
                </c:pt>
                <c:pt idx="84">
                  <c:v>42423</c:v>
                </c:pt>
                <c:pt idx="85">
                  <c:v>42424</c:v>
                </c:pt>
                <c:pt idx="86">
                  <c:v>42425</c:v>
                </c:pt>
                <c:pt idx="87">
                  <c:v>42426</c:v>
                </c:pt>
                <c:pt idx="88">
                  <c:v>42427</c:v>
                </c:pt>
                <c:pt idx="89">
                  <c:v>42428</c:v>
                </c:pt>
                <c:pt idx="90">
                  <c:v>42429</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pt idx="1335">
                  <c:v>43705</c:v>
                </c:pt>
                <c:pt idx="1336">
                  <c:v>43706</c:v>
                </c:pt>
                <c:pt idx="1337">
                  <c:v>43707</c:v>
                </c:pt>
                <c:pt idx="1338">
                  <c:v>43708</c:v>
                </c:pt>
                <c:pt idx="1339">
                  <c:v>43709</c:v>
                </c:pt>
                <c:pt idx="1340">
                  <c:v>43710</c:v>
                </c:pt>
                <c:pt idx="1341">
                  <c:v>43711</c:v>
                </c:pt>
                <c:pt idx="1342">
                  <c:v>43712</c:v>
                </c:pt>
                <c:pt idx="1343">
                  <c:v>43713</c:v>
                </c:pt>
                <c:pt idx="1344">
                  <c:v>43714</c:v>
                </c:pt>
                <c:pt idx="1345">
                  <c:v>43715</c:v>
                </c:pt>
                <c:pt idx="1346">
                  <c:v>43716</c:v>
                </c:pt>
                <c:pt idx="1347">
                  <c:v>43717</c:v>
                </c:pt>
                <c:pt idx="1348">
                  <c:v>43718</c:v>
                </c:pt>
                <c:pt idx="1349">
                  <c:v>43719</c:v>
                </c:pt>
                <c:pt idx="1350">
                  <c:v>43720</c:v>
                </c:pt>
                <c:pt idx="1351">
                  <c:v>43721</c:v>
                </c:pt>
                <c:pt idx="1352">
                  <c:v>43722</c:v>
                </c:pt>
                <c:pt idx="1353">
                  <c:v>43723</c:v>
                </c:pt>
                <c:pt idx="1354">
                  <c:v>43724</c:v>
                </c:pt>
                <c:pt idx="1355">
                  <c:v>43725</c:v>
                </c:pt>
                <c:pt idx="1356">
                  <c:v>43726</c:v>
                </c:pt>
                <c:pt idx="1357">
                  <c:v>43727</c:v>
                </c:pt>
                <c:pt idx="1358">
                  <c:v>43728</c:v>
                </c:pt>
                <c:pt idx="1359">
                  <c:v>43729</c:v>
                </c:pt>
                <c:pt idx="1360">
                  <c:v>43730</c:v>
                </c:pt>
                <c:pt idx="1361">
                  <c:v>43731</c:v>
                </c:pt>
                <c:pt idx="1362">
                  <c:v>43732</c:v>
                </c:pt>
                <c:pt idx="1363">
                  <c:v>43733</c:v>
                </c:pt>
                <c:pt idx="1364">
                  <c:v>43734</c:v>
                </c:pt>
                <c:pt idx="1365">
                  <c:v>43735</c:v>
                </c:pt>
                <c:pt idx="1366">
                  <c:v>43736</c:v>
                </c:pt>
                <c:pt idx="1367">
                  <c:v>43737</c:v>
                </c:pt>
                <c:pt idx="1368">
                  <c:v>43738</c:v>
                </c:pt>
                <c:pt idx="1369">
                  <c:v>43739</c:v>
                </c:pt>
                <c:pt idx="1370">
                  <c:v>43740</c:v>
                </c:pt>
                <c:pt idx="1371">
                  <c:v>43741</c:v>
                </c:pt>
                <c:pt idx="1372">
                  <c:v>43742</c:v>
                </c:pt>
                <c:pt idx="1373">
                  <c:v>43743</c:v>
                </c:pt>
                <c:pt idx="1374">
                  <c:v>43744</c:v>
                </c:pt>
                <c:pt idx="1375">
                  <c:v>43745</c:v>
                </c:pt>
                <c:pt idx="1376">
                  <c:v>43746</c:v>
                </c:pt>
                <c:pt idx="1377">
                  <c:v>43747</c:v>
                </c:pt>
                <c:pt idx="1378">
                  <c:v>43748</c:v>
                </c:pt>
                <c:pt idx="1379">
                  <c:v>43749</c:v>
                </c:pt>
                <c:pt idx="1380">
                  <c:v>43750</c:v>
                </c:pt>
                <c:pt idx="1381">
                  <c:v>43751</c:v>
                </c:pt>
                <c:pt idx="1382">
                  <c:v>43752</c:v>
                </c:pt>
                <c:pt idx="1383">
                  <c:v>43753</c:v>
                </c:pt>
                <c:pt idx="1384">
                  <c:v>43754</c:v>
                </c:pt>
                <c:pt idx="1385">
                  <c:v>43755</c:v>
                </c:pt>
                <c:pt idx="1386">
                  <c:v>43756</c:v>
                </c:pt>
                <c:pt idx="1387">
                  <c:v>43757</c:v>
                </c:pt>
                <c:pt idx="1388">
                  <c:v>43758</c:v>
                </c:pt>
                <c:pt idx="1389">
                  <c:v>43759</c:v>
                </c:pt>
                <c:pt idx="1390">
                  <c:v>43760</c:v>
                </c:pt>
                <c:pt idx="1391">
                  <c:v>43761</c:v>
                </c:pt>
                <c:pt idx="1392">
                  <c:v>43762</c:v>
                </c:pt>
                <c:pt idx="1393">
                  <c:v>43763</c:v>
                </c:pt>
                <c:pt idx="1394">
                  <c:v>43764</c:v>
                </c:pt>
                <c:pt idx="1395">
                  <c:v>43765</c:v>
                </c:pt>
                <c:pt idx="1396">
                  <c:v>43766</c:v>
                </c:pt>
                <c:pt idx="1397">
                  <c:v>43767</c:v>
                </c:pt>
                <c:pt idx="1398">
                  <c:v>43768</c:v>
                </c:pt>
                <c:pt idx="1399">
                  <c:v>43769</c:v>
                </c:pt>
                <c:pt idx="1400">
                  <c:v>43770</c:v>
                </c:pt>
                <c:pt idx="1401">
                  <c:v>43771</c:v>
                </c:pt>
                <c:pt idx="1402">
                  <c:v>43772</c:v>
                </c:pt>
                <c:pt idx="1403">
                  <c:v>43773</c:v>
                </c:pt>
                <c:pt idx="1404">
                  <c:v>43774</c:v>
                </c:pt>
                <c:pt idx="1405">
                  <c:v>43775</c:v>
                </c:pt>
                <c:pt idx="1406">
                  <c:v>43776</c:v>
                </c:pt>
                <c:pt idx="1407">
                  <c:v>43777</c:v>
                </c:pt>
                <c:pt idx="1408">
                  <c:v>43778</c:v>
                </c:pt>
                <c:pt idx="1409">
                  <c:v>43779</c:v>
                </c:pt>
                <c:pt idx="1410">
                  <c:v>43780</c:v>
                </c:pt>
                <c:pt idx="1411">
                  <c:v>43781</c:v>
                </c:pt>
                <c:pt idx="1412">
                  <c:v>43782</c:v>
                </c:pt>
                <c:pt idx="1413">
                  <c:v>43783</c:v>
                </c:pt>
                <c:pt idx="1414">
                  <c:v>43784</c:v>
                </c:pt>
                <c:pt idx="1415">
                  <c:v>43785</c:v>
                </c:pt>
                <c:pt idx="1416">
                  <c:v>43786</c:v>
                </c:pt>
                <c:pt idx="1417">
                  <c:v>43787</c:v>
                </c:pt>
                <c:pt idx="1418">
                  <c:v>43788</c:v>
                </c:pt>
                <c:pt idx="1419">
                  <c:v>43789</c:v>
                </c:pt>
                <c:pt idx="1420">
                  <c:v>43790</c:v>
                </c:pt>
                <c:pt idx="1421">
                  <c:v>43791</c:v>
                </c:pt>
                <c:pt idx="1422">
                  <c:v>43792</c:v>
                </c:pt>
                <c:pt idx="1423">
                  <c:v>43793</c:v>
                </c:pt>
                <c:pt idx="1424">
                  <c:v>43794</c:v>
                </c:pt>
                <c:pt idx="1425">
                  <c:v>43795</c:v>
                </c:pt>
                <c:pt idx="1426">
                  <c:v>43796</c:v>
                </c:pt>
                <c:pt idx="1427">
                  <c:v>43797</c:v>
                </c:pt>
                <c:pt idx="1428">
                  <c:v>43798</c:v>
                </c:pt>
                <c:pt idx="1429">
                  <c:v>43799</c:v>
                </c:pt>
                <c:pt idx="1430">
                  <c:v>43800</c:v>
                </c:pt>
                <c:pt idx="1431">
                  <c:v>43801</c:v>
                </c:pt>
                <c:pt idx="1432">
                  <c:v>43802</c:v>
                </c:pt>
                <c:pt idx="1433">
                  <c:v>43803</c:v>
                </c:pt>
                <c:pt idx="1434">
                  <c:v>43804</c:v>
                </c:pt>
                <c:pt idx="1435">
                  <c:v>43805</c:v>
                </c:pt>
                <c:pt idx="1436">
                  <c:v>43806</c:v>
                </c:pt>
                <c:pt idx="1437">
                  <c:v>43807</c:v>
                </c:pt>
                <c:pt idx="1438">
                  <c:v>43808</c:v>
                </c:pt>
                <c:pt idx="1439">
                  <c:v>43809</c:v>
                </c:pt>
                <c:pt idx="1440">
                  <c:v>43810</c:v>
                </c:pt>
                <c:pt idx="1441">
                  <c:v>43811</c:v>
                </c:pt>
                <c:pt idx="1442">
                  <c:v>43812</c:v>
                </c:pt>
                <c:pt idx="1443">
                  <c:v>43813</c:v>
                </c:pt>
                <c:pt idx="1444">
                  <c:v>43814</c:v>
                </c:pt>
                <c:pt idx="1445">
                  <c:v>43815</c:v>
                </c:pt>
                <c:pt idx="1446">
                  <c:v>43816</c:v>
                </c:pt>
                <c:pt idx="1447">
                  <c:v>43817</c:v>
                </c:pt>
                <c:pt idx="1448">
                  <c:v>43818</c:v>
                </c:pt>
                <c:pt idx="1449">
                  <c:v>43819</c:v>
                </c:pt>
                <c:pt idx="1450">
                  <c:v>43820</c:v>
                </c:pt>
                <c:pt idx="1451">
                  <c:v>43821</c:v>
                </c:pt>
                <c:pt idx="1452">
                  <c:v>43822</c:v>
                </c:pt>
                <c:pt idx="1453">
                  <c:v>43823</c:v>
                </c:pt>
                <c:pt idx="1454">
                  <c:v>43824</c:v>
                </c:pt>
                <c:pt idx="1455">
                  <c:v>43825</c:v>
                </c:pt>
                <c:pt idx="1456">
                  <c:v>43826</c:v>
                </c:pt>
                <c:pt idx="1457">
                  <c:v>43827</c:v>
                </c:pt>
                <c:pt idx="1458">
                  <c:v>43828</c:v>
                </c:pt>
                <c:pt idx="1459">
                  <c:v>43829</c:v>
                </c:pt>
                <c:pt idx="1460">
                  <c:v>43830</c:v>
                </c:pt>
                <c:pt idx="1461">
                  <c:v>43831</c:v>
                </c:pt>
                <c:pt idx="1462">
                  <c:v>43832</c:v>
                </c:pt>
                <c:pt idx="1463">
                  <c:v>43833</c:v>
                </c:pt>
                <c:pt idx="1464">
                  <c:v>43834</c:v>
                </c:pt>
                <c:pt idx="1465">
                  <c:v>43835</c:v>
                </c:pt>
                <c:pt idx="1466">
                  <c:v>43836</c:v>
                </c:pt>
                <c:pt idx="1467">
                  <c:v>43837</c:v>
                </c:pt>
                <c:pt idx="1468">
                  <c:v>43838</c:v>
                </c:pt>
                <c:pt idx="1469">
                  <c:v>43839</c:v>
                </c:pt>
                <c:pt idx="1470">
                  <c:v>43840</c:v>
                </c:pt>
                <c:pt idx="1471">
                  <c:v>43841</c:v>
                </c:pt>
                <c:pt idx="1472">
                  <c:v>43842</c:v>
                </c:pt>
                <c:pt idx="1473">
                  <c:v>43843</c:v>
                </c:pt>
                <c:pt idx="1474">
                  <c:v>43844</c:v>
                </c:pt>
                <c:pt idx="1475">
                  <c:v>43845</c:v>
                </c:pt>
                <c:pt idx="1476">
                  <c:v>43846</c:v>
                </c:pt>
                <c:pt idx="1477">
                  <c:v>43847</c:v>
                </c:pt>
                <c:pt idx="1478">
                  <c:v>43848</c:v>
                </c:pt>
                <c:pt idx="1479">
                  <c:v>43849</c:v>
                </c:pt>
                <c:pt idx="1480">
                  <c:v>43850</c:v>
                </c:pt>
                <c:pt idx="1481">
                  <c:v>43851</c:v>
                </c:pt>
                <c:pt idx="1482">
                  <c:v>43852</c:v>
                </c:pt>
                <c:pt idx="1483">
                  <c:v>43853</c:v>
                </c:pt>
                <c:pt idx="1484">
                  <c:v>43854</c:v>
                </c:pt>
                <c:pt idx="1485">
                  <c:v>43855</c:v>
                </c:pt>
                <c:pt idx="1486">
                  <c:v>43856</c:v>
                </c:pt>
                <c:pt idx="1487">
                  <c:v>43857</c:v>
                </c:pt>
                <c:pt idx="1488">
                  <c:v>43858</c:v>
                </c:pt>
                <c:pt idx="1489">
                  <c:v>43859</c:v>
                </c:pt>
                <c:pt idx="1490">
                  <c:v>43860</c:v>
                </c:pt>
                <c:pt idx="1491">
                  <c:v>43861</c:v>
                </c:pt>
                <c:pt idx="1492">
                  <c:v>43862</c:v>
                </c:pt>
                <c:pt idx="1493">
                  <c:v>43863</c:v>
                </c:pt>
                <c:pt idx="1494">
                  <c:v>43864</c:v>
                </c:pt>
                <c:pt idx="1495">
                  <c:v>43865</c:v>
                </c:pt>
                <c:pt idx="1496">
                  <c:v>43866</c:v>
                </c:pt>
                <c:pt idx="1497">
                  <c:v>43867</c:v>
                </c:pt>
                <c:pt idx="1498">
                  <c:v>43868</c:v>
                </c:pt>
                <c:pt idx="1499">
                  <c:v>43869</c:v>
                </c:pt>
                <c:pt idx="1500">
                  <c:v>43870</c:v>
                </c:pt>
                <c:pt idx="1501">
                  <c:v>43871</c:v>
                </c:pt>
                <c:pt idx="1502">
                  <c:v>43872</c:v>
                </c:pt>
                <c:pt idx="1503">
                  <c:v>43873</c:v>
                </c:pt>
                <c:pt idx="1504">
                  <c:v>43874</c:v>
                </c:pt>
                <c:pt idx="1505">
                  <c:v>43875</c:v>
                </c:pt>
                <c:pt idx="1506">
                  <c:v>43876</c:v>
                </c:pt>
                <c:pt idx="1507">
                  <c:v>43877</c:v>
                </c:pt>
                <c:pt idx="1508">
                  <c:v>43878</c:v>
                </c:pt>
                <c:pt idx="1509">
                  <c:v>43879</c:v>
                </c:pt>
                <c:pt idx="1510">
                  <c:v>43880</c:v>
                </c:pt>
                <c:pt idx="1511">
                  <c:v>43881</c:v>
                </c:pt>
                <c:pt idx="1512">
                  <c:v>43882</c:v>
                </c:pt>
                <c:pt idx="1513">
                  <c:v>43883</c:v>
                </c:pt>
                <c:pt idx="1514">
                  <c:v>43884</c:v>
                </c:pt>
                <c:pt idx="1515">
                  <c:v>43885</c:v>
                </c:pt>
                <c:pt idx="1516">
                  <c:v>43886</c:v>
                </c:pt>
                <c:pt idx="1517">
                  <c:v>43887</c:v>
                </c:pt>
                <c:pt idx="1518">
                  <c:v>43888</c:v>
                </c:pt>
                <c:pt idx="1519">
                  <c:v>43889</c:v>
                </c:pt>
                <c:pt idx="1520">
                  <c:v>43890</c:v>
                </c:pt>
                <c:pt idx="1521">
                  <c:v>43891</c:v>
                </c:pt>
                <c:pt idx="1522">
                  <c:v>43892</c:v>
                </c:pt>
                <c:pt idx="1523">
                  <c:v>43893</c:v>
                </c:pt>
                <c:pt idx="1524">
                  <c:v>43894</c:v>
                </c:pt>
                <c:pt idx="1525">
                  <c:v>43895</c:v>
                </c:pt>
                <c:pt idx="1526">
                  <c:v>43896</c:v>
                </c:pt>
                <c:pt idx="1527">
                  <c:v>43897</c:v>
                </c:pt>
                <c:pt idx="1528">
                  <c:v>43898</c:v>
                </c:pt>
                <c:pt idx="1529">
                  <c:v>43899</c:v>
                </c:pt>
                <c:pt idx="1530">
                  <c:v>43900</c:v>
                </c:pt>
                <c:pt idx="1531">
                  <c:v>43901</c:v>
                </c:pt>
                <c:pt idx="1532">
                  <c:v>43902</c:v>
                </c:pt>
                <c:pt idx="1533">
                  <c:v>43903</c:v>
                </c:pt>
                <c:pt idx="1534">
                  <c:v>43904</c:v>
                </c:pt>
                <c:pt idx="1535">
                  <c:v>43905</c:v>
                </c:pt>
                <c:pt idx="1536">
                  <c:v>43906</c:v>
                </c:pt>
                <c:pt idx="1537">
                  <c:v>43907</c:v>
                </c:pt>
                <c:pt idx="1538">
                  <c:v>43908</c:v>
                </c:pt>
                <c:pt idx="1539">
                  <c:v>43909</c:v>
                </c:pt>
                <c:pt idx="1540">
                  <c:v>43910</c:v>
                </c:pt>
                <c:pt idx="1541">
                  <c:v>43911</c:v>
                </c:pt>
                <c:pt idx="1542">
                  <c:v>43912</c:v>
                </c:pt>
                <c:pt idx="1543">
                  <c:v>43913</c:v>
                </c:pt>
                <c:pt idx="1544">
                  <c:v>43914</c:v>
                </c:pt>
                <c:pt idx="1545">
                  <c:v>43915</c:v>
                </c:pt>
                <c:pt idx="1546">
                  <c:v>43916</c:v>
                </c:pt>
                <c:pt idx="1547">
                  <c:v>43917</c:v>
                </c:pt>
                <c:pt idx="1548">
                  <c:v>43918</c:v>
                </c:pt>
                <c:pt idx="1549">
                  <c:v>43919</c:v>
                </c:pt>
                <c:pt idx="1550">
                  <c:v>43920</c:v>
                </c:pt>
                <c:pt idx="1551">
                  <c:v>43921</c:v>
                </c:pt>
                <c:pt idx="1552">
                  <c:v>43922</c:v>
                </c:pt>
                <c:pt idx="1553">
                  <c:v>43923</c:v>
                </c:pt>
                <c:pt idx="1554">
                  <c:v>43924</c:v>
                </c:pt>
                <c:pt idx="1555">
                  <c:v>43925</c:v>
                </c:pt>
                <c:pt idx="1556">
                  <c:v>43926</c:v>
                </c:pt>
                <c:pt idx="1557">
                  <c:v>43927</c:v>
                </c:pt>
                <c:pt idx="1558">
                  <c:v>43928</c:v>
                </c:pt>
                <c:pt idx="1559">
                  <c:v>43929</c:v>
                </c:pt>
                <c:pt idx="1560">
                  <c:v>43930</c:v>
                </c:pt>
                <c:pt idx="1561">
                  <c:v>43931</c:v>
                </c:pt>
                <c:pt idx="1562">
                  <c:v>43932</c:v>
                </c:pt>
                <c:pt idx="1563">
                  <c:v>43933</c:v>
                </c:pt>
                <c:pt idx="1564">
                  <c:v>43934</c:v>
                </c:pt>
                <c:pt idx="1565">
                  <c:v>43935</c:v>
                </c:pt>
                <c:pt idx="1566">
                  <c:v>43936</c:v>
                </c:pt>
                <c:pt idx="1567">
                  <c:v>43937</c:v>
                </c:pt>
                <c:pt idx="1568">
                  <c:v>43938</c:v>
                </c:pt>
                <c:pt idx="1569">
                  <c:v>43939</c:v>
                </c:pt>
                <c:pt idx="1570">
                  <c:v>43940</c:v>
                </c:pt>
                <c:pt idx="1571">
                  <c:v>43941</c:v>
                </c:pt>
                <c:pt idx="1572">
                  <c:v>43942</c:v>
                </c:pt>
                <c:pt idx="1573">
                  <c:v>43943</c:v>
                </c:pt>
                <c:pt idx="1574">
                  <c:v>43944</c:v>
                </c:pt>
                <c:pt idx="1575">
                  <c:v>43945</c:v>
                </c:pt>
                <c:pt idx="1576">
                  <c:v>43946</c:v>
                </c:pt>
                <c:pt idx="1577">
                  <c:v>43947</c:v>
                </c:pt>
                <c:pt idx="1578">
                  <c:v>43948</c:v>
                </c:pt>
                <c:pt idx="1579">
                  <c:v>43949</c:v>
                </c:pt>
                <c:pt idx="1580">
                  <c:v>43950</c:v>
                </c:pt>
                <c:pt idx="1581">
                  <c:v>43951</c:v>
                </c:pt>
                <c:pt idx="1582">
                  <c:v>43952</c:v>
                </c:pt>
                <c:pt idx="1583">
                  <c:v>43953</c:v>
                </c:pt>
                <c:pt idx="1584">
                  <c:v>43954</c:v>
                </c:pt>
                <c:pt idx="1585">
                  <c:v>43955</c:v>
                </c:pt>
                <c:pt idx="1586">
                  <c:v>43956</c:v>
                </c:pt>
                <c:pt idx="1587">
                  <c:v>43957</c:v>
                </c:pt>
                <c:pt idx="1588">
                  <c:v>43958</c:v>
                </c:pt>
                <c:pt idx="1589">
                  <c:v>43959</c:v>
                </c:pt>
                <c:pt idx="1590">
                  <c:v>43960</c:v>
                </c:pt>
                <c:pt idx="1591">
                  <c:v>43961</c:v>
                </c:pt>
                <c:pt idx="1592">
                  <c:v>43962</c:v>
                </c:pt>
                <c:pt idx="1593">
                  <c:v>43963</c:v>
                </c:pt>
                <c:pt idx="1594">
                  <c:v>43964</c:v>
                </c:pt>
                <c:pt idx="1595">
                  <c:v>43965</c:v>
                </c:pt>
                <c:pt idx="1596">
                  <c:v>43966</c:v>
                </c:pt>
                <c:pt idx="1597">
                  <c:v>43967</c:v>
                </c:pt>
                <c:pt idx="1598">
                  <c:v>43968</c:v>
                </c:pt>
                <c:pt idx="1599">
                  <c:v>43969</c:v>
                </c:pt>
                <c:pt idx="1600">
                  <c:v>43970</c:v>
                </c:pt>
                <c:pt idx="1601">
                  <c:v>43971</c:v>
                </c:pt>
                <c:pt idx="1602">
                  <c:v>43972</c:v>
                </c:pt>
                <c:pt idx="1603">
                  <c:v>43973</c:v>
                </c:pt>
                <c:pt idx="1604">
                  <c:v>43974</c:v>
                </c:pt>
                <c:pt idx="1605">
                  <c:v>43975</c:v>
                </c:pt>
                <c:pt idx="1606">
                  <c:v>43976</c:v>
                </c:pt>
                <c:pt idx="1607">
                  <c:v>43977</c:v>
                </c:pt>
                <c:pt idx="1608">
                  <c:v>43978</c:v>
                </c:pt>
                <c:pt idx="1609">
                  <c:v>43979</c:v>
                </c:pt>
                <c:pt idx="1610">
                  <c:v>43980</c:v>
                </c:pt>
                <c:pt idx="1611">
                  <c:v>43981</c:v>
                </c:pt>
                <c:pt idx="1612">
                  <c:v>43982</c:v>
                </c:pt>
                <c:pt idx="1613">
                  <c:v>43983</c:v>
                </c:pt>
                <c:pt idx="1614">
                  <c:v>43984</c:v>
                </c:pt>
                <c:pt idx="1615">
                  <c:v>43985</c:v>
                </c:pt>
                <c:pt idx="1616">
                  <c:v>43986</c:v>
                </c:pt>
                <c:pt idx="1617">
                  <c:v>43987</c:v>
                </c:pt>
                <c:pt idx="1618">
                  <c:v>43988</c:v>
                </c:pt>
                <c:pt idx="1619">
                  <c:v>43989</c:v>
                </c:pt>
                <c:pt idx="1620">
                  <c:v>43990</c:v>
                </c:pt>
                <c:pt idx="1621">
                  <c:v>43991</c:v>
                </c:pt>
                <c:pt idx="1622">
                  <c:v>43992</c:v>
                </c:pt>
                <c:pt idx="1623">
                  <c:v>43993</c:v>
                </c:pt>
                <c:pt idx="1624">
                  <c:v>43994</c:v>
                </c:pt>
                <c:pt idx="1625">
                  <c:v>43995</c:v>
                </c:pt>
                <c:pt idx="1626">
                  <c:v>43996</c:v>
                </c:pt>
                <c:pt idx="1627">
                  <c:v>43997</c:v>
                </c:pt>
                <c:pt idx="1628">
                  <c:v>43998</c:v>
                </c:pt>
                <c:pt idx="1629">
                  <c:v>43999</c:v>
                </c:pt>
                <c:pt idx="1630">
                  <c:v>44000</c:v>
                </c:pt>
                <c:pt idx="1631">
                  <c:v>44001</c:v>
                </c:pt>
                <c:pt idx="1632">
                  <c:v>44002</c:v>
                </c:pt>
                <c:pt idx="1633">
                  <c:v>44003</c:v>
                </c:pt>
                <c:pt idx="1634">
                  <c:v>44004</c:v>
                </c:pt>
                <c:pt idx="1635">
                  <c:v>44005</c:v>
                </c:pt>
                <c:pt idx="1636">
                  <c:v>44006</c:v>
                </c:pt>
                <c:pt idx="1637">
                  <c:v>44007</c:v>
                </c:pt>
                <c:pt idx="1638">
                  <c:v>44008</c:v>
                </c:pt>
                <c:pt idx="1639">
                  <c:v>44009</c:v>
                </c:pt>
                <c:pt idx="1640">
                  <c:v>44010</c:v>
                </c:pt>
                <c:pt idx="1641">
                  <c:v>44011</c:v>
                </c:pt>
                <c:pt idx="1642">
                  <c:v>44012</c:v>
                </c:pt>
                <c:pt idx="1643">
                  <c:v>44013</c:v>
                </c:pt>
                <c:pt idx="1644">
                  <c:v>44014</c:v>
                </c:pt>
                <c:pt idx="1645">
                  <c:v>44015</c:v>
                </c:pt>
                <c:pt idx="1646">
                  <c:v>44016</c:v>
                </c:pt>
                <c:pt idx="1647">
                  <c:v>44017</c:v>
                </c:pt>
                <c:pt idx="1648">
                  <c:v>44018</c:v>
                </c:pt>
                <c:pt idx="1649">
                  <c:v>44019</c:v>
                </c:pt>
                <c:pt idx="1650">
                  <c:v>44020</c:v>
                </c:pt>
                <c:pt idx="1651">
                  <c:v>44021</c:v>
                </c:pt>
                <c:pt idx="1652">
                  <c:v>44022</c:v>
                </c:pt>
                <c:pt idx="1653">
                  <c:v>44023</c:v>
                </c:pt>
                <c:pt idx="1654">
                  <c:v>44024</c:v>
                </c:pt>
                <c:pt idx="1655">
                  <c:v>44025</c:v>
                </c:pt>
                <c:pt idx="1656">
                  <c:v>44026</c:v>
                </c:pt>
                <c:pt idx="1657">
                  <c:v>44027</c:v>
                </c:pt>
                <c:pt idx="1658">
                  <c:v>44028</c:v>
                </c:pt>
                <c:pt idx="1659">
                  <c:v>44029</c:v>
                </c:pt>
                <c:pt idx="1660">
                  <c:v>44030</c:v>
                </c:pt>
                <c:pt idx="1661">
                  <c:v>44031</c:v>
                </c:pt>
                <c:pt idx="1662">
                  <c:v>44032</c:v>
                </c:pt>
                <c:pt idx="1663">
                  <c:v>44033</c:v>
                </c:pt>
                <c:pt idx="1664">
                  <c:v>44034</c:v>
                </c:pt>
                <c:pt idx="1665">
                  <c:v>44035</c:v>
                </c:pt>
                <c:pt idx="1666">
                  <c:v>44036</c:v>
                </c:pt>
                <c:pt idx="1667">
                  <c:v>44037</c:v>
                </c:pt>
                <c:pt idx="1668">
                  <c:v>44038</c:v>
                </c:pt>
                <c:pt idx="1669">
                  <c:v>44039</c:v>
                </c:pt>
                <c:pt idx="1670">
                  <c:v>44040</c:v>
                </c:pt>
                <c:pt idx="1671">
                  <c:v>44041</c:v>
                </c:pt>
                <c:pt idx="1672">
                  <c:v>44042</c:v>
                </c:pt>
                <c:pt idx="1673">
                  <c:v>44043</c:v>
                </c:pt>
                <c:pt idx="1674">
                  <c:v>44044</c:v>
                </c:pt>
                <c:pt idx="1675">
                  <c:v>44045</c:v>
                </c:pt>
                <c:pt idx="1676">
                  <c:v>44046</c:v>
                </c:pt>
                <c:pt idx="1677">
                  <c:v>44047</c:v>
                </c:pt>
                <c:pt idx="1678">
                  <c:v>44048</c:v>
                </c:pt>
                <c:pt idx="1679">
                  <c:v>44049</c:v>
                </c:pt>
                <c:pt idx="1680">
                  <c:v>44050</c:v>
                </c:pt>
                <c:pt idx="1681">
                  <c:v>44051</c:v>
                </c:pt>
                <c:pt idx="1682">
                  <c:v>44052</c:v>
                </c:pt>
                <c:pt idx="1683">
                  <c:v>44053</c:v>
                </c:pt>
                <c:pt idx="1684">
                  <c:v>44054</c:v>
                </c:pt>
                <c:pt idx="1685">
                  <c:v>44055</c:v>
                </c:pt>
                <c:pt idx="1686">
                  <c:v>44056</c:v>
                </c:pt>
                <c:pt idx="1687">
                  <c:v>44057</c:v>
                </c:pt>
                <c:pt idx="1688">
                  <c:v>44058</c:v>
                </c:pt>
                <c:pt idx="1689">
                  <c:v>44059</c:v>
                </c:pt>
                <c:pt idx="1690">
                  <c:v>44060</c:v>
                </c:pt>
                <c:pt idx="1691">
                  <c:v>44061</c:v>
                </c:pt>
                <c:pt idx="1692">
                  <c:v>44062</c:v>
                </c:pt>
                <c:pt idx="1693">
                  <c:v>44063</c:v>
                </c:pt>
                <c:pt idx="1694">
                  <c:v>44064</c:v>
                </c:pt>
                <c:pt idx="1695">
                  <c:v>44065</c:v>
                </c:pt>
                <c:pt idx="1696">
                  <c:v>44066</c:v>
                </c:pt>
                <c:pt idx="1697">
                  <c:v>44067</c:v>
                </c:pt>
                <c:pt idx="1698">
                  <c:v>44068</c:v>
                </c:pt>
                <c:pt idx="1699">
                  <c:v>44069</c:v>
                </c:pt>
                <c:pt idx="1700">
                  <c:v>44070</c:v>
                </c:pt>
                <c:pt idx="1701">
                  <c:v>44071</c:v>
                </c:pt>
                <c:pt idx="1702">
                  <c:v>44072</c:v>
                </c:pt>
                <c:pt idx="1703">
                  <c:v>44073</c:v>
                </c:pt>
                <c:pt idx="1704">
                  <c:v>44074</c:v>
                </c:pt>
                <c:pt idx="1705">
                  <c:v>44075</c:v>
                </c:pt>
                <c:pt idx="1706">
                  <c:v>44076</c:v>
                </c:pt>
                <c:pt idx="1707">
                  <c:v>44077</c:v>
                </c:pt>
                <c:pt idx="1708">
                  <c:v>44078</c:v>
                </c:pt>
                <c:pt idx="1709">
                  <c:v>44079</c:v>
                </c:pt>
                <c:pt idx="1710">
                  <c:v>44080</c:v>
                </c:pt>
                <c:pt idx="1711">
                  <c:v>44081</c:v>
                </c:pt>
                <c:pt idx="1712">
                  <c:v>44082</c:v>
                </c:pt>
                <c:pt idx="1713">
                  <c:v>44083</c:v>
                </c:pt>
                <c:pt idx="1714">
                  <c:v>44084</c:v>
                </c:pt>
                <c:pt idx="1715">
                  <c:v>44085</c:v>
                </c:pt>
                <c:pt idx="1716">
                  <c:v>44086</c:v>
                </c:pt>
                <c:pt idx="1717">
                  <c:v>44087</c:v>
                </c:pt>
                <c:pt idx="1718">
                  <c:v>44088</c:v>
                </c:pt>
                <c:pt idx="1719">
                  <c:v>44089</c:v>
                </c:pt>
                <c:pt idx="1720">
                  <c:v>44090</c:v>
                </c:pt>
                <c:pt idx="1721">
                  <c:v>44091</c:v>
                </c:pt>
                <c:pt idx="1722">
                  <c:v>44092</c:v>
                </c:pt>
                <c:pt idx="1723">
                  <c:v>44093</c:v>
                </c:pt>
                <c:pt idx="1724">
                  <c:v>44094</c:v>
                </c:pt>
                <c:pt idx="1725">
                  <c:v>44095</c:v>
                </c:pt>
                <c:pt idx="1726">
                  <c:v>44096</c:v>
                </c:pt>
                <c:pt idx="1727">
                  <c:v>44097</c:v>
                </c:pt>
                <c:pt idx="1728">
                  <c:v>44098</c:v>
                </c:pt>
                <c:pt idx="1729">
                  <c:v>44099</c:v>
                </c:pt>
                <c:pt idx="1730">
                  <c:v>44100</c:v>
                </c:pt>
                <c:pt idx="1731">
                  <c:v>44101</c:v>
                </c:pt>
                <c:pt idx="1732">
                  <c:v>44102</c:v>
                </c:pt>
                <c:pt idx="1733">
                  <c:v>44103</c:v>
                </c:pt>
                <c:pt idx="1734">
                  <c:v>44104</c:v>
                </c:pt>
                <c:pt idx="1735">
                  <c:v>44105</c:v>
                </c:pt>
                <c:pt idx="1736">
                  <c:v>44106</c:v>
                </c:pt>
                <c:pt idx="1737">
                  <c:v>44107</c:v>
                </c:pt>
                <c:pt idx="1738">
                  <c:v>44108</c:v>
                </c:pt>
                <c:pt idx="1739">
                  <c:v>44109</c:v>
                </c:pt>
                <c:pt idx="1740">
                  <c:v>44110</c:v>
                </c:pt>
                <c:pt idx="1741">
                  <c:v>44111</c:v>
                </c:pt>
                <c:pt idx="1742">
                  <c:v>44112</c:v>
                </c:pt>
                <c:pt idx="1743">
                  <c:v>44113</c:v>
                </c:pt>
                <c:pt idx="1744">
                  <c:v>44114</c:v>
                </c:pt>
                <c:pt idx="1745">
                  <c:v>44115</c:v>
                </c:pt>
                <c:pt idx="1746">
                  <c:v>44116</c:v>
                </c:pt>
                <c:pt idx="1747">
                  <c:v>44117</c:v>
                </c:pt>
                <c:pt idx="1748">
                  <c:v>44118</c:v>
                </c:pt>
                <c:pt idx="1749">
                  <c:v>44119</c:v>
                </c:pt>
                <c:pt idx="1750">
                  <c:v>44120</c:v>
                </c:pt>
                <c:pt idx="1751">
                  <c:v>44121</c:v>
                </c:pt>
                <c:pt idx="1752">
                  <c:v>44122</c:v>
                </c:pt>
                <c:pt idx="1753">
                  <c:v>44123</c:v>
                </c:pt>
                <c:pt idx="1754">
                  <c:v>44124</c:v>
                </c:pt>
                <c:pt idx="1755">
                  <c:v>44125</c:v>
                </c:pt>
                <c:pt idx="1756">
                  <c:v>44126</c:v>
                </c:pt>
                <c:pt idx="1757">
                  <c:v>44127</c:v>
                </c:pt>
                <c:pt idx="1758">
                  <c:v>44128</c:v>
                </c:pt>
                <c:pt idx="1759">
                  <c:v>44129</c:v>
                </c:pt>
                <c:pt idx="1760">
                  <c:v>44130</c:v>
                </c:pt>
                <c:pt idx="1761">
                  <c:v>44131</c:v>
                </c:pt>
                <c:pt idx="1762">
                  <c:v>44132</c:v>
                </c:pt>
                <c:pt idx="1763">
                  <c:v>44133</c:v>
                </c:pt>
                <c:pt idx="1764">
                  <c:v>44134</c:v>
                </c:pt>
                <c:pt idx="1765">
                  <c:v>44135</c:v>
                </c:pt>
                <c:pt idx="1766">
                  <c:v>44136</c:v>
                </c:pt>
                <c:pt idx="1767">
                  <c:v>44137</c:v>
                </c:pt>
                <c:pt idx="1768">
                  <c:v>44138</c:v>
                </c:pt>
                <c:pt idx="1769">
                  <c:v>44139</c:v>
                </c:pt>
                <c:pt idx="1770">
                  <c:v>44140</c:v>
                </c:pt>
                <c:pt idx="1771">
                  <c:v>44141</c:v>
                </c:pt>
                <c:pt idx="1772">
                  <c:v>44142</c:v>
                </c:pt>
                <c:pt idx="1773">
                  <c:v>44143</c:v>
                </c:pt>
                <c:pt idx="1774">
                  <c:v>44144</c:v>
                </c:pt>
                <c:pt idx="1775">
                  <c:v>44145</c:v>
                </c:pt>
                <c:pt idx="1776">
                  <c:v>44146</c:v>
                </c:pt>
                <c:pt idx="1777">
                  <c:v>44147</c:v>
                </c:pt>
                <c:pt idx="1778">
                  <c:v>44148</c:v>
                </c:pt>
                <c:pt idx="1779">
                  <c:v>44149</c:v>
                </c:pt>
                <c:pt idx="1780">
                  <c:v>44150</c:v>
                </c:pt>
                <c:pt idx="1781">
                  <c:v>44151</c:v>
                </c:pt>
                <c:pt idx="1782">
                  <c:v>44152</c:v>
                </c:pt>
                <c:pt idx="1783">
                  <c:v>44153</c:v>
                </c:pt>
                <c:pt idx="1784">
                  <c:v>44154</c:v>
                </c:pt>
                <c:pt idx="1785">
                  <c:v>44155</c:v>
                </c:pt>
                <c:pt idx="1786">
                  <c:v>44156</c:v>
                </c:pt>
                <c:pt idx="1787">
                  <c:v>44157</c:v>
                </c:pt>
                <c:pt idx="1788">
                  <c:v>44158</c:v>
                </c:pt>
                <c:pt idx="1789">
                  <c:v>44159</c:v>
                </c:pt>
                <c:pt idx="1790">
                  <c:v>44160</c:v>
                </c:pt>
                <c:pt idx="1791">
                  <c:v>44161</c:v>
                </c:pt>
                <c:pt idx="1792">
                  <c:v>44162</c:v>
                </c:pt>
                <c:pt idx="1793">
                  <c:v>44163</c:v>
                </c:pt>
                <c:pt idx="1794">
                  <c:v>44164</c:v>
                </c:pt>
                <c:pt idx="1795">
                  <c:v>44165</c:v>
                </c:pt>
                <c:pt idx="1796">
                  <c:v>44166</c:v>
                </c:pt>
                <c:pt idx="1797">
                  <c:v>44167</c:v>
                </c:pt>
                <c:pt idx="1798">
                  <c:v>44168</c:v>
                </c:pt>
                <c:pt idx="1799">
                  <c:v>44169</c:v>
                </c:pt>
                <c:pt idx="1800">
                  <c:v>44170</c:v>
                </c:pt>
                <c:pt idx="1801">
                  <c:v>44171</c:v>
                </c:pt>
                <c:pt idx="1802">
                  <c:v>44172</c:v>
                </c:pt>
                <c:pt idx="1803">
                  <c:v>44173</c:v>
                </c:pt>
                <c:pt idx="1804">
                  <c:v>44174</c:v>
                </c:pt>
                <c:pt idx="1805">
                  <c:v>44175</c:v>
                </c:pt>
                <c:pt idx="1806">
                  <c:v>44176</c:v>
                </c:pt>
                <c:pt idx="1807">
                  <c:v>44177</c:v>
                </c:pt>
                <c:pt idx="1808">
                  <c:v>44178</c:v>
                </c:pt>
                <c:pt idx="1809">
                  <c:v>44179</c:v>
                </c:pt>
                <c:pt idx="1810">
                  <c:v>44180</c:v>
                </c:pt>
                <c:pt idx="1811">
                  <c:v>44181</c:v>
                </c:pt>
                <c:pt idx="1812">
                  <c:v>44182</c:v>
                </c:pt>
                <c:pt idx="1813">
                  <c:v>44183</c:v>
                </c:pt>
                <c:pt idx="1814">
                  <c:v>44184</c:v>
                </c:pt>
                <c:pt idx="1815">
                  <c:v>44185</c:v>
                </c:pt>
                <c:pt idx="1816">
                  <c:v>44186</c:v>
                </c:pt>
                <c:pt idx="1817">
                  <c:v>44187</c:v>
                </c:pt>
                <c:pt idx="1818">
                  <c:v>44188</c:v>
                </c:pt>
                <c:pt idx="1819">
                  <c:v>44189</c:v>
                </c:pt>
                <c:pt idx="1820">
                  <c:v>44190</c:v>
                </c:pt>
                <c:pt idx="1821">
                  <c:v>44191</c:v>
                </c:pt>
                <c:pt idx="1822">
                  <c:v>44192</c:v>
                </c:pt>
                <c:pt idx="1823">
                  <c:v>44193</c:v>
                </c:pt>
                <c:pt idx="1824">
                  <c:v>44194</c:v>
                </c:pt>
                <c:pt idx="1825">
                  <c:v>44195</c:v>
                </c:pt>
                <c:pt idx="1826">
                  <c:v>44196</c:v>
                </c:pt>
                <c:pt idx="1827">
                  <c:v>44197</c:v>
                </c:pt>
                <c:pt idx="1828">
                  <c:v>44198</c:v>
                </c:pt>
                <c:pt idx="1829">
                  <c:v>44199</c:v>
                </c:pt>
                <c:pt idx="1830">
                  <c:v>44200</c:v>
                </c:pt>
                <c:pt idx="1831">
                  <c:v>44201</c:v>
                </c:pt>
                <c:pt idx="1832">
                  <c:v>44202</c:v>
                </c:pt>
                <c:pt idx="1833">
                  <c:v>44203</c:v>
                </c:pt>
                <c:pt idx="1834">
                  <c:v>44204</c:v>
                </c:pt>
                <c:pt idx="1835">
                  <c:v>44205</c:v>
                </c:pt>
                <c:pt idx="1836">
                  <c:v>44206</c:v>
                </c:pt>
                <c:pt idx="1837">
                  <c:v>44207</c:v>
                </c:pt>
                <c:pt idx="1838">
                  <c:v>44208</c:v>
                </c:pt>
                <c:pt idx="1839">
                  <c:v>44209</c:v>
                </c:pt>
                <c:pt idx="1840">
                  <c:v>44210</c:v>
                </c:pt>
                <c:pt idx="1841">
                  <c:v>44211</c:v>
                </c:pt>
                <c:pt idx="1842">
                  <c:v>44212</c:v>
                </c:pt>
                <c:pt idx="1843">
                  <c:v>44213</c:v>
                </c:pt>
                <c:pt idx="1844">
                  <c:v>44214</c:v>
                </c:pt>
                <c:pt idx="1845">
                  <c:v>44215</c:v>
                </c:pt>
                <c:pt idx="1846">
                  <c:v>44216</c:v>
                </c:pt>
                <c:pt idx="1847">
                  <c:v>44217</c:v>
                </c:pt>
                <c:pt idx="1848">
                  <c:v>44218</c:v>
                </c:pt>
                <c:pt idx="1849">
                  <c:v>44219</c:v>
                </c:pt>
                <c:pt idx="1850">
                  <c:v>44220</c:v>
                </c:pt>
                <c:pt idx="1851">
                  <c:v>44221</c:v>
                </c:pt>
                <c:pt idx="1852">
                  <c:v>44222</c:v>
                </c:pt>
                <c:pt idx="1853">
                  <c:v>44223</c:v>
                </c:pt>
                <c:pt idx="1854">
                  <c:v>44224</c:v>
                </c:pt>
                <c:pt idx="1855">
                  <c:v>44225</c:v>
                </c:pt>
                <c:pt idx="1856">
                  <c:v>44226</c:v>
                </c:pt>
                <c:pt idx="1857">
                  <c:v>44227</c:v>
                </c:pt>
                <c:pt idx="1858">
                  <c:v>44228</c:v>
                </c:pt>
                <c:pt idx="1859">
                  <c:v>44229</c:v>
                </c:pt>
                <c:pt idx="1860">
                  <c:v>44230</c:v>
                </c:pt>
                <c:pt idx="1861">
                  <c:v>44231</c:v>
                </c:pt>
                <c:pt idx="1862">
                  <c:v>44232</c:v>
                </c:pt>
                <c:pt idx="1863">
                  <c:v>44233</c:v>
                </c:pt>
                <c:pt idx="1864">
                  <c:v>44234</c:v>
                </c:pt>
                <c:pt idx="1865">
                  <c:v>44235</c:v>
                </c:pt>
                <c:pt idx="1866">
                  <c:v>44236</c:v>
                </c:pt>
                <c:pt idx="1867">
                  <c:v>44237</c:v>
                </c:pt>
                <c:pt idx="1868">
                  <c:v>44238</c:v>
                </c:pt>
                <c:pt idx="1869">
                  <c:v>44239</c:v>
                </c:pt>
                <c:pt idx="1870">
                  <c:v>44240</c:v>
                </c:pt>
                <c:pt idx="1871">
                  <c:v>44241</c:v>
                </c:pt>
                <c:pt idx="1872">
                  <c:v>44242</c:v>
                </c:pt>
                <c:pt idx="1873">
                  <c:v>44243</c:v>
                </c:pt>
                <c:pt idx="1874">
                  <c:v>44244</c:v>
                </c:pt>
                <c:pt idx="1875">
                  <c:v>44245</c:v>
                </c:pt>
                <c:pt idx="1876">
                  <c:v>44246</c:v>
                </c:pt>
                <c:pt idx="1877">
                  <c:v>44247</c:v>
                </c:pt>
                <c:pt idx="1878">
                  <c:v>44248</c:v>
                </c:pt>
                <c:pt idx="1879">
                  <c:v>44249</c:v>
                </c:pt>
                <c:pt idx="1880">
                  <c:v>44250</c:v>
                </c:pt>
                <c:pt idx="1881">
                  <c:v>44251</c:v>
                </c:pt>
                <c:pt idx="1882">
                  <c:v>44252</c:v>
                </c:pt>
                <c:pt idx="1883">
                  <c:v>44253</c:v>
                </c:pt>
                <c:pt idx="1884">
                  <c:v>44254</c:v>
                </c:pt>
                <c:pt idx="1885">
                  <c:v>44255</c:v>
                </c:pt>
                <c:pt idx="1886">
                  <c:v>44256</c:v>
                </c:pt>
                <c:pt idx="1887">
                  <c:v>44257</c:v>
                </c:pt>
                <c:pt idx="1888">
                  <c:v>44258</c:v>
                </c:pt>
                <c:pt idx="1889">
                  <c:v>44259</c:v>
                </c:pt>
                <c:pt idx="1890">
                  <c:v>44260</c:v>
                </c:pt>
                <c:pt idx="1891">
                  <c:v>44261</c:v>
                </c:pt>
                <c:pt idx="1892">
                  <c:v>44262</c:v>
                </c:pt>
                <c:pt idx="1893">
                  <c:v>44263</c:v>
                </c:pt>
                <c:pt idx="1894">
                  <c:v>44264</c:v>
                </c:pt>
                <c:pt idx="1895">
                  <c:v>44265</c:v>
                </c:pt>
                <c:pt idx="1896">
                  <c:v>44266</c:v>
                </c:pt>
                <c:pt idx="1897">
                  <c:v>44267</c:v>
                </c:pt>
                <c:pt idx="1898">
                  <c:v>44268</c:v>
                </c:pt>
                <c:pt idx="1899">
                  <c:v>44269</c:v>
                </c:pt>
                <c:pt idx="1900">
                  <c:v>44270</c:v>
                </c:pt>
                <c:pt idx="1901">
                  <c:v>44271</c:v>
                </c:pt>
                <c:pt idx="1902">
                  <c:v>44272</c:v>
                </c:pt>
                <c:pt idx="1903">
                  <c:v>44273</c:v>
                </c:pt>
                <c:pt idx="1904">
                  <c:v>44274</c:v>
                </c:pt>
                <c:pt idx="1905">
                  <c:v>44275</c:v>
                </c:pt>
                <c:pt idx="1906">
                  <c:v>44276</c:v>
                </c:pt>
                <c:pt idx="1907">
                  <c:v>44277</c:v>
                </c:pt>
                <c:pt idx="1908">
                  <c:v>44278</c:v>
                </c:pt>
                <c:pt idx="1909">
                  <c:v>44279</c:v>
                </c:pt>
                <c:pt idx="1910">
                  <c:v>44280</c:v>
                </c:pt>
                <c:pt idx="1911">
                  <c:v>44281</c:v>
                </c:pt>
                <c:pt idx="1912">
                  <c:v>44282</c:v>
                </c:pt>
                <c:pt idx="1913">
                  <c:v>44283</c:v>
                </c:pt>
                <c:pt idx="1914">
                  <c:v>44284</c:v>
                </c:pt>
                <c:pt idx="1915">
                  <c:v>44285</c:v>
                </c:pt>
                <c:pt idx="1916">
                  <c:v>44286</c:v>
                </c:pt>
                <c:pt idx="1917">
                  <c:v>44287</c:v>
                </c:pt>
                <c:pt idx="1918">
                  <c:v>44288</c:v>
                </c:pt>
                <c:pt idx="1919">
                  <c:v>44289</c:v>
                </c:pt>
                <c:pt idx="1920">
                  <c:v>44290</c:v>
                </c:pt>
                <c:pt idx="1921">
                  <c:v>44291</c:v>
                </c:pt>
                <c:pt idx="1922">
                  <c:v>44292</c:v>
                </c:pt>
                <c:pt idx="1923">
                  <c:v>44293</c:v>
                </c:pt>
                <c:pt idx="1924">
                  <c:v>44294</c:v>
                </c:pt>
                <c:pt idx="1925">
                  <c:v>44295</c:v>
                </c:pt>
                <c:pt idx="1926">
                  <c:v>44296</c:v>
                </c:pt>
                <c:pt idx="1927">
                  <c:v>44297</c:v>
                </c:pt>
                <c:pt idx="1928">
                  <c:v>44298</c:v>
                </c:pt>
                <c:pt idx="1929">
                  <c:v>44299</c:v>
                </c:pt>
                <c:pt idx="1930">
                  <c:v>44300</c:v>
                </c:pt>
                <c:pt idx="1931">
                  <c:v>44301</c:v>
                </c:pt>
                <c:pt idx="1932">
                  <c:v>44302</c:v>
                </c:pt>
                <c:pt idx="1933">
                  <c:v>44303</c:v>
                </c:pt>
                <c:pt idx="1934">
                  <c:v>44304</c:v>
                </c:pt>
                <c:pt idx="1935">
                  <c:v>44305</c:v>
                </c:pt>
                <c:pt idx="1936">
                  <c:v>44306</c:v>
                </c:pt>
                <c:pt idx="1937">
                  <c:v>44307</c:v>
                </c:pt>
                <c:pt idx="1938">
                  <c:v>44308</c:v>
                </c:pt>
                <c:pt idx="1939">
                  <c:v>44309</c:v>
                </c:pt>
                <c:pt idx="1940">
                  <c:v>44310</c:v>
                </c:pt>
                <c:pt idx="1941">
                  <c:v>44311</c:v>
                </c:pt>
                <c:pt idx="1942">
                  <c:v>44312</c:v>
                </c:pt>
                <c:pt idx="1943">
                  <c:v>44313</c:v>
                </c:pt>
                <c:pt idx="1944">
                  <c:v>44314</c:v>
                </c:pt>
                <c:pt idx="1945">
                  <c:v>44315</c:v>
                </c:pt>
                <c:pt idx="1946">
                  <c:v>44316</c:v>
                </c:pt>
                <c:pt idx="1947">
                  <c:v>44317</c:v>
                </c:pt>
                <c:pt idx="1948">
                  <c:v>44318</c:v>
                </c:pt>
                <c:pt idx="1949">
                  <c:v>44319</c:v>
                </c:pt>
                <c:pt idx="1950">
                  <c:v>44320</c:v>
                </c:pt>
                <c:pt idx="1951">
                  <c:v>44321</c:v>
                </c:pt>
                <c:pt idx="1952">
                  <c:v>44322</c:v>
                </c:pt>
                <c:pt idx="1953">
                  <c:v>44323</c:v>
                </c:pt>
                <c:pt idx="1954">
                  <c:v>44324</c:v>
                </c:pt>
                <c:pt idx="1955">
                  <c:v>44325</c:v>
                </c:pt>
                <c:pt idx="1956">
                  <c:v>44326</c:v>
                </c:pt>
                <c:pt idx="1957">
                  <c:v>44327</c:v>
                </c:pt>
                <c:pt idx="1958">
                  <c:v>44328</c:v>
                </c:pt>
                <c:pt idx="1959">
                  <c:v>44329</c:v>
                </c:pt>
                <c:pt idx="1960">
                  <c:v>44330</c:v>
                </c:pt>
                <c:pt idx="1961">
                  <c:v>44331</c:v>
                </c:pt>
                <c:pt idx="1962">
                  <c:v>44332</c:v>
                </c:pt>
                <c:pt idx="1963">
                  <c:v>44333</c:v>
                </c:pt>
                <c:pt idx="1964">
                  <c:v>44334</c:v>
                </c:pt>
                <c:pt idx="1965">
                  <c:v>44335</c:v>
                </c:pt>
                <c:pt idx="1966">
                  <c:v>44336</c:v>
                </c:pt>
                <c:pt idx="1967">
                  <c:v>44337</c:v>
                </c:pt>
                <c:pt idx="1968">
                  <c:v>44338</c:v>
                </c:pt>
                <c:pt idx="1969">
                  <c:v>44339</c:v>
                </c:pt>
                <c:pt idx="1970">
                  <c:v>44340</c:v>
                </c:pt>
                <c:pt idx="1971">
                  <c:v>44341</c:v>
                </c:pt>
                <c:pt idx="1972">
                  <c:v>44342</c:v>
                </c:pt>
                <c:pt idx="1973">
                  <c:v>44343</c:v>
                </c:pt>
                <c:pt idx="1974">
                  <c:v>44344</c:v>
                </c:pt>
                <c:pt idx="1975">
                  <c:v>44345</c:v>
                </c:pt>
                <c:pt idx="1976">
                  <c:v>44346</c:v>
                </c:pt>
                <c:pt idx="1977">
                  <c:v>44347</c:v>
                </c:pt>
                <c:pt idx="1978">
                  <c:v>44348</c:v>
                </c:pt>
                <c:pt idx="1979">
                  <c:v>44349</c:v>
                </c:pt>
                <c:pt idx="1980">
                  <c:v>44350</c:v>
                </c:pt>
                <c:pt idx="1981">
                  <c:v>44351</c:v>
                </c:pt>
                <c:pt idx="1982">
                  <c:v>44352</c:v>
                </c:pt>
                <c:pt idx="1983">
                  <c:v>44353</c:v>
                </c:pt>
                <c:pt idx="1984">
                  <c:v>44354</c:v>
                </c:pt>
                <c:pt idx="1985">
                  <c:v>44355</c:v>
                </c:pt>
                <c:pt idx="1986">
                  <c:v>44356</c:v>
                </c:pt>
                <c:pt idx="1987">
                  <c:v>44357</c:v>
                </c:pt>
                <c:pt idx="1988">
                  <c:v>44358</c:v>
                </c:pt>
                <c:pt idx="1989">
                  <c:v>44359</c:v>
                </c:pt>
                <c:pt idx="1990">
                  <c:v>44360</c:v>
                </c:pt>
                <c:pt idx="1991">
                  <c:v>44361</c:v>
                </c:pt>
                <c:pt idx="1992">
                  <c:v>44362</c:v>
                </c:pt>
                <c:pt idx="1993">
                  <c:v>44363</c:v>
                </c:pt>
                <c:pt idx="1994">
                  <c:v>44364</c:v>
                </c:pt>
                <c:pt idx="1995">
                  <c:v>44365</c:v>
                </c:pt>
                <c:pt idx="1996">
                  <c:v>44366</c:v>
                </c:pt>
                <c:pt idx="1997">
                  <c:v>44367</c:v>
                </c:pt>
                <c:pt idx="1998">
                  <c:v>44368</c:v>
                </c:pt>
                <c:pt idx="1999">
                  <c:v>44369</c:v>
                </c:pt>
                <c:pt idx="2000">
                  <c:v>44370</c:v>
                </c:pt>
                <c:pt idx="2001">
                  <c:v>44371</c:v>
                </c:pt>
                <c:pt idx="2002">
                  <c:v>44372</c:v>
                </c:pt>
                <c:pt idx="2003">
                  <c:v>44373</c:v>
                </c:pt>
                <c:pt idx="2004">
                  <c:v>44374</c:v>
                </c:pt>
                <c:pt idx="2005">
                  <c:v>44375</c:v>
                </c:pt>
                <c:pt idx="2006">
                  <c:v>44376</c:v>
                </c:pt>
                <c:pt idx="2007">
                  <c:v>44377</c:v>
                </c:pt>
                <c:pt idx="2008">
                  <c:v>44378</c:v>
                </c:pt>
                <c:pt idx="2009">
                  <c:v>44379</c:v>
                </c:pt>
                <c:pt idx="2010">
                  <c:v>44380</c:v>
                </c:pt>
                <c:pt idx="2011">
                  <c:v>44381</c:v>
                </c:pt>
                <c:pt idx="2012">
                  <c:v>44382</c:v>
                </c:pt>
                <c:pt idx="2013">
                  <c:v>44383</c:v>
                </c:pt>
                <c:pt idx="2014">
                  <c:v>44384</c:v>
                </c:pt>
                <c:pt idx="2015">
                  <c:v>44385</c:v>
                </c:pt>
                <c:pt idx="2016">
                  <c:v>44386</c:v>
                </c:pt>
                <c:pt idx="2017">
                  <c:v>44387</c:v>
                </c:pt>
                <c:pt idx="2018">
                  <c:v>44388</c:v>
                </c:pt>
                <c:pt idx="2019">
                  <c:v>44389</c:v>
                </c:pt>
                <c:pt idx="2020">
                  <c:v>44390</c:v>
                </c:pt>
                <c:pt idx="2021">
                  <c:v>44391</c:v>
                </c:pt>
                <c:pt idx="2022">
                  <c:v>44392</c:v>
                </c:pt>
                <c:pt idx="2023">
                  <c:v>44393</c:v>
                </c:pt>
                <c:pt idx="2024">
                  <c:v>44394</c:v>
                </c:pt>
                <c:pt idx="2025">
                  <c:v>44395</c:v>
                </c:pt>
                <c:pt idx="2026">
                  <c:v>44396</c:v>
                </c:pt>
                <c:pt idx="2027">
                  <c:v>44397</c:v>
                </c:pt>
                <c:pt idx="2028">
                  <c:v>44398</c:v>
                </c:pt>
                <c:pt idx="2029">
                  <c:v>44399</c:v>
                </c:pt>
                <c:pt idx="2030">
                  <c:v>44400</c:v>
                </c:pt>
                <c:pt idx="2031">
                  <c:v>44401</c:v>
                </c:pt>
                <c:pt idx="2032">
                  <c:v>44402</c:v>
                </c:pt>
                <c:pt idx="2033">
                  <c:v>44403</c:v>
                </c:pt>
                <c:pt idx="2034">
                  <c:v>44404</c:v>
                </c:pt>
                <c:pt idx="2035">
                  <c:v>44405</c:v>
                </c:pt>
                <c:pt idx="2036">
                  <c:v>44406</c:v>
                </c:pt>
                <c:pt idx="2037">
                  <c:v>44407</c:v>
                </c:pt>
                <c:pt idx="2038">
                  <c:v>44408</c:v>
                </c:pt>
                <c:pt idx="2039">
                  <c:v>44409</c:v>
                </c:pt>
                <c:pt idx="2040">
                  <c:v>44410</c:v>
                </c:pt>
                <c:pt idx="2041">
                  <c:v>44411</c:v>
                </c:pt>
                <c:pt idx="2042">
                  <c:v>44412</c:v>
                </c:pt>
                <c:pt idx="2043">
                  <c:v>44413</c:v>
                </c:pt>
                <c:pt idx="2044">
                  <c:v>44414</c:v>
                </c:pt>
                <c:pt idx="2045">
                  <c:v>44415</c:v>
                </c:pt>
                <c:pt idx="2046">
                  <c:v>44416</c:v>
                </c:pt>
                <c:pt idx="2047">
                  <c:v>44417</c:v>
                </c:pt>
                <c:pt idx="2048">
                  <c:v>44418</c:v>
                </c:pt>
                <c:pt idx="2049">
                  <c:v>44419</c:v>
                </c:pt>
                <c:pt idx="2050">
                  <c:v>44420</c:v>
                </c:pt>
                <c:pt idx="2051">
                  <c:v>44421</c:v>
                </c:pt>
                <c:pt idx="2052">
                  <c:v>44422</c:v>
                </c:pt>
                <c:pt idx="2053">
                  <c:v>44423</c:v>
                </c:pt>
                <c:pt idx="2054">
                  <c:v>44424</c:v>
                </c:pt>
                <c:pt idx="2055">
                  <c:v>44425</c:v>
                </c:pt>
                <c:pt idx="2056">
                  <c:v>44426</c:v>
                </c:pt>
                <c:pt idx="2057">
                  <c:v>44427</c:v>
                </c:pt>
                <c:pt idx="2058">
                  <c:v>44428</c:v>
                </c:pt>
                <c:pt idx="2059">
                  <c:v>44429</c:v>
                </c:pt>
                <c:pt idx="2060">
                  <c:v>44430</c:v>
                </c:pt>
                <c:pt idx="2061">
                  <c:v>44431</c:v>
                </c:pt>
                <c:pt idx="2062">
                  <c:v>44432</c:v>
                </c:pt>
                <c:pt idx="2063">
                  <c:v>44433</c:v>
                </c:pt>
                <c:pt idx="2064">
                  <c:v>44434</c:v>
                </c:pt>
                <c:pt idx="2065">
                  <c:v>44435</c:v>
                </c:pt>
                <c:pt idx="2066">
                  <c:v>44436</c:v>
                </c:pt>
                <c:pt idx="2067">
                  <c:v>44437</c:v>
                </c:pt>
                <c:pt idx="2068">
                  <c:v>44438</c:v>
                </c:pt>
                <c:pt idx="2069">
                  <c:v>44439</c:v>
                </c:pt>
                <c:pt idx="2070">
                  <c:v>44440</c:v>
                </c:pt>
                <c:pt idx="2071">
                  <c:v>44441</c:v>
                </c:pt>
                <c:pt idx="2072">
                  <c:v>44442</c:v>
                </c:pt>
                <c:pt idx="2073">
                  <c:v>44443</c:v>
                </c:pt>
                <c:pt idx="2074">
                  <c:v>44444</c:v>
                </c:pt>
                <c:pt idx="2075">
                  <c:v>44445</c:v>
                </c:pt>
                <c:pt idx="2076">
                  <c:v>44446</c:v>
                </c:pt>
                <c:pt idx="2077">
                  <c:v>44447</c:v>
                </c:pt>
                <c:pt idx="2078">
                  <c:v>44448</c:v>
                </c:pt>
                <c:pt idx="2079">
                  <c:v>44449</c:v>
                </c:pt>
                <c:pt idx="2080">
                  <c:v>44450</c:v>
                </c:pt>
                <c:pt idx="2081">
                  <c:v>44451</c:v>
                </c:pt>
                <c:pt idx="2082">
                  <c:v>44452</c:v>
                </c:pt>
                <c:pt idx="2083">
                  <c:v>44453</c:v>
                </c:pt>
                <c:pt idx="2084">
                  <c:v>44454</c:v>
                </c:pt>
                <c:pt idx="2085">
                  <c:v>44455</c:v>
                </c:pt>
                <c:pt idx="2086">
                  <c:v>44456</c:v>
                </c:pt>
                <c:pt idx="2087">
                  <c:v>44457</c:v>
                </c:pt>
                <c:pt idx="2088">
                  <c:v>44458</c:v>
                </c:pt>
                <c:pt idx="2089">
                  <c:v>44459</c:v>
                </c:pt>
                <c:pt idx="2090">
                  <c:v>44460</c:v>
                </c:pt>
                <c:pt idx="2091">
                  <c:v>44461</c:v>
                </c:pt>
                <c:pt idx="2092">
                  <c:v>44462</c:v>
                </c:pt>
                <c:pt idx="2093">
                  <c:v>44463</c:v>
                </c:pt>
                <c:pt idx="2094">
                  <c:v>44464</c:v>
                </c:pt>
                <c:pt idx="2095">
                  <c:v>44465</c:v>
                </c:pt>
                <c:pt idx="2096">
                  <c:v>44466</c:v>
                </c:pt>
                <c:pt idx="2097">
                  <c:v>44467</c:v>
                </c:pt>
                <c:pt idx="2098">
                  <c:v>44468</c:v>
                </c:pt>
                <c:pt idx="2099">
                  <c:v>44469</c:v>
                </c:pt>
                <c:pt idx="2100">
                  <c:v>44470</c:v>
                </c:pt>
                <c:pt idx="2101">
                  <c:v>44471</c:v>
                </c:pt>
                <c:pt idx="2102">
                  <c:v>44472</c:v>
                </c:pt>
                <c:pt idx="2103">
                  <c:v>44473</c:v>
                </c:pt>
                <c:pt idx="2104">
                  <c:v>44474</c:v>
                </c:pt>
                <c:pt idx="2105">
                  <c:v>44475</c:v>
                </c:pt>
                <c:pt idx="2106">
                  <c:v>44476</c:v>
                </c:pt>
                <c:pt idx="2107">
                  <c:v>44477</c:v>
                </c:pt>
                <c:pt idx="2108">
                  <c:v>44478</c:v>
                </c:pt>
                <c:pt idx="2109">
                  <c:v>44479</c:v>
                </c:pt>
                <c:pt idx="2110">
                  <c:v>44480</c:v>
                </c:pt>
                <c:pt idx="2111">
                  <c:v>44481</c:v>
                </c:pt>
                <c:pt idx="2112">
                  <c:v>44482</c:v>
                </c:pt>
                <c:pt idx="2113">
                  <c:v>44483</c:v>
                </c:pt>
                <c:pt idx="2114">
                  <c:v>44484</c:v>
                </c:pt>
                <c:pt idx="2115">
                  <c:v>44485</c:v>
                </c:pt>
                <c:pt idx="2116">
                  <c:v>44486</c:v>
                </c:pt>
                <c:pt idx="2117">
                  <c:v>44487</c:v>
                </c:pt>
                <c:pt idx="2118">
                  <c:v>44488</c:v>
                </c:pt>
                <c:pt idx="2119">
                  <c:v>44489</c:v>
                </c:pt>
                <c:pt idx="2120">
                  <c:v>44490</c:v>
                </c:pt>
                <c:pt idx="2121">
                  <c:v>44491</c:v>
                </c:pt>
                <c:pt idx="2122">
                  <c:v>44492</c:v>
                </c:pt>
                <c:pt idx="2123">
                  <c:v>44493</c:v>
                </c:pt>
                <c:pt idx="2124">
                  <c:v>44494</c:v>
                </c:pt>
                <c:pt idx="2125">
                  <c:v>44495</c:v>
                </c:pt>
                <c:pt idx="2126">
                  <c:v>44496</c:v>
                </c:pt>
                <c:pt idx="2127">
                  <c:v>44497</c:v>
                </c:pt>
                <c:pt idx="2128">
                  <c:v>44498</c:v>
                </c:pt>
                <c:pt idx="2129">
                  <c:v>44499</c:v>
                </c:pt>
                <c:pt idx="2130">
                  <c:v>44500</c:v>
                </c:pt>
                <c:pt idx="2131">
                  <c:v>44501</c:v>
                </c:pt>
                <c:pt idx="2132">
                  <c:v>44502</c:v>
                </c:pt>
                <c:pt idx="2133">
                  <c:v>44503</c:v>
                </c:pt>
                <c:pt idx="2134">
                  <c:v>44504</c:v>
                </c:pt>
                <c:pt idx="2135">
                  <c:v>44505</c:v>
                </c:pt>
                <c:pt idx="2136">
                  <c:v>44506</c:v>
                </c:pt>
                <c:pt idx="2137">
                  <c:v>44507</c:v>
                </c:pt>
                <c:pt idx="2138">
                  <c:v>44508</c:v>
                </c:pt>
                <c:pt idx="2139">
                  <c:v>44509</c:v>
                </c:pt>
                <c:pt idx="2140">
                  <c:v>44510</c:v>
                </c:pt>
                <c:pt idx="2141">
                  <c:v>44511</c:v>
                </c:pt>
                <c:pt idx="2142">
                  <c:v>44512</c:v>
                </c:pt>
                <c:pt idx="2143">
                  <c:v>44513</c:v>
                </c:pt>
                <c:pt idx="2144">
                  <c:v>44514</c:v>
                </c:pt>
                <c:pt idx="2145">
                  <c:v>44515</c:v>
                </c:pt>
                <c:pt idx="2146">
                  <c:v>44516</c:v>
                </c:pt>
                <c:pt idx="2147">
                  <c:v>44517</c:v>
                </c:pt>
                <c:pt idx="2148">
                  <c:v>44518</c:v>
                </c:pt>
                <c:pt idx="2149">
                  <c:v>44519</c:v>
                </c:pt>
                <c:pt idx="2150">
                  <c:v>44520</c:v>
                </c:pt>
                <c:pt idx="2151">
                  <c:v>44521</c:v>
                </c:pt>
                <c:pt idx="2152">
                  <c:v>44522</c:v>
                </c:pt>
                <c:pt idx="2153">
                  <c:v>44523</c:v>
                </c:pt>
                <c:pt idx="2154">
                  <c:v>44524</c:v>
                </c:pt>
                <c:pt idx="2155">
                  <c:v>44525</c:v>
                </c:pt>
                <c:pt idx="2156">
                  <c:v>44526</c:v>
                </c:pt>
                <c:pt idx="2157">
                  <c:v>44527</c:v>
                </c:pt>
                <c:pt idx="2158">
                  <c:v>44528</c:v>
                </c:pt>
                <c:pt idx="2159">
                  <c:v>44529</c:v>
                </c:pt>
                <c:pt idx="2160">
                  <c:v>44530</c:v>
                </c:pt>
                <c:pt idx="2161">
                  <c:v>44531</c:v>
                </c:pt>
                <c:pt idx="2162">
                  <c:v>44532</c:v>
                </c:pt>
                <c:pt idx="2163">
                  <c:v>44533</c:v>
                </c:pt>
                <c:pt idx="2164">
                  <c:v>44534</c:v>
                </c:pt>
                <c:pt idx="2165">
                  <c:v>44535</c:v>
                </c:pt>
                <c:pt idx="2166">
                  <c:v>44536</c:v>
                </c:pt>
                <c:pt idx="2167">
                  <c:v>44537</c:v>
                </c:pt>
                <c:pt idx="2168">
                  <c:v>44538</c:v>
                </c:pt>
                <c:pt idx="2169">
                  <c:v>44539</c:v>
                </c:pt>
                <c:pt idx="2170">
                  <c:v>44540</c:v>
                </c:pt>
                <c:pt idx="2171">
                  <c:v>44541</c:v>
                </c:pt>
                <c:pt idx="2172">
                  <c:v>44542</c:v>
                </c:pt>
                <c:pt idx="2173">
                  <c:v>44543</c:v>
                </c:pt>
                <c:pt idx="2174">
                  <c:v>44544</c:v>
                </c:pt>
                <c:pt idx="2175">
                  <c:v>44545</c:v>
                </c:pt>
                <c:pt idx="2176">
                  <c:v>44546</c:v>
                </c:pt>
                <c:pt idx="2177">
                  <c:v>44547</c:v>
                </c:pt>
                <c:pt idx="2178">
                  <c:v>44548</c:v>
                </c:pt>
                <c:pt idx="2179">
                  <c:v>44549</c:v>
                </c:pt>
                <c:pt idx="2180">
                  <c:v>44550</c:v>
                </c:pt>
                <c:pt idx="2181">
                  <c:v>44551</c:v>
                </c:pt>
                <c:pt idx="2182">
                  <c:v>44552</c:v>
                </c:pt>
                <c:pt idx="2183">
                  <c:v>44553</c:v>
                </c:pt>
                <c:pt idx="2184">
                  <c:v>44554</c:v>
                </c:pt>
                <c:pt idx="2185">
                  <c:v>44555</c:v>
                </c:pt>
                <c:pt idx="2186">
                  <c:v>44556</c:v>
                </c:pt>
                <c:pt idx="2187">
                  <c:v>44557</c:v>
                </c:pt>
                <c:pt idx="2188">
                  <c:v>44558</c:v>
                </c:pt>
                <c:pt idx="2189">
                  <c:v>44559</c:v>
                </c:pt>
                <c:pt idx="2190">
                  <c:v>44560</c:v>
                </c:pt>
                <c:pt idx="2191">
                  <c:v>44561</c:v>
                </c:pt>
                <c:pt idx="2192">
                  <c:v>44562</c:v>
                </c:pt>
                <c:pt idx="2193">
                  <c:v>44563</c:v>
                </c:pt>
                <c:pt idx="2194">
                  <c:v>44564</c:v>
                </c:pt>
                <c:pt idx="2195">
                  <c:v>44565</c:v>
                </c:pt>
                <c:pt idx="2196">
                  <c:v>44566</c:v>
                </c:pt>
                <c:pt idx="2197">
                  <c:v>44567</c:v>
                </c:pt>
                <c:pt idx="2198">
                  <c:v>44568</c:v>
                </c:pt>
                <c:pt idx="2199">
                  <c:v>44569</c:v>
                </c:pt>
                <c:pt idx="2200">
                  <c:v>44570</c:v>
                </c:pt>
                <c:pt idx="2201">
                  <c:v>44571</c:v>
                </c:pt>
                <c:pt idx="2202">
                  <c:v>44572</c:v>
                </c:pt>
                <c:pt idx="2203">
                  <c:v>44573</c:v>
                </c:pt>
                <c:pt idx="2204">
                  <c:v>44574</c:v>
                </c:pt>
                <c:pt idx="2205">
                  <c:v>44575</c:v>
                </c:pt>
                <c:pt idx="2206">
                  <c:v>44576</c:v>
                </c:pt>
                <c:pt idx="2207">
                  <c:v>44577</c:v>
                </c:pt>
                <c:pt idx="2208">
                  <c:v>44578</c:v>
                </c:pt>
                <c:pt idx="2209">
                  <c:v>44579</c:v>
                </c:pt>
                <c:pt idx="2210">
                  <c:v>44580</c:v>
                </c:pt>
                <c:pt idx="2211">
                  <c:v>44581</c:v>
                </c:pt>
                <c:pt idx="2212">
                  <c:v>44582</c:v>
                </c:pt>
                <c:pt idx="2213">
                  <c:v>44583</c:v>
                </c:pt>
                <c:pt idx="2214">
                  <c:v>44584</c:v>
                </c:pt>
                <c:pt idx="2215">
                  <c:v>44585</c:v>
                </c:pt>
                <c:pt idx="2216">
                  <c:v>44586</c:v>
                </c:pt>
                <c:pt idx="2217">
                  <c:v>44587</c:v>
                </c:pt>
                <c:pt idx="2218">
                  <c:v>44588</c:v>
                </c:pt>
                <c:pt idx="2219">
                  <c:v>44589</c:v>
                </c:pt>
                <c:pt idx="2220">
                  <c:v>44590</c:v>
                </c:pt>
                <c:pt idx="2221">
                  <c:v>44591</c:v>
                </c:pt>
                <c:pt idx="2222">
                  <c:v>44592</c:v>
                </c:pt>
                <c:pt idx="2223">
                  <c:v>44593</c:v>
                </c:pt>
                <c:pt idx="2224">
                  <c:v>44594</c:v>
                </c:pt>
                <c:pt idx="2225">
                  <c:v>44595</c:v>
                </c:pt>
                <c:pt idx="2226">
                  <c:v>44596</c:v>
                </c:pt>
                <c:pt idx="2227">
                  <c:v>44597</c:v>
                </c:pt>
                <c:pt idx="2228">
                  <c:v>44598</c:v>
                </c:pt>
                <c:pt idx="2229">
                  <c:v>44599</c:v>
                </c:pt>
                <c:pt idx="2230">
                  <c:v>44600</c:v>
                </c:pt>
                <c:pt idx="2231">
                  <c:v>44601</c:v>
                </c:pt>
                <c:pt idx="2232">
                  <c:v>44602</c:v>
                </c:pt>
                <c:pt idx="2233">
                  <c:v>44603</c:v>
                </c:pt>
                <c:pt idx="2234">
                  <c:v>44604</c:v>
                </c:pt>
                <c:pt idx="2235">
                  <c:v>44605</c:v>
                </c:pt>
                <c:pt idx="2236">
                  <c:v>44606</c:v>
                </c:pt>
                <c:pt idx="2237">
                  <c:v>44607</c:v>
                </c:pt>
                <c:pt idx="2238">
                  <c:v>44608</c:v>
                </c:pt>
                <c:pt idx="2239">
                  <c:v>44609</c:v>
                </c:pt>
                <c:pt idx="2240">
                  <c:v>44610</c:v>
                </c:pt>
                <c:pt idx="2241">
                  <c:v>44611</c:v>
                </c:pt>
                <c:pt idx="2242">
                  <c:v>44612</c:v>
                </c:pt>
                <c:pt idx="2243">
                  <c:v>44613</c:v>
                </c:pt>
                <c:pt idx="2244">
                  <c:v>44614</c:v>
                </c:pt>
                <c:pt idx="2245">
                  <c:v>44615</c:v>
                </c:pt>
                <c:pt idx="2246">
                  <c:v>44616</c:v>
                </c:pt>
                <c:pt idx="2247">
                  <c:v>44617</c:v>
                </c:pt>
                <c:pt idx="2248">
                  <c:v>44618</c:v>
                </c:pt>
                <c:pt idx="2249">
                  <c:v>44619</c:v>
                </c:pt>
                <c:pt idx="2250">
                  <c:v>44620</c:v>
                </c:pt>
                <c:pt idx="2251">
                  <c:v>44621</c:v>
                </c:pt>
                <c:pt idx="2252">
                  <c:v>44622</c:v>
                </c:pt>
                <c:pt idx="2253">
                  <c:v>44623</c:v>
                </c:pt>
                <c:pt idx="2254">
                  <c:v>44624</c:v>
                </c:pt>
                <c:pt idx="2255">
                  <c:v>44625</c:v>
                </c:pt>
                <c:pt idx="2256">
                  <c:v>44626</c:v>
                </c:pt>
                <c:pt idx="2257">
                  <c:v>44627</c:v>
                </c:pt>
                <c:pt idx="2258">
                  <c:v>44628</c:v>
                </c:pt>
                <c:pt idx="2259">
                  <c:v>44629</c:v>
                </c:pt>
                <c:pt idx="2260">
                  <c:v>44630</c:v>
                </c:pt>
                <c:pt idx="2261">
                  <c:v>44631</c:v>
                </c:pt>
                <c:pt idx="2262">
                  <c:v>44632</c:v>
                </c:pt>
                <c:pt idx="2263">
                  <c:v>44633</c:v>
                </c:pt>
                <c:pt idx="2264">
                  <c:v>44634</c:v>
                </c:pt>
                <c:pt idx="2265">
                  <c:v>44635</c:v>
                </c:pt>
                <c:pt idx="2266">
                  <c:v>44636</c:v>
                </c:pt>
                <c:pt idx="2267">
                  <c:v>44637</c:v>
                </c:pt>
                <c:pt idx="2268">
                  <c:v>44638</c:v>
                </c:pt>
                <c:pt idx="2269">
                  <c:v>44639</c:v>
                </c:pt>
                <c:pt idx="2270">
                  <c:v>44640</c:v>
                </c:pt>
                <c:pt idx="2271">
                  <c:v>44641</c:v>
                </c:pt>
                <c:pt idx="2272">
                  <c:v>44642</c:v>
                </c:pt>
                <c:pt idx="2273">
                  <c:v>44643</c:v>
                </c:pt>
                <c:pt idx="2274">
                  <c:v>44644</c:v>
                </c:pt>
                <c:pt idx="2275">
                  <c:v>44645</c:v>
                </c:pt>
                <c:pt idx="2276">
                  <c:v>44646</c:v>
                </c:pt>
                <c:pt idx="2277">
                  <c:v>44647</c:v>
                </c:pt>
                <c:pt idx="2278">
                  <c:v>44648</c:v>
                </c:pt>
                <c:pt idx="2279">
                  <c:v>44649</c:v>
                </c:pt>
                <c:pt idx="2280">
                  <c:v>44650</c:v>
                </c:pt>
                <c:pt idx="2281">
                  <c:v>44651</c:v>
                </c:pt>
                <c:pt idx="2282">
                  <c:v>44652</c:v>
                </c:pt>
                <c:pt idx="2283">
                  <c:v>44653</c:v>
                </c:pt>
                <c:pt idx="2284">
                  <c:v>44654</c:v>
                </c:pt>
                <c:pt idx="2285">
                  <c:v>44655</c:v>
                </c:pt>
                <c:pt idx="2286">
                  <c:v>44656</c:v>
                </c:pt>
                <c:pt idx="2287">
                  <c:v>44657</c:v>
                </c:pt>
                <c:pt idx="2288">
                  <c:v>44658</c:v>
                </c:pt>
                <c:pt idx="2289">
                  <c:v>44659</c:v>
                </c:pt>
                <c:pt idx="2290">
                  <c:v>44660</c:v>
                </c:pt>
                <c:pt idx="2291">
                  <c:v>44661</c:v>
                </c:pt>
                <c:pt idx="2292">
                  <c:v>44662</c:v>
                </c:pt>
                <c:pt idx="2293">
                  <c:v>44663</c:v>
                </c:pt>
                <c:pt idx="2294">
                  <c:v>44664</c:v>
                </c:pt>
                <c:pt idx="2295">
                  <c:v>44665</c:v>
                </c:pt>
                <c:pt idx="2296">
                  <c:v>44666</c:v>
                </c:pt>
                <c:pt idx="2297">
                  <c:v>44667</c:v>
                </c:pt>
                <c:pt idx="2298">
                  <c:v>44668</c:v>
                </c:pt>
                <c:pt idx="2299">
                  <c:v>44669</c:v>
                </c:pt>
                <c:pt idx="2300">
                  <c:v>44670</c:v>
                </c:pt>
                <c:pt idx="2301">
                  <c:v>44671</c:v>
                </c:pt>
                <c:pt idx="2302">
                  <c:v>44672</c:v>
                </c:pt>
                <c:pt idx="2303">
                  <c:v>44673</c:v>
                </c:pt>
                <c:pt idx="2304">
                  <c:v>44674</c:v>
                </c:pt>
                <c:pt idx="2305">
                  <c:v>44675</c:v>
                </c:pt>
                <c:pt idx="2306">
                  <c:v>44676</c:v>
                </c:pt>
                <c:pt idx="2307">
                  <c:v>44677</c:v>
                </c:pt>
                <c:pt idx="2308">
                  <c:v>44678</c:v>
                </c:pt>
                <c:pt idx="2309">
                  <c:v>44679</c:v>
                </c:pt>
                <c:pt idx="2310">
                  <c:v>44680</c:v>
                </c:pt>
                <c:pt idx="2311">
                  <c:v>44681</c:v>
                </c:pt>
                <c:pt idx="2312">
                  <c:v>44682</c:v>
                </c:pt>
                <c:pt idx="2313">
                  <c:v>44683</c:v>
                </c:pt>
                <c:pt idx="2314">
                  <c:v>44684</c:v>
                </c:pt>
                <c:pt idx="2315">
                  <c:v>44685</c:v>
                </c:pt>
                <c:pt idx="2316">
                  <c:v>44686</c:v>
                </c:pt>
                <c:pt idx="2317">
                  <c:v>44687</c:v>
                </c:pt>
                <c:pt idx="2318">
                  <c:v>44688</c:v>
                </c:pt>
                <c:pt idx="2319">
                  <c:v>44689</c:v>
                </c:pt>
                <c:pt idx="2320">
                  <c:v>44690</c:v>
                </c:pt>
                <c:pt idx="2321">
                  <c:v>44691</c:v>
                </c:pt>
                <c:pt idx="2322">
                  <c:v>44692</c:v>
                </c:pt>
                <c:pt idx="2323">
                  <c:v>44693</c:v>
                </c:pt>
                <c:pt idx="2324">
                  <c:v>44694</c:v>
                </c:pt>
                <c:pt idx="2325">
                  <c:v>44695</c:v>
                </c:pt>
                <c:pt idx="2326">
                  <c:v>44696</c:v>
                </c:pt>
                <c:pt idx="2327">
                  <c:v>44697</c:v>
                </c:pt>
                <c:pt idx="2328">
                  <c:v>44698</c:v>
                </c:pt>
                <c:pt idx="2329">
                  <c:v>44699</c:v>
                </c:pt>
                <c:pt idx="2330">
                  <c:v>44700</c:v>
                </c:pt>
                <c:pt idx="2331">
                  <c:v>44701</c:v>
                </c:pt>
                <c:pt idx="2332">
                  <c:v>44702</c:v>
                </c:pt>
                <c:pt idx="2333">
                  <c:v>44703</c:v>
                </c:pt>
                <c:pt idx="2334">
                  <c:v>44704</c:v>
                </c:pt>
                <c:pt idx="2335">
                  <c:v>44705</c:v>
                </c:pt>
                <c:pt idx="2336">
                  <c:v>44706</c:v>
                </c:pt>
                <c:pt idx="2337">
                  <c:v>44707</c:v>
                </c:pt>
                <c:pt idx="2338">
                  <c:v>44708</c:v>
                </c:pt>
                <c:pt idx="2339">
                  <c:v>44709</c:v>
                </c:pt>
                <c:pt idx="2340">
                  <c:v>44710</c:v>
                </c:pt>
                <c:pt idx="2341">
                  <c:v>44711</c:v>
                </c:pt>
                <c:pt idx="2342">
                  <c:v>44712</c:v>
                </c:pt>
                <c:pt idx="2343">
                  <c:v>44713</c:v>
                </c:pt>
                <c:pt idx="2344">
                  <c:v>44714</c:v>
                </c:pt>
                <c:pt idx="2345">
                  <c:v>44715</c:v>
                </c:pt>
                <c:pt idx="2346">
                  <c:v>44716</c:v>
                </c:pt>
                <c:pt idx="2347">
                  <c:v>44717</c:v>
                </c:pt>
                <c:pt idx="2348">
                  <c:v>44718</c:v>
                </c:pt>
                <c:pt idx="2349">
                  <c:v>44719</c:v>
                </c:pt>
                <c:pt idx="2350">
                  <c:v>44720</c:v>
                </c:pt>
                <c:pt idx="2351">
                  <c:v>44721</c:v>
                </c:pt>
                <c:pt idx="2352">
                  <c:v>44722</c:v>
                </c:pt>
                <c:pt idx="2353">
                  <c:v>44723</c:v>
                </c:pt>
                <c:pt idx="2354">
                  <c:v>44724</c:v>
                </c:pt>
                <c:pt idx="2355">
                  <c:v>44725</c:v>
                </c:pt>
                <c:pt idx="2356">
                  <c:v>44726</c:v>
                </c:pt>
                <c:pt idx="2357">
                  <c:v>44727</c:v>
                </c:pt>
                <c:pt idx="2358">
                  <c:v>44728</c:v>
                </c:pt>
                <c:pt idx="2359">
                  <c:v>44729</c:v>
                </c:pt>
                <c:pt idx="2360">
                  <c:v>44730</c:v>
                </c:pt>
                <c:pt idx="2361">
                  <c:v>44731</c:v>
                </c:pt>
                <c:pt idx="2362">
                  <c:v>44732</c:v>
                </c:pt>
                <c:pt idx="2363">
                  <c:v>44733</c:v>
                </c:pt>
                <c:pt idx="2364">
                  <c:v>44734</c:v>
                </c:pt>
                <c:pt idx="2365">
                  <c:v>44735</c:v>
                </c:pt>
                <c:pt idx="2366">
                  <c:v>44736</c:v>
                </c:pt>
                <c:pt idx="2367">
                  <c:v>44737</c:v>
                </c:pt>
                <c:pt idx="2368">
                  <c:v>44738</c:v>
                </c:pt>
                <c:pt idx="2369">
                  <c:v>44739</c:v>
                </c:pt>
                <c:pt idx="2370">
                  <c:v>44740</c:v>
                </c:pt>
                <c:pt idx="2371">
                  <c:v>44741</c:v>
                </c:pt>
                <c:pt idx="2372">
                  <c:v>44742</c:v>
                </c:pt>
                <c:pt idx="2373">
                  <c:v>44743</c:v>
                </c:pt>
                <c:pt idx="2374">
                  <c:v>44744</c:v>
                </c:pt>
                <c:pt idx="2375">
                  <c:v>44745</c:v>
                </c:pt>
                <c:pt idx="2376">
                  <c:v>44746</c:v>
                </c:pt>
                <c:pt idx="2377">
                  <c:v>44747</c:v>
                </c:pt>
                <c:pt idx="2378">
                  <c:v>44748</c:v>
                </c:pt>
                <c:pt idx="2379">
                  <c:v>44749</c:v>
                </c:pt>
                <c:pt idx="2380">
                  <c:v>44750</c:v>
                </c:pt>
                <c:pt idx="2381">
                  <c:v>44751</c:v>
                </c:pt>
                <c:pt idx="2382">
                  <c:v>44752</c:v>
                </c:pt>
                <c:pt idx="2383">
                  <c:v>44753</c:v>
                </c:pt>
                <c:pt idx="2384">
                  <c:v>44754</c:v>
                </c:pt>
                <c:pt idx="2385">
                  <c:v>44755</c:v>
                </c:pt>
                <c:pt idx="2386">
                  <c:v>44756</c:v>
                </c:pt>
                <c:pt idx="2387">
                  <c:v>44757</c:v>
                </c:pt>
                <c:pt idx="2388">
                  <c:v>44758</c:v>
                </c:pt>
                <c:pt idx="2389">
                  <c:v>44759</c:v>
                </c:pt>
                <c:pt idx="2390">
                  <c:v>44760</c:v>
                </c:pt>
                <c:pt idx="2391">
                  <c:v>44761</c:v>
                </c:pt>
                <c:pt idx="2392">
                  <c:v>44762</c:v>
                </c:pt>
                <c:pt idx="2393">
                  <c:v>44763</c:v>
                </c:pt>
                <c:pt idx="2394">
                  <c:v>44764</c:v>
                </c:pt>
                <c:pt idx="2395">
                  <c:v>44765</c:v>
                </c:pt>
                <c:pt idx="2396">
                  <c:v>44766</c:v>
                </c:pt>
                <c:pt idx="2397">
                  <c:v>44767</c:v>
                </c:pt>
                <c:pt idx="2398">
                  <c:v>44768</c:v>
                </c:pt>
                <c:pt idx="2399">
                  <c:v>44769</c:v>
                </c:pt>
                <c:pt idx="2400">
                  <c:v>44770</c:v>
                </c:pt>
                <c:pt idx="2401">
                  <c:v>44771</c:v>
                </c:pt>
                <c:pt idx="2402">
                  <c:v>44772</c:v>
                </c:pt>
                <c:pt idx="2403">
                  <c:v>44773</c:v>
                </c:pt>
                <c:pt idx="2404">
                  <c:v>44774</c:v>
                </c:pt>
                <c:pt idx="2405">
                  <c:v>44775</c:v>
                </c:pt>
                <c:pt idx="2406">
                  <c:v>44776</c:v>
                </c:pt>
                <c:pt idx="2407">
                  <c:v>44777</c:v>
                </c:pt>
                <c:pt idx="2408">
                  <c:v>44778</c:v>
                </c:pt>
                <c:pt idx="2409">
                  <c:v>44779</c:v>
                </c:pt>
                <c:pt idx="2410">
                  <c:v>44780</c:v>
                </c:pt>
                <c:pt idx="2411">
                  <c:v>44781</c:v>
                </c:pt>
                <c:pt idx="2412">
                  <c:v>44782</c:v>
                </c:pt>
                <c:pt idx="2413">
                  <c:v>44783</c:v>
                </c:pt>
                <c:pt idx="2414">
                  <c:v>44784</c:v>
                </c:pt>
                <c:pt idx="2415">
                  <c:v>44785</c:v>
                </c:pt>
                <c:pt idx="2416">
                  <c:v>44786</c:v>
                </c:pt>
                <c:pt idx="2417">
                  <c:v>44787</c:v>
                </c:pt>
                <c:pt idx="2418">
                  <c:v>44788</c:v>
                </c:pt>
                <c:pt idx="2419">
                  <c:v>44789</c:v>
                </c:pt>
                <c:pt idx="2420">
                  <c:v>44790</c:v>
                </c:pt>
                <c:pt idx="2421">
                  <c:v>44791</c:v>
                </c:pt>
                <c:pt idx="2422">
                  <c:v>44792</c:v>
                </c:pt>
                <c:pt idx="2423">
                  <c:v>44793</c:v>
                </c:pt>
                <c:pt idx="2424">
                  <c:v>44794</c:v>
                </c:pt>
                <c:pt idx="2425">
                  <c:v>44795</c:v>
                </c:pt>
                <c:pt idx="2426">
                  <c:v>44796</c:v>
                </c:pt>
                <c:pt idx="2427">
                  <c:v>44797</c:v>
                </c:pt>
                <c:pt idx="2428">
                  <c:v>44798</c:v>
                </c:pt>
                <c:pt idx="2429">
                  <c:v>44799</c:v>
                </c:pt>
                <c:pt idx="2430">
                  <c:v>44800</c:v>
                </c:pt>
                <c:pt idx="2431">
                  <c:v>44801</c:v>
                </c:pt>
                <c:pt idx="2432">
                  <c:v>44802</c:v>
                </c:pt>
                <c:pt idx="2433">
                  <c:v>44803</c:v>
                </c:pt>
                <c:pt idx="2434">
                  <c:v>44804</c:v>
                </c:pt>
                <c:pt idx="2435">
                  <c:v>44805</c:v>
                </c:pt>
                <c:pt idx="2436">
                  <c:v>44806</c:v>
                </c:pt>
                <c:pt idx="2437">
                  <c:v>44807</c:v>
                </c:pt>
                <c:pt idx="2438">
                  <c:v>44808</c:v>
                </c:pt>
                <c:pt idx="2439">
                  <c:v>44809</c:v>
                </c:pt>
                <c:pt idx="2440">
                  <c:v>44810</c:v>
                </c:pt>
                <c:pt idx="2441">
                  <c:v>44811</c:v>
                </c:pt>
                <c:pt idx="2442">
                  <c:v>44812</c:v>
                </c:pt>
                <c:pt idx="2443">
                  <c:v>44813</c:v>
                </c:pt>
                <c:pt idx="2444">
                  <c:v>44814</c:v>
                </c:pt>
                <c:pt idx="2445">
                  <c:v>44815</c:v>
                </c:pt>
                <c:pt idx="2446">
                  <c:v>44816</c:v>
                </c:pt>
                <c:pt idx="2447">
                  <c:v>44817</c:v>
                </c:pt>
                <c:pt idx="2448">
                  <c:v>44818</c:v>
                </c:pt>
                <c:pt idx="2449">
                  <c:v>44819</c:v>
                </c:pt>
                <c:pt idx="2450">
                  <c:v>44820</c:v>
                </c:pt>
                <c:pt idx="2451">
                  <c:v>44821</c:v>
                </c:pt>
                <c:pt idx="2452">
                  <c:v>44822</c:v>
                </c:pt>
                <c:pt idx="2453">
                  <c:v>44823</c:v>
                </c:pt>
                <c:pt idx="2454">
                  <c:v>44824</c:v>
                </c:pt>
                <c:pt idx="2455">
                  <c:v>44825</c:v>
                </c:pt>
                <c:pt idx="2456">
                  <c:v>44826</c:v>
                </c:pt>
                <c:pt idx="2457">
                  <c:v>44827</c:v>
                </c:pt>
                <c:pt idx="2458">
                  <c:v>44828</c:v>
                </c:pt>
                <c:pt idx="2459">
                  <c:v>44829</c:v>
                </c:pt>
                <c:pt idx="2460">
                  <c:v>44830</c:v>
                </c:pt>
                <c:pt idx="2461">
                  <c:v>44831</c:v>
                </c:pt>
                <c:pt idx="2462">
                  <c:v>44832</c:v>
                </c:pt>
                <c:pt idx="2463">
                  <c:v>44833</c:v>
                </c:pt>
                <c:pt idx="2464">
                  <c:v>44834</c:v>
                </c:pt>
                <c:pt idx="2465">
                  <c:v>44835</c:v>
                </c:pt>
                <c:pt idx="2466">
                  <c:v>44836</c:v>
                </c:pt>
                <c:pt idx="2467">
                  <c:v>44837</c:v>
                </c:pt>
                <c:pt idx="2468">
                  <c:v>44838</c:v>
                </c:pt>
                <c:pt idx="2469">
                  <c:v>44839</c:v>
                </c:pt>
                <c:pt idx="2470">
                  <c:v>44840</c:v>
                </c:pt>
                <c:pt idx="2471">
                  <c:v>44841</c:v>
                </c:pt>
                <c:pt idx="2472">
                  <c:v>44842</c:v>
                </c:pt>
                <c:pt idx="2473">
                  <c:v>44843</c:v>
                </c:pt>
                <c:pt idx="2474">
                  <c:v>44844</c:v>
                </c:pt>
                <c:pt idx="2475">
                  <c:v>44845</c:v>
                </c:pt>
                <c:pt idx="2476">
                  <c:v>44846</c:v>
                </c:pt>
                <c:pt idx="2477">
                  <c:v>44847</c:v>
                </c:pt>
                <c:pt idx="2478">
                  <c:v>44848</c:v>
                </c:pt>
                <c:pt idx="2479">
                  <c:v>44849</c:v>
                </c:pt>
                <c:pt idx="2480">
                  <c:v>44850</c:v>
                </c:pt>
                <c:pt idx="2481">
                  <c:v>44851</c:v>
                </c:pt>
                <c:pt idx="2482">
                  <c:v>44852</c:v>
                </c:pt>
                <c:pt idx="2483">
                  <c:v>44853</c:v>
                </c:pt>
                <c:pt idx="2484">
                  <c:v>44854</c:v>
                </c:pt>
                <c:pt idx="2485">
                  <c:v>44855</c:v>
                </c:pt>
                <c:pt idx="2486">
                  <c:v>44856</c:v>
                </c:pt>
                <c:pt idx="2487">
                  <c:v>44857</c:v>
                </c:pt>
                <c:pt idx="2488">
                  <c:v>44858</c:v>
                </c:pt>
                <c:pt idx="2489">
                  <c:v>44859</c:v>
                </c:pt>
                <c:pt idx="2490">
                  <c:v>44860</c:v>
                </c:pt>
                <c:pt idx="2491">
                  <c:v>44861</c:v>
                </c:pt>
                <c:pt idx="2492">
                  <c:v>44862</c:v>
                </c:pt>
                <c:pt idx="2493">
                  <c:v>44863</c:v>
                </c:pt>
                <c:pt idx="2494">
                  <c:v>44864</c:v>
                </c:pt>
                <c:pt idx="2495">
                  <c:v>44865</c:v>
                </c:pt>
                <c:pt idx="2496">
                  <c:v>44866</c:v>
                </c:pt>
                <c:pt idx="2497">
                  <c:v>44867</c:v>
                </c:pt>
                <c:pt idx="2498">
                  <c:v>44868</c:v>
                </c:pt>
                <c:pt idx="2499">
                  <c:v>44869</c:v>
                </c:pt>
                <c:pt idx="2500">
                  <c:v>44870</c:v>
                </c:pt>
                <c:pt idx="2501">
                  <c:v>44871</c:v>
                </c:pt>
                <c:pt idx="2502">
                  <c:v>44872</c:v>
                </c:pt>
                <c:pt idx="2503">
                  <c:v>44873</c:v>
                </c:pt>
                <c:pt idx="2504">
                  <c:v>44874</c:v>
                </c:pt>
                <c:pt idx="2505">
                  <c:v>44875</c:v>
                </c:pt>
                <c:pt idx="2506">
                  <c:v>44876</c:v>
                </c:pt>
                <c:pt idx="2507">
                  <c:v>44877</c:v>
                </c:pt>
                <c:pt idx="2508">
                  <c:v>44878</c:v>
                </c:pt>
                <c:pt idx="2509">
                  <c:v>44879</c:v>
                </c:pt>
                <c:pt idx="2510">
                  <c:v>44880</c:v>
                </c:pt>
                <c:pt idx="2511">
                  <c:v>44881</c:v>
                </c:pt>
                <c:pt idx="2512">
                  <c:v>44882</c:v>
                </c:pt>
                <c:pt idx="2513">
                  <c:v>44883</c:v>
                </c:pt>
                <c:pt idx="2514">
                  <c:v>44884</c:v>
                </c:pt>
                <c:pt idx="2515">
                  <c:v>44885</c:v>
                </c:pt>
                <c:pt idx="2516">
                  <c:v>44886</c:v>
                </c:pt>
                <c:pt idx="2517">
                  <c:v>44887</c:v>
                </c:pt>
                <c:pt idx="2518">
                  <c:v>44888</c:v>
                </c:pt>
                <c:pt idx="2519">
                  <c:v>44889</c:v>
                </c:pt>
                <c:pt idx="2520">
                  <c:v>44890</c:v>
                </c:pt>
                <c:pt idx="2521">
                  <c:v>44891</c:v>
                </c:pt>
                <c:pt idx="2522">
                  <c:v>44892</c:v>
                </c:pt>
                <c:pt idx="2523">
                  <c:v>44893</c:v>
                </c:pt>
                <c:pt idx="2524">
                  <c:v>44894</c:v>
                </c:pt>
                <c:pt idx="2525">
                  <c:v>44895</c:v>
                </c:pt>
                <c:pt idx="2526">
                  <c:v>44896</c:v>
                </c:pt>
                <c:pt idx="2527">
                  <c:v>44897</c:v>
                </c:pt>
                <c:pt idx="2528">
                  <c:v>44898</c:v>
                </c:pt>
                <c:pt idx="2529">
                  <c:v>44899</c:v>
                </c:pt>
                <c:pt idx="2530">
                  <c:v>44900</c:v>
                </c:pt>
                <c:pt idx="2531">
                  <c:v>44901</c:v>
                </c:pt>
                <c:pt idx="2532">
                  <c:v>44902</c:v>
                </c:pt>
                <c:pt idx="2533">
                  <c:v>44903</c:v>
                </c:pt>
                <c:pt idx="2534">
                  <c:v>44904</c:v>
                </c:pt>
                <c:pt idx="2535">
                  <c:v>44905</c:v>
                </c:pt>
                <c:pt idx="2536">
                  <c:v>44906</c:v>
                </c:pt>
                <c:pt idx="2537">
                  <c:v>44907</c:v>
                </c:pt>
                <c:pt idx="2538">
                  <c:v>44908</c:v>
                </c:pt>
                <c:pt idx="2539">
                  <c:v>44909</c:v>
                </c:pt>
                <c:pt idx="2540">
                  <c:v>44910</c:v>
                </c:pt>
                <c:pt idx="2541">
                  <c:v>44911</c:v>
                </c:pt>
                <c:pt idx="2542">
                  <c:v>44912</c:v>
                </c:pt>
                <c:pt idx="2543">
                  <c:v>44913</c:v>
                </c:pt>
                <c:pt idx="2544">
                  <c:v>44914</c:v>
                </c:pt>
                <c:pt idx="2545">
                  <c:v>44915</c:v>
                </c:pt>
                <c:pt idx="2546">
                  <c:v>44916</c:v>
                </c:pt>
                <c:pt idx="2547">
                  <c:v>44917</c:v>
                </c:pt>
                <c:pt idx="2548">
                  <c:v>44918</c:v>
                </c:pt>
                <c:pt idx="2549">
                  <c:v>44919</c:v>
                </c:pt>
                <c:pt idx="2550">
                  <c:v>44920</c:v>
                </c:pt>
                <c:pt idx="2551">
                  <c:v>44921</c:v>
                </c:pt>
                <c:pt idx="2552">
                  <c:v>44922</c:v>
                </c:pt>
                <c:pt idx="2553">
                  <c:v>44923</c:v>
                </c:pt>
                <c:pt idx="2554">
                  <c:v>44924</c:v>
                </c:pt>
                <c:pt idx="2555">
                  <c:v>44925</c:v>
                </c:pt>
                <c:pt idx="2556">
                  <c:v>44926</c:v>
                </c:pt>
                <c:pt idx="2557">
                  <c:v>44927</c:v>
                </c:pt>
                <c:pt idx="2558">
                  <c:v>44928</c:v>
                </c:pt>
                <c:pt idx="2559">
                  <c:v>44929</c:v>
                </c:pt>
                <c:pt idx="2560">
                  <c:v>44930</c:v>
                </c:pt>
                <c:pt idx="2561">
                  <c:v>44931</c:v>
                </c:pt>
                <c:pt idx="2562">
                  <c:v>44932</c:v>
                </c:pt>
                <c:pt idx="2563">
                  <c:v>44933</c:v>
                </c:pt>
                <c:pt idx="2564">
                  <c:v>44934</c:v>
                </c:pt>
                <c:pt idx="2565">
                  <c:v>44935</c:v>
                </c:pt>
                <c:pt idx="2566">
                  <c:v>44936</c:v>
                </c:pt>
                <c:pt idx="2567">
                  <c:v>44937</c:v>
                </c:pt>
                <c:pt idx="2568">
                  <c:v>44938</c:v>
                </c:pt>
                <c:pt idx="2569">
                  <c:v>44939</c:v>
                </c:pt>
                <c:pt idx="2570">
                  <c:v>44940</c:v>
                </c:pt>
                <c:pt idx="2571">
                  <c:v>44941</c:v>
                </c:pt>
                <c:pt idx="2572">
                  <c:v>44942</c:v>
                </c:pt>
                <c:pt idx="2573">
                  <c:v>44943</c:v>
                </c:pt>
                <c:pt idx="2574">
                  <c:v>44944</c:v>
                </c:pt>
                <c:pt idx="2575">
                  <c:v>44945</c:v>
                </c:pt>
                <c:pt idx="2576">
                  <c:v>44946</c:v>
                </c:pt>
                <c:pt idx="2577">
                  <c:v>44947</c:v>
                </c:pt>
                <c:pt idx="2578">
                  <c:v>44948</c:v>
                </c:pt>
                <c:pt idx="2579">
                  <c:v>44949</c:v>
                </c:pt>
                <c:pt idx="2580">
                  <c:v>44950</c:v>
                </c:pt>
                <c:pt idx="2581">
                  <c:v>44951</c:v>
                </c:pt>
                <c:pt idx="2582">
                  <c:v>44952</c:v>
                </c:pt>
                <c:pt idx="2583">
                  <c:v>44953</c:v>
                </c:pt>
                <c:pt idx="2584">
                  <c:v>44954</c:v>
                </c:pt>
                <c:pt idx="2585">
                  <c:v>44955</c:v>
                </c:pt>
                <c:pt idx="2586">
                  <c:v>44956</c:v>
                </c:pt>
                <c:pt idx="2587">
                  <c:v>44957</c:v>
                </c:pt>
                <c:pt idx="2588">
                  <c:v>44958</c:v>
                </c:pt>
                <c:pt idx="2589">
                  <c:v>44959</c:v>
                </c:pt>
                <c:pt idx="2590">
                  <c:v>44960</c:v>
                </c:pt>
                <c:pt idx="2591">
                  <c:v>44961</c:v>
                </c:pt>
                <c:pt idx="2592">
                  <c:v>44962</c:v>
                </c:pt>
                <c:pt idx="2593">
                  <c:v>44963</c:v>
                </c:pt>
                <c:pt idx="2594">
                  <c:v>44964</c:v>
                </c:pt>
                <c:pt idx="2595">
                  <c:v>44965</c:v>
                </c:pt>
                <c:pt idx="2596">
                  <c:v>44966</c:v>
                </c:pt>
                <c:pt idx="2597">
                  <c:v>44967</c:v>
                </c:pt>
                <c:pt idx="2598">
                  <c:v>44968</c:v>
                </c:pt>
                <c:pt idx="2599">
                  <c:v>44969</c:v>
                </c:pt>
                <c:pt idx="2600">
                  <c:v>44970</c:v>
                </c:pt>
                <c:pt idx="2601">
                  <c:v>44971</c:v>
                </c:pt>
                <c:pt idx="2602">
                  <c:v>44972</c:v>
                </c:pt>
                <c:pt idx="2603">
                  <c:v>44973</c:v>
                </c:pt>
                <c:pt idx="2604">
                  <c:v>44974</c:v>
                </c:pt>
                <c:pt idx="2605">
                  <c:v>44975</c:v>
                </c:pt>
                <c:pt idx="2606">
                  <c:v>44976</c:v>
                </c:pt>
                <c:pt idx="2607">
                  <c:v>44977</c:v>
                </c:pt>
                <c:pt idx="2608">
                  <c:v>44978</c:v>
                </c:pt>
                <c:pt idx="2609">
                  <c:v>44979</c:v>
                </c:pt>
                <c:pt idx="2610">
                  <c:v>44980</c:v>
                </c:pt>
                <c:pt idx="2611">
                  <c:v>44981</c:v>
                </c:pt>
                <c:pt idx="2612">
                  <c:v>44982</c:v>
                </c:pt>
                <c:pt idx="2613">
                  <c:v>44983</c:v>
                </c:pt>
                <c:pt idx="2614">
                  <c:v>44984</c:v>
                </c:pt>
                <c:pt idx="2615">
                  <c:v>44985</c:v>
                </c:pt>
                <c:pt idx="2616">
                  <c:v>44986</c:v>
                </c:pt>
                <c:pt idx="2617">
                  <c:v>44987</c:v>
                </c:pt>
                <c:pt idx="2618">
                  <c:v>44988</c:v>
                </c:pt>
                <c:pt idx="2619">
                  <c:v>44989</c:v>
                </c:pt>
                <c:pt idx="2620">
                  <c:v>44990</c:v>
                </c:pt>
                <c:pt idx="2621">
                  <c:v>44991</c:v>
                </c:pt>
                <c:pt idx="2622">
                  <c:v>44992</c:v>
                </c:pt>
                <c:pt idx="2623">
                  <c:v>44993</c:v>
                </c:pt>
                <c:pt idx="2624">
                  <c:v>44994</c:v>
                </c:pt>
                <c:pt idx="2625">
                  <c:v>44995</c:v>
                </c:pt>
                <c:pt idx="2626">
                  <c:v>44996</c:v>
                </c:pt>
                <c:pt idx="2627">
                  <c:v>44997</c:v>
                </c:pt>
                <c:pt idx="2628">
                  <c:v>44998</c:v>
                </c:pt>
                <c:pt idx="2629">
                  <c:v>44999</c:v>
                </c:pt>
                <c:pt idx="2630">
                  <c:v>45000</c:v>
                </c:pt>
                <c:pt idx="2631">
                  <c:v>45001</c:v>
                </c:pt>
                <c:pt idx="2632">
                  <c:v>45002</c:v>
                </c:pt>
                <c:pt idx="2633">
                  <c:v>45003</c:v>
                </c:pt>
                <c:pt idx="2634">
                  <c:v>45004</c:v>
                </c:pt>
                <c:pt idx="2635">
                  <c:v>45005</c:v>
                </c:pt>
                <c:pt idx="2636">
                  <c:v>45006</c:v>
                </c:pt>
                <c:pt idx="2637">
                  <c:v>45007</c:v>
                </c:pt>
                <c:pt idx="2638">
                  <c:v>45008</c:v>
                </c:pt>
                <c:pt idx="2639">
                  <c:v>45009</c:v>
                </c:pt>
                <c:pt idx="2640">
                  <c:v>45010</c:v>
                </c:pt>
                <c:pt idx="2641">
                  <c:v>45011</c:v>
                </c:pt>
                <c:pt idx="2642">
                  <c:v>45012</c:v>
                </c:pt>
                <c:pt idx="2643">
                  <c:v>45013</c:v>
                </c:pt>
                <c:pt idx="2644">
                  <c:v>45014</c:v>
                </c:pt>
                <c:pt idx="2645">
                  <c:v>45015</c:v>
                </c:pt>
                <c:pt idx="2646">
                  <c:v>45016</c:v>
                </c:pt>
                <c:pt idx="2647">
                  <c:v>45017</c:v>
                </c:pt>
                <c:pt idx="2648">
                  <c:v>45018</c:v>
                </c:pt>
                <c:pt idx="2649">
                  <c:v>45019</c:v>
                </c:pt>
                <c:pt idx="2650">
                  <c:v>45020</c:v>
                </c:pt>
                <c:pt idx="2651">
                  <c:v>45021</c:v>
                </c:pt>
                <c:pt idx="2652">
                  <c:v>45022</c:v>
                </c:pt>
                <c:pt idx="2653">
                  <c:v>45023</c:v>
                </c:pt>
                <c:pt idx="2654">
                  <c:v>45024</c:v>
                </c:pt>
                <c:pt idx="2655">
                  <c:v>45025</c:v>
                </c:pt>
                <c:pt idx="2656">
                  <c:v>45026</c:v>
                </c:pt>
                <c:pt idx="2657">
                  <c:v>45027</c:v>
                </c:pt>
                <c:pt idx="2658">
                  <c:v>45028</c:v>
                </c:pt>
                <c:pt idx="2659">
                  <c:v>45029</c:v>
                </c:pt>
                <c:pt idx="2660">
                  <c:v>45030</c:v>
                </c:pt>
                <c:pt idx="2661">
                  <c:v>45031</c:v>
                </c:pt>
                <c:pt idx="2662">
                  <c:v>45032</c:v>
                </c:pt>
                <c:pt idx="2663">
                  <c:v>45033</c:v>
                </c:pt>
                <c:pt idx="2664">
                  <c:v>45034</c:v>
                </c:pt>
                <c:pt idx="2665">
                  <c:v>45035</c:v>
                </c:pt>
                <c:pt idx="2666">
                  <c:v>45036</c:v>
                </c:pt>
                <c:pt idx="2667">
                  <c:v>45037</c:v>
                </c:pt>
                <c:pt idx="2668">
                  <c:v>45038</c:v>
                </c:pt>
                <c:pt idx="2669">
                  <c:v>45039</c:v>
                </c:pt>
                <c:pt idx="2670">
                  <c:v>45040</c:v>
                </c:pt>
                <c:pt idx="2671">
                  <c:v>45041</c:v>
                </c:pt>
                <c:pt idx="2672">
                  <c:v>45042</c:v>
                </c:pt>
                <c:pt idx="2673">
                  <c:v>45043</c:v>
                </c:pt>
                <c:pt idx="2674">
                  <c:v>45044</c:v>
                </c:pt>
                <c:pt idx="2675">
                  <c:v>45045</c:v>
                </c:pt>
                <c:pt idx="2676">
                  <c:v>45046</c:v>
                </c:pt>
                <c:pt idx="2677">
                  <c:v>45047</c:v>
                </c:pt>
                <c:pt idx="2678">
                  <c:v>45048</c:v>
                </c:pt>
                <c:pt idx="2679">
                  <c:v>45049</c:v>
                </c:pt>
                <c:pt idx="2680">
                  <c:v>45050</c:v>
                </c:pt>
                <c:pt idx="2681">
                  <c:v>45051</c:v>
                </c:pt>
                <c:pt idx="2682">
                  <c:v>45052</c:v>
                </c:pt>
                <c:pt idx="2683">
                  <c:v>45053</c:v>
                </c:pt>
                <c:pt idx="2684">
                  <c:v>45054</c:v>
                </c:pt>
                <c:pt idx="2685">
                  <c:v>45055</c:v>
                </c:pt>
                <c:pt idx="2686">
                  <c:v>45056</c:v>
                </c:pt>
                <c:pt idx="2687">
                  <c:v>45057</c:v>
                </c:pt>
                <c:pt idx="2688">
                  <c:v>45058</c:v>
                </c:pt>
                <c:pt idx="2689">
                  <c:v>45059</c:v>
                </c:pt>
                <c:pt idx="2690">
                  <c:v>45060</c:v>
                </c:pt>
                <c:pt idx="2691">
                  <c:v>45061</c:v>
                </c:pt>
                <c:pt idx="2692">
                  <c:v>45062</c:v>
                </c:pt>
                <c:pt idx="2693">
                  <c:v>45063</c:v>
                </c:pt>
                <c:pt idx="2694">
                  <c:v>45064</c:v>
                </c:pt>
                <c:pt idx="2695">
                  <c:v>45065</c:v>
                </c:pt>
                <c:pt idx="2696">
                  <c:v>45066</c:v>
                </c:pt>
                <c:pt idx="2697">
                  <c:v>45067</c:v>
                </c:pt>
                <c:pt idx="2698">
                  <c:v>45068</c:v>
                </c:pt>
                <c:pt idx="2699">
                  <c:v>45069</c:v>
                </c:pt>
                <c:pt idx="2700">
                  <c:v>45070</c:v>
                </c:pt>
                <c:pt idx="2701">
                  <c:v>45071</c:v>
                </c:pt>
                <c:pt idx="2702">
                  <c:v>45072</c:v>
                </c:pt>
                <c:pt idx="2703">
                  <c:v>45073</c:v>
                </c:pt>
                <c:pt idx="2704">
                  <c:v>45074</c:v>
                </c:pt>
                <c:pt idx="2705">
                  <c:v>45075</c:v>
                </c:pt>
                <c:pt idx="2706">
                  <c:v>45076</c:v>
                </c:pt>
                <c:pt idx="2707">
                  <c:v>45077</c:v>
                </c:pt>
                <c:pt idx="2708">
                  <c:v>45078</c:v>
                </c:pt>
                <c:pt idx="2709">
                  <c:v>45079</c:v>
                </c:pt>
                <c:pt idx="2710">
                  <c:v>45080</c:v>
                </c:pt>
                <c:pt idx="2711">
                  <c:v>45081</c:v>
                </c:pt>
                <c:pt idx="2712">
                  <c:v>45082</c:v>
                </c:pt>
                <c:pt idx="2713">
                  <c:v>45083</c:v>
                </c:pt>
                <c:pt idx="2714">
                  <c:v>45084</c:v>
                </c:pt>
                <c:pt idx="2715">
                  <c:v>45085</c:v>
                </c:pt>
                <c:pt idx="2716">
                  <c:v>45086</c:v>
                </c:pt>
                <c:pt idx="2717">
                  <c:v>45087</c:v>
                </c:pt>
                <c:pt idx="2718">
                  <c:v>45088</c:v>
                </c:pt>
                <c:pt idx="2719">
                  <c:v>45089</c:v>
                </c:pt>
                <c:pt idx="2720">
                  <c:v>45090</c:v>
                </c:pt>
                <c:pt idx="2721">
                  <c:v>45091</c:v>
                </c:pt>
                <c:pt idx="2722">
                  <c:v>45092</c:v>
                </c:pt>
                <c:pt idx="2723">
                  <c:v>45093</c:v>
                </c:pt>
                <c:pt idx="2724">
                  <c:v>45094</c:v>
                </c:pt>
                <c:pt idx="2725">
                  <c:v>45095</c:v>
                </c:pt>
                <c:pt idx="2726">
                  <c:v>45096</c:v>
                </c:pt>
                <c:pt idx="2727">
                  <c:v>45097</c:v>
                </c:pt>
                <c:pt idx="2728">
                  <c:v>45098</c:v>
                </c:pt>
                <c:pt idx="2729">
                  <c:v>45099</c:v>
                </c:pt>
                <c:pt idx="2730">
                  <c:v>45100</c:v>
                </c:pt>
                <c:pt idx="2731">
                  <c:v>45101</c:v>
                </c:pt>
                <c:pt idx="2732">
                  <c:v>45102</c:v>
                </c:pt>
                <c:pt idx="2733">
                  <c:v>45103</c:v>
                </c:pt>
                <c:pt idx="2734">
                  <c:v>45104</c:v>
                </c:pt>
                <c:pt idx="2735">
                  <c:v>45105</c:v>
                </c:pt>
                <c:pt idx="2736">
                  <c:v>45106</c:v>
                </c:pt>
                <c:pt idx="2737">
                  <c:v>45107</c:v>
                </c:pt>
                <c:pt idx="2738">
                  <c:v>45108</c:v>
                </c:pt>
                <c:pt idx="2739">
                  <c:v>45109</c:v>
                </c:pt>
                <c:pt idx="2740">
                  <c:v>45110</c:v>
                </c:pt>
                <c:pt idx="2741">
                  <c:v>45111</c:v>
                </c:pt>
                <c:pt idx="2742">
                  <c:v>45112</c:v>
                </c:pt>
                <c:pt idx="2743">
                  <c:v>45113</c:v>
                </c:pt>
                <c:pt idx="2744">
                  <c:v>45114</c:v>
                </c:pt>
                <c:pt idx="2745">
                  <c:v>45115</c:v>
                </c:pt>
                <c:pt idx="2746">
                  <c:v>45116</c:v>
                </c:pt>
                <c:pt idx="2747">
                  <c:v>45117</c:v>
                </c:pt>
                <c:pt idx="2748">
                  <c:v>45118</c:v>
                </c:pt>
                <c:pt idx="2749">
                  <c:v>45119</c:v>
                </c:pt>
                <c:pt idx="2750">
                  <c:v>45120</c:v>
                </c:pt>
                <c:pt idx="2751">
                  <c:v>45121</c:v>
                </c:pt>
                <c:pt idx="2752">
                  <c:v>45122</c:v>
                </c:pt>
                <c:pt idx="2753">
                  <c:v>45123</c:v>
                </c:pt>
                <c:pt idx="2754">
                  <c:v>45124</c:v>
                </c:pt>
                <c:pt idx="2755">
                  <c:v>45125</c:v>
                </c:pt>
                <c:pt idx="2756">
                  <c:v>45126</c:v>
                </c:pt>
                <c:pt idx="2757">
                  <c:v>45127</c:v>
                </c:pt>
                <c:pt idx="2758">
                  <c:v>45128</c:v>
                </c:pt>
                <c:pt idx="2759">
                  <c:v>45129</c:v>
                </c:pt>
                <c:pt idx="2760">
                  <c:v>45130</c:v>
                </c:pt>
                <c:pt idx="2761">
                  <c:v>45131</c:v>
                </c:pt>
                <c:pt idx="2762">
                  <c:v>45132</c:v>
                </c:pt>
                <c:pt idx="2763">
                  <c:v>45133</c:v>
                </c:pt>
                <c:pt idx="2764">
                  <c:v>45134</c:v>
                </c:pt>
                <c:pt idx="2765">
                  <c:v>45135</c:v>
                </c:pt>
                <c:pt idx="2766">
                  <c:v>45136</c:v>
                </c:pt>
                <c:pt idx="2767">
                  <c:v>45137</c:v>
                </c:pt>
                <c:pt idx="2768">
                  <c:v>45138</c:v>
                </c:pt>
                <c:pt idx="2769">
                  <c:v>45139</c:v>
                </c:pt>
                <c:pt idx="2770">
                  <c:v>45140</c:v>
                </c:pt>
                <c:pt idx="2771">
                  <c:v>45141</c:v>
                </c:pt>
                <c:pt idx="2772">
                  <c:v>45142</c:v>
                </c:pt>
                <c:pt idx="2773">
                  <c:v>45143</c:v>
                </c:pt>
                <c:pt idx="2774">
                  <c:v>45144</c:v>
                </c:pt>
                <c:pt idx="2775">
                  <c:v>45145</c:v>
                </c:pt>
                <c:pt idx="2776">
                  <c:v>45146</c:v>
                </c:pt>
                <c:pt idx="2777">
                  <c:v>45147</c:v>
                </c:pt>
                <c:pt idx="2778">
                  <c:v>45148</c:v>
                </c:pt>
                <c:pt idx="2779">
                  <c:v>45149</c:v>
                </c:pt>
                <c:pt idx="2780">
                  <c:v>45150</c:v>
                </c:pt>
                <c:pt idx="2781">
                  <c:v>45151</c:v>
                </c:pt>
                <c:pt idx="2782">
                  <c:v>45152</c:v>
                </c:pt>
                <c:pt idx="2783">
                  <c:v>45153</c:v>
                </c:pt>
                <c:pt idx="2784">
                  <c:v>45154</c:v>
                </c:pt>
                <c:pt idx="2785">
                  <c:v>45155</c:v>
                </c:pt>
                <c:pt idx="2786">
                  <c:v>45156</c:v>
                </c:pt>
                <c:pt idx="2787">
                  <c:v>45157</c:v>
                </c:pt>
                <c:pt idx="2788">
                  <c:v>45158</c:v>
                </c:pt>
                <c:pt idx="2789">
                  <c:v>45159</c:v>
                </c:pt>
                <c:pt idx="2790">
                  <c:v>45160</c:v>
                </c:pt>
                <c:pt idx="2791">
                  <c:v>45161</c:v>
                </c:pt>
                <c:pt idx="2792">
                  <c:v>45162</c:v>
                </c:pt>
                <c:pt idx="2793">
                  <c:v>45163</c:v>
                </c:pt>
                <c:pt idx="2794">
                  <c:v>45164</c:v>
                </c:pt>
                <c:pt idx="2795">
                  <c:v>45165</c:v>
                </c:pt>
                <c:pt idx="2796">
                  <c:v>45166</c:v>
                </c:pt>
                <c:pt idx="2797">
                  <c:v>45167</c:v>
                </c:pt>
                <c:pt idx="2798">
                  <c:v>45168</c:v>
                </c:pt>
                <c:pt idx="2799">
                  <c:v>45169</c:v>
                </c:pt>
                <c:pt idx="2800">
                  <c:v>45170</c:v>
                </c:pt>
                <c:pt idx="2801">
                  <c:v>45171</c:v>
                </c:pt>
                <c:pt idx="2802">
                  <c:v>45172</c:v>
                </c:pt>
                <c:pt idx="2803">
                  <c:v>45173</c:v>
                </c:pt>
                <c:pt idx="2804">
                  <c:v>45174</c:v>
                </c:pt>
                <c:pt idx="2805">
                  <c:v>45175</c:v>
                </c:pt>
                <c:pt idx="2806">
                  <c:v>45176</c:v>
                </c:pt>
                <c:pt idx="2807">
                  <c:v>45177</c:v>
                </c:pt>
                <c:pt idx="2808">
                  <c:v>45178</c:v>
                </c:pt>
                <c:pt idx="2809">
                  <c:v>45179</c:v>
                </c:pt>
                <c:pt idx="2810">
                  <c:v>45180</c:v>
                </c:pt>
                <c:pt idx="2811">
                  <c:v>45181</c:v>
                </c:pt>
                <c:pt idx="2812">
                  <c:v>45182</c:v>
                </c:pt>
                <c:pt idx="2813">
                  <c:v>45183</c:v>
                </c:pt>
                <c:pt idx="2814">
                  <c:v>45184</c:v>
                </c:pt>
                <c:pt idx="2815">
                  <c:v>45185</c:v>
                </c:pt>
                <c:pt idx="2816">
                  <c:v>45186</c:v>
                </c:pt>
                <c:pt idx="2817">
                  <c:v>45187</c:v>
                </c:pt>
                <c:pt idx="2818">
                  <c:v>45188</c:v>
                </c:pt>
                <c:pt idx="2819">
                  <c:v>45189</c:v>
                </c:pt>
                <c:pt idx="2820">
                  <c:v>45190</c:v>
                </c:pt>
                <c:pt idx="2821">
                  <c:v>45191</c:v>
                </c:pt>
                <c:pt idx="2822">
                  <c:v>45192</c:v>
                </c:pt>
                <c:pt idx="2823">
                  <c:v>45193</c:v>
                </c:pt>
                <c:pt idx="2824">
                  <c:v>45194</c:v>
                </c:pt>
                <c:pt idx="2825">
                  <c:v>45195</c:v>
                </c:pt>
                <c:pt idx="2826">
                  <c:v>45196</c:v>
                </c:pt>
                <c:pt idx="2827">
                  <c:v>45197</c:v>
                </c:pt>
                <c:pt idx="2828">
                  <c:v>45198</c:v>
                </c:pt>
                <c:pt idx="2829">
                  <c:v>45199</c:v>
                </c:pt>
                <c:pt idx="2830">
                  <c:v>45200</c:v>
                </c:pt>
                <c:pt idx="2831">
                  <c:v>45201</c:v>
                </c:pt>
                <c:pt idx="2832">
                  <c:v>45202</c:v>
                </c:pt>
                <c:pt idx="2833">
                  <c:v>45203</c:v>
                </c:pt>
                <c:pt idx="2834">
                  <c:v>45204</c:v>
                </c:pt>
                <c:pt idx="2835">
                  <c:v>45205</c:v>
                </c:pt>
                <c:pt idx="2836">
                  <c:v>45206</c:v>
                </c:pt>
                <c:pt idx="2837">
                  <c:v>45207</c:v>
                </c:pt>
                <c:pt idx="2838">
                  <c:v>45208</c:v>
                </c:pt>
                <c:pt idx="2839">
                  <c:v>45209</c:v>
                </c:pt>
                <c:pt idx="2840">
                  <c:v>45210</c:v>
                </c:pt>
                <c:pt idx="2841">
                  <c:v>45211</c:v>
                </c:pt>
                <c:pt idx="2842">
                  <c:v>45212</c:v>
                </c:pt>
                <c:pt idx="2843">
                  <c:v>45213</c:v>
                </c:pt>
                <c:pt idx="2844">
                  <c:v>45214</c:v>
                </c:pt>
                <c:pt idx="2845">
                  <c:v>45215</c:v>
                </c:pt>
                <c:pt idx="2846">
                  <c:v>45216</c:v>
                </c:pt>
                <c:pt idx="2847">
                  <c:v>45217</c:v>
                </c:pt>
                <c:pt idx="2848">
                  <c:v>45218</c:v>
                </c:pt>
                <c:pt idx="2849">
                  <c:v>45219</c:v>
                </c:pt>
                <c:pt idx="2850">
                  <c:v>45220</c:v>
                </c:pt>
                <c:pt idx="2851">
                  <c:v>45221</c:v>
                </c:pt>
                <c:pt idx="2852">
                  <c:v>45222</c:v>
                </c:pt>
                <c:pt idx="2853">
                  <c:v>45223</c:v>
                </c:pt>
                <c:pt idx="2854">
                  <c:v>45224</c:v>
                </c:pt>
                <c:pt idx="2855">
                  <c:v>45225</c:v>
                </c:pt>
                <c:pt idx="2856">
                  <c:v>45226</c:v>
                </c:pt>
                <c:pt idx="2857">
                  <c:v>45227</c:v>
                </c:pt>
                <c:pt idx="2858">
                  <c:v>45228</c:v>
                </c:pt>
                <c:pt idx="2859">
                  <c:v>45229</c:v>
                </c:pt>
                <c:pt idx="2860">
                  <c:v>45230</c:v>
                </c:pt>
                <c:pt idx="2861">
                  <c:v>45231</c:v>
                </c:pt>
                <c:pt idx="2862">
                  <c:v>45232</c:v>
                </c:pt>
                <c:pt idx="2863">
                  <c:v>45233</c:v>
                </c:pt>
                <c:pt idx="2864">
                  <c:v>45234</c:v>
                </c:pt>
                <c:pt idx="2865">
                  <c:v>45235</c:v>
                </c:pt>
                <c:pt idx="2866">
                  <c:v>45236</c:v>
                </c:pt>
                <c:pt idx="2867">
                  <c:v>45237</c:v>
                </c:pt>
                <c:pt idx="2868">
                  <c:v>45238</c:v>
                </c:pt>
                <c:pt idx="2869">
                  <c:v>45239</c:v>
                </c:pt>
                <c:pt idx="2870">
                  <c:v>45240</c:v>
                </c:pt>
                <c:pt idx="2871">
                  <c:v>45241</c:v>
                </c:pt>
                <c:pt idx="2872">
                  <c:v>45242</c:v>
                </c:pt>
                <c:pt idx="2873">
                  <c:v>45243</c:v>
                </c:pt>
                <c:pt idx="2874">
                  <c:v>45244</c:v>
                </c:pt>
                <c:pt idx="2875">
                  <c:v>45245</c:v>
                </c:pt>
                <c:pt idx="2876">
                  <c:v>45246</c:v>
                </c:pt>
                <c:pt idx="2877">
                  <c:v>45247</c:v>
                </c:pt>
                <c:pt idx="2878">
                  <c:v>45248</c:v>
                </c:pt>
                <c:pt idx="2879">
                  <c:v>45249</c:v>
                </c:pt>
                <c:pt idx="2880">
                  <c:v>45250</c:v>
                </c:pt>
                <c:pt idx="2881">
                  <c:v>45251</c:v>
                </c:pt>
                <c:pt idx="2882">
                  <c:v>45252</c:v>
                </c:pt>
                <c:pt idx="2883">
                  <c:v>45253</c:v>
                </c:pt>
                <c:pt idx="2884">
                  <c:v>45254</c:v>
                </c:pt>
                <c:pt idx="2885">
                  <c:v>45255</c:v>
                </c:pt>
                <c:pt idx="2886">
                  <c:v>45256</c:v>
                </c:pt>
                <c:pt idx="2887">
                  <c:v>45257</c:v>
                </c:pt>
                <c:pt idx="2888">
                  <c:v>45258</c:v>
                </c:pt>
                <c:pt idx="2889">
                  <c:v>45259</c:v>
                </c:pt>
                <c:pt idx="2890">
                  <c:v>45260</c:v>
                </c:pt>
                <c:pt idx="2891">
                  <c:v>45261</c:v>
                </c:pt>
                <c:pt idx="2892">
                  <c:v>45262</c:v>
                </c:pt>
                <c:pt idx="2893">
                  <c:v>45263</c:v>
                </c:pt>
                <c:pt idx="2894">
                  <c:v>45264</c:v>
                </c:pt>
                <c:pt idx="2895">
                  <c:v>45265</c:v>
                </c:pt>
                <c:pt idx="2896">
                  <c:v>45266</c:v>
                </c:pt>
                <c:pt idx="2897">
                  <c:v>45267</c:v>
                </c:pt>
                <c:pt idx="2898">
                  <c:v>45268</c:v>
                </c:pt>
                <c:pt idx="2899">
                  <c:v>45269</c:v>
                </c:pt>
                <c:pt idx="2900">
                  <c:v>45270</c:v>
                </c:pt>
                <c:pt idx="2901">
                  <c:v>45271</c:v>
                </c:pt>
                <c:pt idx="2902">
                  <c:v>45272</c:v>
                </c:pt>
                <c:pt idx="2903">
                  <c:v>45273</c:v>
                </c:pt>
                <c:pt idx="2904">
                  <c:v>45274</c:v>
                </c:pt>
                <c:pt idx="2905">
                  <c:v>45275</c:v>
                </c:pt>
                <c:pt idx="2906">
                  <c:v>45276</c:v>
                </c:pt>
                <c:pt idx="2907">
                  <c:v>45277</c:v>
                </c:pt>
                <c:pt idx="2908">
                  <c:v>45278</c:v>
                </c:pt>
                <c:pt idx="2909">
                  <c:v>45279</c:v>
                </c:pt>
                <c:pt idx="2910">
                  <c:v>45280</c:v>
                </c:pt>
                <c:pt idx="2911">
                  <c:v>45281</c:v>
                </c:pt>
                <c:pt idx="2912">
                  <c:v>45282</c:v>
                </c:pt>
                <c:pt idx="2913">
                  <c:v>45283</c:v>
                </c:pt>
                <c:pt idx="2914">
                  <c:v>45284</c:v>
                </c:pt>
                <c:pt idx="2915">
                  <c:v>45285</c:v>
                </c:pt>
                <c:pt idx="2916">
                  <c:v>45286</c:v>
                </c:pt>
                <c:pt idx="2917">
                  <c:v>45287</c:v>
                </c:pt>
                <c:pt idx="2918">
                  <c:v>45288</c:v>
                </c:pt>
                <c:pt idx="2919">
                  <c:v>45289</c:v>
                </c:pt>
                <c:pt idx="2920">
                  <c:v>45290</c:v>
                </c:pt>
                <c:pt idx="2921">
                  <c:v>45291</c:v>
                </c:pt>
                <c:pt idx="2922">
                  <c:v>45292</c:v>
                </c:pt>
                <c:pt idx="2923">
                  <c:v>45293</c:v>
                </c:pt>
                <c:pt idx="2924">
                  <c:v>45294</c:v>
                </c:pt>
                <c:pt idx="2925">
                  <c:v>45295</c:v>
                </c:pt>
                <c:pt idx="2926">
                  <c:v>45296</c:v>
                </c:pt>
                <c:pt idx="2927">
                  <c:v>45297</c:v>
                </c:pt>
                <c:pt idx="2928">
                  <c:v>45298</c:v>
                </c:pt>
                <c:pt idx="2929">
                  <c:v>45299</c:v>
                </c:pt>
                <c:pt idx="2930">
                  <c:v>45300</c:v>
                </c:pt>
                <c:pt idx="2931">
                  <c:v>45301</c:v>
                </c:pt>
                <c:pt idx="2932">
                  <c:v>45302</c:v>
                </c:pt>
                <c:pt idx="2933">
                  <c:v>45303</c:v>
                </c:pt>
                <c:pt idx="2934">
                  <c:v>45304</c:v>
                </c:pt>
                <c:pt idx="2935">
                  <c:v>45305</c:v>
                </c:pt>
                <c:pt idx="2936">
                  <c:v>45306</c:v>
                </c:pt>
                <c:pt idx="2937">
                  <c:v>45307</c:v>
                </c:pt>
                <c:pt idx="2938">
                  <c:v>45308</c:v>
                </c:pt>
                <c:pt idx="2939">
                  <c:v>45309</c:v>
                </c:pt>
                <c:pt idx="2940">
                  <c:v>45310</c:v>
                </c:pt>
                <c:pt idx="2941">
                  <c:v>45311</c:v>
                </c:pt>
                <c:pt idx="2942">
                  <c:v>45312</c:v>
                </c:pt>
                <c:pt idx="2943">
                  <c:v>45313</c:v>
                </c:pt>
                <c:pt idx="2944">
                  <c:v>45314</c:v>
                </c:pt>
                <c:pt idx="2945">
                  <c:v>45315</c:v>
                </c:pt>
                <c:pt idx="2946">
                  <c:v>45316</c:v>
                </c:pt>
                <c:pt idx="2947">
                  <c:v>45317</c:v>
                </c:pt>
                <c:pt idx="2948">
                  <c:v>45318</c:v>
                </c:pt>
                <c:pt idx="2949">
                  <c:v>45319</c:v>
                </c:pt>
                <c:pt idx="2950">
                  <c:v>45320</c:v>
                </c:pt>
                <c:pt idx="2951">
                  <c:v>45321</c:v>
                </c:pt>
                <c:pt idx="2952">
                  <c:v>45322</c:v>
                </c:pt>
                <c:pt idx="2953">
                  <c:v>45323</c:v>
                </c:pt>
                <c:pt idx="2954">
                  <c:v>45324</c:v>
                </c:pt>
                <c:pt idx="2955">
                  <c:v>45325</c:v>
                </c:pt>
                <c:pt idx="2956">
                  <c:v>45326</c:v>
                </c:pt>
                <c:pt idx="2957">
                  <c:v>45327</c:v>
                </c:pt>
                <c:pt idx="2958">
                  <c:v>45328</c:v>
                </c:pt>
                <c:pt idx="2959">
                  <c:v>45329</c:v>
                </c:pt>
                <c:pt idx="2960">
                  <c:v>45330</c:v>
                </c:pt>
                <c:pt idx="2961">
                  <c:v>45331</c:v>
                </c:pt>
                <c:pt idx="2962">
                  <c:v>45332</c:v>
                </c:pt>
                <c:pt idx="2963">
                  <c:v>45333</c:v>
                </c:pt>
                <c:pt idx="2964">
                  <c:v>45334</c:v>
                </c:pt>
                <c:pt idx="2965">
                  <c:v>45335</c:v>
                </c:pt>
                <c:pt idx="2966">
                  <c:v>45336</c:v>
                </c:pt>
                <c:pt idx="2967">
                  <c:v>45337</c:v>
                </c:pt>
                <c:pt idx="2968">
                  <c:v>45338</c:v>
                </c:pt>
                <c:pt idx="2969">
                  <c:v>45339</c:v>
                </c:pt>
                <c:pt idx="2970">
                  <c:v>45340</c:v>
                </c:pt>
                <c:pt idx="2971">
                  <c:v>45341</c:v>
                </c:pt>
                <c:pt idx="2972">
                  <c:v>45342</c:v>
                </c:pt>
                <c:pt idx="2973">
                  <c:v>45343</c:v>
                </c:pt>
                <c:pt idx="2974">
                  <c:v>45344</c:v>
                </c:pt>
                <c:pt idx="2975">
                  <c:v>45345</c:v>
                </c:pt>
                <c:pt idx="2976">
                  <c:v>45346</c:v>
                </c:pt>
                <c:pt idx="2977">
                  <c:v>45347</c:v>
                </c:pt>
                <c:pt idx="2978">
                  <c:v>45348</c:v>
                </c:pt>
                <c:pt idx="2979">
                  <c:v>45349</c:v>
                </c:pt>
                <c:pt idx="2980">
                  <c:v>45350</c:v>
                </c:pt>
                <c:pt idx="2981">
                  <c:v>45351</c:v>
                </c:pt>
                <c:pt idx="2982">
                  <c:v>45352</c:v>
                </c:pt>
                <c:pt idx="2983">
                  <c:v>45353</c:v>
                </c:pt>
                <c:pt idx="2984">
                  <c:v>45354</c:v>
                </c:pt>
                <c:pt idx="2985">
                  <c:v>45355</c:v>
                </c:pt>
                <c:pt idx="2986">
                  <c:v>45356</c:v>
                </c:pt>
                <c:pt idx="2987">
                  <c:v>45357</c:v>
                </c:pt>
                <c:pt idx="2988">
                  <c:v>45358</c:v>
                </c:pt>
                <c:pt idx="2989">
                  <c:v>45359</c:v>
                </c:pt>
                <c:pt idx="2990">
                  <c:v>45360</c:v>
                </c:pt>
                <c:pt idx="2991">
                  <c:v>45361</c:v>
                </c:pt>
                <c:pt idx="2992">
                  <c:v>45362</c:v>
                </c:pt>
                <c:pt idx="2993">
                  <c:v>45363</c:v>
                </c:pt>
                <c:pt idx="2994">
                  <c:v>45364</c:v>
                </c:pt>
                <c:pt idx="2995">
                  <c:v>45365</c:v>
                </c:pt>
                <c:pt idx="2996">
                  <c:v>45366</c:v>
                </c:pt>
                <c:pt idx="2997">
                  <c:v>45367</c:v>
                </c:pt>
                <c:pt idx="2998">
                  <c:v>45368</c:v>
                </c:pt>
                <c:pt idx="2999">
                  <c:v>45369</c:v>
                </c:pt>
                <c:pt idx="3000">
                  <c:v>45370</c:v>
                </c:pt>
                <c:pt idx="3001">
                  <c:v>45371</c:v>
                </c:pt>
                <c:pt idx="3002">
                  <c:v>45372</c:v>
                </c:pt>
                <c:pt idx="3003">
                  <c:v>45373</c:v>
                </c:pt>
                <c:pt idx="3004">
                  <c:v>45374</c:v>
                </c:pt>
                <c:pt idx="3005">
                  <c:v>45375</c:v>
                </c:pt>
                <c:pt idx="3006">
                  <c:v>45376</c:v>
                </c:pt>
                <c:pt idx="3007">
                  <c:v>45377</c:v>
                </c:pt>
                <c:pt idx="3008">
                  <c:v>45378</c:v>
                </c:pt>
                <c:pt idx="3009">
                  <c:v>45379</c:v>
                </c:pt>
                <c:pt idx="3010">
                  <c:v>45380</c:v>
                </c:pt>
                <c:pt idx="3011">
                  <c:v>45381</c:v>
                </c:pt>
                <c:pt idx="3012">
                  <c:v>45382</c:v>
                </c:pt>
                <c:pt idx="3013">
                  <c:v>45383</c:v>
                </c:pt>
                <c:pt idx="3014">
                  <c:v>45384</c:v>
                </c:pt>
                <c:pt idx="3015">
                  <c:v>45385</c:v>
                </c:pt>
                <c:pt idx="3016">
                  <c:v>45386</c:v>
                </c:pt>
                <c:pt idx="3017">
                  <c:v>45387</c:v>
                </c:pt>
                <c:pt idx="3018">
                  <c:v>45388</c:v>
                </c:pt>
                <c:pt idx="3019">
                  <c:v>45389</c:v>
                </c:pt>
                <c:pt idx="3020">
                  <c:v>45390</c:v>
                </c:pt>
                <c:pt idx="3021">
                  <c:v>45391</c:v>
                </c:pt>
                <c:pt idx="3022">
                  <c:v>45392</c:v>
                </c:pt>
                <c:pt idx="3023">
                  <c:v>45393</c:v>
                </c:pt>
                <c:pt idx="3024">
                  <c:v>45394</c:v>
                </c:pt>
                <c:pt idx="3025">
                  <c:v>45395</c:v>
                </c:pt>
                <c:pt idx="3026">
                  <c:v>45396</c:v>
                </c:pt>
                <c:pt idx="3027">
                  <c:v>45397</c:v>
                </c:pt>
                <c:pt idx="3028">
                  <c:v>45398</c:v>
                </c:pt>
                <c:pt idx="3029">
                  <c:v>45399</c:v>
                </c:pt>
                <c:pt idx="3030">
                  <c:v>45400</c:v>
                </c:pt>
                <c:pt idx="3031">
                  <c:v>45401</c:v>
                </c:pt>
                <c:pt idx="3032">
                  <c:v>45402</c:v>
                </c:pt>
                <c:pt idx="3033">
                  <c:v>45403</c:v>
                </c:pt>
                <c:pt idx="3034">
                  <c:v>45404</c:v>
                </c:pt>
                <c:pt idx="3035">
                  <c:v>45405</c:v>
                </c:pt>
                <c:pt idx="3036">
                  <c:v>45406</c:v>
                </c:pt>
                <c:pt idx="3037">
                  <c:v>45407</c:v>
                </c:pt>
                <c:pt idx="3038">
                  <c:v>45408</c:v>
                </c:pt>
                <c:pt idx="3039">
                  <c:v>45409</c:v>
                </c:pt>
                <c:pt idx="3040">
                  <c:v>45410</c:v>
                </c:pt>
                <c:pt idx="3041">
                  <c:v>45411</c:v>
                </c:pt>
                <c:pt idx="3042">
                  <c:v>45412</c:v>
                </c:pt>
                <c:pt idx="3043">
                  <c:v>45413</c:v>
                </c:pt>
                <c:pt idx="3044">
                  <c:v>45414</c:v>
                </c:pt>
                <c:pt idx="3045">
                  <c:v>45415</c:v>
                </c:pt>
                <c:pt idx="3046">
                  <c:v>45416</c:v>
                </c:pt>
                <c:pt idx="3047">
                  <c:v>45417</c:v>
                </c:pt>
                <c:pt idx="3048">
                  <c:v>45418</c:v>
                </c:pt>
                <c:pt idx="3049">
                  <c:v>45419</c:v>
                </c:pt>
                <c:pt idx="3050">
                  <c:v>45420</c:v>
                </c:pt>
                <c:pt idx="3051">
                  <c:v>45421</c:v>
                </c:pt>
                <c:pt idx="3052">
                  <c:v>45422</c:v>
                </c:pt>
                <c:pt idx="3053">
                  <c:v>45423</c:v>
                </c:pt>
                <c:pt idx="3054">
                  <c:v>45424</c:v>
                </c:pt>
                <c:pt idx="3055">
                  <c:v>45425</c:v>
                </c:pt>
                <c:pt idx="3056">
                  <c:v>45426</c:v>
                </c:pt>
                <c:pt idx="3057">
                  <c:v>45427</c:v>
                </c:pt>
                <c:pt idx="3058">
                  <c:v>45428</c:v>
                </c:pt>
                <c:pt idx="3059">
                  <c:v>45429</c:v>
                </c:pt>
                <c:pt idx="3060">
                  <c:v>45430</c:v>
                </c:pt>
                <c:pt idx="3061">
                  <c:v>45431</c:v>
                </c:pt>
                <c:pt idx="3062">
                  <c:v>45432</c:v>
                </c:pt>
                <c:pt idx="3063">
                  <c:v>45433</c:v>
                </c:pt>
                <c:pt idx="3064">
                  <c:v>45434</c:v>
                </c:pt>
                <c:pt idx="3065">
                  <c:v>45435</c:v>
                </c:pt>
                <c:pt idx="3066">
                  <c:v>45436</c:v>
                </c:pt>
                <c:pt idx="3067">
                  <c:v>45437</c:v>
                </c:pt>
                <c:pt idx="3068">
                  <c:v>45438</c:v>
                </c:pt>
                <c:pt idx="3069">
                  <c:v>45439</c:v>
                </c:pt>
                <c:pt idx="3070">
                  <c:v>45440</c:v>
                </c:pt>
                <c:pt idx="3071">
                  <c:v>45441</c:v>
                </c:pt>
                <c:pt idx="3072">
                  <c:v>45442</c:v>
                </c:pt>
                <c:pt idx="3073">
                  <c:v>45443</c:v>
                </c:pt>
                <c:pt idx="3074">
                  <c:v>45444</c:v>
                </c:pt>
                <c:pt idx="3075">
                  <c:v>45445</c:v>
                </c:pt>
                <c:pt idx="3076">
                  <c:v>45446</c:v>
                </c:pt>
                <c:pt idx="3077">
                  <c:v>45447</c:v>
                </c:pt>
                <c:pt idx="3078">
                  <c:v>45448</c:v>
                </c:pt>
                <c:pt idx="3079">
                  <c:v>45449</c:v>
                </c:pt>
                <c:pt idx="3080">
                  <c:v>45450</c:v>
                </c:pt>
                <c:pt idx="3081">
                  <c:v>45451</c:v>
                </c:pt>
                <c:pt idx="3082">
                  <c:v>45452</c:v>
                </c:pt>
                <c:pt idx="3083">
                  <c:v>45453</c:v>
                </c:pt>
                <c:pt idx="3084">
                  <c:v>45454</c:v>
                </c:pt>
                <c:pt idx="3085">
                  <c:v>45455</c:v>
                </c:pt>
                <c:pt idx="3086">
                  <c:v>45456</c:v>
                </c:pt>
                <c:pt idx="3087">
                  <c:v>45457</c:v>
                </c:pt>
                <c:pt idx="3088">
                  <c:v>45458</c:v>
                </c:pt>
                <c:pt idx="3089">
                  <c:v>45459</c:v>
                </c:pt>
                <c:pt idx="3090">
                  <c:v>45460</c:v>
                </c:pt>
                <c:pt idx="3091">
                  <c:v>45461</c:v>
                </c:pt>
                <c:pt idx="3092">
                  <c:v>45462</c:v>
                </c:pt>
                <c:pt idx="3093">
                  <c:v>45463</c:v>
                </c:pt>
                <c:pt idx="3094">
                  <c:v>45464</c:v>
                </c:pt>
                <c:pt idx="3095">
                  <c:v>45465</c:v>
                </c:pt>
                <c:pt idx="3096">
                  <c:v>45466</c:v>
                </c:pt>
                <c:pt idx="3097">
                  <c:v>45467</c:v>
                </c:pt>
                <c:pt idx="3098">
                  <c:v>45468</c:v>
                </c:pt>
                <c:pt idx="3099">
                  <c:v>45469</c:v>
                </c:pt>
                <c:pt idx="3100">
                  <c:v>45470</c:v>
                </c:pt>
                <c:pt idx="3101">
                  <c:v>45471</c:v>
                </c:pt>
                <c:pt idx="3102">
                  <c:v>45472</c:v>
                </c:pt>
                <c:pt idx="3103">
                  <c:v>45473</c:v>
                </c:pt>
                <c:pt idx="3104">
                  <c:v>45474</c:v>
                </c:pt>
                <c:pt idx="3105">
                  <c:v>45475</c:v>
                </c:pt>
                <c:pt idx="3106">
                  <c:v>45476</c:v>
                </c:pt>
                <c:pt idx="3107">
                  <c:v>45477</c:v>
                </c:pt>
                <c:pt idx="3108">
                  <c:v>45478</c:v>
                </c:pt>
                <c:pt idx="3109">
                  <c:v>45479</c:v>
                </c:pt>
                <c:pt idx="3110">
                  <c:v>45480</c:v>
                </c:pt>
                <c:pt idx="3111">
                  <c:v>45481</c:v>
                </c:pt>
                <c:pt idx="3112">
                  <c:v>45482</c:v>
                </c:pt>
                <c:pt idx="3113">
                  <c:v>45483</c:v>
                </c:pt>
                <c:pt idx="3114">
                  <c:v>45484</c:v>
                </c:pt>
                <c:pt idx="3115">
                  <c:v>45485</c:v>
                </c:pt>
                <c:pt idx="3116">
                  <c:v>45486</c:v>
                </c:pt>
                <c:pt idx="3117">
                  <c:v>45487</c:v>
                </c:pt>
                <c:pt idx="3118">
                  <c:v>45488</c:v>
                </c:pt>
                <c:pt idx="3119">
                  <c:v>45489</c:v>
                </c:pt>
                <c:pt idx="3120">
                  <c:v>45490</c:v>
                </c:pt>
                <c:pt idx="3121">
                  <c:v>45491</c:v>
                </c:pt>
                <c:pt idx="3122">
                  <c:v>45492</c:v>
                </c:pt>
                <c:pt idx="3123">
                  <c:v>45493</c:v>
                </c:pt>
                <c:pt idx="3124">
                  <c:v>45494</c:v>
                </c:pt>
                <c:pt idx="3125">
                  <c:v>45495</c:v>
                </c:pt>
                <c:pt idx="3126">
                  <c:v>45496</c:v>
                </c:pt>
                <c:pt idx="3127">
                  <c:v>45497</c:v>
                </c:pt>
                <c:pt idx="3128">
                  <c:v>45498</c:v>
                </c:pt>
                <c:pt idx="3129">
                  <c:v>45499</c:v>
                </c:pt>
                <c:pt idx="3130">
                  <c:v>45500</c:v>
                </c:pt>
                <c:pt idx="3131">
                  <c:v>45501</c:v>
                </c:pt>
                <c:pt idx="3132">
                  <c:v>45502</c:v>
                </c:pt>
                <c:pt idx="3133">
                  <c:v>45503</c:v>
                </c:pt>
                <c:pt idx="3134">
                  <c:v>45504</c:v>
                </c:pt>
                <c:pt idx="3135">
                  <c:v>45505</c:v>
                </c:pt>
                <c:pt idx="3136">
                  <c:v>45506</c:v>
                </c:pt>
                <c:pt idx="3137">
                  <c:v>45507</c:v>
                </c:pt>
                <c:pt idx="3138">
                  <c:v>45508</c:v>
                </c:pt>
                <c:pt idx="3139">
                  <c:v>45509</c:v>
                </c:pt>
                <c:pt idx="3140">
                  <c:v>45510</c:v>
                </c:pt>
                <c:pt idx="3141">
                  <c:v>45511</c:v>
                </c:pt>
                <c:pt idx="3142">
                  <c:v>45512</c:v>
                </c:pt>
                <c:pt idx="3143">
                  <c:v>45513</c:v>
                </c:pt>
                <c:pt idx="3144">
                  <c:v>45514</c:v>
                </c:pt>
                <c:pt idx="3145">
                  <c:v>45515</c:v>
                </c:pt>
                <c:pt idx="3146">
                  <c:v>45516</c:v>
                </c:pt>
                <c:pt idx="3147">
                  <c:v>45517</c:v>
                </c:pt>
                <c:pt idx="3148">
                  <c:v>45518</c:v>
                </c:pt>
                <c:pt idx="3149">
                  <c:v>45519</c:v>
                </c:pt>
                <c:pt idx="3150">
                  <c:v>45520</c:v>
                </c:pt>
                <c:pt idx="3151">
                  <c:v>45521</c:v>
                </c:pt>
                <c:pt idx="3152">
                  <c:v>45522</c:v>
                </c:pt>
                <c:pt idx="3153">
                  <c:v>45523</c:v>
                </c:pt>
                <c:pt idx="3154">
                  <c:v>45524</c:v>
                </c:pt>
                <c:pt idx="3155">
                  <c:v>45525</c:v>
                </c:pt>
                <c:pt idx="3156">
                  <c:v>45526</c:v>
                </c:pt>
                <c:pt idx="3157">
                  <c:v>45527</c:v>
                </c:pt>
                <c:pt idx="3158">
                  <c:v>45528</c:v>
                </c:pt>
                <c:pt idx="3159">
                  <c:v>45529</c:v>
                </c:pt>
                <c:pt idx="3160">
                  <c:v>45530</c:v>
                </c:pt>
                <c:pt idx="3161">
                  <c:v>45531</c:v>
                </c:pt>
                <c:pt idx="3162">
                  <c:v>45532</c:v>
                </c:pt>
                <c:pt idx="3163">
                  <c:v>45533</c:v>
                </c:pt>
                <c:pt idx="3164">
                  <c:v>45534</c:v>
                </c:pt>
                <c:pt idx="3165">
                  <c:v>45535</c:v>
                </c:pt>
                <c:pt idx="3166">
                  <c:v>45536</c:v>
                </c:pt>
                <c:pt idx="3167">
                  <c:v>45537</c:v>
                </c:pt>
                <c:pt idx="3168">
                  <c:v>45538</c:v>
                </c:pt>
                <c:pt idx="3169">
                  <c:v>45539</c:v>
                </c:pt>
                <c:pt idx="3170">
                  <c:v>45540</c:v>
                </c:pt>
                <c:pt idx="3171">
                  <c:v>45541</c:v>
                </c:pt>
                <c:pt idx="3172">
                  <c:v>45542</c:v>
                </c:pt>
                <c:pt idx="3173">
                  <c:v>45543</c:v>
                </c:pt>
                <c:pt idx="3174">
                  <c:v>45544</c:v>
                </c:pt>
                <c:pt idx="3175">
                  <c:v>45545</c:v>
                </c:pt>
                <c:pt idx="3176">
                  <c:v>45546</c:v>
                </c:pt>
                <c:pt idx="3177">
                  <c:v>45547</c:v>
                </c:pt>
                <c:pt idx="3178">
                  <c:v>45548</c:v>
                </c:pt>
                <c:pt idx="3179">
                  <c:v>45549</c:v>
                </c:pt>
                <c:pt idx="3180">
                  <c:v>45550</c:v>
                </c:pt>
                <c:pt idx="3181">
                  <c:v>45551</c:v>
                </c:pt>
                <c:pt idx="3182">
                  <c:v>45552</c:v>
                </c:pt>
                <c:pt idx="3183">
                  <c:v>45553</c:v>
                </c:pt>
                <c:pt idx="3184">
                  <c:v>45554</c:v>
                </c:pt>
                <c:pt idx="3185">
                  <c:v>45555</c:v>
                </c:pt>
                <c:pt idx="3186">
                  <c:v>45556</c:v>
                </c:pt>
                <c:pt idx="3187">
                  <c:v>45557</c:v>
                </c:pt>
                <c:pt idx="3188">
                  <c:v>45558</c:v>
                </c:pt>
                <c:pt idx="3189">
                  <c:v>45559</c:v>
                </c:pt>
                <c:pt idx="3190">
                  <c:v>45560</c:v>
                </c:pt>
                <c:pt idx="3191">
                  <c:v>45561</c:v>
                </c:pt>
                <c:pt idx="3192">
                  <c:v>45562</c:v>
                </c:pt>
                <c:pt idx="3193">
                  <c:v>45563</c:v>
                </c:pt>
                <c:pt idx="3194">
                  <c:v>45564</c:v>
                </c:pt>
                <c:pt idx="3195">
                  <c:v>45565</c:v>
                </c:pt>
                <c:pt idx="3196">
                  <c:v>45566</c:v>
                </c:pt>
                <c:pt idx="3197">
                  <c:v>45567</c:v>
                </c:pt>
                <c:pt idx="3198">
                  <c:v>45568</c:v>
                </c:pt>
                <c:pt idx="3199">
                  <c:v>45569</c:v>
                </c:pt>
                <c:pt idx="3200">
                  <c:v>45570</c:v>
                </c:pt>
                <c:pt idx="3201">
                  <c:v>45571</c:v>
                </c:pt>
                <c:pt idx="3202">
                  <c:v>45572</c:v>
                </c:pt>
                <c:pt idx="3203">
                  <c:v>45573</c:v>
                </c:pt>
                <c:pt idx="3204">
                  <c:v>45574</c:v>
                </c:pt>
                <c:pt idx="3205">
                  <c:v>45575</c:v>
                </c:pt>
                <c:pt idx="3206">
                  <c:v>45576</c:v>
                </c:pt>
                <c:pt idx="3207">
                  <c:v>45577</c:v>
                </c:pt>
                <c:pt idx="3208">
                  <c:v>45578</c:v>
                </c:pt>
                <c:pt idx="3209">
                  <c:v>45579</c:v>
                </c:pt>
                <c:pt idx="3210">
                  <c:v>45580</c:v>
                </c:pt>
                <c:pt idx="3211">
                  <c:v>45581</c:v>
                </c:pt>
                <c:pt idx="3212">
                  <c:v>45582</c:v>
                </c:pt>
                <c:pt idx="3213">
                  <c:v>45583</c:v>
                </c:pt>
                <c:pt idx="3214">
                  <c:v>45584</c:v>
                </c:pt>
                <c:pt idx="3215">
                  <c:v>45585</c:v>
                </c:pt>
                <c:pt idx="3216">
                  <c:v>45586</c:v>
                </c:pt>
                <c:pt idx="3217">
                  <c:v>45587</c:v>
                </c:pt>
                <c:pt idx="3218">
                  <c:v>45588</c:v>
                </c:pt>
                <c:pt idx="3219">
                  <c:v>45589</c:v>
                </c:pt>
                <c:pt idx="3220">
                  <c:v>45590</c:v>
                </c:pt>
                <c:pt idx="3221">
                  <c:v>45591</c:v>
                </c:pt>
                <c:pt idx="3222">
                  <c:v>45592</c:v>
                </c:pt>
                <c:pt idx="3223">
                  <c:v>45593</c:v>
                </c:pt>
                <c:pt idx="3224">
                  <c:v>45594</c:v>
                </c:pt>
                <c:pt idx="3225">
                  <c:v>45595</c:v>
                </c:pt>
                <c:pt idx="3226">
                  <c:v>45596</c:v>
                </c:pt>
                <c:pt idx="3227">
                  <c:v>45597</c:v>
                </c:pt>
                <c:pt idx="3228">
                  <c:v>45598</c:v>
                </c:pt>
                <c:pt idx="3229">
                  <c:v>45599</c:v>
                </c:pt>
                <c:pt idx="3230">
                  <c:v>45600</c:v>
                </c:pt>
                <c:pt idx="3231">
                  <c:v>45601</c:v>
                </c:pt>
                <c:pt idx="3232">
                  <c:v>45602</c:v>
                </c:pt>
                <c:pt idx="3233">
                  <c:v>45603</c:v>
                </c:pt>
                <c:pt idx="3234">
                  <c:v>45604</c:v>
                </c:pt>
                <c:pt idx="3235">
                  <c:v>45605</c:v>
                </c:pt>
                <c:pt idx="3236">
                  <c:v>45606</c:v>
                </c:pt>
                <c:pt idx="3237">
                  <c:v>45607</c:v>
                </c:pt>
                <c:pt idx="3238">
                  <c:v>45608</c:v>
                </c:pt>
                <c:pt idx="3239">
                  <c:v>45609</c:v>
                </c:pt>
                <c:pt idx="3240">
                  <c:v>45610</c:v>
                </c:pt>
                <c:pt idx="3241">
                  <c:v>45611</c:v>
                </c:pt>
                <c:pt idx="3242">
                  <c:v>45612</c:v>
                </c:pt>
                <c:pt idx="3243">
                  <c:v>45613</c:v>
                </c:pt>
                <c:pt idx="3244">
                  <c:v>45614</c:v>
                </c:pt>
                <c:pt idx="3245">
                  <c:v>45615</c:v>
                </c:pt>
                <c:pt idx="3246">
                  <c:v>45616</c:v>
                </c:pt>
                <c:pt idx="3247">
                  <c:v>45617</c:v>
                </c:pt>
                <c:pt idx="3248">
                  <c:v>45618</c:v>
                </c:pt>
                <c:pt idx="3249">
                  <c:v>45619</c:v>
                </c:pt>
                <c:pt idx="3250">
                  <c:v>45620</c:v>
                </c:pt>
                <c:pt idx="3251">
                  <c:v>45621</c:v>
                </c:pt>
                <c:pt idx="3252">
                  <c:v>45622</c:v>
                </c:pt>
                <c:pt idx="3253">
                  <c:v>45623</c:v>
                </c:pt>
                <c:pt idx="3254">
                  <c:v>45624</c:v>
                </c:pt>
                <c:pt idx="3255">
                  <c:v>45625</c:v>
                </c:pt>
                <c:pt idx="3256">
                  <c:v>45626</c:v>
                </c:pt>
                <c:pt idx="3257">
                  <c:v>45627</c:v>
                </c:pt>
                <c:pt idx="3258">
                  <c:v>45628</c:v>
                </c:pt>
                <c:pt idx="3259">
                  <c:v>45629</c:v>
                </c:pt>
                <c:pt idx="3260">
                  <c:v>45630</c:v>
                </c:pt>
                <c:pt idx="3261">
                  <c:v>45631</c:v>
                </c:pt>
                <c:pt idx="3262">
                  <c:v>45632</c:v>
                </c:pt>
                <c:pt idx="3263">
                  <c:v>45633</c:v>
                </c:pt>
                <c:pt idx="3264">
                  <c:v>45634</c:v>
                </c:pt>
                <c:pt idx="3265">
                  <c:v>45635</c:v>
                </c:pt>
                <c:pt idx="3266">
                  <c:v>45636</c:v>
                </c:pt>
                <c:pt idx="3267">
                  <c:v>45637</c:v>
                </c:pt>
                <c:pt idx="3268">
                  <c:v>45638</c:v>
                </c:pt>
                <c:pt idx="3269">
                  <c:v>45639</c:v>
                </c:pt>
                <c:pt idx="3270">
                  <c:v>45640</c:v>
                </c:pt>
                <c:pt idx="3271">
                  <c:v>45641</c:v>
                </c:pt>
                <c:pt idx="3272">
                  <c:v>45642</c:v>
                </c:pt>
                <c:pt idx="3273">
                  <c:v>45643</c:v>
                </c:pt>
                <c:pt idx="3274">
                  <c:v>45644</c:v>
                </c:pt>
                <c:pt idx="3275">
                  <c:v>45645</c:v>
                </c:pt>
                <c:pt idx="3276">
                  <c:v>45646</c:v>
                </c:pt>
                <c:pt idx="3277">
                  <c:v>45647</c:v>
                </c:pt>
                <c:pt idx="3278">
                  <c:v>45648</c:v>
                </c:pt>
                <c:pt idx="3279">
                  <c:v>45649</c:v>
                </c:pt>
                <c:pt idx="3280">
                  <c:v>45650</c:v>
                </c:pt>
                <c:pt idx="3281">
                  <c:v>45651</c:v>
                </c:pt>
                <c:pt idx="3282">
                  <c:v>45652</c:v>
                </c:pt>
                <c:pt idx="3283">
                  <c:v>45653</c:v>
                </c:pt>
                <c:pt idx="3284">
                  <c:v>45654</c:v>
                </c:pt>
                <c:pt idx="3285">
                  <c:v>45655</c:v>
                </c:pt>
                <c:pt idx="3286">
                  <c:v>45656</c:v>
                </c:pt>
                <c:pt idx="3287">
                  <c:v>45657</c:v>
                </c:pt>
                <c:pt idx="3288">
                  <c:v>45658</c:v>
                </c:pt>
                <c:pt idx="3289">
                  <c:v>45659</c:v>
                </c:pt>
                <c:pt idx="3290">
                  <c:v>45660</c:v>
                </c:pt>
                <c:pt idx="3291">
                  <c:v>45661</c:v>
                </c:pt>
                <c:pt idx="3292">
                  <c:v>45662</c:v>
                </c:pt>
                <c:pt idx="3293">
                  <c:v>45663</c:v>
                </c:pt>
                <c:pt idx="3294">
                  <c:v>45664</c:v>
                </c:pt>
                <c:pt idx="3295">
                  <c:v>45665</c:v>
                </c:pt>
                <c:pt idx="3296">
                  <c:v>45666</c:v>
                </c:pt>
                <c:pt idx="3297">
                  <c:v>45667</c:v>
                </c:pt>
                <c:pt idx="3298">
                  <c:v>45668</c:v>
                </c:pt>
                <c:pt idx="3299">
                  <c:v>45669</c:v>
                </c:pt>
                <c:pt idx="3300">
                  <c:v>45670</c:v>
                </c:pt>
                <c:pt idx="3301">
                  <c:v>45671</c:v>
                </c:pt>
                <c:pt idx="3302">
                  <c:v>45672</c:v>
                </c:pt>
                <c:pt idx="3303">
                  <c:v>45673</c:v>
                </c:pt>
                <c:pt idx="3304">
                  <c:v>45674</c:v>
                </c:pt>
                <c:pt idx="3305">
                  <c:v>45675</c:v>
                </c:pt>
                <c:pt idx="3306">
                  <c:v>45676</c:v>
                </c:pt>
                <c:pt idx="3307">
                  <c:v>45677</c:v>
                </c:pt>
                <c:pt idx="3308">
                  <c:v>45678</c:v>
                </c:pt>
                <c:pt idx="3309">
                  <c:v>45679</c:v>
                </c:pt>
                <c:pt idx="3310">
                  <c:v>45680</c:v>
                </c:pt>
                <c:pt idx="3311">
                  <c:v>45681</c:v>
                </c:pt>
                <c:pt idx="3312">
                  <c:v>45682</c:v>
                </c:pt>
                <c:pt idx="3313">
                  <c:v>45683</c:v>
                </c:pt>
                <c:pt idx="3314">
                  <c:v>45684</c:v>
                </c:pt>
                <c:pt idx="3315">
                  <c:v>45685</c:v>
                </c:pt>
                <c:pt idx="3316">
                  <c:v>45686</c:v>
                </c:pt>
                <c:pt idx="3317">
                  <c:v>45687</c:v>
                </c:pt>
                <c:pt idx="3318">
                  <c:v>45688</c:v>
                </c:pt>
                <c:pt idx="3319">
                  <c:v>45689</c:v>
                </c:pt>
                <c:pt idx="3320">
                  <c:v>45690</c:v>
                </c:pt>
                <c:pt idx="3321">
                  <c:v>45691</c:v>
                </c:pt>
                <c:pt idx="3322">
                  <c:v>45692</c:v>
                </c:pt>
                <c:pt idx="3323">
                  <c:v>45693</c:v>
                </c:pt>
                <c:pt idx="3324">
                  <c:v>45694</c:v>
                </c:pt>
                <c:pt idx="3325">
                  <c:v>45695</c:v>
                </c:pt>
                <c:pt idx="3326">
                  <c:v>45696</c:v>
                </c:pt>
                <c:pt idx="3327">
                  <c:v>45697</c:v>
                </c:pt>
                <c:pt idx="3328">
                  <c:v>45698</c:v>
                </c:pt>
                <c:pt idx="3329">
                  <c:v>45699</c:v>
                </c:pt>
                <c:pt idx="3330">
                  <c:v>45700</c:v>
                </c:pt>
                <c:pt idx="3331">
                  <c:v>45701</c:v>
                </c:pt>
                <c:pt idx="3332">
                  <c:v>45702</c:v>
                </c:pt>
                <c:pt idx="3333">
                  <c:v>45703</c:v>
                </c:pt>
                <c:pt idx="3334">
                  <c:v>45704</c:v>
                </c:pt>
                <c:pt idx="3335">
                  <c:v>45705</c:v>
                </c:pt>
                <c:pt idx="3336">
                  <c:v>45706</c:v>
                </c:pt>
                <c:pt idx="3337">
                  <c:v>45707</c:v>
                </c:pt>
                <c:pt idx="3338">
                  <c:v>45708</c:v>
                </c:pt>
                <c:pt idx="3339">
                  <c:v>45709</c:v>
                </c:pt>
                <c:pt idx="3340">
                  <c:v>45710</c:v>
                </c:pt>
                <c:pt idx="3341">
                  <c:v>45711</c:v>
                </c:pt>
                <c:pt idx="3342">
                  <c:v>45712</c:v>
                </c:pt>
                <c:pt idx="3343">
                  <c:v>45713</c:v>
                </c:pt>
                <c:pt idx="3344">
                  <c:v>45714</c:v>
                </c:pt>
                <c:pt idx="3345">
                  <c:v>45715</c:v>
                </c:pt>
                <c:pt idx="3346">
                  <c:v>45716</c:v>
                </c:pt>
                <c:pt idx="3347">
                  <c:v>45717</c:v>
                </c:pt>
                <c:pt idx="3348">
                  <c:v>45718</c:v>
                </c:pt>
                <c:pt idx="3349">
                  <c:v>45719</c:v>
                </c:pt>
                <c:pt idx="3350">
                  <c:v>45720</c:v>
                </c:pt>
                <c:pt idx="3351">
                  <c:v>45721</c:v>
                </c:pt>
                <c:pt idx="3352">
                  <c:v>45722</c:v>
                </c:pt>
                <c:pt idx="3353">
                  <c:v>45723</c:v>
                </c:pt>
                <c:pt idx="3354">
                  <c:v>45724</c:v>
                </c:pt>
                <c:pt idx="3355">
                  <c:v>45725</c:v>
                </c:pt>
                <c:pt idx="3356">
                  <c:v>45726</c:v>
                </c:pt>
                <c:pt idx="3357">
                  <c:v>45727</c:v>
                </c:pt>
                <c:pt idx="3358">
                  <c:v>45728</c:v>
                </c:pt>
                <c:pt idx="3359">
                  <c:v>45729</c:v>
                </c:pt>
                <c:pt idx="3360">
                  <c:v>45730</c:v>
                </c:pt>
                <c:pt idx="3361">
                  <c:v>45731</c:v>
                </c:pt>
                <c:pt idx="3362">
                  <c:v>45732</c:v>
                </c:pt>
                <c:pt idx="3363">
                  <c:v>45733</c:v>
                </c:pt>
                <c:pt idx="3364">
                  <c:v>45734</c:v>
                </c:pt>
                <c:pt idx="3365">
                  <c:v>45735</c:v>
                </c:pt>
                <c:pt idx="3366">
                  <c:v>45736</c:v>
                </c:pt>
                <c:pt idx="3367">
                  <c:v>45737</c:v>
                </c:pt>
                <c:pt idx="3368">
                  <c:v>45738</c:v>
                </c:pt>
                <c:pt idx="3369">
                  <c:v>45739</c:v>
                </c:pt>
                <c:pt idx="3370">
                  <c:v>45740</c:v>
                </c:pt>
                <c:pt idx="3371">
                  <c:v>45741</c:v>
                </c:pt>
                <c:pt idx="3372">
                  <c:v>45742</c:v>
                </c:pt>
                <c:pt idx="3373">
                  <c:v>45743</c:v>
                </c:pt>
                <c:pt idx="3374">
                  <c:v>45744</c:v>
                </c:pt>
                <c:pt idx="3375">
                  <c:v>45745</c:v>
                </c:pt>
                <c:pt idx="3376">
                  <c:v>45746</c:v>
                </c:pt>
                <c:pt idx="3377">
                  <c:v>45747</c:v>
                </c:pt>
              </c:numCache>
            </c:numRef>
          </c:cat>
          <c:val>
            <c:numRef>
              <c:f>'Key indicators'!$M$68:$M$3445</c:f>
              <c:numCache>
                <c:formatCode>#,##0.00</c:formatCode>
                <c:ptCount val="3378"/>
                <c:pt idx="0">
                  <c:v>2390.6280649770001</c:v>
                </c:pt>
                <c:pt idx="1">
                  <c:v>2391.13625895411</c:v>
                </c:pt>
                <c:pt idx="2">
                  <c:v>2391.5154006239104</c:v>
                </c:pt>
                <c:pt idx="3">
                  <c:v>2391.9575080305399</c:v>
                </c:pt>
                <c:pt idx="4">
                  <c:v>2392.16182950757</c:v>
                </c:pt>
                <c:pt idx="5">
                  <c:v>2392.3649129957798</c:v>
                </c:pt>
                <c:pt idx="6">
                  <c:v>2392.9963957086402</c:v>
                </c:pt>
                <c:pt idx="7">
                  <c:v>2393.9542505173599</c:v>
                </c:pt>
                <c:pt idx="8">
                  <c:v>2393.77048985593</c:v>
                </c:pt>
                <c:pt idx="9">
                  <c:v>2394.1085969604401</c:v>
                </c:pt>
                <c:pt idx="10">
                  <c:v>2394.1075091662201</c:v>
                </c:pt>
                <c:pt idx="11">
                  <c:v>2394.32094138512</c:v>
                </c:pt>
                <c:pt idx="12">
                  <c:v>2394.5280604746004</c:v>
                </c:pt>
                <c:pt idx="13">
                  <c:v>2395.6178263544498</c:v>
                </c:pt>
                <c:pt idx="14">
                  <c:v>2396.0671798361705</c:v>
                </c:pt>
                <c:pt idx="15">
                  <c:v>2396.60691280021</c:v>
                </c:pt>
                <c:pt idx="16">
                  <c:v>2397.7899353739899</c:v>
                </c:pt>
                <c:pt idx="17">
                  <c:v>2398.17815760345</c:v>
                </c:pt>
                <c:pt idx="18">
                  <c:v>2398.38394914021</c:v>
                </c:pt>
                <c:pt idx="19">
                  <c:v>2398.5911796486002</c:v>
                </c:pt>
                <c:pt idx="20">
                  <c:v>2396.73425689333</c:v>
                </c:pt>
                <c:pt idx="21">
                  <c:v>2396.8983514478205</c:v>
                </c:pt>
                <c:pt idx="22">
                  <c:v>2397.2302790293602</c:v>
                </c:pt>
                <c:pt idx="23">
                  <c:v>2397.55286978398</c:v>
                </c:pt>
                <c:pt idx="24">
                  <c:v>2397.1946193352205</c:v>
                </c:pt>
                <c:pt idx="25">
                  <c:v>2402.4927308137903</c:v>
                </c:pt>
                <c:pt idx="26">
                  <c:v>2402.7057395204401</c:v>
                </c:pt>
                <c:pt idx="27">
                  <c:v>2404.4189220424601</c:v>
                </c:pt>
                <c:pt idx="28">
                  <c:v>2403.8277351055604</c:v>
                </c:pt>
                <c:pt idx="29">
                  <c:v>2404.8738601004502</c:v>
                </c:pt>
                <c:pt idx="30">
                  <c:v>2407.4468614255402</c:v>
                </c:pt>
                <c:pt idx="31">
                  <c:v>2407.6605585093803</c:v>
                </c:pt>
                <c:pt idx="32">
                  <c:v>2407.8732248536899</c:v>
                </c:pt>
                <c:pt idx="33">
                  <c:v>2408.0867162487502</c:v>
                </c:pt>
                <c:pt idx="34">
                  <c:v>2407.1957031089005</c:v>
                </c:pt>
                <c:pt idx="35">
                  <c:v>2407.5086128261705</c:v>
                </c:pt>
                <c:pt idx="36">
                  <c:v>2408.1324189164998</c:v>
                </c:pt>
                <c:pt idx="37">
                  <c:v>2408.3459970081599</c:v>
                </c:pt>
                <c:pt idx="38">
                  <c:v>2407.73910010595</c:v>
                </c:pt>
                <c:pt idx="39">
                  <c:v>2407.9517756590399</c:v>
                </c:pt>
                <c:pt idx="40">
                  <c:v>2408.2010612050203</c:v>
                </c:pt>
                <c:pt idx="41">
                  <c:v>2407.7622412375399</c:v>
                </c:pt>
                <c:pt idx="42">
                  <c:v>2407.9632898236005</c:v>
                </c:pt>
                <c:pt idx="43">
                  <c:v>2406.3585625393503</c:v>
                </c:pt>
                <c:pt idx="44">
                  <c:v>2404.43269811047</c:v>
                </c:pt>
                <c:pt idx="45">
                  <c:v>2404.3689859413098</c:v>
                </c:pt>
                <c:pt idx="46">
                  <c:v>2404.5828784140704</c:v>
                </c:pt>
                <c:pt idx="47">
                  <c:v>2404.79578172847</c:v>
                </c:pt>
                <c:pt idx="48">
                  <c:v>2403.1265141208605</c:v>
                </c:pt>
                <c:pt idx="49">
                  <c:v>2402.8795532334802</c:v>
                </c:pt>
                <c:pt idx="50">
                  <c:v>2401.9288817412698</c:v>
                </c:pt>
                <c:pt idx="51">
                  <c:v>2401.02131656047</c:v>
                </c:pt>
                <c:pt idx="52">
                  <c:v>2401.5794650690505</c:v>
                </c:pt>
                <c:pt idx="53">
                  <c:v>2401.7943695973599</c:v>
                </c:pt>
                <c:pt idx="54">
                  <c:v>2402.4958458730002</c:v>
                </c:pt>
                <c:pt idx="55">
                  <c:v>2403.0442314423203</c:v>
                </c:pt>
                <c:pt idx="56">
                  <c:v>2404.2990623538499</c:v>
                </c:pt>
                <c:pt idx="57">
                  <c:v>2405.3658414562296</c:v>
                </c:pt>
                <c:pt idx="58">
                  <c:v>2407.4504444335298</c:v>
                </c:pt>
                <c:pt idx="59">
                  <c:v>2410.7803852107199</c:v>
                </c:pt>
                <c:pt idx="60">
                  <c:v>2410.9898707770203</c:v>
                </c:pt>
                <c:pt idx="61">
                  <c:v>2411.1978118735501</c:v>
                </c:pt>
                <c:pt idx="62">
                  <c:v>2411.9061122531702</c:v>
                </c:pt>
                <c:pt idx="63">
                  <c:v>2411.6529317654199</c:v>
                </c:pt>
                <c:pt idx="64">
                  <c:v>2410.6853916824098</c:v>
                </c:pt>
                <c:pt idx="65">
                  <c:v>2410.2952353007699</c:v>
                </c:pt>
                <c:pt idx="66">
                  <c:v>2409.4487009876898</c:v>
                </c:pt>
                <c:pt idx="67">
                  <c:v>2417.6387450792399</c:v>
                </c:pt>
                <c:pt idx="68">
                  <c:v>2417.84108909219</c:v>
                </c:pt>
                <c:pt idx="69">
                  <c:v>2417.8811084588701</c:v>
                </c:pt>
                <c:pt idx="70">
                  <c:v>2417.1038264416306</c:v>
                </c:pt>
                <c:pt idx="71">
                  <c:v>2417.1397976503599</c:v>
                </c:pt>
                <c:pt idx="72">
                  <c:v>2417.4925024846702</c:v>
                </c:pt>
                <c:pt idx="73">
                  <c:v>2417.9822522521899</c:v>
                </c:pt>
                <c:pt idx="74">
                  <c:v>2418.20056058517</c:v>
                </c:pt>
                <c:pt idx="75">
                  <c:v>2418.4002716967598</c:v>
                </c:pt>
                <c:pt idx="76">
                  <c:v>2418.6004215772305</c:v>
                </c:pt>
                <c:pt idx="77">
                  <c:v>2418.8008180513002</c:v>
                </c:pt>
                <c:pt idx="78">
                  <c:v>2418.0868715054198</c:v>
                </c:pt>
                <c:pt idx="79">
                  <c:v>2416.4355740645397</c:v>
                </c:pt>
                <c:pt idx="80">
                  <c:v>2416.1656109882101</c:v>
                </c:pt>
                <c:pt idx="81">
                  <c:v>2416.3581398757697</c:v>
                </c:pt>
                <c:pt idx="82">
                  <c:v>2416.59013584995</c:v>
                </c:pt>
                <c:pt idx="83">
                  <c:v>2420.6199648376105</c:v>
                </c:pt>
                <c:pt idx="84">
                  <c:v>2420.2777221751003</c:v>
                </c:pt>
                <c:pt idx="85">
                  <c:v>2421.9290096703003</c:v>
                </c:pt>
                <c:pt idx="86">
                  <c:v>2422.3411449837399</c:v>
                </c:pt>
                <c:pt idx="87">
                  <c:v>2423.39599639779</c:v>
                </c:pt>
                <c:pt idx="88">
                  <c:v>2423.5828774546899</c:v>
                </c:pt>
                <c:pt idx="89">
                  <c:v>2423.7699008094201</c:v>
                </c:pt>
                <c:pt idx="90">
                  <c:v>2424.3409586451903</c:v>
                </c:pt>
                <c:pt idx="91">
                  <c:v>2441.62886613106</c:v>
                </c:pt>
                <c:pt idx="92">
                  <c:v>2441.8661965322099</c:v>
                </c:pt>
                <c:pt idx="93">
                  <c:v>2442.0576548392</c:v>
                </c:pt>
                <c:pt idx="94">
                  <c:v>2442.3751093593405</c:v>
                </c:pt>
                <c:pt idx="95">
                  <c:v>2441.2751687985206</c:v>
                </c:pt>
                <c:pt idx="96">
                  <c:v>2442.58016409316</c:v>
                </c:pt>
                <c:pt idx="97">
                  <c:v>2444.9629226407897</c:v>
                </c:pt>
                <c:pt idx="98">
                  <c:v>2445.4144184369902</c:v>
                </c:pt>
                <c:pt idx="99">
                  <c:v>2445.7892601718904</c:v>
                </c:pt>
                <c:pt idx="100">
                  <c:v>2447.2425418761004</c:v>
                </c:pt>
                <c:pt idx="101">
                  <c:v>2445.6676840890805</c:v>
                </c:pt>
                <c:pt idx="102">
                  <c:v>2448.6894798384301</c:v>
                </c:pt>
                <c:pt idx="103">
                  <c:v>2448.9269532132998</c:v>
                </c:pt>
                <c:pt idx="104">
                  <c:v>2449.1378529189396</c:v>
                </c:pt>
                <c:pt idx="105">
                  <c:v>2449.3785005690302</c:v>
                </c:pt>
                <c:pt idx="106">
                  <c:v>2449.5688176967101</c:v>
                </c:pt>
                <c:pt idx="107">
                  <c:v>2449.75523221289</c:v>
                </c:pt>
                <c:pt idx="108">
                  <c:v>2449.6679015104996</c:v>
                </c:pt>
                <c:pt idx="109">
                  <c:v>2449.8555651094402</c:v>
                </c:pt>
                <c:pt idx="110">
                  <c:v>2450.2527297540701</c:v>
                </c:pt>
                <c:pt idx="111">
                  <c:v>2450.2662948331999</c:v>
                </c:pt>
                <c:pt idx="112">
                  <c:v>2451.7113851583999</c:v>
                </c:pt>
                <c:pt idx="113">
                  <c:v>2451.8869553845202</c:v>
                </c:pt>
                <c:pt idx="114">
                  <c:v>2452.0621841717502</c:v>
                </c:pt>
                <c:pt idx="115">
                  <c:v>2457.24404268326</c:v>
                </c:pt>
                <c:pt idx="116">
                  <c:v>2458.90052072857</c:v>
                </c:pt>
                <c:pt idx="117">
                  <c:v>2464.9035694292702</c:v>
                </c:pt>
                <c:pt idx="118">
                  <c:v>2465.4942651425504</c:v>
                </c:pt>
                <c:pt idx="119">
                  <c:v>2465.6617195470099</c:v>
                </c:pt>
                <c:pt idx="120">
                  <c:v>2465.8284606501106</c:v>
                </c:pt>
                <c:pt idx="121">
                  <c:v>2466</c:v>
                </c:pt>
                <c:pt idx="122">
                  <c:v>2466.16</c:v>
                </c:pt>
                <c:pt idx="123">
                  <c:v>2466.33</c:v>
                </c:pt>
                <c:pt idx="124">
                  <c:v>2465.19</c:v>
                </c:pt>
                <c:pt idx="125">
                  <c:v>2470.88</c:v>
                </c:pt>
                <c:pt idx="126">
                  <c:v>2465.75</c:v>
                </c:pt>
                <c:pt idx="127">
                  <c:v>2465.9</c:v>
                </c:pt>
                <c:pt idx="128">
                  <c:v>2466.06</c:v>
                </c:pt>
                <c:pt idx="129">
                  <c:v>2466.7800000000002</c:v>
                </c:pt>
                <c:pt idx="130">
                  <c:v>2467.23</c:v>
                </c:pt>
                <c:pt idx="131">
                  <c:v>2466.67</c:v>
                </c:pt>
                <c:pt idx="132">
                  <c:v>2467.66</c:v>
                </c:pt>
                <c:pt idx="133">
                  <c:v>2468.33</c:v>
                </c:pt>
                <c:pt idx="134">
                  <c:v>2468.4899999999998</c:v>
                </c:pt>
                <c:pt idx="135">
                  <c:v>2468.63</c:v>
                </c:pt>
                <c:pt idx="136">
                  <c:v>2468.1799999999998</c:v>
                </c:pt>
                <c:pt idx="137">
                  <c:v>2468.1</c:v>
                </c:pt>
                <c:pt idx="138">
                  <c:v>2468.73</c:v>
                </c:pt>
                <c:pt idx="139">
                  <c:v>2469.73</c:v>
                </c:pt>
                <c:pt idx="140">
                  <c:v>2468.8200000000002</c:v>
                </c:pt>
                <c:pt idx="141">
                  <c:v>2468.9899999999998</c:v>
                </c:pt>
                <c:pt idx="142">
                  <c:v>2469.2199999999998</c:v>
                </c:pt>
                <c:pt idx="143">
                  <c:v>2469.4499999999998</c:v>
                </c:pt>
                <c:pt idx="144">
                  <c:v>2470.15</c:v>
                </c:pt>
                <c:pt idx="145">
                  <c:v>2471.25</c:v>
                </c:pt>
                <c:pt idx="146">
                  <c:v>2470.9299999999998</c:v>
                </c:pt>
                <c:pt idx="147">
                  <c:v>2473.21</c:v>
                </c:pt>
                <c:pt idx="148">
                  <c:v>2473.38</c:v>
                </c:pt>
                <c:pt idx="149">
                  <c:v>2473.54</c:v>
                </c:pt>
                <c:pt idx="150">
                  <c:v>2475.25</c:v>
                </c:pt>
                <c:pt idx="151">
                  <c:v>2478.6</c:v>
                </c:pt>
                <c:pt idx="152">
                  <c:v>2480.33</c:v>
                </c:pt>
                <c:pt idx="153">
                  <c:v>2481.59</c:v>
                </c:pt>
                <c:pt idx="154">
                  <c:v>2482.3200000000002</c:v>
                </c:pt>
                <c:pt idx="155">
                  <c:v>2482.48</c:v>
                </c:pt>
                <c:pt idx="156">
                  <c:v>2482.63</c:v>
                </c:pt>
                <c:pt idx="157">
                  <c:v>2482.6999999999998</c:v>
                </c:pt>
                <c:pt idx="158">
                  <c:v>2483.12</c:v>
                </c:pt>
                <c:pt idx="159">
                  <c:v>2484.41</c:v>
                </c:pt>
                <c:pt idx="160">
                  <c:v>2488.35</c:v>
                </c:pt>
                <c:pt idx="161">
                  <c:v>2488.85</c:v>
                </c:pt>
                <c:pt idx="162">
                  <c:v>2489.0100000000002</c:v>
                </c:pt>
                <c:pt idx="163">
                  <c:v>2489.3000000000002</c:v>
                </c:pt>
                <c:pt idx="164">
                  <c:v>2489.52</c:v>
                </c:pt>
                <c:pt idx="165">
                  <c:v>2489.54</c:v>
                </c:pt>
                <c:pt idx="166">
                  <c:v>2492.0500000000002</c:v>
                </c:pt>
                <c:pt idx="167">
                  <c:v>2491.9699999999998</c:v>
                </c:pt>
                <c:pt idx="168">
                  <c:v>2490.5300000000002</c:v>
                </c:pt>
                <c:pt idx="169">
                  <c:v>2490.6799999999998</c:v>
                </c:pt>
                <c:pt idx="170">
                  <c:v>2490.84</c:v>
                </c:pt>
                <c:pt idx="171">
                  <c:v>2492.29</c:v>
                </c:pt>
                <c:pt idx="172">
                  <c:v>2493.11</c:v>
                </c:pt>
                <c:pt idx="173">
                  <c:v>2494.11</c:v>
                </c:pt>
                <c:pt idx="174">
                  <c:v>2494.61</c:v>
                </c:pt>
                <c:pt idx="175">
                  <c:v>2492.6999999999998</c:v>
                </c:pt>
                <c:pt idx="176">
                  <c:v>2492.85</c:v>
                </c:pt>
                <c:pt idx="177">
                  <c:v>2492.9899999999998</c:v>
                </c:pt>
                <c:pt idx="178">
                  <c:v>2491.39</c:v>
                </c:pt>
                <c:pt idx="179">
                  <c:v>2494.21</c:v>
                </c:pt>
                <c:pt idx="180">
                  <c:v>2494.7199999999998</c:v>
                </c:pt>
                <c:pt idx="181">
                  <c:v>2494.25</c:v>
                </c:pt>
                <c:pt idx="182">
                  <c:v>2494.3000000000002</c:v>
                </c:pt>
                <c:pt idx="183">
                  <c:v>2494.4299999999998</c:v>
                </c:pt>
                <c:pt idx="184">
                  <c:v>2494.5700000000002</c:v>
                </c:pt>
                <c:pt idx="185">
                  <c:v>2495.75</c:v>
                </c:pt>
                <c:pt idx="186">
                  <c:v>2495.4</c:v>
                </c:pt>
                <c:pt idx="187">
                  <c:v>2495.65</c:v>
                </c:pt>
                <c:pt idx="188">
                  <c:v>2495.9699999999998</c:v>
                </c:pt>
                <c:pt idx="189">
                  <c:v>2496.04</c:v>
                </c:pt>
                <c:pt idx="190">
                  <c:v>2496.1799999999998</c:v>
                </c:pt>
                <c:pt idx="191">
                  <c:v>2493.15</c:v>
                </c:pt>
                <c:pt idx="192">
                  <c:v>2493.0700000000002</c:v>
                </c:pt>
                <c:pt idx="193">
                  <c:v>2493.48</c:v>
                </c:pt>
                <c:pt idx="194">
                  <c:v>2494.0100000000002</c:v>
                </c:pt>
                <c:pt idx="195">
                  <c:v>2500.35</c:v>
                </c:pt>
                <c:pt idx="196">
                  <c:v>2501.59</c:v>
                </c:pt>
                <c:pt idx="197">
                  <c:v>2501.73</c:v>
                </c:pt>
                <c:pt idx="198">
                  <c:v>2501.86</c:v>
                </c:pt>
                <c:pt idx="199">
                  <c:v>2501.34</c:v>
                </c:pt>
                <c:pt idx="200">
                  <c:v>2503.1999999999998</c:v>
                </c:pt>
                <c:pt idx="201">
                  <c:v>2503.77</c:v>
                </c:pt>
                <c:pt idx="202">
                  <c:v>2516.2600000000002</c:v>
                </c:pt>
                <c:pt idx="203">
                  <c:v>2517.08</c:v>
                </c:pt>
                <c:pt idx="204">
                  <c:v>2517.2199999999998</c:v>
                </c:pt>
                <c:pt idx="205">
                  <c:v>2517.35</c:v>
                </c:pt>
                <c:pt idx="206">
                  <c:v>2518.0300000000002</c:v>
                </c:pt>
                <c:pt idx="207">
                  <c:v>2518.5</c:v>
                </c:pt>
                <c:pt idx="208">
                  <c:v>2517.38</c:v>
                </c:pt>
                <c:pt idx="209">
                  <c:v>2518.11</c:v>
                </c:pt>
                <c:pt idx="210">
                  <c:v>2520.17</c:v>
                </c:pt>
                <c:pt idx="211">
                  <c:v>2520.31</c:v>
                </c:pt>
                <c:pt idx="212">
                  <c:v>2520.4499999999998</c:v>
                </c:pt>
                <c:pt idx="213">
                  <c:v>2520.73</c:v>
                </c:pt>
                <c:pt idx="214">
                  <c:v>2522.06</c:v>
                </c:pt>
                <c:pt idx="215">
                  <c:v>2521.73</c:v>
                </c:pt>
                <c:pt idx="216">
                  <c:v>2521.84</c:v>
                </c:pt>
                <c:pt idx="217">
                  <c:v>2522.6799999999998</c:v>
                </c:pt>
                <c:pt idx="218">
                  <c:v>2522.8200000000002</c:v>
                </c:pt>
                <c:pt idx="219">
                  <c:v>2522.9699999999998</c:v>
                </c:pt>
                <c:pt idx="220">
                  <c:v>2521.5</c:v>
                </c:pt>
                <c:pt idx="221">
                  <c:v>2521.8000000000002</c:v>
                </c:pt>
                <c:pt idx="222">
                  <c:v>2525.9499999999998</c:v>
                </c:pt>
                <c:pt idx="223">
                  <c:v>2526.1999999999998</c:v>
                </c:pt>
                <c:pt idx="224">
                  <c:v>2525.1999999999998</c:v>
                </c:pt>
                <c:pt idx="225">
                  <c:v>2525.39</c:v>
                </c:pt>
                <c:pt idx="226">
                  <c:v>2525.4899999999998</c:v>
                </c:pt>
                <c:pt idx="227">
                  <c:v>2527.83</c:v>
                </c:pt>
                <c:pt idx="228">
                  <c:v>2526.1999999999998</c:v>
                </c:pt>
                <c:pt idx="229">
                  <c:v>2526.31</c:v>
                </c:pt>
                <c:pt idx="230">
                  <c:v>2526.2600000000002</c:v>
                </c:pt>
                <c:pt idx="231">
                  <c:v>2527.5</c:v>
                </c:pt>
                <c:pt idx="232">
                  <c:v>2527.62</c:v>
                </c:pt>
                <c:pt idx="233">
                  <c:v>2527.75</c:v>
                </c:pt>
                <c:pt idx="234">
                  <c:v>2527.58</c:v>
                </c:pt>
                <c:pt idx="235">
                  <c:v>2528.75</c:v>
                </c:pt>
                <c:pt idx="236">
                  <c:v>2529.14</c:v>
                </c:pt>
                <c:pt idx="237">
                  <c:v>2529.37</c:v>
                </c:pt>
                <c:pt idx="238">
                  <c:v>2529.4299999999998</c:v>
                </c:pt>
                <c:pt idx="239">
                  <c:v>2525.4899999999998</c:v>
                </c:pt>
                <c:pt idx="240">
                  <c:v>2525.6799999999998</c:v>
                </c:pt>
                <c:pt idx="241">
                  <c:v>2525.94</c:v>
                </c:pt>
                <c:pt idx="242">
                  <c:v>2525.6</c:v>
                </c:pt>
                <c:pt idx="243">
                  <c:v>2526.14</c:v>
                </c:pt>
                <c:pt idx="244">
                  <c:v>2526.54</c:v>
                </c:pt>
                <c:pt idx="245">
                  <c:v>2527.4499999999998</c:v>
                </c:pt>
                <c:pt idx="246">
                  <c:v>2526.5</c:v>
                </c:pt>
                <c:pt idx="247">
                  <c:v>2526.64</c:v>
                </c:pt>
                <c:pt idx="248">
                  <c:v>2525.6999999999998</c:v>
                </c:pt>
                <c:pt idx="249">
                  <c:v>2531.7199999999998</c:v>
                </c:pt>
                <c:pt idx="250">
                  <c:v>2533.4</c:v>
                </c:pt>
                <c:pt idx="251">
                  <c:v>2534.25</c:v>
                </c:pt>
                <c:pt idx="252">
                  <c:v>2534.83</c:v>
                </c:pt>
                <c:pt idx="253">
                  <c:v>2533.0700000000002</c:v>
                </c:pt>
                <c:pt idx="254">
                  <c:v>2533.21</c:v>
                </c:pt>
                <c:pt idx="255">
                  <c:v>2532.56</c:v>
                </c:pt>
                <c:pt idx="256">
                  <c:v>2531.75</c:v>
                </c:pt>
                <c:pt idx="257">
                  <c:v>2532.2800000000002</c:v>
                </c:pt>
                <c:pt idx="258">
                  <c:v>2532.73</c:v>
                </c:pt>
                <c:pt idx="259">
                  <c:v>2532.06</c:v>
                </c:pt>
                <c:pt idx="260">
                  <c:v>2532.1999999999998</c:v>
                </c:pt>
                <c:pt idx="261">
                  <c:v>2532.38</c:v>
                </c:pt>
                <c:pt idx="262">
                  <c:v>2533.5700000000002</c:v>
                </c:pt>
                <c:pt idx="263">
                  <c:v>2533.89</c:v>
                </c:pt>
                <c:pt idx="264">
                  <c:v>2533.96</c:v>
                </c:pt>
                <c:pt idx="265">
                  <c:v>2534.36</c:v>
                </c:pt>
                <c:pt idx="266">
                  <c:v>2534.3200000000002</c:v>
                </c:pt>
                <c:pt idx="267">
                  <c:v>2534.4699999999998</c:v>
                </c:pt>
                <c:pt idx="268">
                  <c:v>2534.62</c:v>
                </c:pt>
                <c:pt idx="269">
                  <c:v>2535.1999999999998</c:v>
                </c:pt>
                <c:pt idx="270">
                  <c:v>2535</c:v>
                </c:pt>
                <c:pt idx="271">
                  <c:v>2534.33</c:v>
                </c:pt>
                <c:pt idx="272">
                  <c:v>2535.65</c:v>
                </c:pt>
                <c:pt idx="273">
                  <c:v>2535.4899999999998</c:v>
                </c:pt>
                <c:pt idx="274">
                  <c:v>2535.64</c:v>
                </c:pt>
                <c:pt idx="275">
                  <c:v>2535.7800000000002</c:v>
                </c:pt>
                <c:pt idx="276">
                  <c:v>2535.4499999999998</c:v>
                </c:pt>
                <c:pt idx="277">
                  <c:v>2539.25</c:v>
                </c:pt>
                <c:pt idx="278">
                  <c:v>2538.46</c:v>
                </c:pt>
                <c:pt idx="279">
                  <c:v>2539.67</c:v>
                </c:pt>
                <c:pt idx="280">
                  <c:v>2537.09</c:v>
                </c:pt>
                <c:pt idx="281">
                  <c:v>2537.25</c:v>
                </c:pt>
                <c:pt idx="282">
                  <c:v>2537.41</c:v>
                </c:pt>
                <c:pt idx="283">
                  <c:v>2537.1999999999998</c:v>
                </c:pt>
                <c:pt idx="284">
                  <c:v>2536.12</c:v>
                </c:pt>
                <c:pt idx="285">
                  <c:v>2536.0300000000002</c:v>
                </c:pt>
                <c:pt idx="286">
                  <c:v>2542.04</c:v>
                </c:pt>
                <c:pt idx="287">
                  <c:v>2543.58</c:v>
                </c:pt>
                <c:pt idx="288">
                  <c:v>2543.7399999999998</c:v>
                </c:pt>
                <c:pt idx="289">
                  <c:v>2543.89</c:v>
                </c:pt>
                <c:pt idx="290">
                  <c:v>2541.66</c:v>
                </c:pt>
                <c:pt idx="291">
                  <c:v>2542.9499999999998</c:v>
                </c:pt>
                <c:pt idx="292">
                  <c:v>2544.6999999999998</c:v>
                </c:pt>
                <c:pt idx="293">
                  <c:v>2547.5</c:v>
                </c:pt>
                <c:pt idx="294">
                  <c:v>2549.09</c:v>
                </c:pt>
                <c:pt idx="295">
                  <c:v>2551.98</c:v>
                </c:pt>
                <c:pt idx="296">
                  <c:v>2552.14</c:v>
                </c:pt>
                <c:pt idx="297">
                  <c:v>2554.71</c:v>
                </c:pt>
                <c:pt idx="298">
                  <c:v>2556.04</c:v>
                </c:pt>
                <c:pt idx="299">
                  <c:v>2557.52</c:v>
                </c:pt>
                <c:pt idx="300">
                  <c:v>2560.0700000000002</c:v>
                </c:pt>
                <c:pt idx="301">
                  <c:v>2560.09</c:v>
                </c:pt>
                <c:pt idx="302">
                  <c:v>2560.5700000000002</c:v>
                </c:pt>
                <c:pt idx="303">
                  <c:v>2560.73</c:v>
                </c:pt>
                <c:pt idx="304">
                  <c:v>2561.67</c:v>
                </c:pt>
                <c:pt idx="305">
                  <c:v>2560.86</c:v>
                </c:pt>
                <c:pt idx="306">
                  <c:v>2559.48</c:v>
                </c:pt>
                <c:pt idx="307">
                  <c:v>2557.88</c:v>
                </c:pt>
                <c:pt idx="308">
                  <c:v>2557.89</c:v>
                </c:pt>
                <c:pt idx="309">
                  <c:v>2558.1</c:v>
                </c:pt>
                <c:pt idx="310">
                  <c:v>2558.2199999999998</c:v>
                </c:pt>
                <c:pt idx="311">
                  <c:v>2557.67</c:v>
                </c:pt>
                <c:pt idx="312">
                  <c:v>2559.09</c:v>
                </c:pt>
                <c:pt idx="313">
                  <c:v>2559.48</c:v>
                </c:pt>
                <c:pt idx="314">
                  <c:v>2559.8200000000002</c:v>
                </c:pt>
                <c:pt idx="315">
                  <c:v>2559.9899999999998</c:v>
                </c:pt>
                <c:pt idx="316">
                  <c:v>2560.15</c:v>
                </c:pt>
                <c:pt idx="317">
                  <c:v>2560.31</c:v>
                </c:pt>
                <c:pt idx="318">
                  <c:v>2558.56</c:v>
                </c:pt>
                <c:pt idx="319">
                  <c:v>2558.66</c:v>
                </c:pt>
                <c:pt idx="320">
                  <c:v>2559.13</c:v>
                </c:pt>
                <c:pt idx="321">
                  <c:v>2559.85</c:v>
                </c:pt>
                <c:pt idx="322">
                  <c:v>2562.46</c:v>
                </c:pt>
                <c:pt idx="323">
                  <c:v>2562.62</c:v>
                </c:pt>
                <c:pt idx="324">
                  <c:v>2562.7800000000002</c:v>
                </c:pt>
                <c:pt idx="325">
                  <c:v>2563.94</c:v>
                </c:pt>
                <c:pt idx="326">
                  <c:v>2564.8000000000002</c:v>
                </c:pt>
                <c:pt idx="327">
                  <c:v>2566.19</c:v>
                </c:pt>
                <c:pt idx="328">
                  <c:v>2566.2399999999998</c:v>
                </c:pt>
                <c:pt idx="329">
                  <c:v>2569.5100000000002</c:v>
                </c:pt>
                <c:pt idx="330">
                  <c:v>2569.8200000000002</c:v>
                </c:pt>
                <c:pt idx="331">
                  <c:v>2570.0300000000002</c:v>
                </c:pt>
                <c:pt idx="332">
                  <c:v>2569.86</c:v>
                </c:pt>
                <c:pt idx="333">
                  <c:v>2570.37</c:v>
                </c:pt>
                <c:pt idx="334">
                  <c:v>2570.54</c:v>
                </c:pt>
                <c:pt idx="335">
                  <c:v>2573.58</c:v>
                </c:pt>
                <c:pt idx="336">
                  <c:v>2575.09</c:v>
                </c:pt>
                <c:pt idx="337">
                  <c:v>2575.2399999999998</c:v>
                </c:pt>
                <c:pt idx="338">
                  <c:v>2575.36</c:v>
                </c:pt>
                <c:pt idx="339">
                  <c:v>2575.98</c:v>
                </c:pt>
                <c:pt idx="340">
                  <c:v>2579.0500000000002</c:v>
                </c:pt>
                <c:pt idx="341">
                  <c:v>2577.98</c:v>
                </c:pt>
                <c:pt idx="342">
                  <c:v>2578.52</c:v>
                </c:pt>
                <c:pt idx="343">
                  <c:v>2580.04</c:v>
                </c:pt>
                <c:pt idx="344">
                  <c:v>2580.19</c:v>
                </c:pt>
                <c:pt idx="345">
                  <c:v>2580.35</c:v>
                </c:pt>
                <c:pt idx="346">
                  <c:v>2581</c:v>
                </c:pt>
                <c:pt idx="347">
                  <c:v>2583.64</c:v>
                </c:pt>
                <c:pt idx="348">
                  <c:v>2586.9699999999998</c:v>
                </c:pt>
                <c:pt idx="349">
                  <c:v>2588.34</c:v>
                </c:pt>
                <c:pt idx="350">
                  <c:v>2588.64</c:v>
                </c:pt>
                <c:pt idx="351">
                  <c:v>2588.7800000000002</c:v>
                </c:pt>
                <c:pt idx="352">
                  <c:v>2588.92</c:v>
                </c:pt>
                <c:pt idx="353">
                  <c:v>2588.2800000000002</c:v>
                </c:pt>
                <c:pt idx="354">
                  <c:v>2587.61</c:v>
                </c:pt>
                <c:pt idx="355">
                  <c:v>2589.37</c:v>
                </c:pt>
                <c:pt idx="356">
                  <c:v>2589.4299999999998</c:v>
                </c:pt>
                <c:pt idx="357">
                  <c:v>2587.69</c:v>
                </c:pt>
                <c:pt idx="358">
                  <c:v>2587.81</c:v>
                </c:pt>
                <c:pt idx="359">
                  <c:v>2587.94</c:v>
                </c:pt>
                <c:pt idx="360">
                  <c:v>2587.44</c:v>
                </c:pt>
                <c:pt idx="361">
                  <c:v>2588.0100000000002</c:v>
                </c:pt>
                <c:pt idx="362">
                  <c:v>2587.7399999999998</c:v>
                </c:pt>
                <c:pt idx="363">
                  <c:v>2589.19</c:v>
                </c:pt>
                <c:pt idx="364">
                  <c:v>2592.41</c:v>
                </c:pt>
                <c:pt idx="365">
                  <c:v>2592.5</c:v>
                </c:pt>
                <c:pt idx="366">
                  <c:v>2592.59</c:v>
                </c:pt>
                <c:pt idx="367">
                  <c:v>2592.6799999999998</c:v>
                </c:pt>
                <c:pt idx="368">
                  <c:v>2592.77</c:v>
                </c:pt>
                <c:pt idx="369">
                  <c:v>2590.9699999999998</c:v>
                </c:pt>
                <c:pt idx="370">
                  <c:v>2591.96</c:v>
                </c:pt>
                <c:pt idx="371">
                  <c:v>2591.9</c:v>
                </c:pt>
                <c:pt idx="372">
                  <c:v>2591.9899999999998</c:v>
                </c:pt>
                <c:pt idx="373">
                  <c:v>2592.0700000000002</c:v>
                </c:pt>
                <c:pt idx="374">
                  <c:v>2594.13</c:v>
                </c:pt>
                <c:pt idx="375">
                  <c:v>2591.4</c:v>
                </c:pt>
                <c:pt idx="376">
                  <c:v>2590.35</c:v>
                </c:pt>
                <c:pt idx="377">
                  <c:v>2593.17</c:v>
                </c:pt>
                <c:pt idx="378">
                  <c:v>2591.48</c:v>
                </c:pt>
                <c:pt idx="379">
                  <c:v>2591.5700000000002</c:v>
                </c:pt>
                <c:pt idx="380">
                  <c:v>2591.65</c:v>
                </c:pt>
                <c:pt idx="381">
                  <c:v>2591.7199999999998</c:v>
                </c:pt>
                <c:pt idx="382">
                  <c:v>2592.27</c:v>
                </c:pt>
                <c:pt idx="383">
                  <c:v>2591.5</c:v>
                </c:pt>
                <c:pt idx="384">
                  <c:v>2587.66</c:v>
                </c:pt>
                <c:pt idx="385">
                  <c:v>2585.3000000000002</c:v>
                </c:pt>
                <c:pt idx="386">
                  <c:v>2585.64</c:v>
                </c:pt>
                <c:pt idx="387">
                  <c:v>2585.75</c:v>
                </c:pt>
                <c:pt idx="388">
                  <c:v>2586.34</c:v>
                </c:pt>
                <c:pt idx="389">
                  <c:v>2585.8000000000002</c:v>
                </c:pt>
                <c:pt idx="390">
                  <c:v>2584.5500000000002</c:v>
                </c:pt>
                <c:pt idx="391">
                  <c:v>2584.65</c:v>
                </c:pt>
                <c:pt idx="392">
                  <c:v>2584.1</c:v>
                </c:pt>
                <c:pt idx="393">
                  <c:v>2584.2199999999998</c:v>
                </c:pt>
                <c:pt idx="394">
                  <c:v>2584.2199999999998</c:v>
                </c:pt>
                <c:pt idx="395">
                  <c:v>2584.84</c:v>
                </c:pt>
                <c:pt idx="396">
                  <c:v>2585.86</c:v>
                </c:pt>
                <c:pt idx="397">
                  <c:v>2586.65</c:v>
                </c:pt>
                <c:pt idx="398">
                  <c:v>2586.96</c:v>
                </c:pt>
                <c:pt idx="399">
                  <c:v>2586.5</c:v>
                </c:pt>
                <c:pt idx="400">
                  <c:v>2586.63</c:v>
                </c:pt>
                <c:pt idx="401">
                  <c:v>2586.7399999999998</c:v>
                </c:pt>
                <c:pt idx="402">
                  <c:v>2587.09</c:v>
                </c:pt>
                <c:pt idx="403">
                  <c:v>2587.6</c:v>
                </c:pt>
                <c:pt idx="404">
                  <c:v>2587.5100000000002</c:v>
                </c:pt>
                <c:pt idx="405">
                  <c:v>2588.23</c:v>
                </c:pt>
                <c:pt idx="406">
                  <c:v>2588.0300000000002</c:v>
                </c:pt>
                <c:pt idx="407">
                  <c:v>2588.13</c:v>
                </c:pt>
                <c:pt idx="408">
                  <c:v>2588.2399999999998</c:v>
                </c:pt>
                <c:pt idx="409">
                  <c:v>2590.02</c:v>
                </c:pt>
                <c:pt idx="410">
                  <c:v>2590.4</c:v>
                </c:pt>
                <c:pt idx="411">
                  <c:v>2590.5500000000002</c:v>
                </c:pt>
                <c:pt idx="412">
                  <c:v>2590.69</c:v>
                </c:pt>
                <c:pt idx="413">
                  <c:v>2591.0500000000002</c:v>
                </c:pt>
                <c:pt idx="414">
                  <c:v>2591.1999999999998</c:v>
                </c:pt>
                <c:pt idx="415">
                  <c:v>2591.56</c:v>
                </c:pt>
                <c:pt idx="416">
                  <c:v>2592.29</c:v>
                </c:pt>
                <c:pt idx="417">
                  <c:v>2592.2800000000002</c:v>
                </c:pt>
                <c:pt idx="418">
                  <c:v>2596.1799999999998</c:v>
                </c:pt>
                <c:pt idx="419">
                  <c:v>2597.41</c:v>
                </c:pt>
                <c:pt idx="420">
                  <c:v>2594.39</c:v>
                </c:pt>
                <c:pt idx="421">
                  <c:v>2594.5300000000002</c:v>
                </c:pt>
                <c:pt idx="422">
                  <c:v>2594.73</c:v>
                </c:pt>
                <c:pt idx="423">
                  <c:v>2596.21</c:v>
                </c:pt>
                <c:pt idx="424">
                  <c:v>2596.2800000000002</c:v>
                </c:pt>
                <c:pt idx="425">
                  <c:v>2596.36</c:v>
                </c:pt>
                <c:pt idx="426">
                  <c:v>2597.08</c:v>
                </c:pt>
                <c:pt idx="427">
                  <c:v>2597.77</c:v>
                </c:pt>
                <c:pt idx="428">
                  <c:v>2597.92</c:v>
                </c:pt>
                <c:pt idx="429">
                  <c:v>2598.06</c:v>
                </c:pt>
                <c:pt idx="430">
                  <c:v>2598.21</c:v>
                </c:pt>
                <c:pt idx="431">
                  <c:v>2599.89</c:v>
                </c:pt>
                <c:pt idx="432">
                  <c:v>2599.7199999999998</c:v>
                </c:pt>
                <c:pt idx="433">
                  <c:v>2599.12</c:v>
                </c:pt>
                <c:pt idx="434">
                  <c:v>2599.67</c:v>
                </c:pt>
                <c:pt idx="435">
                  <c:v>2599.8200000000002</c:v>
                </c:pt>
                <c:pt idx="436">
                  <c:v>2599.96</c:v>
                </c:pt>
                <c:pt idx="437">
                  <c:v>2599.1799999999998</c:v>
                </c:pt>
                <c:pt idx="438">
                  <c:v>2599.39</c:v>
                </c:pt>
                <c:pt idx="439">
                  <c:v>2599.38</c:v>
                </c:pt>
                <c:pt idx="440">
                  <c:v>2600.63</c:v>
                </c:pt>
                <c:pt idx="441">
                  <c:v>2601.44</c:v>
                </c:pt>
                <c:pt idx="442">
                  <c:v>2601.59</c:v>
                </c:pt>
                <c:pt idx="443">
                  <c:v>2601.7399999999998</c:v>
                </c:pt>
                <c:pt idx="444">
                  <c:v>2606.77</c:v>
                </c:pt>
                <c:pt idx="445">
                  <c:v>2607.3200000000002</c:v>
                </c:pt>
                <c:pt idx="446">
                  <c:v>2607.06</c:v>
                </c:pt>
                <c:pt idx="447">
                  <c:v>2607.0700000000002</c:v>
                </c:pt>
                <c:pt idx="448">
                  <c:v>2607.83</c:v>
                </c:pt>
                <c:pt idx="449">
                  <c:v>2607.9699999999998</c:v>
                </c:pt>
                <c:pt idx="450">
                  <c:v>2608.11</c:v>
                </c:pt>
                <c:pt idx="451">
                  <c:v>2608.41</c:v>
                </c:pt>
                <c:pt idx="452">
                  <c:v>2608.3200000000002</c:v>
                </c:pt>
                <c:pt idx="453">
                  <c:v>2607.83</c:v>
                </c:pt>
                <c:pt idx="454">
                  <c:v>2607.75</c:v>
                </c:pt>
                <c:pt idx="455">
                  <c:v>2608.71</c:v>
                </c:pt>
                <c:pt idx="456">
                  <c:v>2608.8200000000002</c:v>
                </c:pt>
                <c:pt idx="457">
                  <c:v>2608.94</c:v>
                </c:pt>
                <c:pt idx="458">
                  <c:v>2607.9299999999998</c:v>
                </c:pt>
                <c:pt idx="459">
                  <c:v>2611.33</c:v>
                </c:pt>
                <c:pt idx="460">
                  <c:v>2611.86</c:v>
                </c:pt>
                <c:pt idx="461">
                  <c:v>2611.6</c:v>
                </c:pt>
                <c:pt idx="462">
                  <c:v>2612.33</c:v>
                </c:pt>
                <c:pt idx="463">
                  <c:v>2612.58</c:v>
                </c:pt>
                <c:pt idx="464">
                  <c:v>2612.67</c:v>
                </c:pt>
                <c:pt idx="465">
                  <c:v>2613.7600000000002</c:v>
                </c:pt>
                <c:pt idx="466">
                  <c:v>2613.6799999999998</c:v>
                </c:pt>
                <c:pt idx="467">
                  <c:v>2615.13</c:v>
                </c:pt>
                <c:pt idx="468">
                  <c:v>2614.4299999999998</c:v>
                </c:pt>
                <c:pt idx="469">
                  <c:v>2614.52</c:v>
                </c:pt>
                <c:pt idx="470">
                  <c:v>2614.61</c:v>
                </c:pt>
                <c:pt idx="471">
                  <c:v>2614.6999999999998</c:v>
                </c:pt>
                <c:pt idx="472">
                  <c:v>2614.79</c:v>
                </c:pt>
                <c:pt idx="473">
                  <c:v>2606.38</c:v>
                </c:pt>
                <c:pt idx="474">
                  <c:v>2613.5700000000002</c:v>
                </c:pt>
                <c:pt idx="475">
                  <c:v>2614.12</c:v>
                </c:pt>
                <c:pt idx="476">
                  <c:v>2614.1799999999998</c:v>
                </c:pt>
                <c:pt idx="477">
                  <c:v>2614.25</c:v>
                </c:pt>
                <c:pt idx="478">
                  <c:v>2614.4299999999998</c:v>
                </c:pt>
                <c:pt idx="479">
                  <c:v>2614.34</c:v>
                </c:pt>
                <c:pt idx="480">
                  <c:v>2614.0700000000002</c:v>
                </c:pt>
                <c:pt idx="481">
                  <c:v>2611.2199999999998</c:v>
                </c:pt>
                <c:pt idx="482">
                  <c:v>2612.96</c:v>
                </c:pt>
                <c:pt idx="483">
                  <c:v>2612.4699999999998</c:v>
                </c:pt>
                <c:pt idx="484">
                  <c:v>2612.5700000000002</c:v>
                </c:pt>
                <c:pt idx="485">
                  <c:v>2612.67</c:v>
                </c:pt>
                <c:pt idx="486">
                  <c:v>2612.77</c:v>
                </c:pt>
                <c:pt idx="487">
                  <c:v>2612.87</c:v>
                </c:pt>
                <c:pt idx="488">
                  <c:v>2613.06</c:v>
                </c:pt>
                <c:pt idx="489">
                  <c:v>2611.5100000000002</c:v>
                </c:pt>
                <c:pt idx="490">
                  <c:v>2608.3000000000002</c:v>
                </c:pt>
                <c:pt idx="491">
                  <c:v>2608.42</c:v>
                </c:pt>
                <c:pt idx="492">
                  <c:v>2608.5300000000002</c:v>
                </c:pt>
                <c:pt idx="493">
                  <c:v>2609.21</c:v>
                </c:pt>
                <c:pt idx="494">
                  <c:v>2609.41</c:v>
                </c:pt>
                <c:pt idx="495">
                  <c:v>2611.4699999999998</c:v>
                </c:pt>
                <c:pt idx="496">
                  <c:v>2613.65</c:v>
                </c:pt>
                <c:pt idx="497">
                  <c:v>2612.52</c:v>
                </c:pt>
                <c:pt idx="498">
                  <c:v>2612.63</c:v>
                </c:pt>
                <c:pt idx="499">
                  <c:v>2612.87</c:v>
                </c:pt>
                <c:pt idx="500">
                  <c:v>2612.92</c:v>
                </c:pt>
                <c:pt idx="501">
                  <c:v>2612.41</c:v>
                </c:pt>
                <c:pt idx="502">
                  <c:v>2612.2399999999998</c:v>
                </c:pt>
                <c:pt idx="503">
                  <c:v>2613.1799999999998</c:v>
                </c:pt>
                <c:pt idx="504">
                  <c:v>2613.2199999999998</c:v>
                </c:pt>
                <c:pt idx="505">
                  <c:v>2614.1799999999998</c:v>
                </c:pt>
                <c:pt idx="506">
                  <c:v>2614.31</c:v>
                </c:pt>
                <c:pt idx="507">
                  <c:v>2614.42</c:v>
                </c:pt>
                <c:pt idx="508">
                  <c:v>2613.91</c:v>
                </c:pt>
                <c:pt idx="509">
                  <c:v>2613.69</c:v>
                </c:pt>
                <c:pt idx="510">
                  <c:v>2613.25</c:v>
                </c:pt>
                <c:pt idx="511">
                  <c:v>2611.12</c:v>
                </c:pt>
                <c:pt idx="512">
                  <c:v>2611.2600000000002</c:v>
                </c:pt>
                <c:pt idx="513">
                  <c:v>2611.4</c:v>
                </c:pt>
                <c:pt idx="514">
                  <c:v>2611.4299999999998</c:v>
                </c:pt>
                <c:pt idx="515">
                  <c:v>2612.46</c:v>
                </c:pt>
                <c:pt idx="516">
                  <c:v>2612.3000000000002</c:v>
                </c:pt>
                <c:pt idx="517">
                  <c:v>2611.86</c:v>
                </c:pt>
                <c:pt idx="518">
                  <c:v>2611.0700000000002</c:v>
                </c:pt>
                <c:pt idx="519">
                  <c:v>2611.21</c:v>
                </c:pt>
                <c:pt idx="520">
                  <c:v>2611.35</c:v>
                </c:pt>
                <c:pt idx="521">
                  <c:v>2628.83</c:v>
                </c:pt>
                <c:pt idx="522">
                  <c:v>2628.36</c:v>
                </c:pt>
                <c:pt idx="523">
                  <c:v>2627.87</c:v>
                </c:pt>
                <c:pt idx="524">
                  <c:v>2627.88</c:v>
                </c:pt>
                <c:pt idx="525">
                  <c:v>2628.82</c:v>
                </c:pt>
                <c:pt idx="526">
                  <c:v>2628.94</c:v>
                </c:pt>
                <c:pt idx="527">
                  <c:v>2629.18</c:v>
                </c:pt>
                <c:pt idx="528">
                  <c:v>2629.61</c:v>
                </c:pt>
                <c:pt idx="529">
                  <c:v>2631.16</c:v>
                </c:pt>
                <c:pt idx="530">
                  <c:v>2630.35</c:v>
                </c:pt>
                <c:pt idx="531">
                  <c:v>2628.98</c:v>
                </c:pt>
                <c:pt idx="532">
                  <c:v>2628.35</c:v>
                </c:pt>
                <c:pt idx="533">
                  <c:v>2628.45</c:v>
                </c:pt>
                <c:pt idx="534">
                  <c:v>2628.55</c:v>
                </c:pt>
                <c:pt idx="535">
                  <c:v>2627.18</c:v>
                </c:pt>
                <c:pt idx="536">
                  <c:v>2623.97</c:v>
                </c:pt>
                <c:pt idx="537">
                  <c:v>2623.92</c:v>
                </c:pt>
                <c:pt idx="538">
                  <c:v>2623.77</c:v>
                </c:pt>
                <c:pt idx="539">
                  <c:v>2625.97</c:v>
                </c:pt>
                <c:pt idx="540">
                  <c:v>2626.07</c:v>
                </c:pt>
                <c:pt idx="541">
                  <c:v>2626.17</c:v>
                </c:pt>
                <c:pt idx="542">
                  <c:v>2627</c:v>
                </c:pt>
                <c:pt idx="543">
                  <c:v>2627.15</c:v>
                </c:pt>
                <c:pt idx="544">
                  <c:v>2628.74</c:v>
                </c:pt>
                <c:pt idx="545">
                  <c:v>2628.86</c:v>
                </c:pt>
                <c:pt idx="546">
                  <c:v>2628.25</c:v>
                </c:pt>
                <c:pt idx="547">
                  <c:v>2628.35</c:v>
                </c:pt>
                <c:pt idx="548">
                  <c:v>2628.45</c:v>
                </c:pt>
                <c:pt idx="549">
                  <c:v>2627.94</c:v>
                </c:pt>
                <c:pt idx="550">
                  <c:v>2628.56</c:v>
                </c:pt>
                <c:pt idx="551">
                  <c:v>2629.82</c:v>
                </c:pt>
                <c:pt idx="552">
                  <c:v>2628.28</c:v>
                </c:pt>
                <c:pt idx="553">
                  <c:v>2628</c:v>
                </c:pt>
                <c:pt idx="554">
                  <c:v>2628.09</c:v>
                </c:pt>
                <c:pt idx="555">
                  <c:v>2628.19</c:v>
                </c:pt>
                <c:pt idx="556">
                  <c:v>2629.36</c:v>
                </c:pt>
                <c:pt idx="557">
                  <c:v>2630.26</c:v>
                </c:pt>
                <c:pt idx="558">
                  <c:v>2633.71</c:v>
                </c:pt>
                <c:pt idx="559">
                  <c:v>2634.07</c:v>
                </c:pt>
                <c:pt idx="560">
                  <c:v>2633.18</c:v>
                </c:pt>
                <c:pt idx="561">
                  <c:v>2633.27</c:v>
                </c:pt>
                <c:pt idx="562">
                  <c:v>2633.4</c:v>
                </c:pt>
                <c:pt idx="563">
                  <c:v>2633.04</c:v>
                </c:pt>
                <c:pt idx="564">
                  <c:v>2632.76</c:v>
                </c:pt>
                <c:pt idx="565">
                  <c:v>2633.66</c:v>
                </c:pt>
                <c:pt idx="566">
                  <c:v>2632.83</c:v>
                </c:pt>
                <c:pt idx="567">
                  <c:v>2625.6</c:v>
                </c:pt>
                <c:pt idx="568">
                  <c:v>2625.71</c:v>
                </c:pt>
                <c:pt idx="569">
                  <c:v>2625.81</c:v>
                </c:pt>
                <c:pt idx="570">
                  <c:v>2626.76</c:v>
                </c:pt>
                <c:pt idx="571">
                  <c:v>2626.95</c:v>
                </c:pt>
                <c:pt idx="572">
                  <c:v>2628.87</c:v>
                </c:pt>
                <c:pt idx="573">
                  <c:v>2643.03</c:v>
                </c:pt>
                <c:pt idx="574">
                  <c:v>2645.07</c:v>
                </c:pt>
                <c:pt idx="575">
                  <c:v>2645.17</c:v>
                </c:pt>
                <c:pt idx="576">
                  <c:v>2645.34</c:v>
                </c:pt>
                <c:pt idx="577">
                  <c:v>2642.83</c:v>
                </c:pt>
                <c:pt idx="578">
                  <c:v>2644.28</c:v>
                </c:pt>
                <c:pt idx="579">
                  <c:v>2643.94</c:v>
                </c:pt>
                <c:pt idx="580">
                  <c:v>2644.79</c:v>
                </c:pt>
                <c:pt idx="581">
                  <c:v>2646.69</c:v>
                </c:pt>
                <c:pt idx="582">
                  <c:v>2647.14</c:v>
                </c:pt>
                <c:pt idx="583">
                  <c:v>2647.51</c:v>
                </c:pt>
                <c:pt idx="584">
                  <c:v>2647.89</c:v>
                </c:pt>
                <c:pt idx="585">
                  <c:v>2647.93</c:v>
                </c:pt>
                <c:pt idx="586">
                  <c:v>2647.43</c:v>
                </c:pt>
                <c:pt idx="587">
                  <c:v>2649.75</c:v>
                </c:pt>
                <c:pt idx="588">
                  <c:v>2649.59</c:v>
                </c:pt>
                <c:pt idx="589">
                  <c:v>2649.33</c:v>
                </c:pt>
                <c:pt idx="590">
                  <c:v>2649.42</c:v>
                </c:pt>
                <c:pt idx="591">
                  <c:v>2646.81</c:v>
                </c:pt>
                <c:pt idx="592">
                  <c:v>2645.52</c:v>
                </c:pt>
                <c:pt idx="593">
                  <c:v>2642</c:v>
                </c:pt>
                <c:pt idx="594">
                  <c:v>2642.55</c:v>
                </c:pt>
                <c:pt idx="595">
                  <c:v>2642.14</c:v>
                </c:pt>
                <c:pt idx="596">
                  <c:v>2642.18</c:v>
                </c:pt>
                <c:pt idx="597">
                  <c:v>2642.21</c:v>
                </c:pt>
                <c:pt idx="598">
                  <c:v>2644.28</c:v>
                </c:pt>
                <c:pt idx="599">
                  <c:v>2644.12</c:v>
                </c:pt>
                <c:pt idx="600">
                  <c:v>2643.57</c:v>
                </c:pt>
                <c:pt idx="601">
                  <c:v>2642.95</c:v>
                </c:pt>
                <c:pt idx="602">
                  <c:v>2642.89</c:v>
                </c:pt>
                <c:pt idx="603">
                  <c:v>2642.92</c:v>
                </c:pt>
                <c:pt idx="604">
                  <c:v>2643.54</c:v>
                </c:pt>
                <c:pt idx="605">
                  <c:v>2643.51</c:v>
                </c:pt>
                <c:pt idx="606">
                  <c:v>2643.74</c:v>
                </c:pt>
                <c:pt idx="607">
                  <c:v>2643.36</c:v>
                </c:pt>
                <c:pt idx="608">
                  <c:v>2644.21</c:v>
                </c:pt>
                <c:pt idx="609">
                  <c:v>2643.55</c:v>
                </c:pt>
                <c:pt idx="610">
                  <c:v>2643.81</c:v>
                </c:pt>
                <c:pt idx="611">
                  <c:v>2643.85</c:v>
                </c:pt>
                <c:pt idx="612">
                  <c:v>2645.91</c:v>
                </c:pt>
                <c:pt idx="613">
                  <c:v>2645.82</c:v>
                </c:pt>
                <c:pt idx="614">
                  <c:v>2646.99</c:v>
                </c:pt>
                <c:pt idx="615">
                  <c:v>2647.34</c:v>
                </c:pt>
                <c:pt idx="616">
                  <c:v>2646.82</c:v>
                </c:pt>
                <c:pt idx="617">
                  <c:v>2646.87</c:v>
                </c:pt>
                <c:pt idx="618">
                  <c:v>2646.92</c:v>
                </c:pt>
                <c:pt idx="619">
                  <c:v>2651.02</c:v>
                </c:pt>
                <c:pt idx="620">
                  <c:v>2650.74</c:v>
                </c:pt>
                <c:pt idx="621">
                  <c:v>2650.5</c:v>
                </c:pt>
                <c:pt idx="622">
                  <c:v>2649.95</c:v>
                </c:pt>
                <c:pt idx="623">
                  <c:v>2649.89</c:v>
                </c:pt>
                <c:pt idx="624">
                  <c:v>2657.34</c:v>
                </c:pt>
                <c:pt idx="625">
                  <c:v>2657.44</c:v>
                </c:pt>
                <c:pt idx="626">
                  <c:v>2658.82</c:v>
                </c:pt>
                <c:pt idx="627">
                  <c:v>2658.27</c:v>
                </c:pt>
                <c:pt idx="628">
                  <c:v>2657.98</c:v>
                </c:pt>
                <c:pt idx="629">
                  <c:v>2659.47</c:v>
                </c:pt>
                <c:pt idx="630">
                  <c:v>2658.83</c:v>
                </c:pt>
                <c:pt idx="631">
                  <c:v>2658.94</c:v>
                </c:pt>
                <c:pt idx="632">
                  <c:v>2659.29</c:v>
                </c:pt>
                <c:pt idx="633">
                  <c:v>2659.91</c:v>
                </c:pt>
                <c:pt idx="634">
                  <c:v>2660.11</c:v>
                </c:pt>
                <c:pt idx="635">
                  <c:v>2660.5</c:v>
                </c:pt>
                <c:pt idx="636">
                  <c:v>2660.91</c:v>
                </c:pt>
                <c:pt idx="637">
                  <c:v>2660.7</c:v>
                </c:pt>
                <c:pt idx="638">
                  <c:v>2660.8</c:v>
                </c:pt>
                <c:pt idx="639">
                  <c:v>2660.9</c:v>
                </c:pt>
                <c:pt idx="640">
                  <c:v>2660.12</c:v>
                </c:pt>
                <c:pt idx="641">
                  <c:v>2661.39</c:v>
                </c:pt>
                <c:pt idx="642">
                  <c:v>2660.68</c:v>
                </c:pt>
                <c:pt idx="643">
                  <c:v>2661.89</c:v>
                </c:pt>
                <c:pt idx="644">
                  <c:v>2663.3</c:v>
                </c:pt>
                <c:pt idx="645">
                  <c:v>2663.4</c:v>
                </c:pt>
                <c:pt idx="646">
                  <c:v>2663.5</c:v>
                </c:pt>
                <c:pt idx="647">
                  <c:v>2663.48</c:v>
                </c:pt>
                <c:pt idx="648">
                  <c:v>2664.76</c:v>
                </c:pt>
                <c:pt idx="649">
                  <c:v>2664.52</c:v>
                </c:pt>
                <c:pt idx="650">
                  <c:v>2665.29</c:v>
                </c:pt>
                <c:pt idx="651">
                  <c:v>2664.86</c:v>
                </c:pt>
                <c:pt idx="652">
                  <c:v>2664.95</c:v>
                </c:pt>
                <c:pt idx="653">
                  <c:v>2665.04</c:v>
                </c:pt>
                <c:pt idx="654">
                  <c:v>2666.25</c:v>
                </c:pt>
                <c:pt idx="655">
                  <c:v>2665.84</c:v>
                </c:pt>
                <c:pt idx="656">
                  <c:v>2665.46</c:v>
                </c:pt>
                <c:pt idx="657">
                  <c:v>2666.85</c:v>
                </c:pt>
                <c:pt idx="658">
                  <c:v>2666.93</c:v>
                </c:pt>
                <c:pt idx="659">
                  <c:v>2667.06</c:v>
                </c:pt>
                <c:pt idx="660">
                  <c:v>2667.22</c:v>
                </c:pt>
                <c:pt idx="661">
                  <c:v>2667.62</c:v>
                </c:pt>
                <c:pt idx="662">
                  <c:v>2668.11</c:v>
                </c:pt>
                <c:pt idx="663">
                  <c:v>2674.75</c:v>
                </c:pt>
                <c:pt idx="664">
                  <c:v>2679.86</c:v>
                </c:pt>
                <c:pt idx="665">
                  <c:v>2681.81</c:v>
                </c:pt>
                <c:pt idx="666">
                  <c:v>2681.89</c:v>
                </c:pt>
                <c:pt idx="667">
                  <c:v>2682.25</c:v>
                </c:pt>
                <c:pt idx="668">
                  <c:v>2682.27</c:v>
                </c:pt>
                <c:pt idx="669">
                  <c:v>2683.66</c:v>
                </c:pt>
                <c:pt idx="670">
                  <c:v>2683.43207661824</c:v>
                </c:pt>
                <c:pt idx="671">
                  <c:v>2683.7944113912199</c:v>
                </c:pt>
                <c:pt idx="672">
                  <c:v>2683.2784828856902</c:v>
                </c:pt>
                <c:pt idx="673">
                  <c:v>2683.4926297438901</c:v>
                </c:pt>
                <c:pt idx="674">
                  <c:v>2683.5666620460302</c:v>
                </c:pt>
                <c:pt idx="675">
                  <c:v>2683.1301306434102</c:v>
                </c:pt>
                <c:pt idx="676">
                  <c:v>2684.0399944762403</c:v>
                </c:pt>
                <c:pt idx="677">
                  <c:v>2682.9126568384004</c:v>
                </c:pt>
                <c:pt idx="678">
                  <c:v>2684.7541697382298</c:v>
                </c:pt>
                <c:pt idx="679">
                  <c:v>2691.0379725444504</c:v>
                </c:pt>
                <c:pt idx="680">
                  <c:v>2690.8057233510804</c:v>
                </c:pt>
                <c:pt idx="681">
                  <c:v>2690.8293203112803</c:v>
                </c:pt>
                <c:pt idx="682">
                  <c:v>2690.8901485470301</c:v>
                </c:pt>
                <c:pt idx="683">
                  <c:v>2691.1306848978998</c:v>
                </c:pt>
                <c:pt idx="684">
                  <c:v>2689.5634054761499</c:v>
                </c:pt>
                <c:pt idx="685">
                  <c:v>2689.4365749386802</c:v>
                </c:pt>
                <c:pt idx="686">
                  <c:v>2692.4585642832503</c:v>
                </c:pt>
                <c:pt idx="687">
                  <c:v>2692.4375130897001</c:v>
                </c:pt>
                <c:pt idx="688">
                  <c:v>2692.4167886466203</c:v>
                </c:pt>
                <c:pt idx="689">
                  <c:v>2691.3673591916004</c:v>
                </c:pt>
                <c:pt idx="690">
                  <c:v>2692.4667215909899</c:v>
                </c:pt>
                <c:pt idx="691">
                  <c:v>2691.2802449442702</c:v>
                </c:pt>
                <c:pt idx="692">
                  <c:v>2693.1320331408001</c:v>
                </c:pt>
                <c:pt idx="693">
                  <c:v>2694.7886493463902</c:v>
                </c:pt>
                <c:pt idx="694">
                  <c:v>2694.7665462834702</c:v>
                </c:pt>
                <c:pt idx="695">
                  <c:v>2694.7483248598101</c:v>
                </c:pt>
                <c:pt idx="696">
                  <c:v>2693.7191760964702</c:v>
                </c:pt>
                <c:pt idx="697">
                  <c:v>2695.6002353934405</c:v>
                </c:pt>
                <c:pt idx="698">
                  <c:v>2695.6357540770305</c:v>
                </c:pt>
                <c:pt idx="699">
                  <c:v>2696.5283162505198</c:v>
                </c:pt>
                <c:pt idx="700">
                  <c:v>2696.53</c:v>
                </c:pt>
                <c:pt idx="701">
                  <c:v>2696.51</c:v>
                </c:pt>
                <c:pt idx="702">
                  <c:v>2696.48</c:v>
                </c:pt>
                <c:pt idx="703">
                  <c:v>2696.33</c:v>
                </c:pt>
                <c:pt idx="704">
                  <c:v>2696.83</c:v>
                </c:pt>
                <c:pt idx="705">
                  <c:v>2697.79</c:v>
                </c:pt>
                <c:pt idx="706">
                  <c:v>2698.13</c:v>
                </c:pt>
                <c:pt idx="707">
                  <c:v>2698.54</c:v>
                </c:pt>
                <c:pt idx="708">
                  <c:v>2698.52</c:v>
                </c:pt>
                <c:pt idx="709">
                  <c:v>2698.49</c:v>
                </c:pt>
                <c:pt idx="710">
                  <c:v>2696.11</c:v>
                </c:pt>
                <c:pt idx="711">
                  <c:v>2696.18</c:v>
                </c:pt>
                <c:pt idx="712">
                  <c:v>2696.24</c:v>
                </c:pt>
                <c:pt idx="713">
                  <c:v>2697.48</c:v>
                </c:pt>
                <c:pt idx="714">
                  <c:v>2696.85</c:v>
                </c:pt>
                <c:pt idx="715">
                  <c:v>2696.9</c:v>
                </c:pt>
                <c:pt idx="716">
                  <c:v>2696.94</c:v>
                </c:pt>
                <c:pt idx="717">
                  <c:v>2695.27</c:v>
                </c:pt>
                <c:pt idx="718">
                  <c:v>2695.13</c:v>
                </c:pt>
                <c:pt idx="719">
                  <c:v>2700.54</c:v>
                </c:pt>
                <c:pt idx="720">
                  <c:v>2700.08</c:v>
                </c:pt>
                <c:pt idx="721">
                  <c:v>2697.48</c:v>
                </c:pt>
                <c:pt idx="722">
                  <c:v>2697.56</c:v>
                </c:pt>
                <c:pt idx="723">
                  <c:v>2697.55</c:v>
                </c:pt>
                <c:pt idx="724">
                  <c:v>2697.88</c:v>
                </c:pt>
                <c:pt idx="725">
                  <c:v>2698.12</c:v>
                </c:pt>
                <c:pt idx="726">
                  <c:v>2700.71</c:v>
                </c:pt>
                <c:pt idx="727">
                  <c:v>2698.74</c:v>
                </c:pt>
                <c:pt idx="728">
                  <c:v>2713.42</c:v>
                </c:pt>
                <c:pt idx="729">
                  <c:v>2713.4</c:v>
                </c:pt>
                <c:pt idx="730">
                  <c:v>2713.39</c:v>
                </c:pt>
                <c:pt idx="731">
                  <c:v>2713.43</c:v>
                </c:pt>
                <c:pt idx="732">
                  <c:v>2713.45</c:v>
                </c:pt>
                <c:pt idx="733">
                  <c:v>2710.3</c:v>
                </c:pt>
                <c:pt idx="734">
                  <c:v>2712.53</c:v>
                </c:pt>
                <c:pt idx="735">
                  <c:v>2712.04</c:v>
                </c:pt>
                <c:pt idx="736">
                  <c:v>2712.08</c:v>
                </c:pt>
                <c:pt idx="737">
                  <c:v>2712.13</c:v>
                </c:pt>
                <c:pt idx="738">
                  <c:v>2717.7</c:v>
                </c:pt>
                <c:pt idx="739">
                  <c:v>2719.59</c:v>
                </c:pt>
                <c:pt idx="740">
                  <c:v>2720.16</c:v>
                </c:pt>
                <c:pt idx="741">
                  <c:v>2722.27</c:v>
                </c:pt>
                <c:pt idx="742">
                  <c:v>2723.43</c:v>
                </c:pt>
                <c:pt idx="743">
                  <c:v>2723.47</c:v>
                </c:pt>
                <c:pt idx="744">
                  <c:v>2723.5</c:v>
                </c:pt>
                <c:pt idx="745">
                  <c:v>2726.29</c:v>
                </c:pt>
                <c:pt idx="746">
                  <c:v>2726.95</c:v>
                </c:pt>
                <c:pt idx="747">
                  <c:v>2725.98</c:v>
                </c:pt>
                <c:pt idx="748">
                  <c:v>2727.94</c:v>
                </c:pt>
                <c:pt idx="749">
                  <c:v>2728.89</c:v>
                </c:pt>
                <c:pt idx="750">
                  <c:v>2728.91</c:v>
                </c:pt>
                <c:pt idx="751">
                  <c:v>2728.93</c:v>
                </c:pt>
                <c:pt idx="752">
                  <c:v>2729.27</c:v>
                </c:pt>
                <c:pt idx="753">
                  <c:v>2731.16</c:v>
                </c:pt>
                <c:pt idx="754">
                  <c:v>2731.3</c:v>
                </c:pt>
                <c:pt idx="755">
                  <c:v>2739.17</c:v>
                </c:pt>
                <c:pt idx="756">
                  <c:v>2740.28</c:v>
                </c:pt>
                <c:pt idx="757">
                  <c:v>2740.29</c:v>
                </c:pt>
                <c:pt idx="758">
                  <c:v>2739.54</c:v>
                </c:pt>
                <c:pt idx="759">
                  <c:v>2730.21</c:v>
                </c:pt>
                <c:pt idx="760">
                  <c:v>2729.96</c:v>
                </c:pt>
                <c:pt idx="761">
                  <c:v>2732.31</c:v>
                </c:pt>
                <c:pt idx="762">
                  <c:v>2734</c:v>
                </c:pt>
                <c:pt idx="763">
                  <c:v>2734.65</c:v>
                </c:pt>
                <c:pt idx="764">
                  <c:v>2734.74</c:v>
                </c:pt>
                <c:pt idx="765">
                  <c:v>2734.82</c:v>
                </c:pt>
                <c:pt idx="766">
                  <c:v>2732.45</c:v>
                </c:pt>
                <c:pt idx="767">
                  <c:v>2733.03</c:v>
                </c:pt>
                <c:pt idx="768">
                  <c:v>2733.49</c:v>
                </c:pt>
                <c:pt idx="769">
                  <c:v>2736.13</c:v>
                </c:pt>
                <c:pt idx="770">
                  <c:v>2736.49</c:v>
                </c:pt>
                <c:pt idx="771">
                  <c:v>2736.52</c:v>
                </c:pt>
                <c:pt idx="772">
                  <c:v>2736.55</c:v>
                </c:pt>
                <c:pt idx="773">
                  <c:v>2736.11</c:v>
                </c:pt>
                <c:pt idx="774">
                  <c:v>2735.28</c:v>
                </c:pt>
                <c:pt idx="775">
                  <c:v>2731.08</c:v>
                </c:pt>
                <c:pt idx="776">
                  <c:v>2729.38</c:v>
                </c:pt>
                <c:pt idx="777">
                  <c:v>2729.42</c:v>
                </c:pt>
                <c:pt idx="778">
                  <c:v>2729.47</c:v>
                </c:pt>
                <c:pt idx="779">
                  <c:v>2729.69</c:v>
                </c:pt>
                <c:pt idx="780">
                  <c:v>2729.55</c:v>
                </c:pt>
                <c:pt idx="781">
                  <c:v>2729.69</c:v>
                </c:pt>
                <c:pt idx="782">
                  <c:v>2729.9</c:v>
                </c:pt>
                <c:pt idx="783">
                  <c:v>2733.48</c:v>
                </c:pt>
                <c:pt idx="784">
                  <c:v>2735.83</c:v>
                </c:pt>
                <c:pt idx="785">
                  <c:v>2735.88</c:v>
                </c:pt>
                <c:pt idx="786">
                  <c:v>2734.77</c:v>
                </c:pt>
                <c:pt idx="787">
                  <c:v>2733.69</c:v>
                </c:pt>
                <c:pt idx="788">
                  <c:v>2733.67</c:v>
                </c:pt>
                <c:pt idx="789">
                  <c:v>2733.16</c:v>
                </c:pt>
                <c:pt idx="790">
                  <c:v>2733.01</c:v>
                </c:pt>
                <c:pt idx="791">
                  <c:v>2732.58</c:v>
                </c:pt>
                <c:pt idx="792">
                  <c:v>2733.56</c:v>
                </c:pt>
                <c:pt idx="793">
                  <c:v>2733.62</c:v>
                </c:pt>
                <c:pt idx="794">
                  <c:v>2734</c:v>
                </c:pt>
                <c:pt idx="795">
                  <c:v>2733.67</c:v>
                </c:pt>
                <c:pt idx="796">
                  <c:v>2736.97</c:v>
                </c:pt>
                <c:pt idx="797">
                  <c:v>2736.49</c:v>
                </c:pt>
                <c:pt idx="798">
                  <c:v>2738.43</c:v>
                </c:pt>
                <c:pt idx="799">
                  <c:v>2738.48</c:v>
                </c:pt>
                <c:pt idx="800">
                  <c:v>2737.29</c:v>
                </c:pt>
                <c:pt idx="801">
                  <c:v>2743.08</c:v>
                </c:pt>
                <c:pt idx="802">
                  <c:v>2744.44</c:v>
                </c:pt>
                <c:pt idx="803">
                  <c:v>2745.35</c:v>
                </c:pt>
                <c:pt idx="804">
                  <c:v>2746.91</c:v>
                </c:pt>
                <c:pt idx="805">
                  <c:v>2748.24</c:v>
                </c:pt>
                <c:pt idx="806">
                  <c:v>2748.31</c:v>
                </c:pt>
                <c:pt idx="807">
                  <c:v>2748.38</c:v>
                </c:pt>
                <c:pt idx="808">
                  <c:v>2749.04</c:v>
                </c:pt>
                <c:pt idx="809">
                  <c:v>2750.1</c:v>
                </c:pt>
                <c:pt idx="810">
                  <c:v>2751.11</c:v>
                </c:pt>
                <c:pt idx="811">
                  <c:v>2750.7</c:v>
                </c:pt>
                <c:pt idx="812">
                  <c:v>2751.37</c:v>
                </c:pt>
                <c:pt idx="813">
                  <c:v>2751.46</c:v>
                </c:pt>
                <c:pt idx="814">
                  <c:v>2751.5</c:v>
                </c:pt>
                <c:pt idx="815">
                  <c:v>2745.89</c:v>
                </c:pt>
                <c:pt idx="816">
                  <c:v>2745.96</c:v>
                </c:pt>
                <c:pt idx="817">
                  <c:v>2751.53</c:v>
                </c:pt>
                <c:pt idx="818">
                  <c:v>2750.04</c:v>
                </c:pt>
                <c:pt idx="819">
                  <c:v>2748.62</c:v>
                </c:pt>
                <c:pt idx="820">
                  <c:v>2748.68</c:v>
                </c:pt>
                <c:pt idx="821">
                  <c:v>2748.74</c:v>
                </c:pt>
                <c:pt idx="822">
                  <c:v>2747.96</c:v>
                </c:pt>
                <c:pt idx="823">
                  <c:v>2753.01</c:v>
                </c:pt>
                <c:pt idx="824">
                  <c:v>2752.89</c:v>
                </c:pt>
                <c:pt idx="825">
                  <c:v>2753.12</c:v>
                </c:pt>
                <c:pt idx="826">
                  <c:v>2753.2</c:v>
                </c:pt>
                <c:pt idx="827">
                  <c:v>2752.45</c:v>
                </c:pt>
                <c:pt idx="828">
                  <c:v>2752.5</c:v>
                </c:pt>
                <c:pt idx="829">
                  <c:v>2752.56</c:v>
                </c:pt>
                <c:pt idx="830">
                  <c:v>2750.16</c:v>
                </c:pt>
                <c:pt idx="831">
                  <c:v>2750.96</c:v>
                </c:pt>
                <c:pt idx="832">
                  <c:v>2751.9</c:v>
                </c:pt>
                <c:pt idx="833">
                  <c:v>2751.82</c:v>
                </c:pt>
                <c:pt idx="834">
                  <c:v>2751.87</c:v>
                </c:pt>
                <c:pt idx="835">
                  <c:v>2751.94</c:v>
                </c:pt>
                <c:pt idx="836">
                  <c:v>2755.17</c:v>
                </c:pt>
                <c:pt idx="837">
                  <c:v>2754.36</c:v>
                </c:pt>
                <c:pt idx="838">
                  <c:v>2753.93</c:v>
                </c:pt>
                <c:pt idx="839">
                  <c:v>2755.62</c:v>
                </c:pt>
                <c:pt idx="840">
                  <c:v>2755.77</c:v>
                </c:pt>
                <c:pt idx="841">
                  <c:v>2755.82</c:v>
                </c:pt>
                <c:pt idx="842">
                  <c:v>2755.86</c:v>
                </c:pt>
                <c:pt idx="843">
                  <c:v>2757.43</c:v>
                </c:pt>
                <c:pt idx="844">
                  <c:v>2758.07</c:v>
                </c:pt>
                <c:pt idx="845">
                  <c:v>2758.64</c:v>
                </c:pt>
                <c:pt idx="846">
                  <c:v>2756.73</c:v>
                </c:pt>
                <c:pt idx="847">
                  <c:v>2757.98</c:v>
                </c:pt>
                <c:pt idx="848">
                  <c:v>2758.02</c:v>
                </c:pt>
                <c:pt idx="849">
                  <c:v>2758.07</c:v>
                </c:pt>
                <c:pt idx="850">
                  <c:v>2758.21</c:v>
                </c:pt>
                <c:pt idx="851">
                  <c:v>2758.25</c:v>
                </c:pt>
                <c:pt idx="852">
                  <c:v>2758.23</c:v>
                </c:pt>
                <c:pt idx="853">
                  <c:v>2757.75</c:v>
                </c:pt>
                <c:pt idx="854">
                  <c:v>2751.17</c:v>
                </c:pt>
                <c:pt idx="855">
                  <c:v>2751.28</c:v>
                </c:pt>
                <c:pt idx="856">
                  <c:v>2751.52</c:v>
                </c:pt>
                <c:pt idx="857">
                  <c:v>2754.48</c:v>
                </c:pt>
                <c:pt idx="858">
                  <c:v>2754.42</c:v>
                </c:pt>
                <c:pt idx="859">
                  <c:v>2755.23</c:v>
                </c:pt>
                <c:pt idx="860">
                  <c:v>2755.87</c:v>
                </c:pt>
                <c:pt idx="861">
                  <c:v>2755.53</c:v>
                </c:pt>
                <c:pt idx="862">
                  <c:v>2755.61</c:v>
                </c:pt>
                <c:pt idx="863">
                  <c:v>2755.69</c:v>
                </c:pt>
                <c:pt idx="864">
                  <c:v>2756.11</c:v>
                </c:pt>
                <c:pt idx="865">
                  <c:v>2756.65</c:v>
                </c:pt>
                <c:pt idx="866">
                  <c:v>2757.66</c:v>
                </c:pt>
                <c:pt idx="867">
                  <c:v>2755.54</c:v>
                </c:pt>
                <c:pt idx="868">
                  <c:v>2756.83</c:v>
                </c:pt>
                <c:pt idx="869">
                  <c:v>2756.91</c:v>
                </c:pt>
                <c:pt idx="870">
                  <c:v>2756.98</c:v>
                </c:pt>
                <c:pt idx="871">
                  <c:v>2756.39</c:v>
                </c:pt>
                <c:pt idx="872">
                  <c:v>2756.37</c:v>
                </c:pt>
                <c:pt idx="873">
                  <c:v>2757.22</c:v>
                </c:pt>
                <c:pt idx="874">
                  <c:v>2758.97</c:v>
                </c:pt>
                <c:pt idx="875">
                  <c:v>2758.79</c:v>
                </c:pt>
                <c:pt idx="876">
                  <c:v>2758.87</c:v>
                </c:pt>
                <c:pt idx="877">
                  <c:v>2758.95</c:v>
                </c:pt>
                <c:pt idx="878">
                  <c:v>2758.24</c:v>
                </c:pt>
                <c:pt idx="879">
                  <c:v>2757.09</c:v>
                </c:pt>
                <c:pt idx="880">
                  <c:v>2766.46</c:v>
                </c:pt>
                <c:pt idx="881">
                  <c:v>2768.98</c:v>
                </c:pt>
                <c:pt idx="882">
                  <c:v>2769.12</c:v>
                </c:pt>
                <c:pt idx="883">
                  <c:v>2769.16</c:v>
                </c:pt>
                <c:pt idx="884">
                  <c:v>2769.2</c:v>
                </c:pt>
                <c:pt idx="885">
                  <c:v>2769.32</c:v>
                </c:pt>
                <c:pt idx="886">
                  <c:v>2792.8</c:v>
                </c:pt>
                <c:pt idx="887">
                  <c:v>2794.82</c:v>
                </c:pt>
                <c:pt idx="888">
                  <c:v>2794.73</c:v>
                </c:pt>
                <c:pt idx="889">
                  <c:v>2795.35</c:v>
                </c:pt>
                <c:pt idx="890">
                  <c:v>2795.37</c:v>
                </c:pt>
                <c:pt idx="891">
                  <c:v>2795.39</c:v>
                </c:pt>
                <c:pt idx="892">
                  <c:v>2793.86</c:v>
                </c:pt>
                <c:pt idx="893">
                  <c:v>2774.42</c:v>
                </c:pt>
                <c:pt idx="894">
                  <c:v>2777.66</c:v>
                </c:pt>
                <c:pt idx="895">
                  <c:v>2778.93</c:v>
                </c:pt>
                <c:pt idx="896">
                  <c:v>2778.91</c:v>
                </c:pt>
                <c:pt idx="897">
                  <c:v>2778.93</c:v>
                </c:pt>
                <c:pt idx="898">
                  <c:v>2778.96</c:v>
                </c:pt>
                <c:pt idx="899">
                  <c:v>2779.73</c:v>
                </c:pt>
                <c:pt idx="900">
                  <c:v>2778.68</c:v>
                </c:pt>
                <c:pt idx="901">
                  <c:v>2779.23</c:v>
                </c:pt>
                <c:pt idx="902">
                  <c:v>2776.86</c:v>
                </c:pt>
                <c:pt idx="903">
                  <c:v>2776.23</c:v>
                </c:pt>
                <c:pt idx="904">
                  <c:v>2775.58</c:v>
                </c:pt>
                <c:pt idx="905">
                  <c:v>2775.63</c:v>
                </c:pt>
                <c:pt idx="906">
                  <c:v>2783</c:v>
                </c:pt>
                <c:pt idx="907">
                  <c:v>2782.99</c:v>
                </c:pt>
                <c:pt idx="908">
                  <c:v>2783.01</c:v>
                </c:pt>
                <c:pt idx="909">
                  <c:v>2784.37</c:v>
                </c:pt>
                <c:pt idx="910">
                  <c:v>2788.59</c:v>
                </c:pt>
                <c:pt idx="911">
                  <c:v>2788.61</c:v>
                </c:pt>
                <c:pt idx="912">
                  <c:v>2788.57</c:v>
                </c:pt>
                <c:pt idx="913">
                  <c:v>2791.92</c:v>
                </c:pt>
                <c:pt idx="914">
                  <c:v>2791.56</c:v>
                </c:pt>
                <c:pt idx="915">
                  <c:v>2790.91</c:v>
                </c:pt>
                <c:pt idx="916">
                  <c:v>2788.84</c:v>
                </c:pt>
                <c:pt idx="917">
                  <c:v>2789.87</c:v>
                </c:pt>
                <c:pt idx="918">
                  <c:v>2787.68</c:v>
                </c:pt>
                <c:pt idx="919">
                  <c:v>2787.72</c:v>
                </c:pt>
                <c:pt idx="920">
                  <c:v>2779.39</c:v>
                </c:pt>
                <c:pt idx="921">
                  <c:v>2790.22</c:v>
                </c:pt>
                <c:pt idx="922">
                  <c:v>2788.19</c:v>
                </c:pt>
                <c:pt idx="923">
                  <c:v>2788.29</c:v>
                </c:pt>
                <c:pt idx="924">
                  <c:v>2787.98</c:v>
                </c:pt>
                <c:pt idx="925">
                  <c:v>2788.01</c:v>
                </c:pt>
                <c:pt idx="926">
                  <c:v>2788.05</c:v>
                </c:pt>
                <c:pt idx="927">
                  <c:v>2786.83</c:v>
                </c:pt>
                <c:pt idx="928">
                  <c:v>2792.44</c:v>
                </c:pt>
                <c:pt idx="929">
                  <c:v>2801.57</c:v>
                </c:pt>
                <c:pt idx="930">
                  <c:v>2799.56</c:v>
                </c:pt>
                <c:pt idx="931">
                  <c:v>2802.91</c:v>
                </c:pt>
                <c:pt idx="932">
                  <c:v>2802.96</c:v>
                </c:pt>
                <c:pt idx="933">
                  <c:v>2803.01</c:v>
                </c:pt>
                <c:pt idx="934">
                  <c:v>2798.48</c:v>
                </c:pt>
                <c:pt idx="935">
                  <c:v>2799.29</c:v>
                </c:pt>
                <c:pt idx="936">
                  <c:v>2799.79</c:v>
                </c:pt>
                <c:pt idx="937">
                  <c:v>2801.92</c:v>
                </c:pt>
                <c:pt idx="938">
                  <c:v>2803.73</c:v>
                </c:pt>
                <c:pt idx="939">
                  <c:v>2803.77</c:v>
                </c:pt>
                <c:pt idx="940">
                  <c:v>2804.45</c:v>
                </c:pt>
                <c:pt idx="941">
                  <c:v>2805.48</c:v>
                </c:pt>
                <c:pt idx="942">
                  <c:v>2804.28</c:v>
                </c:pt>
                <c:pt idx="943">
                  <c:v>2805.07</c:v>
                </c:pt>
                <c:pt idx="944">
                  <c:v>2808.46</c:v>
                </c:pt>
                <c:pt idx="945">
                  <c:v>2812.78</c:v>
                </c:pt>
                <c:pt idx="946">
                  <c:v>2812.82</c:v>
                </c:pt>
                <c:pt idx="947">
                  <c:v>2812.86</c:v>
                </c:pt>
                <c:pt idx="948">
                  <c:v>2813.72</c:v>
                </c:pt>
                <c:pt idx="949">
                  <c:v>2813.5</c:v>
                </c:pt>
                <c:pt idx="950">
                  <c:v>2813.72</c:v>
                </c:pt>
                <c:pt idx="951">
                  <c:v>2815.86</c:v>
                </c:pt>
                <c:pt idx="952">
                  <c:v>2815.23</c:v>
                </c:pt>
                <c:pt idx="953">
                  <c:v>2815.26</c:v>
                </c:pt>
                <c:pt idx="954">
                  <c:v>2815.3</c:v>
                </c:pt>
                <c:pt idx="955">
                  <c:v>2804.82</c:v>
                </c:pt>
                <c:pt idx="956">
                  <c:v>2804.83</c:v>
                </c:pt>
                <c:pt idx="957">
                  <c:v>2807.66</c:v>
                </c:pt>
                <c:pt idx="958">
                  <c:v>2818.41</c:v>
                </c:pt>
                <c:pt idx="959">
                  <c:v>2819.48</c:v>
                </c:pt>
                <c:pt idx="960">
                  <c:v>2819.51</c:v>
                </c:pt>
                <c:pt idx="961">
                  <c:v>2819.54</c:v>
                </c:pt>
                <c:pt idx="962">
                  <c:v>2818.76</c:v>
                </c:pt>
                <c:pt idx="963">
                  <c:v>2818.62</c:v>
                </c:pt>
                <c:pt idx="964">
                  <c:v>2818.7</c:v>
                </c:pt>
                <c:pt idx="965">
                  <c:v>2818.55</c:v>
                </c:pt>
                <c:pt idx="966">
                  <c:v>2819.22</c:v>
                </c:pt>
                <c:pt idx="967">
                  <c:v>2819.25</c:v>
                </c:pt>
                <c:pt idx="968">
                  <c:v>2819.28</c:v>
                </c:pt>
                <c:pt idx="969">
                  <c:v>2819.4</c:v>
                </c:pt>
                <c:pt idx="970">
                  <c:v>2819.45</c:v>
                </c:pt>
                <c:pt idx="971">
                  <c:v>2820.9</c:v>
                </c:pt>
                <c:pt idx="972">
                  <c:v>2820.23</c:v>
                </c:pt>
                <c:pt idx="973">
                  <c:v>2821.31</c:v>
                </c:pt>
                <c:pt idx="974">
                  <c:v>2821.29</c:v>
                </c:pt>
                <c:pt idx="975">
                  <c:v>2818.13</c:v>
                </c:pt>
                <c:pt idx="976">
                  <c:v>2817.75</c:v>
                </c:pt>
                <c:pt idx="977">
                  <c:v>2817.47</c:v>
                </c:pt>
                <c:pt idx="978">
                  <c:v>2816.44</c:v>
                </c:pt>
                <c:pt idx="979">
                  <c:v>2816.23</c:v>
                </c:pt>
                <c:pt idx="980">
                  <c:v>2816.11</c:v>
                </c:pt>
                <c:pt idx="981">
                  <c:v>2816.1</c:v>
                </c:pt>
                <c:pt idx="982">
                  <c:v>2816.09</c:v>
                </c:pt>
                <c:pt idx="983">
                  <c:v>2815.01</c:v>
                </c:pt>
                <c:pt idx="984">
                  <c:v>2822.85</c:v>
                </c:pt>
                <c:pt idx="985">
                  <c:v>2823.51</c:v>
                </c:pt>
                <c:pt idx="986">
                  <c:v>2823.06</c:v>
                </c:pt>
                <c:pt idx="987">
                  <c:v>2822.87</c:v>
                </c:pt>
                <c:pt idx="988">
                  <c:v>2822.86</c:v>
                </c:pt>
                <c:pt idx="989">
                  <c:v>2822.84</c:v>
                </c:pt>
                <c:pt idx="990">
                  <c:v>2824.28</c:v>
                </c:pt>
                <c:pt idx="991">
                  <c:v>2826.27</c:v>
                </c:pt>
                <c:pt idx="992">
                  <c:v>2825.48</c:v>
                </c:pt>
                <c:pt idx="993">
                  <c:v>2825.48</c:v>
                </c:pt>
                <c:pt idx="994">
                  <c:v>2826.04</c:v>
                </c:pt>
                <c:pt idx="995">
                  <c:v>2826.07</c:v>
                </c:pt>
                <c:pt idx="996">
                  <c:v>2826.05</c:v>
                </c:pt>
                <c:pt idx="997">
                  <c:v>2823.71</c:v>
                </c:pt>
                <c:pt idx="998">
                  <c:v>2824.96</c:v>
                </c:pt>
                <c:pt idx="999">
                  <c:v>2822.52</c:v>
                </c:pt>
                <c:pt idx="1000">
                  <c:v>2825.51</c:v>
                </c:pt>
                <c:pt idx="1001">
                  <c:v>2825.07</c:v>
                </c:pt>
                <c:pt idx="1002">
                  <c:v>2825.06</c:v>
                </c:pt>
                <c:pt idx="1003">
                  <c:v>2825.54</c:v>
                </c:pt>
                <c:pt idx="1004">
                  <c:v>2825.47</c:v>
                </c:pt>
                <c:pt idx="1005">
                  <c:v>2826.4</c:v>
                </c:pt>
                <c:pt idx="1006">
                  <c:v>2826.9</c:v>
                </c:pt>
                <c:pt idx="1007">
                  <c:v>2827.53</c:v>
                </c:pt>
                <c:pt idx="1008">
                  <c:v>2827.91</c:v>
                </c:pt>
                <c:pt idx="1009">
                  <c:v>2828.07</c:v>
                </c:pt>
                <c:pt idx="1010">
                  <c:v>2828.11</c:v>
                </c:pt>
                <c:pt idx="1011">
                  <c:v>2827.77</c:v>
                </c:pt>
                <c:pt idx="1012">
                  <c:v>2828.19</c:v>
                </c:pt>
                <c:pt idx="1013">
                  <c:v>2828.72</c:v>
                </c:pt>
                <c:pt idx="1014">
                  <c:v>2827.75</c:v>
                </c:pt>
                <c:pt idx="1015">
                  <c:v>2827.69</c:v>
                </c:pt>
                <c:pt idx="1016">
                  <c:v>2827.72</c:v>
                </c:pt>
                <c:pt idx="1017">
                  <c:v>2827.74</c:v>
                </c:pt>
                <c:pt idx="1018">
                  <c:v>2808.51</c:v>
                </c:pt>
                <c:pt idx="1019">
                  <c:v>2818.61</c:v>
                </c:pt>
                <c:pt idx="1020">
                  <c:v>2819.67</c:v>
                </c:pt>
                <c:pt idx="1021">
                  <c:v>2821.2</c:v>
                </c:pt>
                <c:pt idx="1022">
                  <c:v>2822.23</c:v>
                </c:pt>
                <c:pt idx="1023">
                  <c:v>2818.41</c:v>
                </c:pt>
                <c:pt idx="1024">
                  <c:v>2818.47</c:v>
                </c:pt>
                <c:pt idx="1025">
                  <c:v>2820.19</c:v>
                </c:pt>
                <c:pt idx="1026">
                  <c:v>2821</c:v>
                </c:pt>
                <c:pt idx="1027">
                  <c:v>2823.03</c:v>
                </c:pt>
                <c:pt idx="1028">
                  <c:v>2827.14</c:v>
                </c:pt>
                <c:pt idx="1029">
                  <c:v>2828.72</c:v>
                </c:pt>
                <c:pt idx="1030">
                  <c:v>2828.75</c:v>
                </c:pt>
                <c:pt idx="1031">
                  <c:v>2828.79</c:v>
                </c:pt>
                <c:pt idx="1032">
                  <c:v>2825.77</c:v>
                </c:pt>
                <c:pt idx="1033">
                  <c:v>2825.61</c:v>
                </c:pt>
                <c:pt idx="1034">
                  <c:v>2825.82</c:v>
                </c:pt>
                <c:pt idx="1035">
                  <c:v>2825.7</c:v>
                </c:pt>
                <c:pt idx="1036">
                  <c:v>2825.99</c:v>
                </c:pt>
                <c:pt idx="1037">
                  <c:v>2826.03</c:v>
                </c:pt>
                <c:pt idx="1038">
                  <c:v>2826.06</c:v>
                </c:pt>
                <c:pt idx="1039">
                  <c:v>2826.56</c:v>
                </c:pt>
                <c:pt idx="1040">
                  <c:v>2825.81</c:v>
                </c:pt>
                <c:pt idx="1041">
                  <c:v>2826.42</c:v>
                </c:pt>
                <c:pt idx="1042">
                  <c:v>2828.25</c:v>
                </c:pt>
                <c:pt idx="1043">
                  <c:v>2826.94</c:v>
                </c:pt>
                <c:pt idx="1044">
                  <c:v>2826.94</c:v>
                </c:pt>
                <c:pt idx="1045">
                  <c:v>2826.99</c:v>
                </c:pt>
                <c:pt idx="1046">
                  <c:v>2826.98</c:v>
                </c:pt>
                <c:pt idx="1047">
                  <c:v>2831.51</c:v>
                </c:pt>
                <c:pt idx="1048">
                  <c:v>2831.49</c:v>
                </c:pt>
                <c:pt idx="1049">
                  <c:v>2831.82</c:v>
                </c:pt>
                <c:pt idx="1050">
                  <c:v>2831.21</c:v>
                </c:pt>
                <c:pt idx="1051">
                  <c:v>2831.21</c:v>
                </c:pt>
                <c:pt idx="1052">
                  <c:v>2831.9</c:v>
                </c:pt>
                <c:pt idx="1053">
                  <c:v>2833.52</c:v>
                </c:pt>
                <c:pt idx="1054">
                  <c:v>2832.75</c:v>
                </c:pt>
                <c:pt idx="1055">
                  <c:v>2839.59</c:v>
                </c:pt>
                <c:pt idx="1056">
                  <c:v>2832.26</c:v>
                </c:pt>
                <c:pt idx="1057">
                  <c:v>2831.2</c:v>
                </c:pt>
                <c:pt idx="1058">
                  <c:v>2831.11</c:v>
                </c:pt>
                <c:pt idx="1059">
                  <c:v>2831.11</c:v>
                </c:pt>
                <c:pt idx="1060">
                  <c:v>2831.86</c:v>
                </c:pt>
                <c:pt idx="1061">
                  <c:v>2828.87</c:v>
                </c:pt>
                <c:pt idx="1062">
                  <c:v>2836.48</c:v>
                </c:pt>
                <c:pt idx="1063">
                  <c:v>2836.27</c:v>
                </c:pt>
                <c:pt idx="1064">
                  <c:v>2836.55</c:v>
                </c:pt>
                <c:pt idx="1065">
                  <c:v>2836.56</c:v>
                </c:pt>
                <c:pt idx="1066">
                  <c:v>2836.56</c:v>
                </c:pt>
                <c:pt idx="1067">
                  <c:v>2839.66</c:v>
                </c:pt>
                <c:pt idx="1068">
                  <c:v>2837.69</c:v>
                </c:pt>
                <c:pt idx="1069">
                  <c:v>2837.44</c:v>
                </c:pt>
                <c:pt idx="1070">
                  <c:v>2837.63</c:v>
                </c:pt>
                <c:pt idx="1071">
                  <c:v>2842.12</c:v>
                </c:pt>
                <c:pt idx="1072">
                  <c:v>2842.14</c:v>
                </c:pt>
                <c:pt idx="1073">
                  <c:v>2842.16</c:v>
                </c:pt>
                <c:pt idx="1074">
                  <c:v>2841.07</c:v>
                </c:pt>
                <c:pt idx="1075">
                  <c:v>2843.9</c:v>
                </c:pt>
                <c:pt idx="1076">
                  <c:v>2843.36</c:v>
                </c:pt>
                <c:pt idx="1077">
                  <c:v>2843.23</c:v>
                </c:pt>
                <c:pt idx="1078">
                  <c:v>2834.29</c:v>
                </c:pt>
                <c:pt idx="1079">
                  <c:v>2834.32</c:v>
                </c:pt>
                <c:pt idx="1080">
                  <c:v>2834.35</c:v>
                </c:pt>
                <c:pt idx="1081">
                  <c:v>2837.41</c:v>
                </c:pt>
                <c:pt idx="1082">
                  <c:v>2839.93</c:v>
                </c:pt>
                <c:pt idx="1083">
                  <c:v>2841.97</c:v>
                </c:pt>
                <c:pt idx="1084">
                  <c:v>2838.36</c:v>
                </c:pt>
                <c:pt idx="1085">
                  <c:v>2840.27</c:v>
                </c:pt>
                <c:pt idx="1086">
                  <c:v>2837.8</c:v>
                </c:pt>
                <c:pt idx="1087">
                  <c:v>2837.86</c:v>
                </c:pt>
                <c:pt idx="1088">
                  <c:v>2836.04</c:v>
                </c:pt>
                <c:pt idx="1089">
                  <c:v>2842.49</c:v>
                </c:pt>
                <c:pt idx="1090">
                  <c:v>2839.62</c:v>
                </c:pt>
                <c:pt idx="1091">
                  <c:v>2847.56</c:v>
                </c:pt>
                <c:pt idx="1092">
                  <c:v>2862.97</c:v>
                </c:pt>
                <c:pt idx="1093">
                  <c:v>2863</c:v>
                </c:pt>
                <c:pt idx="1094">
                  <c:v>2863.03</c:v>
                </c:pt>
                <c:pt idx="1095">
                  <c:v>2862.92</c:v>
                </c:pt>
                <c:pt idx="1096">
                  <c:v>2862.95</c:v>
                </c:pt>
                <c:pt idx="1097">
                  <c:v>2862.94</c:v>
                </c:pt>
                <c:pt idx="1098">
                  <c:v>2844.68</c:v>
                </c:pt>
                <c:pt idx="1099">
                  <c:v>2845.05</c:v>
                </c:pt>
                <c:pt idx="1100">
                  <c:v>2845.09</c:v>
                </c:pt>
                <c:pt idx="1101">
                  <c:v>2845.14</c:v>
                </c:pt>
                <c:pt idx="1102">
                  <c:v>2845.2</c:v>
                </c:pt>
                <c:pt idx="1103">
                  <c:v>2841.8</c:v>
                </c:pt>
                <c:pt idx="1104">
                  <c:v>2830.57</c:v>
                </c:pt>
                <c:pt idx="1105">
                  <c:v>2829.45</c:v>
                </c:pt>
                <c:pt idx="1106">
                  <c:v>2837.04</c:v>
                </c:pt>
                <c:pt idx="1107">
                  <c:v>2837.07</c:v>
                </c:pt>
                <c:pt idx="1108">
                  <c:v>2837.11</c:v>
                </c:pt>
                <c:pt idx="1109">
                  <c:v>2830.95</c:v>
                </c:pt>
                <c:pt idx="1110">
                  <c:v>2835.34</c:v>
                </c:pt>
                <c:pt idx="1111">
                  <c:v>2837.16</c:v>
                </c:pt>
                <c:pt idx="1112">
                  <c:v>2835.37</c:v>
                </c:pt>
                <c:pt idx="1113">
                  <c:v>2836.39</c:v>
                </c:pt>
                <c:pt idx="1114">
                  <c:v>2836.42</c:v>
                </c:pt>
                <c:pt idx="1115">
                  <c:v>2836.46</c:v>
                </c:pt>
                <c:pt idx="1116">
                  <c:v>2836.74</c:v>
                </c:pt>
                <c:pt idx="1117">
                  <c:v>2837.42</c:v>
                </c:pt>
                <c:pt idx="1118">
                  <c:v>2837.5</c:v>
                </c:pt>
                <c:pt idx="1119">
                  <c:v>2837.57</c:v>
                </c:pt>
                <c:pt idx="1120">
                  <c:v>2839.99</c:v>
                </c:pt>
                <c:pt idx="1121">
                  <c:v>2840.02</c:v>
                </c:pt>
                <c:pt idx="1122">
                  <c:v>2840.06</c:v>
                </c:pt>
                <c:pt idx="1123">
                  <c:v>2831.37</c:v>
                </c:pt>
                <c:pt idx="1124">
                  <c:v>2831.65</c:v>
                </c:pt>
                <c:pt idx="1125">
                  <c:v>2831.94</c:v>
                </c:pt>
                <c:pt idx="1126">
                  <c:v>2833.69</c:v>
                </c:pt>
                <c:pt idx="1127">
                  <c:v>2833.94</c:v>
                </c:pt>
                <c:pt idx="1128">
                  <c:v>2834.02</c:v>
                </c:pt>
                <c:pt idx="1129">
                  <c:v>2834.09</c:v>
                </c:pt>
                <c:pt idx="1130">
                  <c:v>2832.09</c:v>
                </c:pt>
                <c:pt idx="1131">
                  <c:v>2865.71</c:v>
                </c:pt>
                <c:pt idx="1132">
                  <c:v>2865.75</c:v>
                </c:pt>
                <c:pt idx="1133">
                  <c:v>2864.15</c:v>
                </c:pt>
                <c:pt idx="1134">
                  <c:v>2868.87</c:v>
                </c:pt>
                <c:pt idx="1135">
                  <c:v>2868.95</c:v>
                </c:pt>
                <c:pt idx="1136">
                  <c:v>2865.25</c:v>
                </c:pt>
                <c:pt idx="1137">
                  <c:v>2864.46</c:v>
                </c:pt>
                <c:pt idx="1138">
                  <c:v>2864.11</c:v>
                </c:pt>
                <c:pt idx="1139">
                  <c:v>2861.38</c:v>
                </c:pt>
                <c:pt idx="1140">
                  <c:v>2860.33</c:v>
                </c:pt>
                <c:pt idx="1141">
                  <c:v>2860.19</c:v>
                </c:pt>
                <c:pt idx="1142">
                  <c:v>2860.29</c:v>
                </c:pt>
                <c:pt idx="1143">
                  <c:v>2860.39</c:v>
                </c:pt>
                <c:pt idx="1144">
                  <c:v>2854.13</c:v>
                </c:pt>
                <c:pt idx="1145">
                  <c:v>2847.69</c:v>
                </c:pt>
                <c:pt idx="1146">
                  <c:v>2845.74</c:v>
                </c:pt>
                <c:pt idx="1147">
                  <c:v>2848.23</c:v>
                </c:pt>
                <c:pt idx="1148">
                  <c:v>2850.53</c:v>
                </c:pt>
                <c:pt idx="1149">
                  <c:v>2850.83</c:v>
                </c:pt>
                <c:pt idx="1150">
                  <c:v>2850.92</c:v>
                </c:pt>
                <c:pt idx="1151">
                  <c:v>2829.71</c:v>
                </c:pt>
                <c:pt idx="1152">
                  <c:v>2830.57</c:v>
                </c:pt>
                <c:pt idx="1153">
                  <c:v>2833.9</c:v>
                </c:pt>
                <c:pt idx="1154">
                  <c:v>2834.36</c:v>
                </c:pt>
                <c:pt idx="1155">
                  <c:v>2835.06</c:v>
                </c:pt>
                <c:pt idx="1156">
                  <c:v>2835.15</c:v>
                </c:pt>
                <c:pt idx="1157">
                  <c:v>2835.24</c:v>
                </c:pt>
                <c:pt idx="1158">
                  <c:v>2837.05</c:v>
                </c:pt>
                <c:pt idx="1159">
                  <c:v>2837.04</c:v>
                </c:pt>
                <c:pt idx="1160">
                  <c:v>2837.94</c:v>
                </c:pt>
                <c:pt idx="1161">
                  <c:v>2838.21</c:v>
                </c:pt>
                <c:pt idx="1162">
                  <c:v>2837.28</c:v>
                </c:pt>
                <c:pt idx="1163">
                  <c:v>2837.37</c:v>
                </c:pt>
                <c:pt idx="1164">
                  <c:v>2837.45</c:v>
                </c:pt>
                <c:pt idx="1165">
                  <c:v>2837.65</c:v>
                </c:pt>
                <c:pt idx="1166">
                  <c:v>2839.88</c:v>
                </c:pt>
                <c:pt idx="1167">
                  <c:v>2844.92</c:v>
                </c:pt>
                <c:pt idx="1168">
                  <c:v>2845.21</c:v>
                </c:pt>
                <c:pt idx="1169">
                  <c:v>2845.73</c:v>
                </c:pt>
                <c:pt idx="1170">
                  <c:v>2845.81</c:v>
                </c:pt>
                <c:pt idx="1171">
                  <c:v>2845.7</c:v>
                </c:pt>
                <c:pt idx="1172">
                  <c:v>2849.85</c:v>
                </c:pt>
                <c:pt idx="1173">
                  <c:v>2910.99</c:v>
                </c:pt>
                <c:pt idx="1174">
                  <c:v>2920.39</c:v>
                </c:pt>
                <c:pt idx="1175">
                  <c:v>2919.89</c:v>
                </c:pt>
                <c:pt idx="1176">
                  <c:v>2919.48</c:v>
                </c:pt>
                <c:pt idx="1177">
                  <c:v>2919.56</c:v>
                </c:pt>
                <c:pt idx="1178">
                  <c:v>2919.72</c:v>
                </c:pt>
                <c:pt idx="1179">
                  <c:v>2920.49</c:v>
                </c:pt>
                <c:pt idx="1180">
                  <c:v>2922.74</c:v>
                </c:pt>
                <c:pt idx="1181">
                  <c:v>2923.05</c:v>
                </c:pt>
                <c:pt idx="1182">
                  <c:v>2923.05</c:v>
                </c:pt>
                <c:pt idx="1183">
                  <c:v>2923.61</c:v>
                </c:pt>
                <c:pt idx="1184">
                  <c:v>2923.68</c:v>
                </c:pt>
                <c:pt idx="1185">
                  <c:v>2923.76</c:v>
                </c:pt>
                <c:pt idx="1186">
                  <c:v>2925.13</c:v>
                </c:pt>
                <c:pt idx="1187">
                  <c:v>2923.42</c:v>
                </c:pt>
                <c:pt idx="1188">
                  <c:v>2897.41</c:v>
                </c:pt>
                <c:pt idx="1189">
                  <c:v>2899.75</c:v>
                </c:pt>
                <c:pt idx="1190">
                  <c:v>2902.23</c:v>
                </c:pt>
                <c:pt idx="1191">
                  <c:v>2902.28</c:v>
                </c:pt>
                <c:pt idx="1192">
                  <c:v>2902.34</c:v>
                </c:pt>
                <c:pt idx="1193">
                  <c:v>2901.23</c:v>
                </c:pt>
                <c:pt idx="1194">
                  <c:v>2900.03</c:v>
                </c:pt>
                <c:pt idx="1195">
                  <c:v>2901.73</c:v>
                </c:pt>
                <c:pt idx="1196">
                  <c:v>2902.3</c:v>
                </c:pt>
                <c:pt idx="1197">
                  <c:v>2895.03</c:v>
                </c:pt>
                <c:pt idx="1198">
                  <c:v>2895.08</c:v>
                </c:pt>
                <c:pt idx="1199">
                  <c:v>2895.13</c:v>
                </c:pt>
                <c:pt idx="1200">
                  <c:v>2896.45</c:v>
                </c:pt>
                <c:pt idx="1201">
                  <c:v>2894.75</c:v>
                </c:pt>
                <c:pt idx="1202">
                  <c:v>2897.91</c:v>
                </c:pt>
                <c:pt idx="1203">
                  <c:v>2897.73</c:v>
                </c:pt>
                <c:pt idx="1204">
                  <c:v>2898.27</c:v>
                </c:pt>
                <c:pt idx="1205">
                  <c:v>2898.32</c:v>
                </c:pt>
                <c:pt idx="1206">
                  <c:v>2898.81</c:v>
                </c:pt>
                <c:pt idx="1207">
                  <c:v>2898.15</c:v>
                </c:pt>
                <c:pt idx="1208">
                  <c:v>2897.77</c:v>
                </c:pt>
                <c:pt idx="1209">
                  <c:v>2898.16</c:v>
                </c:pt>
                <c:pt idx="1210">
                  <c:v>2902.67</c:v>
                </c:pt>
                <c:pt idx="1211">
                  <c:v>2902.68</c:v>
                </c:pt>
                <c:pt idx="1212">
                  <c:v>2902.69</c:v>
                </c:pt>
                <c:pt idx="1213">
                  <c:v>2902.79</c:v>
                </c:pt>
                <c:pt idx="1214">
                  <c:v>2902.8</c:v>
                </c:pt>
                <c:pt idx="1215">
                  <c:v>2900.87</c:v>
                </c:pt>
                <c:pt idx="1216">
                  <c:v>2900.89</c:v>
                </c:pt>
                <c:pt idx="1217">
                  <c:v>2900.9</c:v>
                </c:pt>
                <c:pt idx="1218">
                  <c:v>2901.4</c:v>
                </c:pt>
                <c:pt idx="1219">
                  <c:v>2901.42</c:v>
                </c:pt>
                <c:pt idx="1220">
                  <c:v>2901.64</c:v>
                </c:pt>
                <c:pt idx="1221">
                  <c:v>2901.5</c:v>
                </c:pt>
                <c:pt idx="1222">
                  <c:v>2902.11</c:v>
                </c:pt>
                <c:pt idx="1223">
                  <c:v>2901.91</c:v>
                </c:pt>
                <c:pt idx="1224">
                  <c:v>2901.19</c:v>
                </c:pt>
                <c:pt idx="1225">
                  <c:v>2901.87</c:v>
                </c:pt>
                <c:pt idx="1226">
                  <c:v>2901.88</c:v>
                </c:pt>
                <c:pt idx="1227">
                  <c:v>2902.42</c:v>
                </c:pt>
                <c:pt idx="1228">
                  <c:v>2902.08</c:v>
                </c:pt>
                <c:pt idx="1229">
                  <c:v>2902.35</c:v>
                </c:pt>
                <c:pt idx="1230">
                  <c:v>2901.95</c:v>
                </c:pt>
                <c:pt idx="1231">
                  <c:v>2902.34</c:v>
                </c:pt>
                <c:pt idx="1232">
                  <c:v>2902.49</c:v>
                </c:pt>
                <c:pt idx="1233">
                  <c:v>2902.52</c:v>
                </c:pt>
                <c:pt idx="1234">
                  <c:v>2902.56</c:v>
                </c:pt>
                <c:pt idx="1235">
                  <c:v>2903.13</c:v>
                </c:pt>
                <c:pt idx="1236">
                  <c:v>2903.11</c:v>
                </c:pt>
                <c:pt idx="1237">
                  <c:v>2903.17</c:v>
                </c:pt>
                <c:pt idx="1238">
                  <c:v>2904.5</c:v>
                </c:pt>
                <c:pt idx="1239">
                  <c:v>2903.56</c:v>
                </c:pt>
                <c:pt idx="1240">
                  <c:v>2903.59</c:v>
                </c:pt>
                <c:pt idx="1241">
                  <c:v>2903.62</c:v>
                </c:pt>
                <c:pt idx="1242">
                  <c:v>2903.97</c:v>
                </c:pt>
                <c:pt idx="1243">
                  <c:v>2904.14</c:v>
                </c:pt>
                <c:pt idx="1244">
                  <c:v>2903.82</c:v>
                </c:pt>
                <c:pt idx="1245">
                  <c:v>2904.29</c:v>
                </c:pt>
                <c:pt idx="1246">
                  <c:v>2903.41</c:v>
                </c:pt>
                <c:pt idx="1247">
                  <c:v>2903.44</c:v>
                </c:pt>
                <c:pt idx="1248">
                  <c:v>2903.47</c:v>
                </c:pt>
                <c:pt idx="1249">
                  <c:v>2905.16</c:v>
                </c:pt>
                <c:pt idx="1250">
                  <c:v>2903.54</c:v>
                </c:pt>
                <c:pt idx="1251">
                  <c:v>2938.53</c:v>
                </c:pt>
                <c:pt idx="1252">
                  <c:v>2938.07</c:v>
                </c:pt>
                <c:pt idx="1253">
                  <c:v>2938.4</c:v>
                </c:pt>
                <c:pt idx="1254">
                  <c:v>2938.43</c:v>
                </c:pt>
                <c:pt idx="1255">
                  <c:v>2938.45</c:v>
                </c:pt>
                <c:pt idx="1256">
                  <c:v>2940.93</c:v>
                </c:pt>
                <c:pt idx="1257">
                  <c:v>2944.54</c:v>
                </c:pt>
                <c:pt idx="1258">
                  <c:v>2943.2</c:v>
                </c:pt>
                <c:pt idx="1259">
                  <c:v>2944.07</c:v>
                </c:pt>
                <c:pt idx="1260">
                  <c:v>2940.94</c:v>
                </c:pt>
                <c:pt idx="1261">
                  <c:v>2940.99</c:v>
                </c:pt>
                <c:pt idx="1262">
                  <c:v>2941.55</c:v>
                </c:pt>
                <c:pt idx="1263">
                  <c:v>2941.55</c:v>
                </c:pt>
                <c:pt idx="1264">
                  <c:v>2940.04</c:v>
                </c:pt>
                <c:pt idx="1265">
                  <c:v>2939.99</c:v>
                </c:pt>
                <c:pt idx="1266">
                  <c:v>2943.7</c:v>
                </c:pt>
                <c:pt idx="1267">
                  <c:v>2943.52</c:v>
                </c:pt>
                <c:pt idx="1268">
                  <c:v>2907.33</c:v>
                </c:pt>
                <c:pt idx="1269">
                  <c:v>2907.4</c:v>
                </c:pt>
                <c:pt idx="1270">
                  <c:v>2909.05</c:v>
                </c:pt>
                <c:pt idx="1271">
                  <c:v>2909.3</c:v>
                </c:pt>
                <c:pt idx="1272">
                  <c:v>2914.67</c:v>
                </c:pt>
                <c:pt idx="1273">
                  <c:v>2923.3</c:v>
                </c:pt>
                <c:pt idx="1274">
                  <c:v>2923.31</c:v>
                </c:pt>
                <c:pt idx="1275">
                  <c:v>2923.35</c:v>
                </c:pt>
                <c:pt idx="1276">
                  <c:v>2923.38</c:v>
                </c:pt>
                <c:pt idx="1277">
                  <c:v>2925.57</c:v>
                </c:pt>
                <c:pt idx="1278">
                  <c:v>2930.3</c:v>
                </c:pt>
                <c:pt idx="1279">
                  <c:v>2931.78</c:v>
                </c:pt>
                <c:pt idx="1280">
                  <c:v>2933.6</c:v>
                </c:pt>
                <c:pt idx="1281">
                  <c:v>2933.65</c:v>
                </c:pt>
                <c:pt idx="1282">
                  <c:v>2933.65</c:v>
                </c:pt>
                <c:pt idx="1283">
                  <c:v>2933.65</c:v>
                </c:pt>
                <c:pt idx="1284">
                  <c:v>2934.21</c:v>
                </c:pt>
                <c:pt idx="1285">
                  <c:v>2936.63</c:v>
                </c:pt>
                <c:pt idx="1286">
                  <c:v>2937.01</c:v>
                </c:pt>
                <c:pt idx="1287">
                  <c:v>2935.68</c:v>
                </c:pt>
                <c:pt idx="1288">
                  <c:v>2935.27</c:v>
                </c:pt>
                <c:pt idx="1289">
                  <c:v>2935.27</c:v>
                </c:pt>
                <c:pt idx="1290">
                  <c:v>2935.26</c:v>
                </c:pt>
                <c:pt idx="1291">
                  <c:v>2935.51</c:v>
                </c:pt>
                <c:pt idx="1292">
                  <c:v>2936.36</c:v>
                </c:pt>
                <c:pt idx="1293">
                  <c:v>2939.22</c:v>
                </c:pt>
                <c:pt idx="1294">
                  <c:v>2941.73</c:v>
                </c:pt>
                <c:pt idx="1295">
                  <c:v>2940.23</c:v>
                </c:pt>
                <c:pt idx="1296">
                  <c:v>2940.23</c:v>
                </c:pt>
                <c:pt idx="1297">
                  <c:v>2948.65</c:v>
                </c:pt>
                <c:pt idx="1298">
                  <c:v>2941.33</c:v>
                </c:pt>
                <c:pt idx="1299">
                  <c:v>2940.94</c:v>
                </c:pt>
                <c:pt idx="1300">
                  <c:v>2940.32</c:v>
                </c:pt>
                <c:pt idx="1301">
                  <c:v>2947.09</c:v>
                </c:pt>
                <c:pt idx="1302">
                  <c:v>2946.43</c:v>
                </c:pt>
                <c:pt idx="1303">
                  <c:v>2946.42</c:v>
                </c:pt>
                <c:pt idx="1304">
                  <c:v>2946.42</c:v>
                </c:pt>
                <c:pt idx="1305">
                  <c:v>2947.78</c:v>
                </c:pt>
                <c:pt idx="1306">
                  <c:v>2949.13</c:v>
                </c:pt>
                <c:pt idx="1307">
                  <c:v>2953.09</c:v>
                </c:pt>
                <c:pt idx="1308">
                  <c:v>2949.68</c:v>
                </c:pt>
                <c:pt idx="1309">
                  <c:v>2949.83</c:v>
                </c:pt>
                <c:pt idx="1310">
                  <c:v>2949.92</c:v>
                </c:pt>
                <c:pt idx="1311">
                  <c:v>2949.91</c:v>
                </c:pt>
                <c:pt idx="1312">
                  <c:v>2949.06</c:v>
                </c:pt>
                <c:pt idx="1313">
                  <c:v>2955.72</c:v>
                </c:pt>
                <c:pt idx="1314">
                  <c:v>2949.69</c:v>
                </c:pt>
                <c:pt idx="1315">
                  <c:v>2949.87</c:v>
                </c:pt>
                <c:pt idx="1316">
                  <c:v>2950.41</c:v>
                </c:pt>
                <c:pt idx="1317">
                  <c:v>2954.13</c:v>
                </c:pt>
                <c:pt idx="1318">
                  <c:v>2965.02</c:v>
                </c:pt>
                <c:pt idx="1319">
                  <c:v>2963.1</c:v>
                </c:pt>
                <c:pt idx="1320">
                  <c:v>2974.57</c:v>
                </c:pt>
                <c:pt idx="1321">
                  <c:v>2974.23</c:v>
                </c:pt>
                <c:pt idx="1322">
                  <c:v>2973.34</c:v>
                </c:pt>
                <c:pt idx="1323">
                  <c:v>2974.56</c:v>
                </c:pt>
                <c:pt idx="1324">
                  <c:v>2974.55</c:v>
                </c:pt>
                <c:pt idx="1325">
                  <c:v>2974.54</c:v>
                </c:pt>
                <c:pt idx="1326">
                  <c:v>2981.64</c:v>
                </c:pt>
                <c:pt idx="1327">
                  <c:v>2983.68</c:v>
                </c:pt>
                <c:pt idx="1328">
                  <c:v>2983.07</c:v>
                </c:pt>
                <c:pt idx="1329">
                  <c:v>2981.11</c:v>
                </c:pt>
                <c:pt idx="1330">
                  <c:v>2981.96</c:v>
                </c:pt>
                <c:pt idx="1331">
                  <c:v>2981.96</c:v>
                </c:pt>
                <c:pt idx="1332">
                  <c:v>2982.03</c:v>
                </c:pt>
                <c:pt idx="1333">
                  <c:v>2980.59</c:v>
                </c:pt>
                <c:pt idx="1334">
                  <c:v>2981.47</c:v>
                </c:pt>
                <c:pt idx="1335">
                  <c:v>2979.4</c:v>
                </c:pt>
                <c:pt idx="1336">
                  <c:v>2977.58</c:v>
                </c:pt>
                <c:pt idx="1337">
                  <c:v>2978.1</c:v>
                </c:pt>
                <c:pt idx="1338">
                  <c:v>2977.58</c:v>
                </c:pt>
                <c:pt idx="1339">
                  <c:v>2977.59</c:v>
                </c:pt>
                <c:pt idx="1340">
                  <c:v>2973.46</c:v>
                </c:pt>
                <c:pt idx="1341">
                  <c:v>2971.96</c:v>
                </c:pt>
                <c:pt idx="1342">
                  <c:v>2972.22</c:v>
                </c:pt>
                <c:pt idx="1343">
                  <c:v>2972.92</c:v>
                </c:pt>
                <c:pt idx="1344">
                  <c:v>2973.17</c:v>
                </c:pt>
                <c:pt idx="1345">
                  <c:v>2973.17</c:v>
                </c:pt>
                <c:pt idx="1346">
                  <c:v>2973.17</c:v>
                </c:pt>
                <c:pt idx="1347">
                  <c:v>2979.27</c:v>
                </c:pt>
                <c:pt idx="1348">
                  <c:v>2976.62</c:v>
                </c:pt>
                <c:pt idx="1349">
                  <c:v>2980.16</c:v>
                </c:pt>
                <c:pt idx="1350">
                  <c:v>2979.5</c:v>
                </c:pt>
                <c:pt idx="1351">
                  <c:v>2981.53</c:v>
                </c:pt>
                <c:pt idx="1352">
                  <c:v>2981.54</c:v>
                </c:pt>
                <c:pt idx="1353">
                  <c:v>2981.55</c:v>
                </c:pt>
                <c:pt idx="1354">
                  <c:v>2977.4</c:v>
                </c:pt>
                <c:pt idx="1355">
                  <c:v>2983.5</c:v>
                </c:pt>
                <c:pt idx="1356">
                  <c:v>2983.31</c:v>
                </c:pt>
                <c:pt idx="1357">
                  <c:v>2990.68</c:v>
                </c:pt>
                <c:pt idx="1358">
                  <c:v>2990.36</c:v>
                </c:pt>
                <c:pt idx="1359">
                  <c:v>2990.36</c:v>
                </c:pt>
                <c:pt idx="1360">
                  <c:v>2990.35</c:v>
                </c:pt>
                <c:pt idx="1361">
                  <c:v>2989.16</c:v>
                </c:pt>
                <c:pt idx="1362">
                  <c:v>2988.43</c:v>
                </c:pt>
                <c:pt idx="1363">
                  <c:v>2987.05</c:v>
                </c:pt>
                <c:pt idx="1364">
                  <c:v>2988.73</c:v>
                </c:pt>
                <c:pt idx="1365">
                  <c:v>2987.75</c:v>
                </c:pt>
                <c:pt idx="1366">
                  <c:v>2987.73</c:v>
                </c:pt>
                <c:pt idx="1367">
                  <c:v>2989.29</c:v>
                </c:pt>
                <c:pt idx="1368">
                  <c:v>2987.99</c:v>
                </c:pt>
                <c:pt idx="1369">
                  <c:v>2988.74</c:v>
                </c:pt>
                <c:pt idx="1370">
                  <c:v>2988.9</c:v>
                </c:pt>
                <c:pt idx="1371">
                  <c:v>2987.33</c:v>
                </c:pt>
                <c:pt idx="1372">
                  <c:v>2988.38</c:v>
                </c:pt>
                <c:pt idx="1373">
                  <c:v>2988.36</c:v>
                </c:pt>
                <c:pt idx="1374">
                  <c:v>2988.34</c:v>
                </c:pt>
                <c:pt idx="1375">
                  <c:v>2989.41</c:v>
                </c:pt>
                <c:pt idx="1376">
                  <c:v>2991.52</c:v>
                </c:pt>
                <c:pt idx="1377">
                  <c:v>2990.79</c:v>
                </c:pt>
                <c:pt idx="1378">
                  <c:v>2990.84</c:v>
                </c:pt>
                <c:pt idx="1379">
                  <c:v>3000.91</c:v>
                </c:pt>
                <c:pt idx="1380">
                  <c:v>3000.89</c:v>
                </c:pt>
                <c:pt idx="1381">
                  <c:v>3000.86</c:v>
                </c:pt>
                <c:pt idx="1382">
                  <c:v>3002.04</c:v>
                </c:pt>
                <c:pt idx="1383">
                  <c:v>3000.16</c:v>
                </c:pt>
                <c:pt idx="1384">
                  <c:v>3001.02</c:v>
                </c:pt>
                <c:pt idx="1385">
                  <c:v>3004.43</c:v>
                </c:pt>
                <c:pt idx="1386">
                  <c:v>3005.33</c:v>
                </c:pt>
                <c:pt idx="1387">
                  <c:v>3005.3</c:v>
                </c:pt>
                <c:pt idx="1388">
                  <c:v>3005.15</c:v>
                </c:pt>
                <c:pt idx="1389">
                  <c:v>3005.19</c:v>
                </c:pt>
                <c:pt idx="1390">
                  <c:v>3003.33</c:v>
                </c:pt>
                <c:pt idx="1391">
                  <c:v>3004.78</c:v>
                </c:pt>
                <c:pt idx="1392">
                  <c:v>3004.13</c:v>
                </c:pt>
                <c:pt idx="1393">
                  <c:v>3003.28</c:v>
                </c:pt>
                <c:pt idx="1394">
                  <c:v>3003.87</c:v>
                </c:pt>
                <c:pt idx="1395">
                  <c:v>3003.86</c:v>
                </c:pt>
                <c:pt idx="1396">
                  <c:v>3003.79</c:v>
                </c:pt>
                <c:pt idx="1397">
                  <c:v>3004.28</c:v>
                </c:pt>
                <c:pt idx="1398">
                  <c:v>3004.9</c:v>
                </c:pt>
                <c:pt idx="1399">
                  <c:v>3004.48</c:v>
                </c:pt>
                <c:pt idx="1400">
                  <c:v>3004.84</c:v>
                </c:pt>
                <c:pt idx="1401">
                  <c:v>3004.83</c:v>
                </c:pt>
                <c:pt idx="1402">
                  <c:v>3004.83</c:v>
                </c:pt>
                <c:pt idx="1403">
                  <c:v>3006.99</c:v>
                </c:pt>
                <c:pt idx="1404">
                  <c:v>3009.42</c:v>
                </c:pt>
                <c:pt idx="1405">
                  <c:v>3008.91</c:v>
                </c:pt>
                <c:pt idx="1406">
                  <c:v>3022.82</c:v>
                </c:pt>
                <c:pt idx="1407">
                  <c:v>3021.9</c:v>
                </c:pt>
                <c:pt idx="1408">
                  <c:v>3021.89</c:v>
                </c:pt>
                <c:pt idx="1409">
                  <c:v>3021.87</c:v>
                </c:pt>
                <c:pt idx="1410">
                  <c:v>3021.18</c:v>
                </c:pt>
                <c:pt idx="1411">
                  <c:v>3031.07</c:v>
                </c:pt>
                <c:pt idx="1412">
                  <c:v>3038.3</c:v>
                </c:pt>
                <c:pt idx="1413">
                  <c:v>3040.51</c:v>
                </c:pt>
                <c:pt idx="1414">
                  <c:v>3040.48</c:v>
                </c:pt>
                <c:pt idx="1415">
                  <c:v>3040.47</c:v>
                </c:pt>
                <c:pt idx="1416">
                  <c:v>3040.45</c:v>
                </c:pt>
                <c:pt idx="1417">
                  <c:v>3042.25</c:v>
                </c:pt>
                <c:pt idx="1418">
                  <c:v>3042.12</c:v>
                </c:pt>
                <c:pt idx="1419">
                  <c:v>3040.72</c:v>
                </c:pt>
                <c:pt idx="1420">
                  <c:v>3040.45</c:v>
                </c:pt>
                <c:pt idx="1421">
                  <c:v>3040.64</c:v>
                </c:pt>
                <c:pt idx="1422">
                  <c:v>3040.63</c:v>
                </c:pt>
                <c:pt idx="1423">
                  <c:v>3040.62</c:v>
                </c:pt>
                <c:pt idx="1424">
                  <c:v>3040.77</c:v>
                </c:pt>
                <c:pt idx="1425">
                  <c:v>3042.08</c:v>
                </c:pt>
                <c:pt idx="1426">
                  <c:v>3043.69</c:v>
                </c:pt>
                <c:pt idx="1427">
                  <c:v>3046.39</c:v>
                </c:pt>
                <c:pt idx="1428">
                  <c:v>3045.46</c:v>
                </c:pt>
                <c:pt idx="1429">
                  <c:v>3045.44</c:v>
                </c:pt>
                <c:pt idx="1430">
                  <c:v>3045.41</c:v>
                </c:pt>
                <c:pt idx="1431">
                  <c:v>3045.49</c:v>
                </c:pt>
                <c:pt idx="1432">
                  <c:v>3046.95</c:v>
                </c:pt>
                <c:pt idx="1433">
                  <c:v>3047.82</c:v>
                </c:pt>
                <c:pt idx="1434">
                  <c:v>3050.74</c:v>
                </c:pt>
                <c:pt idx="1435">
                  <c:v>3049.56</c:v>
                </c:pt>
                <c:pt idx="1436">
                  <c:v>3049.52</c:v>
                </c:pt>
                <c:pt idx="1437">
                  <c:v>3049.49</c:v>
                </c:pt>
                <c:pt idx="1438">
                  <c:v>3048.65</c:v>
                </c:pt>
                <c:pt idx="1439">
                  <c:v>3049.42</c:v>
                </c:pt>
                <c:pt idx="1440">
                  <c:v>3050.91</c:v>
                </c:pt>
                <c:pt idx="1441">
                  <c:v>3053.1</c:v>
                </c:pt>
                <c:pt idx="1442">
                  <c:v>3052.63</c:v>
                </c:pt>
                <c:pt idx="1443">
                  <c:v>3052.6</c:v>
                </c:pt>
                <c:pt idx="1444">
                  <c:v>3052.56</c:v>
                </c:pt>
                <c:pt idx="1445">
                  <c:v>3052.92</c:v>
                </c:pt>
                <c:pt idx="1446">
                  <c:v>3049.84</c:v>
                </c:pt>
                <c:pt idx="1447">
                  <c:v>3049.25</c:v>
                </c:pt>
                <c:pt idx="1448">
                  <c:v>3046.48</c:v>
                </c:pt>
                <c:pt idx="1449">
                  <c:v>3045.43</c:v>
                </c:pt>
                <c:pt idx="1450">
                  <c:v>3045.41</c:v>
                </c:pt>
                <c:pt idx="1451">
                  <c:v>3045.38</c:v>
                </c:pt>
                <c:pt idx="1452">
                  <c:v>3046.29</c:v>
                </c:pt>
                <c:pt idx="1453">
                  <c:v>3052.57</c:v>
                </c:pt>
                <c:pt idx="1454">
                  <c:v>3055.47</c:v>
                </c:pt>
                <c:pt idx="1455">
                  <c:v>3059.19</c:v>
                </c:pt>
                <c:pt idx="1456">
                  <c:v>3056.94</c:v>
                </c:pt>
                <c:pt idx="1457">
                  <c:v>3056.9</c:v>
                </c:pt>
                <c:pt idx="1458">
                  <c:v>3056.86</c:v>
                </c:pt>
                <c:pt idx="1459">
                  <c:v>3062.97</c:v>
                </c:pt>
                <c:pt idx="1460">
                  <c:v>3064.86</c:v>
                </c:pt>
                <c:pt idx="1461">
                  <c:v>3064.82</c:v>
                </c:pt>
                <c:pt idx="1462">
                  <c:v>3064.79</c:v>
                </c:pt>
                <c:pt idx="1463">
                  <c:v>3064.76</c:v>
                </c:pt>
                <c:pt idx="1464">
                  <c:v>3064.05</c:v>
                </c:pt>
                <c:pt idx="1465">
                  <c:v>3064.01</c:v>
                </c:pt>
                <c:pt idx="1466">
                  <c:v>3063.85</c:v>
                </c:pt>
                <c:pt idx="1467">
                  <c:v>3063.81</c:v>
                </c:pt>
                <c:pt idx="1468">
                  <c:v>3062.53</c:v>
                </c:pt>
                <c:pt idx="1469">
                  <c:v>3061.42</c:v>
                </c:pt>
                <c:pt idx="1470">
                  <c:v>3066.23</c:v>
                </c:pt>
                <c:pt idx="1471">
                  <c:v>3075.32</c:v>
                </c:pt>
                <c:pt idx="1472">
                  <c:v>3075.29</c:v>
                </c:pt>
                <c:pt idx="1473">
                  <c:v>3066.09</c:v>
                </c:pt>
                <c:pt idx="1474">
                  <c:v>3065.65</c:v>
                </c:pt>
                <c:pt idx="1475">
                  <c:v>3062.16</c:v>
                </c:pt>
                <c:pt idx="1476">
                  <c:v>3061.47</c:v>
                </c:pt>
                <c:pt idx="1477">
                  <c:v>3059.3</c:v>
                </c:pt>
                <c:pt idx="1478">
                  <c:v>3059.26</c:v>
                </c:pt>
                <c:pt idx="1479">
                  <c:v>3059.22</c:v>
                </c:pt>
                <c:pt idx="1480">
                  <c:v>3058</c:v>
                </c:pt>
                <c:pt idx="1481">
                  <c:v>3060.15</c:v>
                </c:pt>
                <c:pt idx="1482">
                  <c:v>3061.84</c:v>
                </c:pt>
                <c:pt idx="1483">
                  <c:v>3060.06</c:v>
                </c:pt>
                <c:pt idx="1484">
                  <c:v>3063.98</c:v>
                </c:pt>
                <c:pt idx="1485">
                  <c:v>3072.81</c:v>
                </c:pt>
                <c:pt idx="1486">
                  <c:v>3072.77</c:v>
                </c:pt>
                <c:pt idx="1487">
                  <c:v>3064.15</c:v>
                </c:pt>
                <c:pt idx="1488">
                  <c:v>3068.86</c:v>
                </c:pt>
                <c:pt idx="1489">
                  <c:v>3065.36</c:v>
                </c:pt>
                <c:pt idx="1490">
                  <c:v>3069.55</c:v>
                </c:pt>
                <c:pt idx="1491">
                  <c:v>3070.13</c:v>
                </c:pt>
                <c:pt idx="1492">
                  <c:v>3070.09</c:v>
                </c:pt>
                <c:pt idx="1493">
                  <c:v>3070.06</c:v>
                </c:pt>
                <c:pt idx="1494">
                  <c:v>3070.01</c:v>
                </c:pt>
                <c:pt idx="1495">
                  <c:v>3070.91</c:v>
                </c:pt>
                <c:pt idx="1496">
                  <c:v>3069.58</c:v>
                </c:pt>
                <c:pt idx="1497">
                  <c:v>3063.55</c:v>
                </c:pt>
                <c:pt idx="1498">
                  <c:v>3071.14</c:v>
                </c:pt>
                <c:pt idx="1499">
                  <c:v>3071.1</c:v>
                </c:pt>
                <c:pt idx="1500">
                  <c:v>3071.07</c:v>
                </c:pt>
                <c:pt idx="1501">
                  <c:v>3069.7</c:v>
                </c:pt>
                <c:pt idx="1502">
                  <c:v>3070.85</c:v>
                </c:pt>
                <c:pt idx="1503">
                  <c:v>3067.85</c:v>
                </c:pt>
                <c:pt idx="1504">
                  <c:v>3069.9</c:v>
                </c:pt>
                <c:pt idx="1505">
                  <c:v>3069.83</c:v>
                </c:pt>
                <c:pt idx="1506">
                  <c:v>3069.79</c:v>
                </c:pt>
                <c:pt idx="1507">
                  <c:v>3069.75</c:v>
                </c:pt>
                <c:pt idx="1508">
                  <c:v>3068.86</c:v>
                </c:pt>
                <c:pt idx="1509">
                  <c:v>3067.51</c:v>
                </c:pt>
                <c:pt idx="1510">
                  <c:v>3069.45</c:v>
                </c:pt>
                <c:pt idx="1511">
                  <c:v>3065.23</c:v>
                </c:pt>
                <c:pt idx="1512">
                  <c:v>3067.33</c:v>
                </c:pt>
                <c:pt idx="1513">
                  <c:v>3067.29</c:v>
                </c:pt>
                <c:pt idx="1514">
                  <c:v>3066.83</c:v>
                </c:pt>
                <c:pt idx="1515">
                  <c:v>3063.35</c:v>
                </c:pt>
                <c:pt idx="1516">
                  <c:v>3067</c:v>
                </c:pt>
                <c:pt idx="1517">
                  <c:v>3065.34</c:v>
                </c:pt>
                <c:pt idx="1518">
                  <c:v>3060.53</c:v>
                </c:pt>
                <c:pt idx="1519">
                  <c:v>3064.63</c:v>
                </c:pt>
                <c:pt idx="1520">
                  <c:v>3064.1</c:v>
                </c:pt>
                <c:pt idx="1521">
                  <c:v>3064.06</c:v>
                </c:pt>
                <c:pt idx="1522">
                  <c:v>3061.03</c:v>
                </c:pt>
                <c:pt idx="1523">
                  <c:v>3059.01</c:v>
                </c:pt>
                <c:pt idx="1524">
                  <c:v>3053.45</c:v>
                </c:pt>
                <c:pt idx="1525">
                  <c:v>3063.37</c:v>
                </c:pt>
                <c:pt idx="1526">
                  <c:v>3061.01</c:v>
                </c:pt>
                <c:pt idx="1527">
                  <c:v>3060.82</c:v>
                </c:pt>
                <c:pt idx="1528">
                  <c:v>3060.78</c:v>
                </c:pt>
                <c:pt idx="1529">
                  <c:v>3054.04</c:v>
                </c:pt>
                <c:pt idx="1530">
                  <c:v>3054.17</c:v>
                </c:pt>
                <c:pt idx="1531">
                  <c:v>3053.21</c:v>
                </c:pt>
                <c:pt idx="1532">
                  <c:v>3038.86</c:v>
                </c:pt>
                <c:pt idx="1533">
                  <c:v>3032.96</c:v>
                </c:pt>
                <c:pt idx="1534">
                  <c:v>3032.41</c:v>
                </c:pt>
                <c:pt idx="1535">
                  <c:v>3032.37</c:v>
                </c:pt>
                <c:pt idx="1536">
                  <c:v>3023.87</c:v>
                </c:pt>
                <c:pt idx="1537">
                  <c:v>3004.31</c:v>
                </c:pt>
                <c:pt idx="1538">
                  <c:v>2999.9</c:v>
                </c:pt>
                <c:pt idx="1539">
                  <c:v>2989.62</c:v>
                </c:pt>
                <c:pt idx="1540">
                  <c:v>2993.34</c:v>
                </c:pt>
                <c:pt idx="1541">
                  <c:v>2994.94</c:v>
                </c:pt>
                <c:pt idx="1542">
                  <c:v>2994.9</c:v>
                </c:pt>
                <c:pt idx="1543">
                  <c:v>2983.75</c:v>
                </c:pt>
                <c:pt idx="1544">
                  <c:v>2993.19</c:v>
                </c:pt>
                <c:pt idx="1545">
                  <c:v>3001.46</c:v>
                </c:pt>
                <c:pt idx="1546">
                  <c:v>3003.33</c:v>
                </c:pt>
                <c:pt idx="1547">
                  <c:v>3002.19</c:v>
                </c:pt>
                <c:pt idx="1548">
                  <c:v>3002.15</c:v>
                </c:pt>
                <c:pt idx="1549">
                  <c:v>3002.1</c:v>
                </c:pt>
                <c:pt idx="1550">
                  <c:v>2999.66</c:v>
                </c:pt>
                <c:pt idx="1551">
                  <c:v>2999.19</c:v>
                </c:pt>
                <c:pt idx="1552">
                  <c:v>3009.35</c:v>
                </c:pt>
                <c:pt idx="1553">
                  <c:v>3003</c:v>
                </c:pt>
                <c:pt idx="1554">
                  <c:v>3003.45</c:v>
                </c:pt>
                <c:pt idx="1555">
                  <c:v>3003.4</c:v>
                </c:pt>
                <c:pt idx="1556">
                  <c:v>3003.39</c:v>
                </c:pt>
                <c:pt idx="1557">
                  <c:v>3014.38</c:v>
                </c:pt>
                <c:pt idx="1558">
                  <c:v>3017.86</c:v>
                </c:pt>
                <c:pt idx="1559">
                  <c:v>3024.06</c:v>
                </c:pt>
                <c:pt idx="1560">
                  <c:v>3021.89</c:v>
                </c:pt>
                <c:pt idx="1561">
                  <c:v>3018.73</c:v>
                </c:pt>
                <c:pt idx="1562">
                  <c:v>3018.7</c:v>
                </c:pt>
                <c:pt idx="1563">
                  <c:v>3018.7</c:v>
                </c:pt>
                <c:pt idx="1564">
                  <c:v>3021.5</c:v>
                </c:pt>
                <c:pt idx="1565">
                  <c:v>3022.45</c:v>
                </c:pt>
                <c:pt idx="1566">
                  <c:v>3020.04</c:v>
                </c:pt>
                <c:pt idx="1567">
                  <c:v>3019.47</c:v>
                </c:pt>
                <c:pt idx="1568">
                  <c:v>3019.59</c:v>
                </c:pt>
                <c:pt idx="1569">
                  <c:v>3019.6</c:v>
                </c:pt>
                <c:pt idx="1570">
                  <c:v>3019.62</c:v>
                </c:pt>
                <c:pt idx="1571">
                  <c:v>3019.71</c:v>
                </c:pt>
                <c:pt idx="1572">
                  <c:v>3017.58</c:v>
                </c:pt>
                <c:pt idx="1573">
                  <c:v>3013.04</c:v>
                </c:pt>
                <c:pt idx="1574">
                  <c:v>3011.68</c:v>
                </c:pt>
                <c:pt idx="1575">
                  <c:v>3011.47</c:v>
                </c:pt>
                <c:pt idx="1576">
                  <c:v>3011.49</c:v>
                </c:pt>
                <c:pt idx="1577">
                  <c:v>3011.54</c:v>
                </c:pt>
                <c:pt idx="1578">
                  <c:v>3012.06</c:v>
                </c:pt>
                <c:pt idx="1579">
                  <c:v>3000.85</c:v>
                </c:pt>
                <c:pt idx="1580">
                  <c:v>3002.1</c:v>
                </c:pt>
                <c:pt idx="1581">
                  <c:v>2997.93</c:v>
                </c:pt>
                <c:pt idx="1582">
                  <c:v>2997.92</c:v>
                </c:pt>
                <c:pt idx="1583">
                  <c:v>2997.9</c:v>
                </c:pt>
                <c:pt idx="1584">
                  <c:v>2997.89</c:v>
                </c:pt>
                <c:pt idx="1585">
                  <c:v>3002.8</c:v>
                </c:pt>
                <c:pt idx="1586">
                  <c:v>3002.46</c:v>
                </c:pt>
                <c:pt idx="1587">
                  <c:v>3003.98</c:v>
                </c:pt>
                <c:pt idx="1588">
                  <c:v>3002.45</c:v>
                </c:pt>
                <c:pt idx="1589">
                  <c:v>3003.54</c:v>
                </c:pt>
                <c:pt idx="1590">
                  <c:v>3003.53</c:v>
                </c:pt>
                <c:pt idx="1591">
                  <c:v>3007.19</c:v>
                </c:pt>
                <c:pt idx="1592">
                  <c:v>3011.5</c:v>
                </c:pt>
                <c:pt idx="1593">
                  <c:v>3016.37</c:v>
                </c:pt>
                <c:pt idx="1594">
                  <c:v>3018.93</c:v>
                </c:pt>
                <c:pt idx="1595">
                  <c:v>3014.2</c:v>
                </c:pt>
                <c:pt idx="1596">
                  <c:v>3011.75</c:v>
                </c:pt>
                <c:pt idx="1597">
                  <c:v>3011.88</c:v>
                </c:pt>
                <c:pt idx="1598">
                  <c:v>3011.89</c:v>
                </c:pt>
                <c:pt idx="1599">
                  <c:v>3014.29</c:v>
                </c:pt>
                <c:pt idx="1600">
                  <c:v>3008.12</c:v>
                </c:pt>
                <c:pt idx="1601">
                  <c:v>3008.8</c:v>
                </c:pt>
                <c:pt idx="1602">
                  <c:v>3010.41</c:v>
                </c:pt>
                <c:pt idx="1603">
                  <c:v>3008.07</c:v>
                </c:pt>
                <c:pt idx="1604">
                  <c:v>3008.07</c:v>
                </c:pt>
                <c:pt idx="1605">
                  <c:v>3008.09</c:v>
                </c:pt>
                <c:pt idx="1606">
                  <c:v>3007.83</c:v>
                </c:pt>
                <c:pt idx="1607">
                  <c:v>3008.51</c:v>
                </c:pt>
                <c:pt idx="1608">
                  <c:v>3009.38</c:v>
                </c:pt>
                <c:pt idx="1609">
                  <c:v>3009.5</c:v>
                </c:pt>
                <c:pt idx="1610">
                  <c:v>3008.57</c:v>
                </c:pt>
                <c:pt idx="1611">
                  <c:v>3008.63</c:v>
                </c:pt>
                <c:pt idx="1612">
                  <c:v>3019.07</c:v>
                </c:pt>
                <c:pt idx="1613">
                  <c:v>3016.9910243632598</c:v>
                </c:pt>
                <c:pt idx="1614">
                  <c:v>3021.1726661571602</c:v>
                </c:pt>
                <c:pt idx="1615">
                  <c:v>3017.2966696756903</c:v>
                </c:pt>
                <c:pt idx="1616">
                  <c:v>3017.2041239944701</c:v>
                </c:pt>
                <c:pt idx="1617">
                  <c:v>3017.0512036772107</c:v>
                </c:pt>
                <c:pt idx="1618">
                  <c:v>3017.0273676953402</c:v>
                </c:pt>
                <c:pt idx="1619">
                  <c:v>3017.0041024338202</c:v>
                </c:pt>
                <c:pt idx="1620">
                  <c:v>3015.8027920067002</c:v>
                </c:pt>
                <c:pt idx="1621">
                  <c:v>3018.30292795076</c:v>
                </c:pt>
                <c:pt idx="1622">
                  <c:v>3018.0031357364901</c:v>
                </c:pt>
                <c:pt idx="1623">
                  <c:v>3014.2214434646303</c:v>
                </c:pt>
                <c:pt idx="1624">
                  <c:v>3013.4467437200301</c:v>
                </c:pt>
                <c:pt idx="1625">
                  <c:v>3013.4232840504001</c:v>
                </c:pt>
                <c:pt idx="1626">
                  <c:v>3013.4001590973903</c:v>
                </c:pt>
                <c:pt idx="1627">
                  <c:v>3012.2983831398101</c:v>
                </c:pt>
                <c:pt idx="1628">
                  <c:v>3012.60958966319</c:v>
                </c:pt>
                <c:pt idx="1629">
                  <c:v>3012.2195131646104</c:v>
                </c:pt>
                <c:pt idx="1630">
                  <c:v>3010.76150661888</c:v>
                </c:pt>
                <c:pt idx="1631">
                  <c:v>3008.9770971008002</c:v>
                </c:pt>
                <c:pt idx="1632">
                  <c:v>3008.95649020673</c:v>
                </c:pt>
                <c:pt idx="1633">
                  <c:v>3014.8578411512503</c:v>
                </c:pt>
                <c:pt idx="1634">
                  <c:v>3014.4709814263506</c:v>
                </c:pt>
                <c:pt idx="1635">
                  <c:v>3014.1641395213001</c:v>
                </c:pt>
                <c:pt idx="1636">
                  <c:v>3011.8797578385397</c:v>
                </c:pt>
                <c:pt idx="1637">
                  <c:v>3011.9160345374103</c:v>
                </c:pt>
                <c:pt idx="1638">
                  <c:v>3009.35078033838</c:v>
                </c:pt>
                <c:pt idx="1639">
                  <c:v>3009.3262751355801</c:v>
                </c:pt>
                <c:pt idx="1640">
                  <c:v>3009.3018165164003</c:v>
                </c:pt>
                <c:pt idx="1641">
                  <c:v>3008.3506420754802</c:v>
                </c:pt>
                <c:pt idx="1642">
                  <c:v>3009.0317522340997</c:v>
                </c:pt>
                <c:pt idx="1643">
                  <c:v>3016.36</c:v>
                </c:pt>
                <c:pt idx="1644">
                  <c:v>3017.73</c:v>
                </c:pt>
                <c:pt idx="1645">
                  <c:v>3019.7</c:v>
                </c:pt>
                <c:pt idx="1646">
                  <c:v>3020.62</c:v>
                </c:pt>
                <c:pt idx="1647">
                  <c:v>3020.65</c:v>
                </c:pt>
                <c:pt idx="1648">
                  <c:v>3017.64</c:v>
                </c:pt>
                <c:pt idx="1649">
                  <c:v>3019.33</c:v>
                </c:pt>
                <c:pt idx="1650">
                  <c:v>3020.01</c:v>
                </c:pt>
                <c:pt idx="1651">
                  <c:v>3018.48</c:v>
                </c:pt>
                <c:pt idx="1652">
                  <c:v>3015.48</c:v>
                </c:pt>
                <c:pt idx="1653">
                  <c:v>3015.49</c:v>
                </c:pt>
                <c:pt idx="1654">
                  <c:v>3015.5</c:v>
                </c:pt>
                <c:pt idx="1655">
                  <c:v>3010.66</c:v>
                </c:pt>
                <c:pt idx="1656">
                  <c:v>3015.77</c:v>
                </c:pt>
                <c:pt idx="1657">
                  <c:v>3015.33</c:v>
                </c:pt>
                <c:pt idx="1658">
                  <c:v>3015.86</c:v>
                </c:pt>
                <c:pt idx="1659">
                  <c:v>3016.68</c:v>
                </c:pt>
                <c:pt idx="1660">
                  <c:v>3016.67</c:v>
                </c:pt>
                <c:pt idx="1661">
                  <c:v>3016.66</c:v>
                </c:pt>
                <c:pt idx="1662">
                  <c:v>3016.88</c:v>
                </c:pt>
                <c:pt idx="1663">
                  <c:v>3018.65</c:v>
                </c:pt>
                <c:pt idx="1664">
                  <c:v>3013.93</c:v>
                </c:pt>
                <c:pt idx="1665">
                  <c:v>3011.14</c:v>
                </c:pt>
                <c:pt idx="1666">
                  <c:v>3018.7</c:v>
                </c:pt>
                <c:pt idx="1667">
                  <c:v>3018.67</c:v>
                </c:pt>
                <c:pt idx="1668">
                  <c:v>3019.82</c:v>
                </c:pt>
                <c:pt idx="1669">
                  <c:v>3019.89</c:v>
                </c:pt>
                <c:pt idx="1670">
                  <c:v>3021.52</c:v>
                </c:pt>
                <c:pt idx="1671">
                  <c:v>3022.94</c:v>
                </c:pt>
                <c:pt idx="1672">
                  <c:v>3026.65</c:v>
                </c:pt>
                <c:pt idx="1673">
                  <c:v>3025.31</c:v>
                </c:pt>
                <c:pt idx="1674">
                  <c:v>3025.29</c:v>
                </c:pt>
                <c:pt idx="1675">
                  <c:v>3025.31</c:v>
                </c:pt>
                <c:pt idx="1676">
                  <c:v>3023.84</c:v>
                </c:pt>
                <c:pt idx="1677">
                  <c:v>3025.23</c:v>
                </c:pt>
                <c:pt idx="1678">
                  <c:v>3025.05</c:v>
                </c:pt>
                <c:pt idx="1679">
                  <c:v>3026.31</c:v>
                </c:pt>
                <c:pt idx="1680">
                  <c:v>3024.58</c:v>
                </c:pt>
                <c:pt idx="1681">
                  <c:v>3024.58</c:v>
                </c:pt>
                <c:pt idx="1682">
                  <c:v>3024.58</c:v>
                </c:pt>
                <c:pt idx="1683">
                  <c:v>3025.72</c:v>
                </c:pt>
                <c:pt idx="1684">
                  <c:v>3024.72</c:v>
                </c:pt>
                <c:pt idx="1685">
                  <c:v>3025.6</c:v>
                </c:pt>
                <c:pt idx="1686">
                  <c:v>3027.45</c:v>
                </c:pt>
                <c:pt idx="1687">
                  <c:v>3027.41</c:v>
                </c:pt>
                <c:pt idx="1688">
                  <c:v>3027.42</c:v>
                </c:pt>
                <c:pt idx="1689">
                  <c:v>3027.42</c:v>
                </c:pt>
                <c:pt idx="1690">
                  <c:v>3027.85</c:v>
                </c:pt>
                <c:pt idx="1691">
                  <c:v>3029.56</c:v>
                </c:pt>
                <c:pt idx="1692">
                  <c:v>3030.87</c:v>
                </c:pt>
                <c:pt idx="1693">
                  <c:v>3036.91</c:v>
                </c:pt>
                <c:pt idx="1694">
                  <c:v>3038.59</c:v>
                </c:pt>
                <c:pt idx="1695">
                  <c:v>3038.58</c:v>
                </c:pt>
                <c:pt idx="1696">
                  <c:v>3038.57</c:v>
                </c:pt>
                <c:pt idx="1697">
                  <c:v>3048.29</c:v>
                </c:pt>
                <c:pt idx="1698">
                  <c:v>3049.04</c:v>
                </c:pt>
                <c:pt idx="1699">
                  <c:v>3049.92</c:v>
                </c:pt>
                <c:pt idx="1700">
                  <c:v>3049</c:v>
                </c:pt>
                <c:pt idx="1701">
                  <c:v>3049.29</c:v>
                </c:pt>
                <c:pt idx="1702">
                  <c:v>3049.29</c:v>
                </c:pt>
                <c:pt idx="1703">
                  <c:v>3049.3</c:v>
                </c:pt>
                <c:pt idx="1704">
                  <c:v>3049.41</c:v>
                </c:pt>
                <c:pt idx="1705">
                  <c:v>3048.54</c:v>
                </c:pt>
                <c:pt idx="1706">
                  <c:v>3047.81</c:v>
                </c:pt>
                <c:pt idx="1707">
                  <c:v>3049.73</c:v>
                </c:pt>
                <c:pt idx="1708">
                  <c:v>3048.88</c:v>
                </c:pt>
                <c:pt idx="1709">
                  <c:v>3048.86</c:v>
                </c:pt>
                <c:pt idx="1710">
                  <c:v>3048.85</c:v>
                </c:pt>
                <c:pt idx="1711">
                  <c:v>3047.71</c:v>
                </c:pt>
                <c:pt idx="1712">
                  <c:v>3046.81</c:v>
                </c:pt>
                <c:pt idx="1713">
                  <c:v>3046.58</c:v>
                </c:pt>
                <c:pt idx="1714">
                  <c:v>3045.94</c:v>
                </c:pt>
                <c:pt idx="1715">
                  <c:v>3045.73</c:v>
                </c:pt>
                <c:pt idx="1716">
                  <c:v>3046.05</c:v>
                </c:pt>
                <c:pt idx="1717">
                  <c:v>3046.07</c:v>
                </c:pt>
                <c:pt idx="1718">
                  <c:v>3046.27</c:v>
                </c:pt>
                <c:pt idx="1719">
                  <c:v>3046.47</c:v>
                </c:pt>
                <c:pt idx="1720">
                  <c:v>3046.37</c:v>
                </c:pt>
                <c:pt idx="1721">
                  <c:v>3045.54</c:v>
                </c:pt>
                <c:pt idx="1722">
                  <c:v>3044.63</c:v>
                </c:pt>
                <c:pt idx="1723">
                  <c:v>3043.33</c:v>
                </c:pt>
                <c:pt idx="1724">
                  <c:v>3043.38</c:v>
                </c:pt>
                <c:pt idx="1725">
                  <c:v>3044.15</c:v>
                </c:pt>
                <c:pt idx="1726">
                  <c:v>3046.32</c:v>
                </c:pt>
                <c:pt idx="1727">
                  <c:v>3045.24</c:v>
                </c:pt>
                <c:pt idx="1728">
                  <c:v>3045.56</c:v>
                </c:pt>
                <c:pt idx="1729">
                  <c:v>3043.34</c:v>
                </c:pt>
                <c:pt idx="1730">
                  <c:v>3043.37</c:v>
                </c:pt>
                <c:pt idx="1731">
                  <c:v>3043.4</c:v>
                </c:pt>
                <c:pt idx="1732">
                  <c:v>3043.98</c:v>
                </c:pt>
                <c:pt idx="1733">
                  <c:v>3039.53</c:v>
                </c:pt>
                <c:pt idx="1734">
                  <c:v>3043.6</c:v>
                </c:pt>
                <c:pt idx="1735">
                  <c:v>3040.73</c:v>
                </c:pt>
                <c:pt idx="1736">
                  <c:v>3043.52</c:v>
                </c:pt>
                <c:pt idx="1737">
                  <c:v>3044.18</c:v>
                </c:pt>
                <c:pt idx="1738">
                  <c:v>3044.19</c:v>
                </c:pt>
                <c:pt idx="1739">
                  <c:v>3041.73</c:v>
                </c:pt>
                <c:pt idx="1740">
                  <c:v>3040.73</c:v>
                </c:pt>
                <c:pt idx="1741">
                  <c:v>3041.18</c:v>
                </c:pt>
                <c:pt idx="1742">
                  <c:v>3039.75</c:v>
                </c:pt>
                <c:pt idx="1743">
                  <c:v>3038.87</c:v>
                </c:pt>
                <c:pt idx="1744">
                  <c:v>3038.88</c:v>
                </c:pt>
                <c:pt idx="1745">
                  <c:v>3038.88</c:v>
                </c:pt>
                <c:pt idx="1746">
                  <c:v>3039.37</c:v>
                </c:pt>
                <c:pt idx="1747">
                  <c:v>3039.98</c:v>
                </c:pt>
                <c:pt idx="1748">
                  <c:v>3037.26</c:v>
                </c:pt>
                <c:pt idx="1749">
                  <c:v>3036.68</c:v>
                </c:pt>
                <c:pt idx="1750">
                  <c:v>3037.64</c:v>
                </c:pt>
                <c:pt idx="1751">
                  <c:v>3037.62</c:v>
                </c:pt>
                <c:pt idx="1752">
                  <c:v>3037.6</c:v>
                </c:pt>
                <c:pt idx="1753">
                  <c:v>3035.84</c:v>
                </c:pt>
                <c:pt idx="1754">
                  <c:v>3033.79</c:v>
                </c:pt>
                <c:pt idx="1755">
                  <c:v>3034.71</c:v>
                </c:pt>
                <c:pt idx="1756">
                  <c:v>3036.1</c:v>
                </c:pt>
                <c:pt idx="1757">
                  <c:v>3042.12</c:v>
                </c:pt>
                <c:pt idx="1758">
                  <c:v>3042.1</c:v>
                </c:pt>
                <c:pt idx="1759">
                  <c:v>3042.14</c:v>
                </c:pt>
                <c:pt idx="1760">
                  <c:v>3042.96</c:v>
                </c:pt>
                <c:pt idx="1761">
                  <c:v>3045.72</c:v>
                </c:pt>
                <c:pt idx="1762">
                  <c:v>3044.85</c:v>
                </c:pt>
                <c:pt idx="1763">
                  <c:v>3045.12</c:v>
                </c:pt>
                <c:pt idx="1764">
                  <c:v>3049.11</c:v>
                </c:pt>
                <c:pt idx="1765">
                  <c:v>3049.1</c:v>
                </c:pt>
                <c:pt idx="1766">
                  <c:v>3049.1</c:v>
                </c:pt>
                <c:pt idx="1767">
                  <c:v>3050.69</c:v>
                </c:pt>
                <c:pt idx="1768">
                  <c:v>3049.73</c:v>
                </c:pt>
                <c:pt idx="1769">
                  <c:v>3048.06</c:v>
                </c:pt>
                <c:pt idx="1770">
                  <c:v>3047.39</c:v>
                </c:pt>
                <c:pt idx="1771">
                  <c:v>3052.01</c:v>
                </c:pt>
                <c:pt idx="1772">
                  <c:v>3052</c:v>
                </c:pt>
                <c:pt idx="1773">
                  <c:v>3052</c:v>
                </c:pt>
                <c:pt idx="1774">
                  <c:v>3055.13</c:v>
                </c:pt>
                <c:pt idx="1775">
                  <c:v>3054.31</c:v>
                </c:pt>
                <c:pt idx="1776">
                  <c:v>3054.3</c:v>
                </c:pt>
                <c:pt idx="1777">
                  <c:v>3055.75</c:v>
                </c:pt>
                <c:pt idx="1778">
                  <c:v>3056.36</c:v>
                </c:pt>
                <c:pt idx="1779">
                  <c:v>3056.37</c:v>
                </c:pt>
                <c:pt idx="1780">
                  <c:v>3059.01</c:v>
                </c:pt>
                <c:pt idx="1781">
                  <c:v>3058.02</c:v>
                </c:pt>
                <c:pt idx="1782">
                  <c:v>3058.95</c:v>
                </c:pt>
                <c:pt idx="1783">
                  <c:v>3061.22</c:v>
                </c:pt>
                <c:pt idx="1784">
                  <c:v>3061.05</c:v>
                </c:pt>
                <c:pt idx="1785">
                  <c:v>3062.1</c:v>
                </c:pt>
                <c:pt idx="1786">
                  <c:v>3062.13</c:v>
                </c:pt>
                <c:pt idx="1787">
                  <c:v>3062.16</c:v>
                </c:pt>
                <c:pt idx="1788">
                  <c:v>3062.27</c:v>
                </c:pt>
                <c:pt idx="1789">
                  <c:v>3062.3</c:v>
                </c:pt>
                <c:pt idx="1790">
                  <c:v>3059.56</c:v>
                </c:pt>
                <c:pt idx="1791">
                  <c:v>3056.55</c:v>
                </c:pt>
                <c:pt idx="1792">
                  <c:v>3058.16</c:v>
                </c:pt>
                <c:pt idx="1793">
                  <c:v>3058.14</c:v>
                </c:pt>
                <c:pt idx="1794">
                  <c:v>3058.12</c:v>
                </c:pt>
                <c:pt idx="1795">
                  <c:v>3056.9</c:v>
                </c:pt>
                <c:pt idx="1796">
                  <c:v>3056.45</c:v>
                </c:pt>
                <c:pt idx="1797">
                  <c:v>3058.24</c:v>
                </c:pt>
                <c:pt idx="1798">
                  <c:v>3068.54</c:v>
                </c:pt>
                <c:pt idx="1799">
                  <c:v>3068.96</c:v>
                </c:pt>
                <c:pt idx="1800">
                  <c:v>3068.93</c:v>
                </c:pt>
                <c:pt idx="1801">
                  <c:v>3068.91</c:v>
                </c:pt>
                <c:pt idx="1802">
                  <c:v>3068.63</c:v>
                </c:pt>
                <c:pt idx="1803">
                  <c:v>3069.22</c:v>
                </c:pt>
                <c:pt idx="1804">
                  <c:v>3068.37</c:v>
                </c:pt>
                <c:pt idx="1805">
                  <c:v>3066.15</c:v>
                </c:pt>
                <c:pt idx="1806">
                  <c:v>3068.65</c:v>
                </c:pt>
                <c:pt idx="1807">
                  <c:v>3068.63</c:v>
                </c:pt>
                <c:pt idx="1808">
                  <c:v>3068.61</c:v>
                </c:pt>
                <c:pt idx="1809">
                  <c:v>3074.28</c:v>
                </c:pt>
                <c:pt idx="1810">
                  <c:v>3076.45</c:v>
                </c:pt>
                <c:pt idx="1811">
                  <c:v>3073.65</c:v>
                </c:pt>
                <c:pt idx="1812">
                  <c:v>3072.94</c:v>
                </c:pt>
                <c:pt idx="1813">
                  <c:v>3075.14</c:v>
                </c:pt>
                <c:pt idx="1814">
                  <c:v>3075.12</c:v>
                </c:pt>
                <c:pt idx="1815">
                  <c:v>3075.1</c:v>
                </c:pt>
                <c:pt idx="1816">
                  <c:v>3074.54</c:v>
                </c:pt>
                <c:pt idx="1817">
                  <c:v>3074.89</c:v>
                </c:pt>
                <c:pt idx="1818">
                  <c:v>3080.53</c:v>
                </c:pt>
                <c:pt idx="1819">
                  <c:v>3082.67</c:v>
                </c:pt>
                <c:pt idx="1820">
                  <c:v>3083.95</c:v>
                </c:pt>
                <c:pt idx="1821">
                  <c:v>3083.93</c:v>
                </c:pt>
                <c:pt idx="1822">
                  <c:v>3083.91</c:v>
                </c:pt>
                <c:pt idx="1823">
                  <c:v>3085.48</c:v>
                </c:pt>
                <c:pt idx="1824">
                  <c:v>3083.9</c:v>
                </c:pt>
                <c:pt idx="1825">
                  <c:v>3092.28</c:v>
                </c:pt>
                <c:pt idx="1826">
                  <c:v>3094.52</c:v>
                </c:pt>
                <c:pt idx="1827">
                  <c:v>3094.5</c:v>
                </c:pt>
                <c:pt idx="1828">
                  <c:v>3094.47</c:v>
                </c:pt>
                <c:pt idx="1829">
                  <c:v>3094.45</c:v>
                </c:pt>
                <c:pt idx="1830">
                  <c:v>3096.43</c:v>
                </c:pt>
                <c:pt idx="1831">
                  <c:v>3094.15</c:v>
                </c:pt>
                <c:pt idx="1832">
                  <c:v>3093.8</c:v>
                </c:pt>
                <c:pt idx="1833">
                  <c:v>3093.78</c:v>
                </c:pt>
                <c:pt idx="1834">
                  <c:v>3093.77</c:v>
                </c:pt>
                <c:pt idx="1835">
                  <c:v>3093.75</c:v>
                </c:pt>
                <c:pt idx="1836">
                  <c:v>3093.72</c:v>
                </c:pt>
                <c:pt idx="1837">
                  <c:v>3093.95</c:v>
                </c:pt>
                <c:pt idx="1838">
                  <c:v>3093.12</c:v>
                </c:pt>
                <c:pt idx="1839">
                  <c:v>3097</c:v>
                </c:pt>
                <c:pt idx="1840">
                  <c:v>3095.05</c:v>
                </c:pt>
                <c:pt idx="1841">
                  <c:v>3093.82</c:v>
                </c:pt>
                <c:pt idx="1842">
                  <c:v>3093.81</c:v>
                </c:pt>
                <c:pt idx="1843">
                  <c:v>3093.8</c:v>
                </c:pt>
                <c:pt idx="1844">
                  <c:v>3090.33</c:v>
                </c:pt>
                <c:pt idx="1845">
                  <c:v>3090.19</c:v>
                </c:pt>
                <c:pt idx="1846">
                  <c:v>3095.9</c:v>
                </c:pt>
                <c:pt idx="1847">
                  <c:v>3096.88</c:v>
                </c:pt>
                <c:pt idx="1848">
                  <c:v>3093.38</c:v>
                </c:pt>
                <c:pt idx="1849">
                  <c:v>3093.35</c:v>
                </c:pt>
                <c:pt idx="1850">
                  <c:v>3093.32</c:v>
                </c:pt>
                <c:pt idx="1851">
                  <c:v>3102.99</c:v>
                </c:pt>
                <c:pt idx="1852">
                  <c:v>3102.24</c:v>
                </c:pt>
                <c:pt idx="1853">
                  <c:v>3102.43</c:v>
                </c:pt>
                <c:pt idx="1854">
                  <c:v>3102.58</c:v>
                </c:pt>
                <c:pt idx="1855">
                  <c:v>3105.17</c:v>
                </c:pt>
                <c:pt idx="1856">
                  <c:v>3105.13</c:v>
                </c:pt>
                <c:pt idx="1857">
                  <c:v>3105.04</c:v>
                </c:pt>
                <c:pt idx="1858">
                  <c:v>3103.88</c:v>
                </c:pt>
                <c:pt idx="1859">
                  <c:v>3102.16</c:v>
                </c:pt>
                <c:pt idx="1860">
                  <c:v>3103.75</c:v>
                </c:pt>
                <c:pt idx="1861">
                  <c:v>3103.06</c:v>
                </c:pt>
                <c:pt idx="1862">
                  <c:v>3116.12</c:v>
                </c:pt>
                <c:pt idx="1863">
                  <c:v>3116.1</c:v>
                </c:pt>
                <c:pt idx="1864">
                  <c:v>3116.07</c:v>
                </c:pt>
                <c:pt idx="1865">
                  <c:v>3106.91</c:v>
                </c:pt>
                <c:pt idx="1866">
                  <c:v>3106.81</c:v>
                </c:pt>
                <c:pt idx="1867">
                  <c:v>3104.68</c:v>
                </c:pt>
                <c:pt idx="1868">
                  <c:v>3109.47</c:v>
                </c:pt>
                <c:pt idx="1869">
                  <c:v>3114.49</c:v>
                </c:pt>
                <c:pt idx="1870">
                  <c:v>3114.47</c:v>
                </c:pt>
                <c:pt idx="1871">
                  <c:v>3114.44</c:v>
                </c:pt>
                <c:pt idx="1872">
                  <c:v>3115.21</c:v>
                </c:pt>
                <c:pt idx="1873">
                  <c:v>3115.21</c:v>
                </c:pt>
                <c:pt idx="1874">
                  <c:v>3120.02</c:v>
                </c:pt>
                <c:pt idx="1875">
                  <c:v>3118.25</c:v>
                </c:pt>
                <c:pt idx="1876">
                  <c:v>3111.15</c:v>
                </c:pt>
                <c:pt idx="1877">
                  <c:v>3111.15</c:v>
                </c:pt>
                <c:pt idx="1878">
                  <c:v>3111.16</c:v>
                </c:pt>
                <c:pt idx="1879">
                  <c:v>3115.02</c:v>
                </c:pt>
                <c:pt idx="1880">
                  <c:v>3116.28</c:v>
                </c:pt>
                <c:pt idx="1881">
                  <c:v>3114.04</c:v>
                </c:pt>
                <c:pt idx="1882">
                  <c:v>3113.01</c:v>
                </c:pt>
                <c:pt idx="1883">
                  <c:v>3113.62</c:v>
                </c:pt>
                <c:pt idx="1884">
                  <c:v>3113.62</c:v>
                </c:pt>
                <c:pt idx="1885">
                  <c:v>3114.57</c:v>
                </c:pt>
                <c:pt idx="1886">
                  <c:v>3113.79</c:v>
                </c:pt>
                <c:pt idx="1887">
                  <c:v>3114.17</c:v>
                </c:pt>
                <c:pt idx="1888">
                  <c:v>3112.15</c:v>
                </c:pt>
                <c:pt idx="1889">
                  <c:v>3113.44</c:v>
                </c:pt>
                <c:pt idx="1890">
                  <c:v>3112.55</c:v>
                </c:pt>
                <c:pt idx="1891">
                  <c:v>3112.55</c:v>
                </c:pt>
                <c:pt idx="1892">
                  <c:v>3112.56</c:v>
                </c:pt>
                <c:pt idx="1893">
                  <c:v>3115.47</c:v>
                </c:pt>
                <c:pt idx="1894">
                  <c:v>3113.85</c:v>
                </c:pt>
                <c:pt idx="1895">
                  <c:v>3114.17</c:v>
                </c:pt>
                <c:pt idx="1896">
                  <c:v>3113.32</c:v>
                </c:pt>
                <c:pt idx="1897">
                  <c:v>3114.07</c:v>
                </c:pt>
                <c:pt idx="1898">
                  <c:v>3114.07</c:v>
                </c:pt>
                <c:pt idx="1899">
                  <c:v>3114.08</c:v>
                </c:pt>
                <c:pt idx="1900">
                  <c:v>3112.42</c:v>
                </c:pt>
                <c:pt idx="1901">
                  <c:v>3115.54</c:v>
                </c:pt>
                <c:pt idx="1902">
                  <c:v>3118.14</c:v>
                </c:pt>
                <c:pt idx="1903">
                  <c:v>3119.07</c:v>
                </c:pt>
                <c:pt idx="1904">
                  <c:v>3117.57</c:v>
                </c:pt>
                <c:pt idx="1905">
                  <c:v>3117.57</c:v>
                </c:pt>
                <c:pt idx="1906">
                  <c:v>3117.58</c:v>
                </c:pt>
                <c:pt idx="1907">
                  <c:v>3118.66</c:v>
                </c:pt>
                <c:pt idx="1908">
                  <c:v>3108.29</c:v>
                </c:pt>
                <c:pt idx="1909">
                  <c:v>3107.1</c:v>
                </c:pt>
                <c:pt idx="1910">
                  <c:v>3112.38</c:v>
                </c:pt>
                <c:pt idx="1911">
                  <c:v>3118.96</c:v>
                </c:pt>
                <c:pt idx="1912">
                  <c:v>3118.95</c:v>
                </c:pt>
                <c:pt idx="1913">
                  <c:v>3118.93</c:v>
                </c:pt>
                <c:pt idx="1914">
                  <c:v>3120.8</c:v>
                </c:pt>
                <c:pt idx="1915">
                  <c:v>3118.33</c:v>
                </c:pt>
                <c:pt idx="1916">
                  <c:v>3119.42</c:v>
                </c:pt>
                <c:pt idx="1917">
                  <c:v>3116.88</c:v>
                </c:pt>
                <c:pt idx="1918">
                  <c:v>3114.35</c:v>
                </c:pt>
                <c:pt idx="1919">
                  <c:v>3114.37</c:v>
                </c:pt>
                <c:pt idx="1920">
                  <c:v>3114.39</c:v>
                </c:pt>
                <c:pt idx="1921">
                  <c:v>3118.61</c:v>
                </c:pt>
                <c:pt idx="1922">
                  <c:v>3114.3</c:v>
                </c:pt>
                <c:pt idx="1923">
                  <c:v>3115.31</c:v>
                </c:pt>
                <c:pt idx="1924">
                  <c:v>3117.98</c:v>
                </c:pt>
                <c:pt idx="1925">
                  <c:v>3119.91</c:v>
                </c:pt>
                <c:pt idx="1926">
                  <c:v>3120.45</c:v>
                </c:pt>
                <c:pt idx="1927">
                  <c:v>3120.48</c:v>
                </c:pt>
                <c:pt idx="1928">
                  <c:v>3122.59</c:v>
                </c:pt>
                <c:pt idx="1929">
                  <c:v>3124.38</c:v>
                </c:pt>
                <c:pt idx="1930">
                  <c:v>3120.4</c:v>
                </c:pt>
                <c:pt idx="1931">
                  <c:v>3120.12</c:v>
                </c:pt>
                <c:pt idx="1932">
                  <c:v>3127.2</c:v>
                </c:pt>
                <c:pt idx="1933">
                  <c:v>3127.23</c:v>
                </c:pt>
                <c:pt idx="1934">
                  <c:v>3127.25</c:v>
                </c:pt>
                <c:pt idx="1935">
                  <c:v>3130.03</c:v>
                </c:pt>
                <c:pt idx="1936">
                  <c:v>3130.56</c:v>
                </c:pt>
                <c:pt idx="1937">
                  <c:v>3137.16</c:v>
                </c:pt>
                <c:pt idx="1938">
                  <c:v>3137.96</c:v>
                </c:pt>
                <c:pt idx="1939">
                  <c:v>3133</c:v>
                </c:pt>
                <c:pt idx="1940">
                  <c:v>3132.98</c:v>
                </c:pt>
                <c:pt idx="1941">
                  <c:v>3132.97</c:v>
                </c:pt>
                <c:pt idx="1942">
                  <c:v>3134.48</c:v>
                </c:pt>
                <c:pt idx="1943">
                  <c:v>3134.24</c:v>
                </c:pt>
                <c:pt idx="1944">
                  <c:v>3134.17</c:v>
                </c:pt>
                <c:pt idx="1945">
                  <c:v>3122.94</c:v>
                </c:pt>
                <c:pt idx="1946">
                  <c:v>3122.92</c:v>
                </c:pt>
                <c:pt idx="1947">
                  <c:v>3122.91</c:v>
                </c:pt>
                <c:pt idx="1948">
                  <c:v>3122.91</c:v>
                </c:pt>
                <c:pt idx="1949">
                  <c:v>3122.91</c:v>
                </c:pt>
                <c:pt idx="1950">
                  <c:v>3122.88</c:v>
                </c:pt>
                <c:pt idx="1951">
                  <c:v>3123.37</c:v>
                </c:pt>
                <c:pt idx="1952">
                  <c:v>3122.6</c:v>
                </c:pt>
                <c:pt idx="1953">
                  <c:v>3122.68</c:v>
                </c:pt>
                <c:pt idx="1954">
                  <c:v>3122.67</c:v>
                </c:pt>
                <c:pt idx="1955">
                  <c:v>3122.67</c:v>
                </c:pt>
                <c:pt idx="1956">
                  <c:v>3124.07</c:v>
                </c:pt>
                <c:pt idx="1957">
                  <c:v>3124.93</c:v>
                </c:pt>
                <c:pt idx="1958">
                  <c:v>3129.12</c:v>
                </c:pt>
                <c:pt idx="1959">
                  <c:v>3126.34</c:v>
                </c:pt>
                <c:pt idx="1960">
                  <c:v>3126.68</c:v>
                </c:pt>
                <c:pt idx="1961">
                  <c:v>3126.67</c:v>
                </c:pt>
                <c:pt idx="1962">
                  <c:v>3126.7</c:v>
                </c:pt>
                <c:pt idx="1963">
                  <c:v>3125.36</c:v>
                </c:pt>
                <c:pt idx="1964">
                  <c:v>3124.47</c:v>
                </c:pt>
                <c:pt idx="1965">
                  <c:v>3129.85</c:v>
                </c:pt>
                <c:pt idx="1966">
                  <c:v>3137.76</c:v>
                </c:pt>
                <c:pt idx="1967">
                  <c:v>3137.79</c:v>
                </c:pt>
                <c:pt idx="1968">
                  <c:v>3137.78</c:v>
                </c:pt>
                <c:pt idx="1969">
                  <c:v>3137.77</c:v>
                </c:pt>
                <c:pt idx="1970">
                  <c:v>3123.92</c:v>
                </c:pt>
                <c:pt idx="1971">
                  <c:v>3120.83</c:v>
                </c:pt>
                <c:pt idx="1972">
                  <c:v>3120.89</c:v>
                </c:pt>
                <c:pt idx="1973">
                  <c:v>3134.93</c:v>
                </c:pt>
                <c:pt idx="1974">
                  <c:v>3135.26</c:v>
                </c:pt>
                <c:pt idx="1975">
                  <c:v>3135.25</c:v>
                </c:pt>
                <c:pt idx="1976">
                  <c:v>3135.32</c:v>
                </c:pt>
                <c:pt idx="1977">
                  <c:v>3127.44</c:v>
                </c:pt>
                <c:pt idx="1978">
                  <c:v>3134.7</c:v>
                </c:pt>
                <c:pt idx="1979">
                  <c:v>3129.95</c:v>
                </c:pt>
                <c:pt idx="1980">
                  <c:v>3128.8</c:v>
                </c:pt>
                <c:pt idx="1981">
                  <c:v>3130.97</c:v>
                </c:pt>
                <c:pt idx="1982">
                  <c:v>3130.94</c:v>
                </c:pt>
                <c:pt idx="1983">
                  <c:v>3130.92</c:v>
                </c:pt>
                <c:pt idx="1984">
                  <c:v>3130.79</c:v>
                </c:pt>
                <c:pt idx="1985">
                  <c:v>3130.14</c:v>
                </c:pt>
                <c:pt idx="1986">
                  <c:v>3131.17</c:v>
                </c:pt>
                <c:pt idx="1987">
                  <c:v>3130.76</c:v>
                </c:pt>
                <c:pt idx="1988">
                  <c:v>3131.43</c:v>
                </c:pt>
                <c:pt idx="1989">
                  <c:v>3131.41</c:v>
                </c:pt>
                <c:pt idx="1990">
                  <c:v>3131.3</c:v>
                </c:pt>
                <c:pt idx="1991">
                  <c:v>3131.13</c:v>
                </c:pt>
                <c:pt idx="1992">
                  <c:v>3130.86</c:v>
                </c:pt>
                <c:pt idx="1993">
                  <c:v>3130.72</c:v>
                </c:pt>
                <c:pt idx="1994">
                  <c:v>3128.36</c:v>
                </c:pt>
                <c:pt idx="1995">
                  <c:v>3128.98</c:v>
                </c:pt>
                <c:pt idx="1996">
                  <c:v>3128.96</c:v>
                </c:pt>
                <c:pt idx="1997">
                  <c:v>3128.94</c:v>
                </c:pt>
                <c:pt idx="1998">
                  <c:v>3128.93</c:v>
                </c:pt>
                <c:pt idx="1999">
                  <c:v>3128.64</c:v>
                </c:pt>
                <c:pt idx="2000">
                  <c:v>3126.04</c:v>
                </c:pt>
                <c:pt idx="2001">
                  <c:v>3125.57</c:v>
                </c:pt>
                <c:pt idx="2002">
                  <c:v>3128.24</c:v>
                </c:pt>
                <c:pt idx="2003">
                  <c:v>3128.22</c:v>
                </c:pt>
                <c:pt idx="2004">
                  <c:v>3128.2</c:v>
                </c:pt>
                <c:pt idx="2005">
                  <c:v>3129.75</c:v>
                </c:pt>
                <c:pt idx="2006">
                  <c:v>3125.34</c:v>
                </c:pt>
                <c:pt idx="2007">
                  <c:v>3132.11</c:v>
                </c:pt>
                <c:pt idx="2008">
                  <c:v>3126.79</c:v>
                </c:pt>
                <c:pt idx="2009">
                  <c:v>3127.39</c:v>
                </c:pt>
                <c:pt idx="2010">
                  <c:v>3127.37</c:v>
                </c:pt>
                <c:pt idx="2011">
                  <c:v>3127.35</c:v>
                </c:pt>
                <c:pt idx="2012">
                  <c:v>3127.59</c:v>
                </c:pt>
                <c:pt idx="2013">
                  <c:v>3128.31</c:v>
                </c:pt>
                <c:pt idx="2014">
                  <c:v>3133.01</c:v>
                </c:pt>
                <c:pt idx="2015">
                  <c:v>3142.81</c:v>
                </c:pt>
                <c:pt idx="2016">
                  <c:v>3142.12</c:v>
                </c:pt>
                <c:pt idx="2017">
                  <c:v>3142.14</c:v>
                </c:pt>
                <c:pt idx="2018">
                  <c:v>3142.17</c:v>
                </c:pt>
                <c:pt idx="2019">
                  <c:v>3142.8</c:v>
                </c:pt>
                <c:pt idx="2020">
                  <c:v>3142.27</c:v>
                </c:pt>
                <c:pt idx="2021">
                  <c:v>3144.07</c:v>
                </c:pt>
                <c:pt idx="2022">
                  <c:v>3142.18</c:v>
                </c:pt>
                <c:pt idx="2023">
                  <c:v>3142.47</c:v>
                </c:pt>
                <c:pt idx="2024">
                  <c:v>3142.49</c:v>
                </c:pt>
                <c:pt idx="2025">
                  <c:v>3142.51</c:v>
                </c:pt>
                <c:pt idx="2026">
                  <c:v>3142.97</c:v>
                </c:pt>
                <c:pt idx="2027">
                  <c:v>3143.32</c:v>
                </c:pt>
                <c:pt idx="2028">
                  <c:v>3142.12</c:v>
                </c:pt>
                <c:pt idx="2029">
                  <c:v>3146.39</c:v>
                </c:pt>
                <c:pt idx="2030">
                  <c:v>3146.23</c:v>
                </c:pt>
                <c:pt idx="2031">
                  <c:v>3146.21</c:v>
                </c:pt>
                <c:pt idx="2032">
                  <c:v>3146.19</c:v>
                </c:pt>
                <c:pt idx="2033">
                  <c:v>3147.77</c:v>
                </c:pt>
                <c:pt idx="2034">
                  <c:v>3148.55</c:v>
                </c:pt>
                <c:pt idx="2035">
                  <c:v>3146.98</c:v>
                </c:pt>
                <c:pt idx="2036">
                  <c:v>3146.96</c:v>
                </c:pt>
                <c:pt idx="2037">
                  <c:v>3148.31</c:v>
                </c:pt>
                <c:pt idx="2038">
                  <c:v>3148.29</c:v>
                </c:pt>
                <c:pt idx="2039">
                  <c:v>3148.31</c:v>
                </c:pt>
                <c:pt idx="2040">
                  <c:v>3147.29</c:v>
                </c:pt>
                <c:pt idx="2041">
                  <c:v>3148.47</c:v>
                </c:pt>
                <c:pt idx="2042">
                  <c:v>3148.13</c:v>
                </c:pt>
                <c:pt idx="2043">
                  <c:v>3148.8</c:v>
                </c:pt>
                <c:pt idx="2044">
                  <c:v>3149.92</c:v>
                </c:pt>
                <c:pt idx="2045">
                  <c:v>3146.85</c:v>
                </c:pt>
                <c:pt idx="2046">
                  <c:v>3147.24</c:v>
                </c:pt>
                <c:pt idx="2047">
                  <c:v>3148.52</c:v>
                </c:pt>
                <c:pt idx="2048">
                  <c:v>3148.64</c:v>
                </c:pt>
                <c:pt idx="2049">
                  <c:v>3149.07</c:v>
                </c:pt>
                <c:pt idx="2050">
                  <c:v>3150.85</c:v>
                </c:pt>
                <c:pt idx="2051">
                  <c:v>3152.17</c:v>
                </c:pt>
                <c:pt idx="2052">
                  <c:v>3152.15</c:v>
                </c:pt>
                <c:pt idx="2053">
                  <c:v>3152.13</c:v>
                </c:pt>
                <c:pt idx="2054">
                  <c:v>3154.42</c:v>
                </c:pt>
                <c:pt idx="2055">
                  <c:v>3154.48</c:v>
                </c:pt>
                <c:pt idx="2056">
                  <c:v>3157.37</c:v>
                </c:pt>
                <c:pt idx="2057">
                  <c:v>3155.76</c:v>
                </c:pt>
                <c:pt idx="2058">
                  <c:v>3153.43</c:v>
                </c:pt>
                <c:pt idx="2059">
                  <c:v>3153.41</c:v>
                </c:pt>
                <c:pt idx="2060">
                  <c:v>3153.38</c:v>
                </c:pt>
                <c:pt idx="2061">
                  <c:v>3157.01</c:v>
                </c:pt>
                <c:pt idx="2062">
                  <c:v>3156.28</c:v>
                </c:pt>
                <c:pt idx="2063">
                  <c:v>3160.01</c:v>
                </c:pt>
                <c:pt idx="2064">
                  <c:v>3160.02</c:v>
                </c:pt>
                <c:pt idx="2065">
                  <c:v>3158.01</c:v>
                </c:pt>
                <c:pt idx="2066">
                  <c:v>3158.03</c:v>
                </c:pt>
                <c:pt idx="2067">
                  <c:v>3158.04</c:v>
                </c:pt>
                <c:pt idx="2068">
                  <c:v>3157.81</c:v>
                </c:pt>
                <c:pt idx="2069">
                  <c:v>3158.62</c:v>
                </c:pt>
                <c:pt idx="2070">
                  <c:v>3159.43</c:v>
                </c:pt>
                <c:pt idx="2071">
                  <c:v>3160.24</c:v>
                </c:pt>
                <c:pt idx="2072">
                  <c:v>3161.05</c:v>
                </c:pt>
                <c:pt idx="2073">
                  <c:v>3161.86</c:v>
                </c:pt>
                <c:pt idx="2074">
                  <c:v>3162.67</c:v>
                </c:pt>
                <c:pt idx="2075">
                  <c:v>3163.48</c:v>
                </c:pt>
                <c:pt idx="2076">
                  <c:v>3164.29</c:v>
                </c:pt>
                <c:pt idx="2077">
                  <c:v>3165.1</c:v>
                </c:pt>
                <c:pt idx="2078">
                  <c:v>3165.91</c:v>
                </c:pt>
                <c:pt idx="2079">
                  <c:v>3166.72</c:v>
                </c:pt>
                <c:pt idx="2080">
                  <c:v>3167.53</c:v>
                </c:pt>
                <c:pt idx="2081">
                  <c:v>3168.34</c:v>
                </c:pt>
                <c:pt idx="2082">
                  <c:v>3169.15</c:v>
                </c:pt>
                <c:pt idx="2083">
                  <c:v>3169.96</c:v>
                </c:pt>
                <c:pt idx="2084">
                  <c:v>3170.77</c:v>
                </c:pt>
                <c:pt idx="2085">
                  <c:v>3171.58</c:v>
                </c:pt>
                <c:pt idx="2086">
                  <c:v>3172.39</c:v>
                </c:pt>
                <c:pt idx="2087">
                  <c:v>3173.2</c:v>
                </c:pt>
                <c:pt idx="2088">
                  <c:v>3174.01</c:v>
                </c:pt>
                <c:pt idx="2089">
                  <c:v>3174.82</c:v>
                </c:pt>
                <c:pt idx="2090">
                  <c:v>3175.63</c:v>
                </c:pt>
                <c:pt idx="2091">
                  <c:v>3176.44</c:v>
                </c:pt>
                <c:pt idx="2092">
                  <c:v>3177.25</c:v>
                </c:pt>
                <c:pt idx="2093">
                  <c:v>3178.06</c:v>
                </c:pt>
                <c:pt idx="2094">
                  <c:v>3178.87</c:v>
                </c:pt>
                <c:pt idx="2095">
                  <c:v>3179.68</c:v>
                </c:pt>
                <c:pt idx="2096">
                  <c:v>3180.49</c:v>
                </c:pt>
                <c:pt idx="2097">
                  <c:v>3181.3</c:v>
                </c:pt>
                <c:pt idx="2098">
                  <c:v>3182.11</c:v>
                </c:pt>
                <c:pt idx="2099">
                  <c:v>3182.92</c:v>
                </c:pt>
                <c:pt idx="2100">
                  <c:v>3145.62</c:v>
                </c:pt>
                <c:pt idx="2101">
                  <c:v>3145.57</c:v>
                </c:pt>
                <c:pt idx="2102">
                  <c:v>3145.52</c:v>
                </c:pt>
                <c:pt idx="2103">
                  <c:v>3144.97</c:v>
                </c:pt>
                <c:pt idx="2104">
                  <c:v>3146.14</c:v>
                </c:pt>
                <c:pt idx="2105">
                  <c:v>3145.5</c:v>
                </c:pt>
                <c:pt idx="2106">
                  <c:v>3145.03</c:v>
                </c:pt>
                <c:pt idx="2107">
                  <c:v>3136.79</c:v>
                </c:pt>
                <c:pt idx="2108">
                  <c:v>3136.74</c:v>
                </c:pt>
                <c:pt idx="2109">
                  <c:v>3136.68</c:v>
                </c:pt>
                <c:pt idx="2110">
                  <c:v>3134.97</c:v>
                </c:pt>
                <c:pt idx="2111">
                  <c:v>3135.21</c:v>
                </c:pt>
                <c:pt idx="2112">
                  <c:v>3134.59</c:v>
                </c:pt>
                <c:pt idx="2113">
                  <c:v>3134.72</c:v>
                </c:pt>
                <c:pt idx="2114">
                  <c:v>3136.68</c:v>
                </c:pt>
                <c:pt idx="2115">
                  <c:v>3136.62</c:v>
                </c:pt>
                <c:pt idx="2116">
                  <c:v>3136.57</c:v>
                </c:pt>
                <c:pt idx="2117">
                  <c:v>3133.47</c:v>
                </c:pt>
                <c:pt idx="2118">
                  <c:v>3125.29</c:v>
                </c:pt>
                <c:pt idx="2119">
                  <c:v>3126.19</c:v>
                </c:pt>
                <c:pt idx="2120">
                  <c:v>3125.08</c:v>
                </c:pt>
                <c:pt idx="2121">
                  <c:v>3131.25</c:v>
                </c:pt>
                <c:pt idx="2122">
                  <c:v>3131.18</c:v>
                </c:pt>
                <c:pt idx="2123">
                  <c:v>3131.12</c:v>
                </c:pt>
                <c:pt idx="2124">
                  <c:v>3121.39</c:v>
                </c:pt>
                <c:pt idx="2125">
                  <c:v>3133.28</c:v>
                </c:pt>
                <c:pt idx="2126">
                  <c:v>3131.61</c:v>
                </c:pt>
                <c:pt idx="2127">
                  <c:v>3131.23</c:v>
                </c:pt>
                <c:pt idx="2128">
                  <c:v>3134.32</c:v>
                </c:pt>
                <c:pt idx="2129">
                  <c:v>3134.26</c:v>
                </c:pt>
                <c:pt idx="2130">
                  <c:v>3134.2</c:v>
                </c:pt>
                <c:pt idx="2131">
                  <c:v>3135.57</c:v>
                </c:pt>
                <c:pt idx="2132">
                  <c:v>3129.69</c:v>
                </c:pt>
                <c:pt idx="2133">
                  <c:v>3131.31</c:v>
                </c:pt>
                <c:pt idx="2134">
                  <c:v>3127.44</c:v>
                </c:pt>
                <c:pt idx="2135">
                  <c:v>3133.13</c:v>
                </c:pt>
                <c:pt idx="2136">
                  <c:v>3133.17</c:v>
                </c:pt>
                <c:pt idx="2137">
                  <c:v>3133.19</c:v>
                </c:pt>
                <c:pt idx="2138">
                  <c:v>3139.24</c:v>
                </c:pt>
                <c:pt idx="2139">
                  <c:v>3139.92</c:v>
                </c:pt>
                <c:pt idx="2140">
                  <c:v>3140.86</c:v>
                </c:pt>
                <c:pt idx="2141">
                  <c:v>3140.78</c:v>
                </c:pt>
                <c:pt idx="2142">
                  <c:v>3137.17</c:v>
                </c:pt>
                <c:pt idx="2143">
                  <c:v>3137.14</c:v>
                </c:pt>
                <c:pt idx="2144">
                  <c:v>3137.11</c:v>
                </c:pt>
                <c:pt idx="2145">
                  <c:v>3147.51</c:v>
                </c:pt>
                <c:pt idx="2146">
                  <c:v>3146.75</c:v>
                </c:pt>
                <c:pt idx="2147">
                  <c:v>3147.63</c:v>
                </c:pt>
                <c:pt idx="2148">
                  <c:v>3144.08</c:v>
                </c:pt>
                <c:pt idx="2149">
                  <c:v>3143.88</c:v>
                </c:pt>
                <c:pt idx="2150">
                  <c:v>3143.84</c:v>
                </c:pt>
                <c:pt idx="2151">
                  <c:v>3143.81</c:v>
                </c:pt>
                <c:pt idx="2152">
                  <c:v>3145.76</c:v>
                </c:pt>
                <c:pt idx="2153">
                  <c:v>3146.69</c:v>
                </c:pt>
                <c:pt idx="2154">
                  <c:v>3126.33</c:v>
                </c:pt>
                <c:pt idx="2155">
                  <c:v>3139.76</c:v>
                </c:pt>
                <c:pt idx="2156">
                  <c:v>3139.01</c:v>
                </c:pt>
                <c:pt idx="2157">
                  <c:v>3138.98</c:v>
                </c:pt>
                <c:pt idx="2158">
                  <c:v>3138.96</c:v>
                </c:pt>
                <c:pt idx="2159">
                  <c:v>3139.33</c:v>
                </c:pt>
                <c:pt idx="2160">
                  <c:v>3137.65</c:v>
                </c:pt>
                <c:pt idx="2161">
                  <c:v>3119.39</c:v>
                </c:pt>
                <c:pt idx="2162">
                  <c:v>3133.29</c:v>
                </c:pt>
                <c:pt idx="2163">
                  <c:v>3160.28</c:v>
                </c:pt>
                <c:pt idx="2164">
                  <c:v>3160.27</c:v>
                </c:pt>
                <c:pt idx="2165">
                  <c:v>3160.27</c:v>
                </c:pt>
                <c:pt idx="2166">
                  <c:v>3161.44</c:v>
                </c:pt>
                <c:pt idx="2167">
                  <c:v>3161.42</c:v>
                </c:pt>
                <c:pt idx="2168">
                  <c:v>3162.21</c:v>
                </c:pt>
                <c:pt idx="2169">
                  <c:v>3153.88</c:v>
                </c:pt>
                <c:pt idx="2170">
                  <c:v>3159.07</c:v>
                </c:pt>
                <c:pt idx="2171">
                  <c:v>3159.06</c:v>
                </c:pt>
                <c:pt idx="2172">
                  <c:v>3159.05</c:v>
                </c:pt>
                <c:pt idx="2173">
                  <c:v>3159.01</c:v>
                </c:pt>
                <c:pt idx="2174">
                  <c:v>3159.46</c:v>
                </c:pt>
                <c:pt idx="2175">
                  <c:v>3158.23</c:v>
                </c:pt>
                <c:pt idx="2176">
                  <c:v>3155.51</c:v>
                </c:pt>
                <c:pt idx="2177">
                  <c:v>3152.73</c:v>
                </c:pt>
                <c:pt idx="2178">
                  <c:v>3152.73</c:v>
                </c:pt>
                <c:pt idx="2179">
                  <c:v>3152.73</c:v>
                </c:pt>
                <c:pt idx="2180">
                  <c:v>3151.52</c:v>
                </c:pt>
                <c:pt idx="2181">
                  <c:v>3152.68</c:v>
                </c:pt>
                <c:pt idx="2182">
                  <c:v>3153.08</c:v>
                </c:pt>
                <c:pt idx="2183">
                  <c:v>3150.98</c:v>
                </c:pt>
                <c:pt idx="2184">
                  <c:v>3150.46</c:v>
                </c:pt>
                <c:pt idx="2185">
                  <c:v>3150.46</c:v>
                </c:pt>
                <c:pt idx="2186">
                  <c:v>3150.45</c:v>
                </c:pt>
                <c:pt idx="2187">
                  <c:v>3151.04</c:v>
                </c:pt>
                <c:pt idx="2188">
                  <c:v>3152.84</c:v>
                </c:pt>
                <c:pt idx="2189">
                  <c:v>3151.75</c:v>
                </c:pt>
                <c:pt idx="2190">
                  <c:v>3134.17</c:v>
                </c:pt>
                <c:pt idx="2191">
                  <c:v>3134.18</c:v>
                </c:pt>
                <c:pt idx="2192">
                  <c:v>3154.05</c:v>
                </c:pt>
                <c:pt idx="2193">
                  <c:v>3154.01</c:v>
                </c:pt>
                <c:pt idx="2194">
                  <c:v>3153.47</c:v>
                </c:pt>
                <c:pt idx="2195">
                  <c:v>3153.4</c:v>
                </c:pt>
                <c:pt idx="2196">
                  <c:v>3153.41</c:v>
                </c:pt>
                <c:pt idx="2197">
                  <c:v>3153.26</c:v>
                </c:pt>
                <c:pt idx="2198">
                  <c:v>3153.16</c:v>
                </c:pt>
                <c:pt idx="2199">
                  <c:v>3153.13</c:v>
                </c:pt>
                <c:pt idx="2200">
                  <c:v>3153.56</c:v>
                </c:pt>
                <c:pt idx="2201">
                  <c:v>3160.45</c:v>
                </c:pt>
                <c:pt idx="2202">
                  <c:v>3175.7</c:v>
                </c:pt>
                <c:pt idx="2203">
                  <c:v>3175.51</c:v>
                </c:pt>
                <c:pt idx="2204">
                  <c:v>3174.62</c:v>
                </c:pt>
                <c:pt idx="2205">
                  <c:v>3173.2</c:v>
                </c:pt>
                <c:pt idx="2206">
                  <c:v>3173.14</c:v>
                </c:pt>
                <c:pt idx="2207">
                  <c:v>3173.09</c:v>
                </c:pt>
                <c:pt idx="2208">
                  <c:v>3172.91</c:v>
                </c:pt>
                <c:pt idx="2209">
                  <c:v>3201.8</c:v>
                </c:pt>
                <c:pt idx="2210">
                  <c:v>3203.84</c:v>
                </c:pt>
                <c:pt idx="2211">
                  <c:v>3203.8</c:v>
                </c:pt>
                <c:pt idx="2212">
                  <c:v>3205.24</c:v>
                </c:pt>
                <c:pt idx="2213">
                  <c:v>3205.19</c:v>
                </c:pt>
                <c:pt idx="2214">
                  <c:v>3205.13</c:v>
                </c:pt>
                <c:pt idx="2215">
                  <c:v>3202.7</c:v>
                </c:pt>
                <c:pt idx="2216">
                  <c:v>3201.94</c:v>
                </c:pt>
                <c:pt idx="2217">
                  <c:v>3200.78</c:v>
                </c:pt>
                <c:pt idx="2218">
                  <c:v>3204.46</c:v>
                </c:pt>
                <c:pt idx="2219">
                  <c:v>3203.16</c:v>
                </c:pt>
                <c:pt idx="2220">
                  <c:v>3203.1</c:v>
                </c:pt>
                <c:pt idx="2221">
                  <c:v>3200.65</c:v>
                </c:pt>
                <c:pt idx="2222">
                  <c:v>3203.51</c:v>
                </c:pt>
                <c:pt idx="2223">
                  <c:v>3205.29</c:v>
                </c:pt>
                <c:pt idx="2224">
                  <c:v>3206.02</c:v>
                </c:pt>
                <c:pt idx="2225">
                  <c:v>3209.09</c:v>
                </c:pt>
                <c:pt idx="2226">
                  <c:v>3208.92</c:v>
                </c:pt>
                <c:pt idx="2227">
                  <c:v>3208.88</c:v>
                </c:pt>
                <c:pt idx="2228">
                  <c:v>3208.84</c:v>
                </c:pt>
                <c:pt idx="2229">
                  <c:v>3197.37</c:v>
                </c:pt>
                <c:pt idx="2230">
                  <c:v>3209.96</c:v>
                </c:pt>
                <c:pt idx="2231">
                  <c:v>3211.53</c:v>
                </c:pt>
                <c:pt idx="2232">
                  <c:v>3173.56</c:v>
                </c:pt>
                <c:pt idx="2233">
                  <c:v>3175.14</c:v>
                </c:pt>
                <c:pt idx="2234">
                  <c:v>3175.16</c:v>
                </c:pt>
                <c:pt idx="2235">
                  <c:v>3175.18</c:v>
                </c:pt>
                <c:pt idx="2236">
                  <c:v>3175.34</c:v>
                </c:pt>
                <c:pt idx="2237">
                  <c:v>3175.36</c:v>
                </c:pt>
                <c:pt idx="2238">
                  <c:v>3175.37</c:v>
                </c:pt>
                <c:pt idx="2239">
                  <c:v>3175.8</c:v>
                </c:pt>
                <c:pt idx="2240">
                  <c:v>3162.46</c:v>
                </c:pt>
                <c:pt idx="2241">
                  <c:v>3162.46</c:v>
                </c:pt>
                <c:pt idx="2242">
                  <c:v>3167.71</c:v>
                </c:pt>
                <c:pt idx="2243">
                  <c:v>3167.71</c:v>
                </c:pt>
                <c:pt idx="2244">
                  <c:v>3165.31</c:v>
                </c:pt>
                <c:pt idx="2245">
                  <c:v>3165.28</c:v>
                </c:pt>
                <c:pt idx="2246">
                  <c:v>3161.57</c:v>
                </c:pt>
                <c:pt idx="2247">
                  <c:v>3159.33</c:v>
                </c:pt>
                <c:pt idx="2248">
                  <c:v>3159.14</c:v>
                </c:pt>
                <c:pt idx="2249">
                  <c:v>3159.14</c:v>
                </c:pt>
                <c:pt idx="2250">
                  <c:v>3156.44</c:v>
                </c:pt>
                <c:pt idx="2251">
                  <c:v>3136.43</c:v>
                </c:pt>
                <c:pt idx="2252">
                  <c:v>3134.35</c:v>
                </c:pt>
                <c:pt idx="2253">
                  <c:v>3132.01</c:v>
                </c:pt>
                <c:pt idx="2254">
                  <c:v>3126.99</c:v>
                </c:pt>
                <c:pt idx="2255">
                  <c:v>3127</c:v>
                </c:pt>
                <c:pt idx="2256">
                  <c:v>3127</c:v>
                </c:pt>
                <c:pt idx="2257">
                  <c:v>3126.74</c:v>
                </c:pt>
                <c:pt idx="2258">
                  <c:v>3127.63</c:v>
                </c:pt>
                <c:pt idx="2259">
                  <c:v>3128.56</c:v>
                </c:pt>
                <c:pt idx="2260">
                  <c:v>3127.94</c:v>
                </c:pt>
                <c:pt idx="2261">
                  <c:v>3127.4</c:v>
                </c:pt>
                <c:pt idx="2262">
                  <c:v>3127.41</c:v>
                </c:pt>
                <c:pt idx="2263">
                  <c:v>3127.41</c:v>
                </c:pt>
                <c:pt idx="2264">
                  <c:v>3127.4</c:v>
                </c:pt>
                <c:pt idx="2265">
                  <c:v>3127.82</c:v>
                </c:pt>
                <c:pt idx="2266">
                  <c:v>3127.27</c:v>
                </c:pt>
                <c:pt idx="2267">
                  <c:v>3122.96</c:v>
                </c:pt>
                <c:pt idx="2268">
                  <c:v>3115.76</c:v>
                </c:pt>
                <c:pt idx="2269">
                  <c:v>3115.77</c:v>
                </c:pt>
                <c:pt idx="2270">
                  <c:v>3115.78</c:v>
                </c:pt>
                <c:pt idx="2271">
                  <c:v>3123.94</c:v>
                </c:pt>
                <c:pt idx="2272">
                  <c:v>3128.37</c:v>
                </c:pt>
                <c:pt idx="2273">
                  <c:v>3127.92</c:v>
                </c:pt>
                <c:pt idx="2274">
                  <c:v>3128.87</c:v>
                </c:pt>
                <c:pt idx="2275">
                  <c:v>3133.06</c:v>
                </c:pt>
                <c:pt idx="2276">
                  <c:v>3133.07</c:v>
                </c:pt>
                <c:pt idx="2277">
                  <c:v>3133.08</c:v>
                </c:pt>
                <c:pt idx="2278">
                  <c:v>3133.78</c:v>
                </c:pt>
                <c:pt idx="2279">
                  <c:v>3142.2</c:v>
                </c:pt>
                <c:pt idx="2280">
                  <c:v>3145.38</c:v>
                </c:pt>
                <c:pt idx="2281">
                  <c:v>3143.28</c:v>
                </c:pt>
                <c:pt idx="2282">
                  <c:v>3168.23</c:v>
                </c:pt>
                <c:pt idx="2283">
                  <c:v>3168.28</c:v>
                </c:pt>
                <c:pt idx="2284">
                  <c:v>3168.33</c:v>
                </c:pt>
                <c:pt idx="2285">
                  <c:v>3167.18</c:v>
                </c:pt>
                <c:pt idx="2286">
                  <c:v>3167.01</c:v>
                </c:pt>
                <c:pt idx="2287">
                  <c:v>3169.46</c:v>
                </c:pt>
                <c:pt idx="2288">
                  <c:v>3173.08</c:v>
                </c:pt>
                <c:pt idx="2289">
                  <c:v>3176.25</c:v>
                </c:pt>
                <c:pt idx="2290">
                  <c:v>3176.3</c:v>
                </c:pt>
                <c:pt idx="2291">
                  <c:v>3176.35</c:v>
                </c:pt>
                <c:pt idx="2292">
                  <c:v>3175.89</c:v>
                </c:pt>
                <c:pt idx="2293">
                  <c:v>3113.72</c:v>
                </c:pt>
                <c:pt idx="2294">
                  <c:v>3164.23</c:v>
                </c:pt>
                <c:pt idx="2295">
                  <c:v>3164.54</c:v>
                </c:pt>
                <c:pt idx="2296">
                  <c:v>3166.76</c:v>
                </c:pt>
                <c:pt idx="2297">
                  <c:v>3166.75</c:v>
                </c:pt>
                <c:pt idx="2298">
                  <c:v>3167.62</c:v>
                </c:pt>
                <c:pt idx="2299">
                  <c:v>3172.67</c:v>
                </c:pt>
                <c:pt idx="2300">
                  <c:v>3170.71</c:v>
                </c:pt>
                <c:pt idx="2301">
                  <c:v>3168.95</c:v>
                </c:pt>
                <c:pt idx="2302">
                  <c:v>3168.3</c:v>
                </c:pt>
                <c:pt idx="2303">
                  <c:v>3168.1</c:v>
                </c:pt>
                <c:pt idx="2304">
                  <c:v>3168.1</c:v>
                </c:pt>
                <c:pt idx="2305">
                  <c:v>3164.09</c:v>
                </c:pt>
                <c:pt idx="2306">
                  <c:v>3163.94</c:v>
                </c:pt>
                <c:pt idx="2307">
                  <c:v>3163.43</c:v>
                </c:pt>
                <c:pt idx="2308">
                  <c:v>3164.92</c:v>
                </c:pt>
                <c:pt idx="2309">
                  <c:v>3172.42</c:v>
                </c:pt>
                <c:pt idx="2310">
                  <c:v>3164.29</c:v>
                </c:pt>
                <c:pt idx="2311">
                  <c:v>3164.29</c:v>
                </c:pt>
                <c:pt idx="2312">
                  <c:v>3164.29</c:v>
                </c:pt>
                <c:pt idx="2313">
                  <c:v>3164.24</c:v>
                </c:pt>
                <c:pt idx="2314">
                  <c:v>3164.14</c:v>
                </c:pt>
                <c:pt idx="2315">
                  <c:v>3157.08</c:v>
                </c:pt>
                <c:pt idx="2316">
                  <c:v>3156.28</c:v>
                </c:pt>
                <c:pt idx="2317">
                  <c:v>3156.47</c:v>
                </c:pt>
                <c:pt idx="2318">
                  <c:v>3156.47</c:v>
                </c:pt>
                <c:pt idx="2319">
                  <c:v>3156.47</c:v>
                </c:pt>
                <c:pt idx="2320">
                  <c:v>3160.18</c:v>
                </c:pt>
                <c:pt idx="2321">
                  <c:v>3160.43</c:v>
                </c:pt>
                <c:pt idx="2322">
                  <c:v>3159.12</c:v>
                </c:pt>
                <c:pt idx="2323">
                  <c:v>3158.5</c:v>
                </c:pt>
                <c:pt idx="2324">
                  <c:v>3157.6</c:v>
                </c:pt>
                <c:pt idx="2325">
                  <c:v>3178.66</c:v>
                </c:pt>
                <c:pt idx="2326">
                  <c:v>3178.73</c:v>
                </c:pt>
                <c:pt idx="2327">
                  <c:v>3177.45</c:v>
                </c:pt>
                <c:pt idx="2328">
                  <c:v>3178.18</c:v>
                </c:pt>
                <c:pt idx="2329">
                  <c:v>3179.07</c:v>
                </c:pt>
                <c:pt idx="2330">
                  <c:v>3179.39</c:v>
                </c:pt>
                <c:pt idx="2331">
                  <c:v>3178.97</c:v>
                </c:pt>
                <c:pt idx="2332">
                  <c:v>3180.84</c:v>
                </c:pt>
                <c:pt idx="2333">
                  <c:v>3180.91</c:v>
                </c:pt>
                <c:pt idx="2334">
                  <c:v>3177.98</c:v>
                </c:pt>
                <c:pt idx="2335">
                  <c:v>3178.98</c:v>
                </c:pt>
                <c:pt idx="2336">
                  <c:v>3181.86</c:v>
                </c:pt>
                <c:pt idx="2337">
                  <c:v>3180.05</c:v>
                </c:pt>
                <c:pt idx="2338">
                  <c:v>3181.88</c:v>
                </c:pt>
                <c:pt idx="2339">
                  <c:v>3181.94</c:v>
                </c:pt>
                <c:pt idx="2340">
                  <c:v>3182</c:v>
                </c:pt>
                <c:pt idx="2341">
                  <c:v>3182.33</c:v>
                </c:pt>
                <c:pt idx="2342">
                  <c:v>3187.3</c:v>
                </c:pt>
                <c:pt idx="2343">
                  <c:v>3188.57</c:v>
                </c:pt>
                <c:pt idx="2344">
                  <c:v>3191.42</c:v>
                </c:pt>
                <c:pt idx="2345">
                  <c:v>3190.63</c:v>
                </c:pt>
                <c:pt idx="2346">
                  <c:v>3190.69</c:v>
                </c:pt>
                <c:pt idx="2347">
                  <c:v>3190.76</c:v>
                </c:pt>
                <c:pt idx="2348">
                  <c:v>3191.64</c:v>
                </c:pt>
                <c:pt idx="2349">
                  <c:v>3092.17</c:v>
                </c:pt>
                <c:pt idx="2350">
                  <c:v>3127.19</c:v>
                </c:pt>
                <c:pt idx="2351">
                  <c:v>3126.13</c:v>
                </c:pt>
                <c:pt idx="2352">
                  <c:v>3125.56</c:v>
                </c:pt>
                <c:pt idx="2353">
                  <c:v>3125.57</c:v>
                </c:pt>
                <c:pt idx="2354">
                  <c:v>3125.58</c:v>
                </c:pt>
                <c:pt idx="2355">
                  <c:v>3124.7</c:v>
                </c:pt>
                <c:pt idx="2356">
                  <c:v>3126.61</c:v>
                </c:pt>
                <c:pt idx="2357">
                  <c:v>3124.64</c:v>
                </c:pt>
                <c:pt idx="2358">
                  <c:v>3120.15</c:v>
                </c:pt>
                <c:pt idx="2359">
                  <c:v>3118.35</c:v>
                </c:pt>
                <c:pt idx="2360">
                  <c:v>3118.36</c:v>
                </c:pt>
                <c:pt idx="2361">
                  <c:v>3118.37</c:v>
                </c:pt>
                <c:pt idx="2362">
                  <c:v>3176.51</c:v>
                </c:pt>
                <c:pt idx="2363">
                  <c:v>3176.81</c:v>
                </c:pt>
                <c:pt idx="2364">
                  <c:v>3174.86</c:v>
                </c:pt>
                <c:pt idx="2365">
                  <c:v>3041.15</c:v>
                </c:pt>
                <c:pt idx="2366">
                  <c:v>3070.83</c:v>
                </c:pt>
                <c:pt idx="2367">
                  <c:v>3070.87</c:v>
                </c:pt>
                <c:pt idx="2368">
                  <c:v>3070.9</c:v>
                </c:pt>
                <c:pt idx="2369">
                  <c:v>3070.57</c:v>
                </c:pt>
                <c:pt idx="2370">
                  <c:v>3069.81</c:v>
                </c:pt>
                <c:pt idx="2371">
                  <c:v>3070.8</c:v>
                </c:pt>
                <c:pt idx="2372">
                  <c:v>3079.73</c:v>
                </c:pt>
                <c:pt idx="2373">
                  <c:v>3079.8</c:v>
                </c:pt>
                <c:pt idx="2374">
                  <c:v>3079.84</c:v>
                </c:pt>
                <c:pt idx="2375">
                  <c:v>3079.88</c:v>
                </c:pt>
                <c:pt idx="2376">
                  <c:v>3080.21</c:v>
                </c:pt>
                <c:pt idx="2377">
                  <c:v>3079.54</c:v>
                </c:pt>
                <c:pt idx="2378">
                  <c:v>3079.75</c:v>
                </c:pt>
                <c:pt idx="2379">
                  <c:v>3079.59</c:v>
                </c:pt>
                <c:pt idx="2380">
                  <c:v>3079.79</c:v>
                </c:pt>
                <c:pt idx="2381">
                  <c:v>3079.83</c:v>
                </c:pt>
                <c:pt idx="2382">
                  <c:v>3079.87</c:v>
                </c:pt>
                <c:pt idx="2383">
                  <c:v>3080.7</c:v>
                </c:pt>
                <c:pt idx="2384">
                  <c:v>3082.3</c:v>
                </c:pt>
                <c:pt idx="2385">
                  <c:v>3092.26</c:v>
                </c:pt>
                <c:pt idx="2386">
                  <c:v>3084.5</c:v>
                </c:pt>
                <c:pt idx="2387">
                  <c:v>3087.84</c:v>
                </c:pt>
                <c:pt idx="2388">
                  <c:v>3087.86</c:v>
                </c:pt>
                <c:pt idx="2389">
                  <c:v>3087.88</c:v>
                </c:pt>
                <c:pt idx="2390">
                  <c:v>3088.51</c:v>
                </c:pt>
                <c:pt idx="2391">
                  <c:v>3087.52</c:v>
                </c:pt>
                <c:pt idx="2392">
                  <c:v>3088.74</c:v>
                </c:pt>
                <c:pt idx="2393">
                  <c:v>3094.59</c:v>
                </c:pt>
                <c:pt idx="2394">
                  <c:v>3097.99</c:v>
                </c:pt>
                <c:pt idx="2395">
                  <c:v>3097.99</c:v>
                </c:pt>
                <c:pt idx="2396">
                  <c:v>3098</c:v>
                </c:pt>
                <c:pt idx="2397">
                  <c:v>3098.58</c:v>
                </c:pt>
                <c:pt idx="2398">
                  <c:v>3098.06</c:v>
                </c:pt>
                <c:pt idx="2399">
                  <c:v>3097.61</c:v>
                </c:pt>
                <c:pt idx="2400">
                  <c:v>3096.93</c:v>
                </c:pt>
                <c:pt idx="2401">
                  <c:v>3098.66</c:v>
                </c:pt>
                <c:pt idx="2402">
                  <c:v>3098.68</c:v>
                </c:pt>
                <c:pt idx="2403">
                  <c:v>3093.72</c:v>
                </c:pt>
                <c:pt idx="2404">
                  <c:v>3094.76</c:v>
                </c:pt>
                <c:pt idx="2405">
                  <c:v>3092.09</c:v>
                </c:pt>
                <c:pt idx="2406">
                  <c:v>3091.23</c:v>
                </c:pt>
                <c:pt idx="2407">
                  <c:v>3091.06</c:v>
                </c:pt>
                <c:pt idx="2408">
                  <c:v>3092.86</c:v>
                </c:pt>
                <c:pt idx="2409">
                  <c:v>3083.61</c:v>
                </c:pt>
                <c:pt idx="2410">
                  <c:v>3083.62</c:v>
                </c:pt>
                <c:pt idx="2411">
                  <c:v>3035.74</c:v>
                </c:pt>
                <c:pt idx="2412">
                  <c:v>3033.12</c:v>
                </c:pt>
                <c:pt idx="2413">
                  <c:v>3032.79</c:v>
                </c:pt>
                <c:pt idx="2414">
                  <c:v>3040.5</c:v>
                </c:pt>
                <c:pt idx="2415">
                  <c:v>3040.86</c:v>
                </c:pt>
                <c:pt idx="2416">
                  <c:v>3031.66</c:v>
                </c:pt>
                <c:pt idx="2417">
                  <c:v>3031.68</c:v>
                </c:pt>
                <c:pt idx="2418">
                  <c:v>3027.22</c:v>
                </c:pt>
                <c:pt idx="2419">
                  <c:v>3027.5</c:v>
                </c:pt>
                <c:pt idx="2420">
                  <c:v>3026.75</c:v>
                </c:pt>
                <c:pt idx="2421">
                  <c:v>3026.87</c:v>
                </c:pt>
                <c:pt idx="2422">
                  <c:v>3027.05</c:v>
                </c:pt>
                <c:pt idx="2423">
                  <c:v>3032.81</c:v>
                </c:pt>
                <c:pt idx="2424">
                  <c:v>3032.83</c:v>
                </c:pt>
                <c:pt idx="2425">
                  <c:v>3038.49</c:v>
                </c:pt>
                <c:pt idx="2426">
                  <c:v>3034.69</c:v>
                </c:pt>
                <c:pt idx="2427">
                  <c:v>3035.14</c:v>
                </c:pt>
                <c:pt idx="2428">
                  <c:v>3033.4</c:v>
                </c:pt>
                <c:pt idx="2429">
                  <c:v>3033.4</c:v>
                </c:pt>
                <c:pt idx="2430">
                  <c:v>3034.17</c:v>
                </c:pt>
                <c:pt idx="2431">
                  <c:v>3034.16</c:v>
                </c:pt>
                <c:pt idx="2432">
                  <c:v>3035.13</c:v>
                </c:pt>
                <c:pt idx="2433">
                  <c:v>3034.77</c:v>
                </c:pt>
                <c:pt idx="2434">
                  <c:v>3030.37</c:v>
                </c:pt>
                <c:pt idx="2435">
                  <c:v>3028.83</c:v>
                </c:pt>
                <c:pt idx="2436">
                  <c:v>3027.28</c:v>
                </c:pt>
                <c:pt idx="2437">
                  <c:v>3027.27</c:v>
                </c:pt>
                <c:pt idx="2438">
                  <c:v>3026.16</c:v>
                </c:pt>
                <c:pt idx="2439">
                  <c:v>3029.42</c:v>
                </c:pt>
                <c:pt idx="2440">
                  <c:v>3030.19</c:v>
                </c:pt>
                <c:pt idx="2441">
                  <c:v>3028.69</c:v>
                </c:pt>
                <c:pt idx="2442">
                  <c:v>3030.53</c:v>
                </c:pt>
                <c:pt idx="2443">
                  <c:v>3030.46</c:v>
                </c:pt>
                <c:pt idx="2444">
                  <c:v>3030.46</c:v>
                </c:pt>
                <c:pt idx="2445">
                  <c:v>3030.45</c:v>
                </c:pt>
                <c:pt idx="2446">
                  <c:v>3030.31</c:v>
                </c:pt>
                <c:pt idx="2447">
                  <c:v>3033.57</c:v>
                </c:pt>
                <c:pt idx="2448">
                  <c:v>3026.99</c:v>
                </c:pt>
                <c:pt idx="2449">
                  <c:v>3030.26</c:v>
                </c:pt>
                <c:pt idx="2450">
                  <c:v>3029.77</c:v>
                </c:pt>
                <c:pt idx="2451">
                  <c:v>3029.74</c:v>
                </c:pt>
                <c:pt idx="2452">
                  <c:v>3029.71</c:v>
                </c:pt>
                <c:pt idx="2453">
                  <c:v>3029.28</c:v>
                </c:pt>
                <c:pt idx="2454">
                  <c:v>3028.44</c:v>
                </c:pt>
                <c:pt idx="2455">
                  <c:v>3027.98</c:v>
                </c:pt>
                <c:pt idx="2456">
                  <c:v>3023.81</c:v>
                </c:pt>
                <c:pt idx="2457">
                  <c:v>3029.78</c:v>
                </c:pt>
                <c:pt idx="2458">
                  <c:v>3029.81</c:v>
                </c:pt>
                <c:pt idx="2459">
                  <c:v>3029.83</c:v>
                </c:pt>
                <c:pt idx="2460">
                  <c:v>3031.71</c:v>
                </c:pt>
                <c:pt idx="2461">
                  <c:v>3031.65</c:v>
                </c:pt>
                <c:pt idx="2462">
                  <c:v>3004.04</c:v>
                </c:pt>
                <c:pt idx="2463">
                  <c:v>3030.11</c:v>
                </c:pt>
                <c:pt idx="2464">
                  <c:v>3022.93</c:v>
                </c:pt>
                <c:pt idx="2465">
                  <c:v>3022.97</c:v>
                </c:pt>
                <c:pt idx="2466">
                  <c:v>3023</c:v>
                </c:pt>
                <c:pt idx="2467">
                  <c:v>3028.95</c:v>
                </c:pt>
                <c:pt idx="2468">
                  <c:v>3027.49</c:v>
                </c:pt>
                <c:pt idx="2469">
                  <c:v>3027.59</c:v>
                </c:pt>
                <c:pt idx="2470">
                  <c:v>3025.88</c:v>
                </c:pt>
                <c:pt idx="2471">
                  <c:v>2996.19</c:v>
                </c:pt>
                <c:pt idx="2472">
                  <c:v>2995.74</c:v>
                </c:pt>
                <c:pt idx="2473">
                  <c:v>2995.78</c:v>
                </c:pt>
                <c:pt idx="2474">
                  <c:v>2994.97</c:v>
                </c:pt>
                <c:pt idx="2475">
                  <c:v>2995.26</c:v>
                </c:pt>
                <c:pt idx="2476">
                  <c:v>2998.63</c:v>
                </c:pt>
                <c:pt idx="2477">
                  <c:v>2994.2</c:v>
                </c:pt>
                <c:pt idx="2478">
                  <c:v>2993.41</c:v>
                </c:pt>
                <c:pt idx="2479">
                  <c:v>2997.35</c:v>
                </c:pt>
                <c:pt idx="2480">
                  <c:v>2997.42</c:v>
                </c:pt>
                <c:pt idx="2481">
                  <c:v>2990.69</c:v>
                </c:pt>
                <c:pt idx="2482">
                  <c:v>2995.87</c:v>
                </c:pt>
                <c:pt idx="2483">
                  <c:v>2993.02</c:v>
                </c:pt>
                <c:pt idx="2484">
                  <c:v>2997.52</c:v>
                </c:pt>
                <c:pt idx="2485">
                  <c:v>2995.63</c:v>
                </c:pt>
                <c:pt idx="2486">
                  <c:v>2995.68</c:v>
                </c:pt>
                <c:pt idx="2487">
                  <c:v>2995.73</c:v>
                </c:pt>
                <c:pt idx="2488">
                  <c:v>2997.95</c:v>
                </c:pt>
                <c:pt idx="2489">
                  <c:v>2999.47</c:v>
                </c:pt>
                <c:pt idx="2490">
                  <c:v>2996.46</c:v>
                </c:pt>
                <c:pt idx="2491">
                  <c:v>2997.77</c:v>
                </c:pt>
                <c:pt idx="2492">
                  <c:v>2996.79</c:v>
                </c:pt>
                <c:pt idx="2493">
                  <c:v>2996.84</c:v>
                </c:pt>
                <c:pt idx="2494">
                  <c:v>2996.89</c:v>
                </c:pt>
                <c:pt idx="2495">
                  <c:v>2997.95</c:v>
                </c:pt>
                <c:pt idx="2496">
                  <c:v>2997.05</c:v>
                </c:pt>
                <c:pt idx="2497">
                  <c:v>3001.42</c:v>
                </c:pt>
                <c:pt idx="2498">
                  <c:v>2999.52</c:v>
                </c:pt>
                <c:pt idx="2499">
                  <c:v>3004.03</c:v>
                </c:pt>
                <c:pt idx="2500">
                  <c:v>3004.09</c:v>
                </c:pt>
                <c:pt idx="2501">
                  <c:v>3004.14</c:v>
                </c:pt>
                <c:pt idx="2502">
                  <c:v>3031.45</c:v>
                </c:pt>
                <c:pt idx="2503">
                  <c:v>3033</c:v>
                </c:pt>
                <c:pt idx="2504">
                  <c:v>3041.45</c:v>
                </c:pt>
                <c:pt idx="2505">
                  <c:v>3034.02</c:v>
                </c:pt>
                <c:pt idx="2506">
                  <c:v>3034.77</c:v>
                </c:pt>
                <c:pt idx="2507">
                  <c:v>3034.83</c:v>
                </c:pt>
                <c:pt idx="2508">
                  <c:v>3034.88</c:v>
                </c:pt>
                <c:pt idx="2509">
                  <c:v>3040.61</c:v>
                </c:pt>
                <c:pt idx="2510">
                  <c:v>3043.11</c:v>
                </c:pt>
                <c:pt idx="2511">
                  <c:v>3043.46</c:v>
                </c:pt>
                <c:pt idx="2512">
                  <c:v>3044.27</c:v>
                </c:pt>
                <c:pt idx="2513">
                  <c:v>3039.38</c:v>
                </c:pt>
                <c:pt idx="2514">
                  <c:v>3039.4</c:v>
                </c:pt>
                <c:pt idx="2515">
                  <c:v>3039.42</c:v>
                </c:pt>
                <c:pt idx="2516">
                  <c:v>3037.86</c:v>
                </c:pt>
                <c:pt idx="2517">
                  <c:v>3036.95</c:v>
                </c:pt>
                <c:pt idx="2518">
                  <c:v>3038.92</c:v>
                </c:pt>
                <c:pt idx="2519">
                  <c:v>3040.93</c:v>
                </c:pt>
                <c:pt idx="2520">
                  <c:v>3042.21</c:v>
                </c:pt>
                <c:pt idx="2521">
                  <c:v>3042.22</c:v>
                </c:pt>
                <c:pt idx="2522">
                  <c:v>3042.24</c:v>
                </c:pt>
                <c:pt idx="2523">
                  <c:v>3042.32</c:v>
                </c:pt>
                <c:pt idx="2524">
                  <c:v>3042.63</c:v>
                </c:pt>
                <c:pt idx="2525">
                  <c:v>3042.32</c:v>
                </c:pt>
                <c:pt idx="2526">
                  <c:v>3048.82</c:v>
                </c:pt>
                <c:pt idx="2527">
                  <c:v>3048.79</c:v>
                </c:pt>
                <c:pt idx="2528">
                  <c:v>3048.81</c:v>
                </c:pt>
                <c:pt idx="2529">
                  <c:v>3048.83</c:v>
                </c:pt>
                <c:pt idx="2530">
                  <c:v>3047.69</c:v>
                </c:pt>
                <c:pt idx="2531">
                  <c:v>3051.34</c:v>
                </c:pt>
                <c:pt idx="2532">
                  <c:v>3053.65</c:v>
                </c:pt>
                <c:pt idx="2533">
                  <c:v>3052.96</c:v>
                </c:pt>
                <c:pt idx="2534">
                  <c:v>3051.68</c:v>
                </c:pt>
                <c:pt idx="2535">
                  <c:v>3051.68</c:v>
                </c:pt>
                <c:pt idx="2536">
                  <c:v>3051.68</c:v>
                </c:pt>
                <c:pt idx="2537">
                  <c:v>3045.41</c:v>
                </c:pt>
                <c:pt idx="2538">
                  <c:v>3041.17</c:v>
                </c:pt>
                <c:pt idx="2539">
                  <c:v>3040.94</c:v>
                </c:pt>
                <c:pt idx="2540">
                  <c:v>3041.56</c:v>
                </c:pt>
                <c:pt idx="2541">
                  <c:v>3040.41</c:v>
                </c:pt>
                <c:pt idx="2542">
                  <c:v>3040.41</c:v>
                </c:pt>
                <c:pt idx="2543">
                  <c:v>3040.41</c:v>
                </c:pt>
                <c:pt idx="2544">
                  <c:v>3040.68</c:v>
                </c:pt>
                <c:pt idx="2545">
                  <c:v>3040.15</c:v>
                </c:pt>
                <c:pt idx="2546">
                  <c:v>3039.28</c:v>
                </c:pt>
                <c:pt idx="2547">
                  <c:v>3040.08</c:v>
                </c:pt>
                <c:pt idx="2548">
                  <c:v>3045.18</c:v>
                </c:pt>
                <c:pt idx="2549">
                  <c:v>3045.23</c:v>
                </c:pt>
                <c:pt idx="2550">
                  <c:v>3045.61</c:v>
                </c:pt>
                <c:pt idx="2551">
                  <c:v>3045.78</c:v>
                </c:pt>
                <c:pt idx="2552">
                  <c:v>3047.44</c:v>
                </c:pt>
                <c:pt idx="2553">
                  <c:v>3047.69</c:v>
                </c:pt>
                <c:pt idx="2554">
                  <c:v>3063.23</c:v>
                </c:pt>
                <c:pt idx="2555">
                  <c:v>3063.2</c:v>
                </c:pt>
                <c:pt idx="2556">
                  <c:v>3063.74</c:v>
                </c:pt>
                <c:pt idx="2557">
                  <c:v>3063.78</c:v>
                </c:pt>
                <c:pt idx="2558">
                  <c:v>3063.95</c:v>
                </c:pt>
                <c:pt idx="2559">
                  <c:v>3064.37</c:v>
                </c:pt>
                <c:pt idx="2560">
                  <c:v>3064.72</c:v>
                </c:pt>
                <c:pt idx="2561">
                  <c:v>3065.09</c:v>
                </c:pt>
                <c:pt idx="2562">
                  <c:v>3065.19</c:v>
                </c:pt>
                <c:pt idx="2563">
                  <c:v>3065.23</c:v>
                </c:pt>
                <c:pt idx="2564">
                  <c:v>3065.28</c:v>
                </c:pt>
                <c:pt idx="2565">
                  <c:v>3062.71</c:v>
                </c:pt>
                <c:pt idx="2566">
                  <c:v>3073.8</c:v>
                </c:pt>
                <c:pt idx="2567">
                  <c:v>3071.4</c:v>
                </c:pt>
                <c:pt idx="2568">
                  <c:v>3080.33</c:v>
                </c:pt>
                <c:pt idx="2569">
                  <c:v>3079.42</c:v>
                </c:pt>
                <c:pt idx="2570">
                  <c:v>3079.76</c:v>
                </c:pt>
                <c:pt idx="2571">
                  <c:v>3079.81</c:v>
                </c:pt>
                <c:pt idx="2572">
                  <c:v>3079.43</c:v>
                </c:pt>
                <c:pt idx="2573">
                  <c:v>3079.78</c:v>
                </c:pt>
                <c:pt idx="2574">
                  <c:v>3082.53</c:v>
                </c:pt>
                <c:pt idx="2575">
                  <c:v>3084.28</c:v>
                </c:pt>
                <c:pt idx="2576">
                  <c:v>3087.42</c:v>
                </c:pt>
                <c:pt idx="2577">
                  <c:v>3087.47</c:v>
                </c:pt>
                <c:pt idx="2578">
                  <c:v>3087.78</c:v>
                </c:pt>
                <c:pt idx="2579">
                  <c:v>3089.4</c:v>
                </c:pt>
                <c:pt idx="2580">
                  <c:v>3092.38</c:v>
                </c:pt>
                <c:pt idx="2581">
                  <c:v>3090</c:v>
                </c:pt>
                <c:pt idx="2582">
                  <c:v>3083.92</c:v>
                </c:pt>
                <c:pt idx="2583">
                  <c:v>3089.95</c:v>
                </c:pt>
                <c:pt idx="2584">
                  <c:v>3090.02</c:v>
                </c:pt>
                <c:pt idx="2585">
                  <c:v>3084.55</c:v>
                </c:pt>
                <c:pt idx="2586">
                  <c:v>3082.55</c:v>
                </c:pt>
                <c:pt idx="2587">
                  <c:v>3086.1</c:v>
                </c:pt>
                <c:pt idx="2588">
                  <c:v>3085.21</c:v>
                </c:pt>
                <c:pt idx="2589">
                  <c:v>3089.58</c:v>
                </c:pt>
                <c:pt idx="2590">
                  <c:v>3098.66</c:v>
                </c:pt>
                <c:pt idx="2591">
                  <c:v>3098.74</c:v>
                </c:pt>
                <c:pt idx="2592">
                  <c:v>3098.81</c:v>
                </c:pt>
                <c:pt idx="2593">
                  <c:v>3098.81</c:v>
                </c:pt>
                <c:pt idx="2594">
                  <c:v>3097.5</c:v>
                </c:pt>
                <c:pt idx="2595">
                  <c:v>3097.45</c:v>
                </c:pt>
                <c:pt idx="2596">
                  <c:v>3100.76</c:v>
                </c:pt>
                <c:pt idx="2597">
                  <c:v>3104.8</c:v>
                </c:pt>
                <c:pt idx="2598">
                  <c:v>3104.54</c:v>
                </c:pt>
                <c:pt idx="2599">
                  <c:v>3104.61</c:v>
                </c:pt>
                <c:pt idx="2600">
                  <c:v>3100.86</c:v>
                </c:pt>
                <c:pt idx="2601">
                  <c:v>3101.19</c:v>
                </c:pt>
                <c:pt idx="2602">
                  <c:v>3101.07</c:v>
                </c:pt>
                <c:pt idx="2603">
                  <c:v>3100.86</c:v>
                </c:pt>
                <c:pt idx="2604">
                  <c:v>3101.35</c:v>
                </c:pt>
                <c:pt idx="2605">
                  <c:v>3096.84</c:v>
                </c:pt>
                <c:pt idx="2606">
                  <c:v>3096.98</c:v>
                </c:pt>
                <c:pt idx="2607">
                  <c:v>3097.44</c:v>
                </c:pt>
                <c:pt idx="2608">
                  <c:v>3097.79</c:v>
                </c:pt>
                <c:pt idx="2609">
                  <c:v>3103.32</c:v>
                </c:pt>
                <c:pt idx="2610">
                  <c:v>3108.9</c:v>
                </c:pt>
                <c:pt idx="2611">
                  <c:v>3105.95</c:v>
                </c:pt>
                <c:pt idx="2612">
                  <c:v>3108.89</c:v>
                </c:pt>
                <c:pt idx="2613">
                  <c:v>3109.02</c:v>
                </c:pt>
                <c:pt idx="2614">
                  <c:v>3114.56</c:v>
                </c:pt>
                <c:pt idx="2615">
                  <c:v>3111.47</c:v>
                </c:pt>
                <c:pt idx="2616">
                  <c:v>3115.32</c:v>
                </c:pt>
                <c:pt idx="2617">
                  <c:v>3116.19</c:v>
                </c:pt>
                <c:pt idx="2618">
                  <c:v>3117.63</c:v>
                </c:pt>
                <c:pt idx="2619">
                  <c:v>3117.78</c:v>
                </c:pt>
                <c:pt idx="2620">
                  <c:v>3117.93</c:v>
                </c:pt>
                <c:pt idx="2621">
                  <c:v>3117.69</c:v>
                </c:pt>
                <c:pt idx="2622">
                  <c:v>3118.49</c:v>
                </c:pt>
                <c:pt idx="2623">
                  <c:v>3116.74</c:v>
                </c:pt>
                <c:pt idx="2624">
                  <c:v>3122.31</c:v>
                </c:pt>
                <c:pt idx="2625">
                  <c:v>3124.03</c:v>
                </c:pt>
                <c:pt idx="2626">
                  <c:v>3124.2</c:v>
                </c:pt>
                <c:pt idx="2627">
                  <c:v>3124.37</c:v>
                </c:pt>
                <c:pt idx="2628">
                  <c:v>3126.39</c:v>
                </c:pt>
                <c:pt idx="2629">
                  <c:v>3126.21</c:v>
                </c:pt>
                <c:pt idx="2630">
                  <c:v>3120.29</c:v>
                </c:pt>
                <c:pt idx="2631">
                  <c:v>3123.75</c:v>
                </c:pt>
                <c:pt idx="2632">
                  <c:v>3122.93</c:v>
                </c:pt>
                <c:pt idx="2633">
                  <c:v>3123.09</c:v>
                </c:pt>
                <c:pt idx="2634">
                  <c:v>3123.26</c:v>
                </c:pt>
                <c:pt idx="2635">
                  <c:v>3123.87</c:v>
                </c:pt>
                <c:pt idx="2636">
                  <c:v>3126.3</c:v>
                </c:pt>
                <c:pt idx="2637">
                  <c:v>3124.84</c:v>
                </c:pt>
                <c:pt idx="2638">
                  <c:v>3131.41</c:v>
                </c:pt>
                <c:pt idx="2639">
                  <c:v>3127.93</c:v>
                </c:pt>
                <c:pt idx="2640">
                  <c:v>3128.1</c:v>
                </c:pt>
                <c:pt idx="2641">
                  <c:v>3128.28</c:v>
                </c:pt>
                <c:pt idx="2642">
                  <c:v>3131.92</c:v>
                </c:pt>
                <c:pt idx="2643">
                  <c:v>3133.11</c:v>
                </c:pt>
                <c:pt idx="2644">
                  <c:v>3132.36</c:v>
                </c:pt>
                <c:pt idx="2645">
                  <c:v>3132.36</c:v>
                </c:pt>
                <c:pt idx="2646">
                  <c:v>3132.78</c:v>
                </c:pt>
                <c:pt idx="2647">
                  <c:v>3132.95</c:v>
                </c:pt>
                <c:pt idx="2648">
                  <c:v>3133.13</c:v>
                </c:pt>
                <c:pt idx="2649">
                  <c:v>3133.6</c:v>
                </c:pt>
                <c:pt idx="2650">
                  <c:v>3133.34</c:v>
                </c:pt>
                <c:pt idx="2651">
                  <c:v>3132.58</c:v>
                </c:pt>
                <c:pt idx="2652">
                  <c:v>3141.19</c:v>
                </c:pt>
                <c:pt idx="2653">
                  <c:v>3140.94</c:v>
                </c:pt>
                <c:pt idx="2654">
                  <c:v>3141.11</c:v>
                </c:pt>
                <c:pt idx="2655">
                  <c:v>3141.29</c:v>
                </c:pt>
                <c:pt idx="2656">
                  <c:v>3139.74</c:v>
                </c:pt>
                <c:pt idx="2657">
                  <c:v>3129.76</c:v>
                </c:pt>
                <c:pt idx="2658">
                  <c:v>3133.04</c:v>
                </c:pt>
                <c:pt idx="2659">
                  <c:v>3146.52</c:v>
                </c:pt>
                <c:pt idx="2660">
                  <c:v>3146.64</c:v>
                </c:pt>
                <c:pt idx="2661">
                  <c:v>3149.57</c:v>
                </c:pt>
                <c:pt idx="2662">
                  <c:v>3149.74</c:v>
                </c:pt>
                <c:pt idx="2663">
                  <c:v>3149.81</c:v>
                </c:pt>
                <c:pt idx="2664">
                  <c:v>3153.57</c:v>
                </c:pt>
                <c:pt idx="2665">
                  <c:v>3157.8</c:v>
                </c:pt>
                <c:pt idx="2666">
                  <c:v>3162.41</c:v>
                </c:pt>
                <c:pt idx="2667">
                  <c:v>3166.73</c:v>
                </c:pt>
                <c:pt idx="2668">
                  <c:v>3170.5</c:v>
                </c:pt>
                <c:pt idx="2669">
                  <c:v>3168.4</c:v>
                </c:pt>
                <c:pt idx="2670">
                  <c:v>3174.8</c:v>
                </c:pt>
                <c:pt idx="2671">
                  <c:v>3172.4</c:v>
                </c:pt>
                <c:pt idx="2672">
                  <c:v>3176.04</c:v>
                </c:pt>
                <c:pt idx="2673">
                  <c:v>3181.6</c:v>
                </c:pt>
                <c:pt idx="2674">
                  <c:v>3177.26</c:v>
                </c:pt>
                <c:pt idx="2675">
                  <c:v>3177.41</c:v>
                </c:pt>
                <c:pt idx="2676">
                  <c:v>3177.57</c:v>
                </c:pt>
                <c:pt idx="2677">
                  <c:v>3177.72</c:v>
                </c:pt>
                <c:pt idx="2678">
                  <c:v>3177.93</c:v>
                </c:pt>
                <c:pt idx="2679">
                  <c:v>3178.22</c:v>
                </c:pt>
                <c:pt idx="2680">
                  <c:v>3179.18</c:v>
                </c:pt>
                <c:pt idx="2681">
                  <c:v>3181.29</c:v>
                </c:pt>
                <c:pt idx="2682">
                  <c:v>3181.45</c:v>
                </c:pt>
                <c:pt idx="2683">
                  <c:v>3182.34</c:v>
                </c:pt>
                <c:pt idx="2684">
                  <c:v>3185.53</c:v>
                </c:pt>
                <c:pt idx="2685">
                  <c:v>3188.52</c:v>
                </c:pt>
                <c:pt idx="2686">
                  <c:v>3188.73</c:v>
                </c:pt>
                <c:pt idx="2687">
                  <c:v>3200.93</c:v>
                </c:pt>
                <c:pt idx="2688">
                  <c:v>3200.14</c:v>
                </c:pt>
                <c:pt idx="2689">
                  <c:v>3200.31</c:v>
                </c:pt>
                <c:pt idx="2690">
                  <c:v>3200.47</c:v>
                </c:pt>
                <c:pt idx="2691">
                  <c:v>3201.72</c:v>
                </c:pt>
                <c:pt idx="2692">
                  <c:v>3202.43</c:v>
                </c:pt>
                <c:pt idx="2693">
                  <c:v>3202.73</c:v>
                </c:pt>
                <c:pt idx="2694">
                  <c:v>3201.03</c:v>
                </c:pt>
                <c:pt idx="2695">
                  <c:v>3205.35</c:v>
                </c:pt>
                <c:pt idx="2696">
                  <c:v>3205.51</c:v>
                </c:pt>
                <c:pt idx="2697">
                  <c:v>3205.67</c:v>
                </c:pt>
                <c:pt idx="2698">
                  <c:v>3202.08</c:v>
                </c:pt>
                <c:pt idx="2699">
                  <c:v>3195.5</c:v>
                </c:pt>
                <c:pt idx="2700">
                  <c:v>3197.15</c:v>
                </c:pt>
                <c:pt idx="2701">
                  <c:v>3199.58</c:v>
                </c:pt>
                <c:pt idx="2702">
                  <c:v>3206.81</c:v>
                </c:pt>
                <c:pt idx="2703">
                  <c:v>3207.05</c:v>
                </c:pt>
                <c:pt idx="2704">
                  <c:v>3207.2</c:v>
                </c:pt>
                <c:pt idx="2705">
                  <c:v>3210.47</c:v>
                </c:pt>
                <c:pt idx="2706">
                  <c:v>3208.06</c:v>
                </c:pt>
                <c:pt idx="2707">
                  <c:v>3208.27</c:v>
                </c:pt>
                <c:pt idx="2708">
                  <c:v>3212.54</c:v>
                </c:pt>
                <c:pt idx="2709">
                  <c:v>3213.07</c:v>
                </c:pt>
                <c:pt idx="2710">
                  <c:v>3213.2</c:v>
                </c:pt>
                <c:pt idx="2711">
                  <c:v>3213.33</c:v>
                </c:pt>
                <c:pt idx="2712">
                  <c:v>3214.24</c:v>
                </c:pt>
                <c:pt idx="2713">
                  <c:v>3217.12</c:v>
                </c:pt>
                <c:pt idx="2714">
                  <c:v>3215.71</c:v>
                </c:pt>
                <c:pt idx="2715">
                  <c:v>3230.6</c:v>
                </c:pt>
                <c:pt idx="2716">
                  <c:v>3231.38</c:v>
                </c:pt>
                <c:pt idx="2717">
                  <c:v>3231.5</c:v>
                </c:pt>
                <c:pt idx="2718">
                  <c:v>3231.63</c:v>
                </c:pt>
                <c:pt idx="2719">
                  <c:v>3240.7</c:v>
                </c:pt>
                <c:pt idx="2720">
                  <c:v>3236.1</c:v>
                </c:pt>
                <c:pt idx="2721">
                  <c:v>3236.37</c:v>
                </c:pt>
                <c:pt idx="2722">
                  <c:v>3239.04</c:v>
                </c:pt>
                <c:pt idx="2723">
                  <c:v>3219.59</c:v>
                </c:pt>
                <c:pt idx="2724">
                  <c:v>3219.71</c:v>
                </c:pt>
                <c:pt idx="2725">
                  <c:v>3219.84</c:v>
                </c:pt>
                <c:pt idx="2726">
                  <c:v>3219.62</c:v>
                </c:pt>
                <c:pt idx="2727">
                  <c:v>3216.47</c:v>
                </c:pt>
                <c:pt idx="2728">
                  <c:v>3218.72</c:v>
                </c:pt>
                <c:pt idx="2729">
                  <c:v>3220.16</c:v>
                </c:pt>
                <c:pt idx="2730">
                  <c:v>3220.94</c:v>
                </c:pt>
                <c:pt idx="2731">
                  <c:v>3221.07</c:v>
                </c:pt>
                <c:pt idx="2732">
                  <c:v>3221.2</c:v>
                </c:pt>
                <c:pt idx="2733">
                  <c:v>3221.33</c:v>
                </c:pt>
                <c:pt idx="2734">
                  <c:v>3219.84</c:v>
                </c:pt>
                <c:pt idx="2735">
                  <c:v>3222.3</c:v>
                </c:pt>
                <c:pt idx="2736">
                  <c:v>3219.82</c:v>
                </c:pt>
                <c:pt idx="2737">
                  <c:v>3251.97</c:v>
                </c:pt>
                <c:pt idx="2738">
                  <c:v>3252.09</c:v>
                </c:pt>
                <c:pt idx="2739">
                  <c:v>3252.21</c:v>
                </c:pt>
                <c:pt idx="2740">
                  <c:v>3250.45</c:v>
                </c:pt>
                <c:pt idx="2741">
                  <c:v>3251.3</c:v>
                </c:pt>
                <c:pt idx="2742">
                  <c:v>3248.5</c:v>
                </c:pt>
                <c:pt idx="2743">
                  <c:v>3246.19</c:v>
                </c:pt>
                <c:pt idx="2744">
                  <c:v>3246</c:v>
                </c:pt>
                <c:pt idx="2745">
                  <c:v>3246.11</c:v>
                </c:pt>
                <c:pt idx="2746">
                  <c:v>3246.23</c:v>
                </c:pt>
                <c:pt idx="2747">
                  <c:v>3245.37</c:v>
                </c:pt>
                <c:pt idx="2748">
                  <c:v>3248.07</c:v>
                </c:pt>
                <c:pt idx="2749">
                  <c:v>3255.01</c:v>
                </c:pt>
                <c:pt idx="2750">
                  <c:v>3256.41</c:v>
                </c:pt>
                <c:pt idx="2751">
                  <c:v>3258.4</c:v>
                </c:pt>
                <c:pt idx="2752">
                  <c:v>3258.52</c:v>
                </c:pt>
                <c:pt idx="2753">
                  <c:v>3257.65</c:v>
                </c:pt>
                <c:pt idx="2754">
                  <c:v>3257.25</c:v>
                </c:pt>
                <c:pt idx="2755">
                  <c:v>3259.48</c:v>
                </c:pt>
                <c:pt idx="2756">
                  <c:v>3262.36</c:v>
                </c:pt>
                <c:pt idx="2757">
                  <c:v>3258.54</c:v>
                </c:pt>
                <c:pt idx="2758">
                  <c:v>3258.67</c:v>
                </c:pt>
                <c:pt idx="2759">
                  <c:v>3258.81</c:v>
                </c:pt>
                <c:pt idx="2760">
                  <c:v>3258.96</c:v>
                </c:pt>
                <c:pt idx="2761">
                  <c:v>3260.39</c:v>
                </c:pt>
                <c:pt idx="2762">
                  <c:v>3260.23</c:v>
                </c:pt>
                <c:pt idx="2763">
                  <c:v>3260.69</c:v>
                </c:pt>
                <c:pt idx="2764">
                  <c:v>3261.43</c:v>
                </c:pt>
                <c:pt idx="2765">
                  <c:v>3261.84</c:v>
                </c:pt>
                <c:pt idx="2766">
                  <c:v>3261.95</c:v>
                </c:pt>
                <c:pt idx="2767">
                  <c:v>3263.05</c:v>
                </c:pt>
                <c:pt idx="2768">
                  <c:v>3258.84</c:v>
                </c:pt>
                <c:pt idx="2769">
                  <c:v>3257.26</c:v>
                </c:pt>
                <c:pt idx="2770">
                  <c:v>3256.67</c:v>
                </c:pt>
                <c:pt idx="2771">
                  <c:v>3256.56</c:v>
                </c:pt>
                <c:pt idx="2772">
                  <c:v>3257.63</c:v>
                </c:pt>
                <c:pt idx="2773">
                  <c:v>3257.74</c:v>
                </c:pt>
                <c:pt idx="2774">
                  <c:v>3260.45</c:v>
                </c:pt>
                <c:pt idx="2775">
                  <c:v>3260.79</c:v>
                </c:pt>
                <c:pt idx="2776">
                  <c:v>3261.48</c:v>
                </c:pt>
                <c:pt idx="2777">
                  <c:v>3257.93</c:v>
                </c:pt>
                <c:pt idx="2778">
                  <c:v>3259.61</c:v>
                </c:pt>
                <c:pt idx="2779">
                  <c:v>3258.72</c:v>
                </c:pt>
                <c:pt idx="2780">
                  <c:v>3258.83</c:v>
                </c:pt>
                <c:pt idx="2781">
                  <c:v>3258.94</c:v>
                </c:pt>
                <c:pt idx="2782">
                  <c:v>3255.64</c:v>
                </c:pt>
                <c:pt idx="2783">
                  <c:v>3250.73</c:v>
                </c:pt>
                <c:pt idx="2784">
                  <c:v>3250.98</c:v>
                </c:pt>
                <c:pt idx="2785">
                  <c:v>3251.07</c:v>
                </c:pt>
                <c:pt idx="2786">
                  <c:v>3250.67</c:v>
                </c:pt>
                <c:pt idx="2787">
                  <c:v>3250.86</c:v>
                </c:pt>
                <c:pt idx="2788">
                  <c:v>3251.05</c:v>
                </c:pt>
                <c:pt idx="2789">
                  <c:v>3254.22</c:v>
                </c:pt>
                <c:pt idx="2790">
                  <c:v>3257.08</c:v>
                </c:pt>
                <c:pt idx="2791">
                  <c:v>3262.11</c:v>
                </c:pt>
                <c:pt idx="2792">
                  <c:v>3263.14</c:v>
                </c:pt>
                <c:pt idx="2793">
                  <c:v>3265.23</c:v>
                </c:pt>
                <c:pt idx="2794">
                  <c:v>3265.44</c:v>
                </c:pt>
                <c:pt idx="2795">
                  <c:v>3265.64</c:v>
                </c:pt>
                <c:pt idx="2796">
                  <c:v>3266.3</c:v>
                </c:pt>
                <c:pt idx="2797">
                  <c:v>3265.87</c:v>
                </c:pt>
                <c:pt idx="2798">
                  <c:v>3265.04</c:v>
                </c:pt>
                <c:pt idx="2799">
                  <c:v>3262.45</c:v>
                </c:pt>
                <c:pt idx="2800">
                  <c:v>3264.16</c:v>
                </c:pt>
                <c:pt idx="2801">
                  <c:v>3256.97</c:v>
                </c:pt>
                <c:pt idx="2802">
                  <c:v>3256.44</c:v>
                </c:pt>
                <c:pt idx="2803">
                  <c:v>3254.34</c:v>
                </c:pt>
                <c:pt idx="2804">
                  <c:v>3254.62</c:v>
                </c:pt>
                <c:pt idx="2805">
                  <c:v>3254.24</c:v>
                </c:pt>
                <c:pt idx="2806">
                  <c:v>3261.43</c:v>
                </c:pt>
                <c:pt idx="2807">
                  <c:v>3260.64</c:v>
                </c:pt>
                <c:pt idx="2808">
                  <c:v>3260.89</c:v>
                </c:pt>
                <c:pt idx="2809">
                  <c:v>3261.15</c:v>
                </c:pt>
                <c:pt idx="2810">
                  <c:v>3267.33</c:v>
                </c:pt>
                <c:pt idx="2811">
                  <c:v>3265.77</c:v>
                </c:pt>
                <c:pt idx="2812">
                  <c:v>3267.51</c:v>
                </c:pt>
                <c:pt idx="2813">
                  <c:v>3269.65</c:v>
                </c:pt>
                <c:pt idx="2814">
                  <c:v>3270.88</c:v>
                </c:pt>
                <c:pt idx="2815">
                  <c:v>3271.14</c:v>
                </c:pt>
                <c:pt idx="2816">
                  <c:v>3271.39</c:v>
                </c:pt>
                <c:pt idx="2817">
                  <c:v>3269.31</c:v>
                </c:pt>
                <c:pt idx="2818">
                  <c:v>3267.88</c:v>
                </c:pt>
                <c:pt idx="2819">
                  <c:v>3268.03</c:v>
                </c:pt>
                <c:pt idx="2820">
                  <c:v>3269.25</c:v>
                </c:pt>
                <c:pt idx="2821">
                  <c:v>3264.44</c:v>
                </c:pt>
                <c:pt idx="2822">
                  <c:v>3264.66</c:v>
                </c:pt>
                <c:pt idx="2823">
                  <c:v>3264.89</c:v>
                </c:pt>
                <c:pt idx="2824">
                  <c:v>3262.17</c:v>
                </c:pt>
                <c:pt idx="2825">
                  <c:v>3261.57</c:v>
                </c:pt>
                <c:pt idx="2826">
                  <c:v>3262.03</c:v>
                </c:pt>
                <c:pt idx="2827">
                  <c:v>3260.46</c:v>
                </c:pt>
                <c:pt idx="2828">
                  <c:v>3262.48</c:v>
                </c:pt>
                <c:pt idx="2829">
                  <c:v>3262.61</c:v>
                </c:pt>
                <c:pt idx="2830">
                  <c:v>3262.75</c:v>
                </c:pt>
                <c:pt idx="2831">
                  <c:v>3260.03</c:v>
                </c:pt>
                <c:pt idx="2832">
                  <c:v>3266.18</c:v>
                </c:pt>
                <c:pt idx="2833">
                  <c:v>3265.33</c:v>
                </c:pt>
                <c:pt idx="2834">
                  <c:v>3263.46</c:v>
                </c:pt>
                <c:pt idx="2835">
                  <c:v>3263.84</c:v>
                </c:pt>
                <c:pt idx="2836">
                  <c:v>3264.19</c:v>
                </c:pt>
                <c:pt idx="2837">
                  <c:v>3264.3</c:v>
                </c:pt>
                <c:pt idx="2838">
                  <c:v>3264.93</c:v>
                </c:pt>
                <c:pt idx="2839">
                  <c:v>3266.22</c:v>
                </c:pt>
                <c:pt idx="2840">
                  <c:v>3269.32</c:v>
                </c:pt>
                <c:pt idx="2841">
                  <c:v>3269.12</c:v>
                </c:pt>
                <c:pt idx="2842">
                  <c:v>3266.48</c:v>
                </c:pt>
                <c:pt idx="2843">
                  <c:v>3266.51</c:v>
                </c:pt>
                <c:pt idx="2844">
                  <c:v>3266.54</c:v>
                </c:pt>
                <c:pt idx="2845">
                  <c:v>3264.3</c:v>
                </c:pt>
                <c:pt idx="2846">
                  <c:v>3264.9</c:v>
                </c:pt>
                <c:pt idx="2847">
                  <c:v>3266.35</c:v>
                </c:pt>
                <c:pt idx="2848">
                  <c:v>3266.46</c:v>
                </c:pt>
                <c:pt idx="2849">
                  <c:v>3253.53</c:v>
                </c:pt>
                <c:pt idx="2850">
                  <c:v>3253.56</c:v>
                </c:pt>
                <c:pt idx="2851">
                  <c:v>3253.59</c:v>
                </c:pt>
                <c:pt idx="2852">
                  <c:v>3260.44</c:v>
                </c:pt>
                <c:pt idx="2853">
                  <c:v>3261.22</c:v>
                </c:pt>
                <c:pt idx="2854">
                  <c:v>3261.47</c:v>
                </c:pt>
                <c:pt idx="2855">
                  <c:v>3261.17</c:v>
                </c:pt>
                <c:pt idx="2856">
                  <c:v>3261.03</c:v>
                </c:pt>
                <c:pt idx="2857">
                  <c:v>3254.7</c:v>
                </c:pt>
                <c:pt idx="2858">
                  <c:v>3254.82</c:v>
                </c:pt>
                <c:pt idx="2859">
                  <c:v>3254.43</c:v>
                </c:pt>
                <c:pt idx="2860">
                  <c:v>3255.55</c:v>
                </c:pt>
                <c:pt idx="2861">
                  <c:v>3256.99</c:v>
                </c:pt>
                <c:pt idx="2862">
                  <c:v>3259.73</c:v>
                </c:pt>
                <c:pt idx="2863">
                  <c:v>3262.15</c:v>
                </c:pt>
                <c:pt idx="2864">
                  <c:v>3262.26</c:v>
                </c:pt>
                <c:pt idx="2865">
                  <c:v>3262.28</c:v>
                </c:pt>
                <c:pt idx="2866">
                  <c:v>3264.26</c:v>
                </c:pt>
                <c:pt idx="2867">
                  <c:v>3255.44</c:v>
                </c:pt>
                <c:pt idx="2868">
                  <c:v>3257.06</c:v>
                </c:pt>
                <c:pt idx="2869">
                  <c:v>3257.46</c:v>
                </c:pt>
                <c:pt idx="2870">
                  <c:v>3256.73</c:v>
                </c:pt>
                <c:pt idx="2871">
                  <c:v>3256.86</c:v>
                </c:pt>
                <c:pt idx="2872">
                  <c:v>3257</c:v>
                </c:pt>
                <c:pt idx="2873">
                  <c:v>3257.6</c:v>
                </c:pt>
                <c:pt idx="2874">
                  <c:v>3259.68</c:v>
                </c:pt>
                <c:pt idx="2875">
                  <c:v>3263.83</c:v>
                </c:pt>
                <c:pt idx="2876">
                  <c:v>3264.47</c:v>
                </c:pt>
                <c:pt idx="2877">
                  <c:v>3262.84</c:v>
                </c:pt>
                <c:pt idx="2878">
                  <c:v>3262.97</c:v>
                </c:pt>
                <c:pt idx="2879">
                  <c:v>3263.1</c:v>
                </c:pt>
                <c:pt idx="2880">
                  <c:v>3269.78</c:v>
                </c:pt>
                <c:pt idx="2881">
                  <c:v>3266.43</c:v>
                </c:pt>
                <c:pt idx="2882">
                  <c:v>3267.16</c:v>
                </c:pt>
                <c:pt idx="2883">
                  <c:v>3270.91</c:v>
                </c:pt>
                <c:pt idx="2884">
                  <c:v>3270.37</c:v>
                </c:pt>
                <c:pt idx="2885">
                  <c:v>3270.5</c:v>
                </c:pt>
                <c:pt idx="2886">
                  <c:v>3270.51</c:v>
                </c:pt>
                <c:pt idx="2887">
                  <c:v>3269.77</c:v>
                </c:pt>
                <c:pt idx="2888">
                  <c:v>3267.58</c:v>
                </c:pt>
                <c:pt idx="2889">
                  <c:v>3270.25</c:v>
                </c:pt>
                <c:pt idx="2890">
                  <c:v>3275.62</c:v>
                </c:pt>
                <c:pt idx="2891">
                  <c:v>3290.5</c:v>
                </c:pt>
                <c:pt idx="2892">
                  <c:v>3290.04</c:v>
                </c:pt>
                <c:pt idx="2893">
                  <c:v>3290.3</c:v>
                </c:pt>
                <c:pt idx="2894">
                  <c:v>3280.76</c:v>
                </c:pt>
                <c:pt idx="2895">
                  <c:v>3283.51</c:v>
                </c:pt>
                <c:pt idx="2896">
                  <c:v>3284.61</c:v>
                </c:pt>
                <c:pt idx="2897">
                  <c:v>3289.02</c:v>
                </c:pt>
                <c:pt idx="2898">
                  <c:v>3288.89</c:v>
                </c:pt>
                <c:pt idx="2899">
                  <c:v>3289.16</c:v>
                </c:pt>
                <c:pt idx="2900">
                  <c:v>3292.62</c:v>
                </c:pt>
                <c:pt idx="2901">
                  <c:v>3296.34</c:v>
                </c:pt>
                <c:pt idx="2902">
                  <c:v>3297.98</c:v>
                </c:pt>
                <c:pt idx="2903">
                  <c:v>3298.55</c:v>
                </c:pt>
                <c:pt idx="2904">
                  <c:v>3302.08</c:v>
                </c:pt>
                <c:pt idx="2905">
                  <c:v>3303.97</c:v>
                </c:pt>
                <c:pt idx="2906">
                  <c:v>3304.24</c:v>
                </c:pt>
                <c:pt idx="2907">
                  <c:v>3304.51</c:v>
                </c:pt>
                <c:pt idx="2908">
                  <c:v>3302.22</c:v>
                </c:pt>
                <c:pt idx="2909">
                  <c:v>3303.68</c:v>
                </c:pt>
                <c:pt idx="2910">
                  <c:v>3303.57</c:v>
                </c:pt>
                <c:pt idx="2911">
                  <c:v>3304.26</c:v>
                </c:pt>
                <c:pt idx="2912">
                  <c:v>3304.31</c:v>
                </c:pt>
                <c:pt idx="2913">
                  <c:v>3304.96</c:v>
                </c:pt>
                <c:pt idx="2914">
                  <c:v>3305.23</c:v>
                </c:pt>
                <c:pt idx="2915">
                  <c:v>3305.75</c:v>
                </c:pt>
                <c:pt idx="2916">
                  <c:v>3306.8</c:v>
                </c:pt>
                <c:pt idx="2917">
                  <c:v>3307.52</c:v>
                </c:pt>
                <c:pt idx="2918">
                  <c:v>3310.33</c:v>
                </c:pt>
                <c:pt idx="2919">
                  <c:v>3310.74</c:v>
                </c:pt>
                <c:pt idx="2920">
                  <c:v>3310.91</c:v>
                </c:pt>
                <c:pt idx="2921">
                  <c:v>3311.07</c:v>
                </c:pt>
                <c:pt idx="2922">
                  <c:v>3311.23</c:v>
                </c:pt>
                <c:pt idx="2923">
                  <c:v>3310.08</c:v>
                </c:pt>
                <c:pt idx="2924">
                  <c:v>3309.41</c:v>
                </c:pt>
                <c:pt idx="2925">
                  <c:v>3309.26</c:v>
                </c:pt>
                <c:pt idx="2926">
                  <c:v>3307.81</c:v>
                </c:pt>
                <c:pt idx="2927">
                  <c:v>3307.97</c:v>
                </c:pt>
                <c:pt idx="2928">
                  <c:v>3308.13</c:v>
                </c:pt>
                <c:pt idx="2929">
                  <c:v>3307.73</c:v>
                </c:pt>
                <c:pt idx="2930">
                  <c:v>3310.87</c:v>
                </c:pt>
                <c:pt idx="2931">
                  <c:v>3309.48</c:v>
                </c:pt>
                <c:pt idx="2932">
                  <c:v>3309.01</c:v>
                </c:pt>
                <c:pt idx="2933">
                  <c:v>3311.3</c:v>
                </c:pt>
                <c:pt idx="2934">
                  <c:v>3311.39</c:v>
                </c:pt>
                <c:pt idx="2935">
                  <c:v>3311.48</c:v>
                </c:pt>
                <c:pt idx="2936">
                  <c:v>3311.42</c:v>
                </c:pt>
                <c:pt idx="2937">
                  <c:v>3310.17</c:v>
                </c:pt>
                <c:pt idx="2938">
                  <c:v>3309.15</c:v>
                </c:pt>
                <c:pt idx="2939">
                  <c:v>3309.54</c:v>
                </c:pt>
                <c:pt idx="2940">
                  <c:v>3310.59</c:v>
                </c:pt>
                <c:pt idx="2941">
                  <c:v>3310.68</c:v>
                </c:pt>
                <c:pt idx="2942">
                  <c:v>3313.1</c:v>
                </c:pt>
                <c:pt idx="2943">
                  <c:v>3315.55</c:v>
                </c:pt>
                <c:pt idx="2944">
                  <c:v>3316.43</c:v>
                </c:pt>
                <c:pt idx="2945">
                  <c:v>3319.33</c:v>
                </c:pt>
                <c:pt idx="2946">
                  <c:v>3317.57</c:v>
                </c:pt>
                <c:pt idx="2947">
                  <c:v>3319.69</c:v>
                </c:pt>
                <c:pt idx="2948">
                  <c:v>3320.17</c:v>
                </c:pt>
                <c:pt idx="2949">
                  <c:v>3329.15</c:v>
                </c:pt>
                <c:pt idx="2950">
                  <c:v>3330.02</c:v>
                </c:pt>
                <c:pt idx="2951">
                  <c:v>3332.02</c:v>
                </c:pt>
                <c:pt idx="2952">
                  <c:v>3331.79</c:v>
                </c:pt>
                <c:pt idx="2953">
                  <c:v>3341.86</c:v>
                </c:pt>
                <c:pt idx="2954">
                  <c:v>3339.59</c:v>
                </c:pt>
                <c:pt idx="2955">
                  <c:v>3339.6</c:v>
                </c:pt>
                <c:pt idx="2956">
                  <c:v>3339.61</c:v>
                </c:pt>
                <c:pt idx="2957">
                  <c:v>3345.09</c:v>
                </c:pt>
                <c:pt idx="2958">
                  <c:v>3346.85</c:v>
                </c:pt>
                <c:pt idx="2959">
                  <c:v>3347.32</c:v>
                </c:pt>
                <c:pt idx="2960">
                  <c:v>3346.65</c:v>
                </c:pt>
                <c:pt idx="2961">
                  <c:v>3348.25</c:v>
                </c:pt>
                <c:pt idx="2962">
                  <c:v>3348.24</c:v>
                </c:pt>
                <c:pt idx="2963">
                  <c:v>3348.23</c:v>
                </c:pt>
                <c:pt idx="2964">
                  <c:v>3348.35</c:v>
                </c:pt>
                <c:pt idx="2965">
                  <c:v>3350.25</c:v>
                </c:pt>
                <c:pt idx="2966">
                  <c:v>3352.63</c:v>
                </c:pt>
                <c:pt idx="2967">
                  <c:v>3353.12</c:v>
                </c:pt>
                <c:pt idx="2968">
                  <c:v>3352.87</c:v>
                </c:pt>
                <c:pt idx="2969">
                  <c:v>3352.86</c:v>
                </c:pt>
                <c:pt idx="2970">
                  <c:v>3352.85</c:v>
                </c:pt>
                <c:pt idx="2971">
                  <c:v>3351.08</c:v>
                </c:pt>
                <c:pt idx="2972">
                  <c:v>3350.01</c:v>
                </c:pt>
                <c:pt idx="2973">
                  <c:v>3350.2</c:v>
                </c:pt>
                <c:pt idx="2974">
                  <c:v>3354.16</c:v>
                </c:pt>
                <c:pt idx="2975">
                  <c:v>3355</c:v>
                </c:pt>
                <c:pt idx="2976">
                  <c:v>3354.19</c:v>
                </c:pt>
                <c:pt idx="2977">
                  <c:v>3354.22</c:v>
                </c:pt>
                <c:pt idx="2978">
                  <c:v>3350.64</c:v>
                </c:pt>
                <c:pt idx="2979">
                  <c:v>3348.62</c:v>
                </c:pt>
                <c:pt idx="2980">
                  <c:v>3348.11</c:v>
                </c:pt>
                <c:pt idx="2981">
                  <c:v>3348.22</c:v>
                </c:pt>
                <c:pt idx="2982">
                  <c:v>3349.26</c:v>
                </c:pt>
                <c:pt idx="2983">
                  <c:v>3349.28</c:v>
                </c:pt>
                <c:pt idx="2984">
                  <c:v>3349.31</c:v>
                </c:pt>
                <c:pt idx="2985">
                  <c:v>3353.57</c:v>
                </c:pt>
                <c:pt idx="2986">
                  <c:v>3354</c:v>
                </c:pt>
                <c:pt idx="2987">
                  <c:v>3356.19</c:v>
                </c:pt>
                <c:pt idx="2988">
                  <c:v>3357.52</c:v>
                </c:pt>
                <c:pt idx="2989">
                  <c:v>3358.89</c:v>
                </c:pt>
                <c:pt idx="2990">
                  <c:v>3358.92</c:v>
                </c:pt>
                <c:pt idx="2991">
                  <c:v>3358.94</c:v>
                </c:pt>
                <c:pt idx="2992">
                  <c:v>3360.13</c:v>
                </c:pt>
                <c:pt idx="2993">
                  <c:v>3358.97</c:v>
                </c:pt>
                <c:pt idx="2994">
                  <c:v>3360.26</c:v>
                </c:pt>
                <c:pt idx="2995">
                  <c:v>3366.38</c:v>
                </c:pt>
                <c:pt idx="2996">
                  <c:v>3375.08</c:v>
                </c:pt>
                <c:pt idx="2997">
                  <c:v>3375.07</c:v>
                </c:pt>
                <c:pt idx="2998">
                  <c:v>3375.06</c:v>
                </c:pt>
                <c:pt idx="2999">
                  <c:v>3379.58</c:v>
                </c:pt>
                <c:pt idx="3000">
                  <c:v>3379.99</c:v>
                </c:pt>
                <c:pt idx="3001">
                  <c:v>3380.85</c:v>
                </c:pt>
                <c:pt idx="3002">
                  <c:v>3379.17</c:v>
                </c:pt>
                <c:pt idx="3003">
                  <c:v>3379.19</c:v>
                </c:pt>
                <c:pt idx="3004">
                  <c:v>3379.17</c:v>
                </c:pt>
                <c:pt idx="3005">
                  <c:v>3379.15</c:v>
                </c:pt>
                <c:pt idx="3006">
                  <c:v>3382.01</c:v>
                </c:pt>
                <c:pt idx="3007">
                  <c:v>3379.96</c:v>
                </c:pt>
                <c:pt idx="3008">
                  <c:v>3385</c:v>
                </c:pt>
                <c:pt idx="3009">
                  <c:v>3382.2</c:v>
                </c:pt>
                <c:pt idx="3010">
                  <c:v>3384.8</c:v>
                </c:pt>
                <c:pt idx="3011">
                  <c:v>3384.79</c:v>
                </c:pt>
                <c:pt idx="3012">
                  <c:v>3384.77</c:v>
                </c:pt>
                <c:pt idx="3013">
                  <c:v>3380.85</c:v>
                </c:pt>
                <c:pt idx="3014">
                  <c:v>3382.47</c:v>
                </c:pt>
                <c:pt idx="3015">
                  <c:v>3381.84</c:v>
                </c:pt>
                <c:pt idx="3016">
                  <c:v>3382.56</c:v>
                </c:pt>
                <c:pt idx="3017">
                  <c:v>3382.9</c:v>
                </c:pt>
                <c:pt idx="3018">
                  <c:v>3382.88</c:v>
                </c:pt>
                <c:pt idx="3019">
                  <c:v>3382.87</c:v>
                </c:pt>
                <c:pt idx="3020">
                  <c:v>3384.74</c:v>
                </c:pt>
                <c:pt idx="3021">
                  <c:v>3392.86</c:v>
                </c:pt>
                <c:pt idx="3022">
                  <c:v>3392.39</c:v>
                </c:pt>
                <c:pt idx="3023">
                  <c:v>3393.98</c:v>
                </c:pt>
                <c:pt idx="3024">
                  <c:v>3397</c:v>
                </c:pt>
                <c:pt idx="3025">
                  <c:v>3396.99</c:v>
                </c:pt>
                <c:pt idx="3026">
                  <c:v>3396.97</c:v>
                </c:pt>
                <c:pt idx="3027">
                  <c:v>3391.86</c:v>
                </c:pt>
                <c:pt idx="3028">
                  <c:v>3391.82</c:v>
                </c:pt>
                <c:pt idx="3029">
                  <c:v>3390.48</c:v>
                </c:pt>
                <c:pt idx="3030">
                  <c:v>3390.74</c:v>
                </c:pt>
                <c:pt idx="3031">
                  <c:v>3392.39</c:v>
                </c:pt>
                <c:pt idx="3032">
                  <c:v>3392.51</c:v>
                </c:pt>
                <c:pt idx="3033">
                  <c:v>3392.62</c:v>
                </c:pt>
                <c:pt idx="3034">
                  <c:v>3390.08</c:v>
                </c:pt>
                <c:pt idx="3035">
                  <c:v>3387.05</c:v>
                </c:pt>
                <c:pt idx="3036">
                  <c:v>3393.32</c:v>
                </c:pt>
                <c:pt idx="3037">
                  <c:v>3389.97</c:v>
                </c:pt>
                <c:pt idx="3038">
                  <c:v>3392.24</c:v>
                </c:pt>
                <c:pt idx="3039">
                  <c:v>3398.92</c:v>
                </c:pt>
                <c:pt idx="3040">
                  <c:v>3399.03</c:v>
                </c:pt>
                <c:pt idx="3041">
                  <c:v>3395.11</c:v>
                </c:pt>
                <c:pt idx="3042">
                  <c:v>3396.89</c:v>
                </c:pt>
                <c:pt idx="3043">
                  <c:v>3398.14</c:v>
                </c:pt>
                <c:pt idx="3044">
                  <c:v>3399.53</c:v>
                </c:pt>
                <c:pt idx="3045">
                  <c:v>3400.95</c:v>
                </c:pt>
                <c:pt idx="3046">
                  <c:v>3401.07</c:v>
                </c:pt>
                <c:pt idx="3047">
                  <c:v>3401.18</c:v>
                </c:pt>
                <c:pt idx="3048">
                  <c:v>3402.34</c:v>
                </c:pt>
                <c:pt idx="3049">
                  <c:v>3403.45</c:v>
                </c:pt>
                <c:pt idx="3050">
                  <c:v>3404.8</c:v>
                </c:pt>
                <c:pt idx="3051">
                  <c:v>3404.08</c:v>
                </c:pt>
                <c:pt idx="3052">
                  <c:v>3405.02</c:v>
                </c:pt>
                <c:pt idx="3053">
                  <c:v>3405.14</c:v>
                </c:pt>
                <c:pt idx="3054">
                  <c:v>3405.25</c:v>
                </c:pt>
                <c:pt idx="3055">
                  <c:v>3402.73</c:v>
                </c:pt>
                <c:pt idx="3056">
                  <c:v>3405.72</c:v>
                </c:pt>
                <c:pt idx="3057">
                  <c:v>3403.64</c:v>
                </c:pt>
                <c:pt idx="3058">
                  <c:v>3407.57</c:v>
                </c:pt>
                <c:pt idx="3059">
                  <c:v>3418.93</c:v>
                </c:pt>
                <c:pt idx="3060">
                  <c:v>3419.05</c:v>
                </c:pt>
                <c:pt idx="3061">
                  <c:v>3421.51</c:v>
                </c:pt>
                <c:pt idx="3062">
                  <c:v>3416.19</c:v>
                </c:pt>
                <c:pt idx="3063">
                  <c:v>3418.01</c:v>
                </c:pt>
                <c:pt idx="3064">
                  <c:v>3418.45</c:v>
                </c:pt>
                <c:pt idx="3065">
                  <c:v>3417.43</c:v>
                </c:pt>
                <c:pt idx="3066">
                  <c:v>3418.31</c:v>
                </c:pt>
                <c:pt idx="3067">
                  <c:v>3418.42</c:v>
                </c:pt>
                <c:pt idx="3068">
                  <c:v>3417.87</c:v>
                </c:pt>
                <c:pt idx="3069">
                  <c:v>3418.32</c:v>
                </c:pt>
                <c:pt idx="3070">
                  <c:v>3416.12</c:v>
                </c:pt>
                <c:pt idx="3071">
                  <c:v>3416.24</c:v>
                </c:pt>
                <c:pt idx="3072">
                  <c:v>3436.33</c:v>
                </c:pt>
                <c:pt idx="3073">
                  <c:v>3438.2</c:v>
                </c:pt>
                <c:pt idx="3074">
                  <c:v>3438.21</c:v>
                </c:pt>
                <c:pt idx="3075">
                  <c:v>3438.22</c:v>
                </c:pt>
                <c:pt idx="3076">
                  <c:v>3439.24</c:v>
                </c:pt>
                <c:pt idx="3077">
                  <c:v>3436.18</c:v>
                </c:pt>
                <c:pt idx="3078">
                  <c:v>3423.77</c:v>
                </c:pt>
                <c:pt idx="3079">
                  <c:v>3427.34</c:v>
                </c:pt>
                <c:pt idx="3080">
                  <c:v>3423.16</c:v>
                </c:pt>
                <c:pt idx="3081">
                  <c:v>3423.17</c:v>
                </c:pt>
                <c:pt idx="3082">
                  <c:v>3423.18</c:v>
                </c:pt>
                <c:pt idx="3083">
                  <c:v>3426.62</c:v>
                </c:pt>
                <c:pt idx="3084">
                  <c:v>3429.63</c:v>
                </c:pt>
                <c:pt idx="3085">
                  <c:v>3434.53</c:v>
                </c:pt>
                <c:pt idx="3086">
                  <c:v>3425.51</c:v>
                </c:pt>
                <c:pt idx="3087">
                  <c:v>3424.29</c:v>
                </c:pt>
                <c:pt idx="3088">
                  <c:v>3424.3</c:v>
                </c:pt>
                <c:pt idx="3089">
                  <c:v>3424.32</c:v>
                </c:pt>
                <c:pt idx="3090">
                  <c:v>3423.25</c:v>
                </c:pt>
                <c:pt idx="3091">
                  <c:v>3423.39</c:v>
                </c:pt>
                <c:pt idx="3092">
                  <c:v>3423.85</c:v>
                </c:pt>
                <c:pt idx="3093">
                  <c:v>3438.88</c:v>
                </c:pt>
                <c:pt idx="3094">
                  <c:v>3439.25</c:v>
                </c:pt>
                <c:pt idx="3095">
                  <c:v>3439.26</c:v>
                </c:pt>
                <c:pt idx="3096">
                  <c:v>3439.27</c:v>
                </c:pt>
                <c:pt idx="3097">
                  <c:v>3440.95</c:v>
                </c:pt>
                <c:pt idx="3098">
                  <c:v>3440.93</c:v>
                </c:pt>
                <c:pt idx="3099">
                  <c:v>3442.59</c:v>
                </c:pt>
                <c:pt idx="3100">
                  <c:v>3442.37</c:v>
                </c:pt>
                <c:pt idx="3101">
                  <c:v>3459.4</c:v>
                </c:pt>
                <c:pt idx="3102">
                  <c:v>3459.42</c:v>
                </c:pt>
                <c:pt idx="3103">
                  <c:v>3459.43</c:v>
                </c:pt>
                <c:pt idx="3104">
                  <c:v>3458.08</c:v>
                </c:pt>
                <c:pt idx="3105">
                  <c:v>3464.66</c:v>
                </c:pt>
                <c:pt idx="3106">
                  <c:v>3465.63</c:v>
                </c:pt>
                <c:pt idx="3107">
                  <c:v>3464.05</c:v>
                </c:pt>
                <c:pt idx="3108">
                  <c:v>3465.24</c:v>
                </c:pt>
                <c:pt idx="3109">
                  <c:v>3465.25</c:v>
                </c:pt>
                <c:pt idx="3110">
                  <c:v>3465.27</c:v>
                </c:pt>
                <c:pt idx="3111">
                  <c:v>3473.02</c:v>
                </c:pt>
                <c:pt idx="3112">
                  <c:v>3474.79</c:v>
                </c:pt>
                <c:pt idx="3113">
                  <c:v>3475.93</c:v>
                </c:pt>
                <c:pt idx="3114">
                  <c:v>3481.91</c:v>
                </c:pt>
                <c:pt idx="3115">
                  <c:v>3482.54</c:v>
                </c:pt>
                <c:pt idx="3116">
                  <c:v>3482.56</c:v>
                </c:pt>
                <c:pt idx="3117">
                  <c:v>3482.58</c:v>
                </c:pt>
                <c:pt idx="3118">
                  <c:v>3482.96</c:v>
                </c:pt>
                <c:pt idx="3119">
                  <c:v>3497.35</c:v>
                </c:pt>
                <c:pt idx="3120">
                  <c:v>3497.56</c:v>
                </c:pt>
                <c:pt idx="3121">
                  <c:v>3502.76</c:v>
                </c:pt>
                <c:pt idx="3122">
                  <c:v>3486.83</c:v>
                </c:pt>
                <c:pt idx="3123">
                  <c:v>3486.86</c:v>
                </c:pt>
                <c:pt idx="3124">
                  <c:v>3486.89</c:v>
                </c:pt>
                <c:pt idx="3125">
                  <c:v>3500.93</c:v>
                </c:pt>
                <c:pt idx="3126">
                  <c:v>3498.31</c:v>
                </c:pt>
                <c:pt idx="3127">
                  <c:v>3498.58</c:v>
                </c:pt>
                <c:pt idx="3128">
                  <c:v>3498.29</c:v>
                </c:pt>
                <c:pt idx="3129">
                  <c:v>3501.34</c:v>
                </c:pt>
                <c:pt idx="3130">
                  <c:v>3501.38</c:v>
                </c:pt>
                <c:pt idx="3131">
                  <c:v>3501.41</c:v>
                </c:pt>
                <c:pt idx="3132">
                  <c:v>3501.6</c:v>
                </c:pt>
                <c:pt idx="3133">
                  <c:v>3498.66</c:v>
                </c:pt>
                <c:pt idx="3134">
                  <c:v>3499.23</c:v>
                </c:pt>
                <c:pt idx="3135">
                  <c:v>3501.25</c:v>
                </c:pt>
                <c:pt idx="3136">
                  <c:v>3501.35</c:v>
                </c:pt>
                <c:pt idx="3137">
                  <c:v>3501.37</c:v>
                </c:pt>
                <c:pt idx="3138">
                  <c:v>3501.4</c:v>
                </c:pt>
                <c:pt idx="3139">
                  <c:v>3497.5</c:v>
                </c:pt>
                <c:pt idx="3140">
                  <c:v>3498.09</c:v>
                </c:pt>
                <c:pt idx="3141">
                  <c:v>3499.05</c:v>
                </c:pt>
                <c:pt idx="3142">
                  <c:v>3501.83</c:v>
                </c:pt>
                <c:pt idx="3143">
                  <c:v>3503.1</c:v>
                </c:pt>
                <c:pt idx="3144">
                  <c:v>3503.13</c:v>
                </c:pt>
                <c:pt idx="3145">
                  <c:v>3503.15</c:v>
                </c:pt>
                <c:pt idx="3146">
                  <c:v>3506.81</c:v>
                </c:pt>
                <c:pt idx="3147">
                  <c:v>3508.48</c:v>
                </c:pt>
                <c:pt idx="3148">
                  <c:v>3507.97</c:v>
                </c:pt>
                <c:pt idx="3149">
                  <c:v>3509.64</c:v>
                </c:pt>
                <c:pt idx="3150">
                  <c:v>3510.9</c:v>
                </c:pt>
                <c:pt idx="3151">
                  <c:v>3510.98</c:v>
                </c:pt>
                <c:pt idx="3152">
                  <c:v>3511.01</c:v>
                </c:pt>
                <c:pt idx="3153">
                  <c:v>3511.29</c:v>
                </c:pt>
                <c:pt idx="3154">
                  <c:v>3506.25</c:v>
                </c:pt>
                <c:pt idx="3155">
                  <c:v>3518.53</c:v>
                </c:pt>
                <c:pt idx="3156">
                  <c:v>3522.91</c:v>
                </c:pt>
                <c:pt idx="3157">
                  <c:v>3526.63</c:v>
                </c:pt>
                <c:pt idx="3158">
                  <c:v>3526.63</c:v>
                </c:pt>
                <c:pt idx="3159">
                  <c:v>3526.63</c:v>
                </c:pt>
                <c:pt idx="3160">
                  <c:v>3525.43</c:v>
                </c:pt>
                <c:pt idx="3161">
                  <c:v>3526.49</c:v>
                </c:pt>
                <c:pt idx="3162">
                  <c:v>3532.12</c:v>
                </c:pt>
                <c:pt idx="3163">
                  <c:v>3536.79</c:v>
                </c:pt>
                <c:pt idx="3164">
                  <c:v>3538.83</c:v>
                </c:pt>
                <c:pt idx="3165">
                  <c:v>3538.83</c:v>
                </c:pt>
                <c:pt idx="3166">
                  <c:v>3538.83</c:v>
                </c:pt>
                <c:pt idx="3167">
                  <c:v>3539.91</c:v>
                </c:pt>
                <c:pt idx="3168">
                  <c:v>3536.12</c:v>
                </c:pt>
                <c:pt idx="3169">
                  <c:v>3550.37</c:v>
                </c:pt>
                <c:pt idx="3170">
                  <c:v>3554.32</c:v>
                </c:pt>
                <c:pt idx="3171">
                  <c:v>3551.17</c:v>
                </c:pt>
                <c:pt idx="3172">
                  <c:v>3551.18</c:v>
                </c:pt>
                <c:pt idx="3173">
                  <c:v>3551.19</c:v>
                </c:pt>
                <c:pt idx="3174">
                  <c:v>3552.02</c:v>
                </c:pt>
                <c:pt idx="3175">
                  <c:v>3554.41</c:v>
                </c:pt>
                <c:pt idx="3176">
                  <c:v>3551.83</c:v>
                </c:pt>
                <c:pt idx="3177">
                  <c:v>3555.24</c:v>
                </c:pt>
                <c:pt idx="3178">
                  <c:v>3556.76</c:v>
                </c:pt>
                <c:pt idx="3179">
                  <c:v>3556.77</c:v>
                </c:pt>
                <c:pt idx="3180">
                  <c:v>3557.28</c:v>
                </c:pt>
                <c:pt idx="3181">
                  <c:v>3553.53</c:v>
                </c:pt>
                <c:pt idx="3182">
                  <c:v>3556.31</c:v>
                </c:pt>
                <c:pt idx="3183">
                  <c:v>3558.73</c:v>
                </c:pt>
                <c:pt idx="3184">
                  <c:v>3561.92</c:v>
                </c:pt>
                <c:pt idx="3185">
                  <c:v>3558.38</c:v>
                </c:pt>
                <c:pt idx="3186">
                  <c:v>3558.42</c:v>
                </c:pt>
                <c:pt idx="3187">
                  <c:v>3558.47</c:v>
                </c:pt>
                <c:pt idx="3188">
                  <c:v>3558.83</c:v>
                </c:pt>
                <c:pt idx="3189">
                  <c:v>3560.38</c:v>
                </c:pt>
                <c:pt idx="3190">
                  <c:v>3558.16</c:v>
                </c:pt>
                <c:pt idx="3191">
                  <c:v>3558.41</c:v>
                </c:pt>
                <c:pt idx="3192">
                  <c:v>3571.31</c:v>
                </c:pt>
                <c:pt idx="3193">
                  <c:v>3571.32</c:v>
                </c:pt>
                <c:pt idx="3194">
                  <c:v>3571.33</c:v>
                </c:pt>
                <c:pt idx="3195">
                  <c:v>3570.94</c:v>
                </c:pt>
                <c:pt idx="3196">
                  <c:v>3573.5</c:v>
                </c:pt>
                <c:pt idx="3197">
                  <c:v>3579.62</c:v>
                </c:pt>
                <c:pt idx="3198">
                  <c:v>3573.49</c:v>
                </c:pt>
                <c:pt idx="3199">
                  <c:v>3588.61</c:v>
                </c:pt>
                <c:pt idx="3200">
                  <c:v>3588.63</c:v>
                </c:pt>
                <c:pt idx="3201">
                  <c:v>3588.64</c:v>
                </c:pt>
                <c:pt idx="3202">
                  <c:v>3602.96</c:v>
                </c:pt>
                <c:pt idx="3203">
                  <c:v>3603.38</c:v>
                </c:pt>
                <c:pt idx="3204">
                  <c:v>3603.91</c:v>
                </c:pt>
                <c:pt idx="3205">
                  <c:v>3603.26</c:v>
                </c:pt>
                <c:pt idx="3206">
                  <c:v>3604.51</c:v>
                </c:pt>
                <c:pt idx="3207">
                  <c:v>3604.53</c:v>
                </c:pt>
                <c:pt idx="3208">
                  <c:v>3604.55</c:v>
                </c:pt>
                <c:pt idx="3209">
                  <c:v>3603.95</c:v>
                </c:pt>
                <c:pt idx="3210">
                  <c:v>3608.33</c:v>
                </c:pt>
                <c:pt idx="3211">
                  <c:v>3608.41</c:v>
                </c:pt>
                <c:pt idx="3212">
                  <c:v>3608.42</c:v>
                </c:pt>
                <c:pt idx="3213">
                  <c:v>3598.77</c:v>
                </c:pt>
                <c:pt idx="3214">
                  <c:v>3598.79</c:v>
                </c:pt>
                <c:pt idx="3215">
                  <c:v>3598.8</c:v>
                </c:pt>
                <c:pt idx="3216">
                  <c:v>3597.22</c:v>
                </c:pt>
                <c:pt idx="3217">
                  <c:v>3621.96</c:v>
                </c:pt>
                <c:pt idx="3218">
                  <c:v>3620.92</c:v>
                </c:pt>
                <c:pt idx="3219">
                  <c:v>3621.38</c:v>
                </c:pt>
                <c:pt idx="3220">
                  <c:v>3605.79</c:v>
                </c:pt>
                <c:pt idx="3221">
                  <c:v>3636.24</c:v>
                </c:pt>
                <c:pt idx="3222">
                  <c:v>3636.26</c:v>
                </c:pt>
                <c:pt idx="3223">
                  <c:v>3605.89</c:v>
                </c:pt>
                <c:pt idx="3224">
                  <c:v>3623.74</c:v>
                </c:pt>
                <c:pt idx="3225">
                  <c:v>3623.77</c:v>
                </c:pt>
                <c:pt idx="3226">
                  <c:v>3619.66</c:v>
                </c:pt>
                <c:pt idx="3227">
                  <c:v>3615.73</c:v>
                </c:pt>
                <c:pt idx="3228">
                  <c:v>3615.8</c:v>
                </c:pt>
                <c:pt idx="3229">
                  <c:v>3615.87</c:v>
                </c:pt>
                <c:pt idx="3230">
                  <c:v>3615.29</c:v>
                </c:pt>
                <c:pt idx="3231">
                  <c:v>3616.63</c:v>
                </c:pt>
                <c:pt idx="3232">
                  <c:v>3621.3</c:v>
                </c:pt>
                <c:pt idx="3233">
                  <c:v>3624.59</c:v>
                </c:pt>
                <c:pt idx="3234">
                  <c:v>3625.61</c:v>
                </c:pt>
                <c:pt idx="3235">
                  <c:v>3625.69</c:v>
                </c:pt>
                <c:pt idx="3236">
                  <c:v>3625.77</c:v>
                </c:pt>
                <c:pt idx="3237">
                  <c:v>3625.45</c:v>
                </c:pt>
                <c:pt idx="3238">
                  <c:v>3628.57</c:v>
                </c:pt>
                <c:pt idx="3239">
                  <c:v>3632.17</c:v>
                </c:pt>
                <c:pt idx="3240">
                  <c:v>3633.75</c:v>
                </c:pt>
                <c:pt idx="3241">
                  <c:v>3631.04</c:v>
                </c:pt>
                <c:pt idx="3242">
                  <c:v>3631.13</c:v>
                </c:pt>
                <c:pt idx="3243">
                  <c:v>3631.23</c:v>
                </c:pt>
                <c:pt idx="3244">
                  <c:v>3631.89</c:v>
                </c:pt>
                <c:pt idx="3245">
                  <c:v>3629.46</c:v>
                </c:pt>
                <c:pt idx="3246">
                  <c:v>3627.87</c:v>
                </c:pt>
                <c:pt idx="3247">
                  <c:v>3629.24</c:v>
                </c:pt>
                <c:pt idx="3248">
                  <c:v>3632.76</c:v>
                </c:pt>
                <c:pt idx="3249">
                  <c:v>3632.96</c:v>
                </c:pt>
                <c:pt idx="3250">
                  <c:v>3633.06</c:v>
                </c:pt>
                <c:pt idx="3251">
                  <c:v>3634.46</c:v>
                </c:pt>
                <c:pt idx="3252">
                  <c:v>3639.14</c:v>
                </c:pt>
                <c:pt idx="3253">
                  <c:v>3639.25</c:v>
                </c:pt>
                <c:pt idx="3254">
                  <c:v>3636.89</c:v>
                </c:pt>
                <c:pt idx="3255">
                  <c:v>3637.32</c:v>
                </c:pt>
                <c:pt idx="3256">
                  <c:v>3637.42</c:v>
                </c:pt>
                <c:pt idx="3257">
                  <c:v>3637.52</c:v>
                </c:pt>
                <c:pt idx="3258">
                  <c:v>3640.58</c:v>
                </c:pt>
                <c:pt idx="3259">
                  <c:v>3642.01</c:v>
                </c:pt>
                <c:pt idx="3260">
                  <c:v>3641.65</c:v>
                </c:pt>
                <c:pt idx="3261">
                  <c:v>3641.37</c:v>
                </c:pt>
                <c:pt idx="3262">
                  <c:v>3639.91</c:v>
                </c:pt>
                <c:pt idx="3263">
                  <c:v>3640.01</c:v>
                </c:pt>
                <c:pt idx="3264">
                  <c:v>3640.11</c:v>
                </c:pt>
                <c:pt idx="3265">
                  <c:v>3634.5</c:v>
                </c:pt>
                <c:pt idx="3266">
                  <c:v>3634.7</c:v>
                </c:pt>
                <c:pt idx="3267">
                  <c:v>3638.32</c:v>
                </c:pt>
                <c:pt idx="3268">
                  <c:v>3637.84</c:v>
                </c:pt>
                <c:pt idx="3269">
                  <c:v>3637.28</c:v>
                </c:pt>
                <c:pt idx="3270">
                  <c:v>3638.44</c:v>
                </c:pt>
                <c:pt idx="3271">
                  <c:v>3638.54</c:v>
                </c:pt>
                <c:pt idx="3272">
                  <c:v>3616.16</c:v>
                </c:pt>
                <c:pt idx="3273">
                  <c:v>3627.32</c:v>
                </c:pt>
                <c:pt idx="3274">
                  <c:v>3629.73</c:v>
                </c:pt>
                <c:pt idx="3275">
                  <c:v>3634.74</c:v>
                </c:pt>
                <c:pt idx="3276">
                  <c:v>3636.16</c:v>
                </c:pt>
                <c:pt idx="3277">
                  <c:v>3636.27</c:v>
                </c:pt>
                <c:pt idx="3278">
                  <c:v>3636.38</c:v>
                </c:pt>
                <c:pt idx="3279">
                  <c:v>3631.74</c:v>
                </c:pt>
                <c:pt idx="3280">
                  <c:v>3637.35</c:v>
                </c:pt>
                <c:pt idx="3281">
                  <c:v>3636.02</c:v>
                </c:pt>
                <c:pt idx="3282">
                  <c:v>3634.73</c:v>
                </c:pt>
                <c:pt idx="3283">
                  <c:v>3633.23</c:v>
                </c:pt>
                <c:pt idx="3284">
                  <c:v>3633.34</c:v>
                </c:pt>
                <c:pt idx="3285">
                  <c:v>3633.45</c:v>
                </c:pt>
                <c:pt idx="3286">
                  <c:v>3632.67</c:v>
                </c:pt>
                <c:pt idx="3287">
                  <c:v>3636.62</c:v>
                </c:pt>
                <c:pt idx="3288">
                  <c:v>3636.73</c:v>
                </c:pt>
                <c:pt idx="3289">
                  <c:v>3633.17</c:v>
                </c:pt>
                <c:pt idx="3290">
                  <c:v>3641.77</c:v>
                </c:pt>
                <c:pt idx="3291">
                  <c:v>3641.89</c:v>
                </c:pt>
                <c:pt idx="3292">
                  <c:v>3642</c:v>
                </c:pt>
                <c:pt idx="3293">
                  <c:v>3642.5</c:v>
                </c:pt>
                <c:pt idx="3294">
                  <c:v>3640.83</c:v>
                </c:pt>
                <c:pt idx="3295">
                  <c:v>3639.67</c:v>
                </c:pt>
                <c:pt idx="3296">
                  <c:v>3641.72</c:v>
                </c:pt>
                <c:pt idx="3297">
                  <c:v>3637.77</c:v>
                </c:pt>
                <c:pt idx="3298">
                  <c:v>3637.87</c:v>
                </c:pt>
                <c:pt idx="3299">
                  <c:v>3637.98</c:v>
                </c:pt>
                <c:pt idx="3300">
                  <c:v>3636.27</c:v>
                </c:pt>
                <c:pt idx="3301">
                  <c:v>3627.85</c:v>
                </c:pt>
                <c:pt idx="3302">
                  <c:v>3634.6</c:v>
                </c:pt>
                <c:pt idx="3303">
                  <c:v>3634.57</c:v>
                </c:pt>
                <c:pt idx="3304">
                  <c:v>3640.17</c:v>
                </c:pt>
                <c:pt idx="3305">
                  <c:v>3640.85</c:v>
                </c:pt>
                <c:pt idx="3306">
                  <c:v>3640.99</c:v>
                </c:pt>
                <c:pt idx="3307">
                  <c:v>3641.83</c:v>
                </c:pt>
                <c:pt idx="3308">
                  <c:v>3646.03</c:v>
                </c:pt>
                <c:pt idx="3309">
                  <c:v>3640.15</c:v>
                </c:pt>
                <c:pt idx="3310">
                  <c:v>3640.61</c:v>
                </c:pt>
                <c:pt idx="3311">
                  <c:v>3639.3</c:v>
                </c:pt>
                <c:pt idx="3312">
                  <c:v>3638.95</c:v>
                </c:pt>
                <c:pt idx="3313">
                  <c:v>3639.05</c:v>
                </c:pt>
                <c:pt idx="3314">
                  <c:v>3637.78</c:v>
                </c:pt>
                <c:pt idx="3315">
                  <c:v>3639.35</c:v>
                </c:pt>
                <c:pt idx="3316">
                  <c:v>3632.76</c:v>
                </c:pt>
                <c:pt idx="3317">
                  <c:v>3645.88</c:v>
                </c:pt>
                <c:pt idx="3318">
                  <c:v>3645.85</c:v>
                </c:pt>
                <c:pt idx="3319">
                  <c:v>3645.94</c:v>
                </c:pt>
                <c:pt idx="3320">
                  <c:v>3646.04</c:v>
                </c:pt>
                <c:pt idx="3321">
                  <c:v>3651.31</c:v>
                </c:pt>
                <c:pt idx="3322">
                  <c:v>3650.71</c:v>
                </c:pt>
                <c:pt idx="3323">
                  <c:v>3648.21</c:v>
                </c:pt>
                <c:pt idx="3324">
                  <c:v>3646.21</c:v>
                </c:pt>
                <c:pt idx="3325">
                  <c:v>3644.01</c:v>
                </c:pt>
                <c:pt idx="3326">
                  <c:v>3653.31</c:v>
                </c:pt>
                <c:pt idx="3327">
                  <c:v>3653.4</c:v>
                </c:pt>
                <c:pt idx="3328">
                  <c:v>3658.35</c:v>
                </c:pt>
                <c:pt idx="3329">
                  <c:v>3659.07</c:v>
                </c:pt>
                <c:pt idx="3330">
                  <c:v>3652.19</c:v>
                </c:pt>
                <c:pt idx="3331">
                  <c:v>3653.59</c:v>
                </c:pt>
                <c:pt idx="3332">
                  <c:v>3644.88</c:v>
                </c:pt>
                <c:pt idx="3333">
                  <c:v>3644.98</c:v>
                </c:pt>
                <c:pt idx="3334">
                  <c:v>3645.07</c:v>
                </c:pt>
                <c:pt idx="3335">
                  <c:v>3645.77</c:v>
                </c:pt>
                <c:pt idx="3336">
                  <c:v>3644.53</c:v>
                </c:pt>
                <c:pt idx="3337">
                  <c:v>3645.43</c:v>
                </c:pt>
                <c:pt idx="3338">
                  <c:v>3644.83</c:v>
                </c:pt>
                <c:pt idx="3339">
                  <c:v>3640.79</c:v>
                </c:pt>
                <c:pt idx="3340">
                  <c:v>3640.89</c:v>
                </c:pt>
                <c:pt idx="3341">
                  <c:v>3640.99</c:v>
                </c:pt>
                <c:pt idx="3342">
                  <c:v>3639.67</c:v>
                </c:pt>
                <c:pt idx="3343">
                  <c:v>3643.9</c:v>
                </c:pt>
                <c:pt idx="3344">
                  <c:v>3646.08</c:v>
                </c:pt>
                <c:pt idx="3345">
                  <c:v>3644.55</c:v>
                </c:pt>
                <c:pt idx="3346">
                  <c:v>3652.03</c:v>
                </c:pt>
                <c:pt idx="3347">
                  <c:v>3652.12</c:v>
                </c:pt>
                <c:pt idx="3348">
                  <c:v>3652.21</c:v>
                </c:pt>
                <c:pt idx="3349">
                  <c:v>3646.99</c:v>
                </c:pt>
                <c:pt idx="3350">
                  <c:v>3642.48</c:v>
                </c:pt>
                <c:pt idx="3351">
                  <c:v>3636.16</c:v>
                </c:pt>
                <c:pt idx="3352">
                  <c:v>3620.24</c:v>
                </c:pt>
                <c:pt idx="3353">
                  <c:v>3621.07</c:v>
                </c:pt>
                <c:pt idx="3354">
                  <c:v>3621.15</c:v>
                </c:pt>
                <c:pt idx="3355">
                  <c:v>3621.24</c:v>
                </c:pt>
                <c:pt idx="3356">
                  <c:v>3613.47</c:v>
                </c:pt>
                <c:pt idx="3357">
                  <c:v>3614.29</c:v>
                </c:pt>
                <c:pt idx="3358">
                  <c:v>3613.2</c:v>
                </c:pt>
                <c:pt idx="3359">
                  <c:v>3614.28</c:v>
                </c:pt>
                <c:pt idx="3360">
                  <c:v>3621.54</c:v>
                </c:pt>
                <c:pt idx="3361">
                  <c:v>3621.61</c:v>
                </c:pt>
                <c:pt idx="3362">
                  <c:v>3621.7</c:v>
                </c:pt>
                <c:pt idx="3363">
                  <c:v>3626.68</c:v>
                </c:pt>
                <c:pt idx="3364">
                  <c:v>3622.17</c:v>
                </c:pt>
                <c:pt idx="3365">
                  <c:v>3622.05</c:v>
                </c:pt>
                <c:pt idx="3366">
                  <c:v>3618.06</c:v>
                </c:pt>
                <c:pt idx="3367">
                  <c:v>3621.48</c:v>
                </c:pt>
                <c:pt idx="3368">
                  <c:v>3621.57</c:v>
                </c:pt>
                <c:pt idx="3369">
                  <c:v>3621.65</c:v>
                </c:pt>
                <c:pt idx="3370">
                  <c:v>3622.52</c:v>
                </c:pt>
                <c:pt idx="3371">
                  <c:v>3625.25</c:v>
                </c:pt>
                <c:pt idx="3372">
                  <c:v>3622.88</c:v>
                </c:pt>
                <c:pt idx="3373">
                  <c:v>3621.94</c:v>
                </c:pt>
                <c:pt idx="3374">
                  <c:v>3614.98</c:v>
                </c:pt>
                <c:pt idx="3375">
                  <c:v>3615.06</c:v>
                </c:pt>
                <c:pt idx="3376">
                  <c:v>3615.15</c:v>
                </c:pt>
                <c:pt idx="3377">
                  <c:v>3609.48</c:v>
                </c:pt>
              </c:numCache>
            </c:numRef>
          </c:val>
          <c:smooth val="0"/>
          <c:extLst>
            <c:ext xmlns:c16="http://schemas.microsoft.com/office/drawing/2014/chart" uri="{C3380CC4-5D6E-409C-BE32-E72D297353CC}">
              <c16:uniqueId val="{00000000-4E6F-4C5E-AD32-CE9C4A9A4477}"/>
            </c:ext>
          </c:extLst>
        </c:ser>
        <c:dLbls>
          <c:showLegendKey val="0"/>
          <c:showVal val="0"/>
          <c:showCatName val="0"/>
          <c:showSerName val="0"/>
          <c:showPercent val="0"/>
          <c:showBubbleSize val="0"/>
        </c:dLbls>
        <c:smooth val="0"/>
        <c:axId val="1209943328"/>
        <c:axId val="1"/>
      </c:lineChart>
      <c:dateAx>
        <c:axId val="1209943328"/>
        <c:scaling>
          <c:orientation val="minMax"/>
        </c:scaling>
        <c:delete val="0"/>
        <c:axPos val="b"/>
        <c:numFmt formatCode="mm\/yy;@" sourceLinked="0"/>
        <c:majorTickMark val="out"/>
        <c:minorTickMark val="none"/>
        <c:tickLblPos val="nextTo"/>
        <c:txPr>
          <a:bodyPr rot="-5400000" vert="horz"/>
          <a:lstStyle/>
          <a:p>
            <a:pPr>
              <a:defRPr sz="700" b="0" i="0" u="none" strike="noStrike" baseline="0">
                <a:solidFill>
                  <a:sysClr val="windowText" lastClr="000000"/>
                </a:solidFill>
                <a:latin typeface="Arial"/>
                <a:ea typeface="Arial"/>
                <a:cs typeface="Arial"/>
              </a:defRPr>
            </a:pPr>
            <a:endParaRPr lang="sr-Latn-RS"/>
          </a:p>
        </c:txPr>
        <c:crossAx val="1"/>
        <c:crosses val="autoZero"/>
        <c:auto val="1"/>
        <c:lblOffset val="100"/>
        <c:baseTimeUnit val="days"/>
        <c:majorUnit val="3"/>
        <c:majorTimeUnit val="months"/>
        <c:minorUnit val="1"/>
        <c:minorTimeUnit val="months"/>
      </c:dateAx>
      <c:valAx>
        <c:axId val="1"/>
        <c:scaling>
          <c:orientation val="minMax"/>
          <c:min val="1000"/>
        </c:scaling>
        <c:delete val="0"/>
        <c:axPos val="l"/>
        <c:majorGridlines>
          <c:spPr>
            <a:ln>
              <a:solidFill>
                <a:srgbClr val="C0C0C0"/>
              </a:solidFill>
              <a:prstDash val="lgDash"/>
            </a:ln>
          </c:spPr>
        </c:majorGridlines>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sr-Latn-RS"/>
          </a:p>
        </c:txPr>
        <c:crossAx val="1209943328"/>
        <c:crosses val="autoZero"/>
        <c:crossBetween val="between"/>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84233199567423E-2"/>
          <c:y val="4.7930266779796275E-2"/>
          <c:w val="0.67698481503659946"/>
          <c:h val="0.82741467160219184"/>
        </c:manualLayout>
      </c:layout>
      <c:areaChart>
        <c:grouping val="stacked"/>
        <c:varyColors val="0"/>
        <c:ser>
          <c:idx val="0"/>
          <c:order val="0"/>
          <c:tx>
            <c:strRef>
              <c:f>'Net assets'!$HP$25</c:f>
              <c:strCache>
                <c:ptCount val="1"/>
                <c:pt idx="0">
                  <c:v>Generali Basic (27,61%)</c:v>
                </c:pt>
              </c:strCache>
            </c:strRef>
          </c:tx>
          <c:spPr>
            <a:solidFill>
              <a:srgbClr val="3366FF"/>
            </a:solidFill>
            <a:ln>
              <a:solidFill>
                <a:schemeClr val="bg1">
                  <a:lumMod val="50000"/>
                </a:schemeClr>
              </a:solidFill>
            </a:ln>
          </c:spPr>
          <c:cat>
            <c:strRef>
              <c:f>'Net assets'!$C$5:$HO$5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assets'!$C$7:$HO$7</c:f>
              <c:numCache>
                <c:formatCode>_(* #,##0.0_);_(* \(#,##0.0\);_(* "-"?_);_(@_)</c:formatCode>
                <c:ptCount val="11"/>
                <c:pt idx="0">
                  <c:v>7707.1824811699998</c:v>
                </c:pt>
                <c:pt idx="1">
                  <c:v>9020.7999999999993</c:v>
                </c:pt>
                <c:pt idx="2">
                  <c:v>9975.7000000000007</c:v>
                </c:pt>
                <c:pt idx="3">
                  <c:v>11301.6</c:v>
                </c:pt>
                <c:pt idx="4">
                  <c:v>13075.8</c:v>
                </c:pt>
                <c:pt idx="5">
                  <c:v>13477</c:v>
                </c:pt>
                <c:pt idx="6">
                  <c:v>13726.4</c:v>
                </c:pt>
                <c:pt idx="7">
                  <c:v>13166.7</c:v>
                </c:pt>
                <c:pt idx="8">
                  <c:v>14582.5</c:v>
                </c:pt>
                <c:pt idx="9">
                  <c:v>16985.099999999999</c:v>
                </c:pt>
                <c:pt idx="10" formatCode="_(* #,##0.0_);_(* \(#,##0.0\);_(* &quot;-&quot;??_);_(@_)">
                  <c:v>17066.8</c:v>
                </c:pt>
              </c:numCache>
            </c:numRef>
          </c:val>
          <c:extLst>
            <c:ext xmlns:c16="http://schemas.microsoft.com/office/drawing/2014/chart" uri="{C3380CC4-5D6E-409C-BE32-E72D297353CC}">
              <c16:uniqueId val="{00000000-9053-459D-A702-839996B23C52}"/>
            </c:ext>
          </c:extLst>
        </c:ser>
        <c:ser>
          <c:idx val="1"/>
          <c:order val="1"/>
          <c:tx>
            <c:strRef>
              <c:f>'Net assets'!$HP$26</c:f>
              <c:strCache>
                <c:ptCount val="1"/>
                <c:pt idx="0">
                  <c:v>Raiffeisen Future (11,92%)</c:v>
                </c:pt>
              </c:strCache>
            </c:strRef>
          </c:tx>
          <c:spPr>
            <a:solidFill>
              <a:srgbClr val="FFFFCC"/>
            </a:solidFill>
            <a:ln>
              <a:solidFill>
                <a:schemeClr val="bg1">
                  <a:lumMod val="50000"/>
                </a:schemeClr>
              </a:solidFill>
            </a:ln>
          </c:spPr>
          <c:cat>
            <c:strRef>
              <c:f>'Net assets'!$C$5:$HO$5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assets'!$C$8:$HO$8</c:f>
              <c:numCache>
                <c:formatCode>_(* #,##0.0_);_(* \(#,##0.0\);_(* "-"?_);_(@_)</c:formatCode>
                <c:ptCount val="11"/>
                <c:pt idx="0">
                  <c:v>3341.19440442</c:v>
                </c:pt>
                <c:pt idx="1">
                  <c:v>3848.9</c:v>
                </c:pt>
                <c:pt idx="2">
                  <c:v>4264.8</c:v>
                </c:pt>
                <c:pt idx="3">
                  <c:v>4855.5</c:v>
                </c:pt>
                <c:pt idx="4">
                  <c:v>5459.9</c:v>
                </c:pt>
                <c:pt idx="5">
                  <c:v>5876.6</c:v>
                </c:pt>
                <c:pt idx="6">
                  <c:v>6197.9</c:v>
                </c:pt>
                <c:pt idx="7">
                  <c:v>5764.2</c:v>
                </c:pt>
                <c:pt idx="8">
                  <c:v>6361.3</c:v>
                </c:pt>
                <c:pt idx="9">
                  <c:v>7317.4</c:v>
                </c:pt>
                <c:pt idx="10" formatCode="_(* #,##0.0_);_(* \(#,##0.0\);_(* &quot;-&quot;??_);_(@_)">
                  <c:v>7367.2</c:v>
                </c:pt>
              </c:numCache>
            </c:numRef>
          </c:val>
          <c:extLst>
            <c:ext xmlns:c16="http://schemas.microsoft.com/office/drawing/2014/chart" uri="{C3380CC4-5D6E-409C-BE32-E72D297353CC}">
              <c16:uniqueId val="{00000001-9053-459D-A702-839996B23C52}"/>
            </c:ext>
          </c:extLst>
        </c:ser>
        <c:ser>
          <c:idx val="2"/>
          <c:order val="2"/>
          <c:tx>
            <c:strRef>
              <c:f>'Net assets'!$HP$27</c:f>
              <c:strCache>
                <c:ptCount val="1"/>
                <c:pt idx="0">
                  <c:v>DDOR Garant Ekvilibrio (9,86%)</c:v>
                </c:pt>
              </c:strCache>
            </c:strRef>
          </c:tx>
          <c:spPr>
            <a:solidFill>
              <a:srgbClr val="FF8080"/>
            </a:solidFill>
            <a:ln>
              <a:solidFill>
                <a:schemeClr val="bg1">
                  <a:lumMod val="50000"/>
                </a:schemeClr>
              </a:solidFill>
            </a:ln>
          </c:spPr>
          <c:cat>
            <c:strRef>
              <c:f>'Net assets'!$C$5:$HO$5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assets'!$C$9:$HO$9</c:f>
              <c:numCache>
                <c:formatCode>_(* #,##0.0_);_(* \(#,##0.0\);_(* "-"?_);_(@_)</c:formatCode>
                <c:ptCount val="11"/>
                <c:pt idx="0">
                  <c:v>4873.03332641</c:v>
                </c:pt>
                <c:pt idx="1">
                  <c:v>5247.3</c:v>
                </c:pt>
                <c:pt idx="2">
                  <c:v>5477.1</c:v>
                </c:pt>
                <c:pt idx="3">
                  <c:v>5774.9</c:v>
                </c:pt>
                <c:pt idx="4">
                  <c:v>6050.3</c:v>
                </c:pt>
                <c:pt idx="5">
                  <c:v>6143.3</c:v>
                </c:pt>
                <c:pt idx="6">
                  <c:v>6170.1</c:v>
                </c:pt>
                <c:pt idx="7">
                  <c:v>5563.1</c:v>
                </c:pt>
                <c:pt idx="8">
                  <c:v>5765</c:v>
                </c:pt>
                <c:pt idx="9">
                  <c:v>6097</c:v>
                </c:pt>
                <c:pt idx="10" formatCode="_(* #,##0.0_);_(* \(#,##0.0\);_(* &quot;-&quot;??_);_(@_)">
                  <c:v>6095.8</c:v>
                </c:pt>
              </c:numCache>
            </c:numRef>
          </c:val>
          <c:extLst>
            <c:ext xmlns:c16="http://schemas.microsoft.com/office/drawing/2014/chart" uri="{C3380CC4-5D6E-409C-BE32-E72D297353CC}">
              <c16:uniqueId val="{00000002-9053-459D-A702-839996B23C52}"/>
            </c:ext>
          </c:extLst>
        </c:ser>
        <c:ser>
          <c:idx val="4"/>
          <c:order val="3"/>
          <c:tx>
            <c:strRef>
              <c:f>'Net assets'!$HP$28</c:f>
              <c:strCache>
                <c:ptCount val="1"/>
                <c:pt idx="0">
                  <c:v>Dunav (41,38%)</c:v>
                </c:pt>
              </c:strCache>
            </c:strRef>
          </c:tx>
          <c:spPr>
            <a:solidFill>
              <a:schemeClr val="bg1"/>
            </a:solidFill>
            <a:ln>
              <a:solidFill>
                <a:schemeClr val="bg1">
                  <a:lumMod val="50000"/>
                </a:schemeClr>
              </a:solidFill>
            </a:ln>
          </c:spPr>
          <c:cat>
            <c:strRef>
              <c:f>'Net assets'!$C$5:$HO$5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assets'!$C$10:$HO$10</c:f>
              <c:numCache>
                <c:formatCode>_(* #,##0.0_);_(* \(#,##0.0\);_(* "-"?_);_(@_)</c:formatCode>
                <c:ptCount val="11"/>
                <c:pt idx="0">
                  <c:v>12010.416928279999</c:v>
                </c:pt>
                <c:pt idx="1">
                  <c:v>13448.7</c:v>
                </c:pt>
                <c:pt idx="2">
                  <c:v>14813.1</c:v>
                </c:pt>
                <c:pt idx="3">
                  <c:v>16197.5</c:v>
                </c:pt>
                <c:pt idx="4">
                  <c:v>18010.5</c:v>
                </c:pt>
                <c:pt idx="5">
                  <c:v>18459.3</c:v>
                </c:pt>
                <c:pt idx="6">
                  <c:v>19452</c:v>
                </c:pt>
                <c:pt idx="7">
                  <c:v>19729.099999999999</c:v>
                </c:pt>
                <c:pt idx="8">
                  <c:v>22349.3</c:v>
                </c:pt>
                <c:pt idx="9">
                  <c:v>25779.8</c:v>
                </c:pt>
                <c:pt idx="10" formatCode="_(* #,##0.0_);_(* \(#,##0.0\);_(* &quot;-&quot;??_);_(@_)">
                  <c:v>25574.799999999999</c:v>
                </c:pt>
              </c:numCache>
            </c:numRef>
          </c:val>
          <c:extLst>
            <c:ext xmlns:c16="http://schemas.microsoft.com/office/drawing/2014/chart" uri="{C3380CC4-5D6E-409C-BE32-E72D297353CC}">
              <c16:uniqueId val="{00000003-9053-459D-A702-839996B23C52}"/>
            </c:ext>
          </c:extLst>
        </c:ser>
        <c:ser>
          <c:idx val="5"/>
          <c:order val="4"/>
          <c:tx>
            <c:strRef>
              <c:f>'Net assets'!$HP$29</c:f>
              <c:strCache>
                <c:ptCount val="1"/>
                <c:pt idx="0">
                  <c:v>Generali Index (3,52%)</c:v>
                </c:pt>
              </c:strCache>
            </c:strRef>
          </c:tx>
          <c:spPr>
            <a:solidFill>
              <a:srgbClr val="99CCFF"/>
            </a:solidFill>
            <a:ln>
              <a:solidFill>
                <a:schemeClr val="bg1">
                  <a:lumMod val="50000"/>
                </a:schemeClr>
              </a:solidFill>
            </a:ln>
          </c:spPr>
          <c:cat>
            <c:strRef>
              <c:f>'Net assets'!$C$5:$HO$5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assets'!$C$11:$HO$11</c:f>
              <c:numCache>
                <c:formatCode>_(* #,##0.0_);_(* \(#,##0.0\);_(* "-"?_);_(@_)</c:formatCode>
                <c:ptCount val="11"/>
                <c:pt idx="0">
                  <c:v>420.44890942000001</c:v>
                </c:pt>
                <c:pt idx="1">
                  <c:v>531.1</c:v>
                </c:pt>
                <c:pt idx="2">
                  <c:v>717.1</c:v>
                </c:pt>
                <c:pt idx="3">
                  <c:v>878.1</c:v>
                </c:pt>
                <c:pt idx="4">
                  <c:v>1095.5999999999999</c:v>
                </c:pt>
                <c:pt idx="5">
                  <c:v>1220.5999999999999</c:v>
                </c:pt>
                <c:pt idx="6">
                  <c:v>1334.8</c:v>
                </c:pt>
                <c:pt idx="7">
                  <c:v>1619.6</c:v>
                </c:pt>
                <c:pt idx="8">
                  <c:v>1891.4</c:v>
                </c:pt>
                <c:pt idx="9">
                  <c:v>2114.6999999999998</c:v>
                </c:pt>
                <c:pt idx="10" formatCode="_(* #,##0.0_);_(* \(#,##0.0\);_(* &quot;-&quot;??_);_(@_)">
                  <c:v>2173.6</c:v>
                </c:pt>
              </c:numCache>
            </c:numRef>
          </c:val>
          <c:extLst>
            <c:ext xmlns:c16="http://schemas.microsoft.com/office/drawing/2014/chart" uri="{C3380CC4-5D6E-409C-BE32-E72D297353CC}">
              <c16:uniqueId val="{00000004-9053-459D-A702-839996B23C52}"/>
            </c:ext>
          </c:extLst>
        </c:ser>
        <c:ser>
          <c:idx val="6"/>
          <c:order val="5"/>
          <c:tx>
            <c:strRef>
              <c:f>'Net assets'!$HP$34</c:f>
              <c:strCache>
                <c:ptCount val="1"/>
              </c:strCache>
            </c:strRef>
          </c:tx>
          <c:spPr>
            <a:solidFill>
              <a:srgbClr val="808080"/>
            </a:solidFill>
            <a:ln>
              <a:solidFill>
                <a:schemeClr val="bg1">
                  <a:lumMod val="50000"/>
                </a:schemeClr>
              </a:solidFill>
            </a:ln>
          </c:spPr>
          <c:cat>
            <c:strRef>
              <c:f>'Net assets'!$C$5:$HO$5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assets'!$C$16:$HO$16</c:f>
            </c:numRef>
          </c:val>
          <c:extLst>
            <c:ext xmlns:c16="http://schemas.microsoft.com/office/drawing/2014/chart" uri="{C3380CC4-5D6E-409C-BE32-E72D297353CC}">
              <c16:uniqueId val="{00000005-9053-459D-A702-839996B23C52}"/>
            </c:ext>
          </c:extLst>
        </c:ser>
        <c:ser>
          <c:idx val="7"/>
          <c:order val="6"/>
          <c:tx>
            <c:strRef>
              <c:f>'Net assets'!$HP$30</c:f>
              <c:strCache>
                <c:ptCount val="1"/>
                <c:pt idx="0">
                  <c:v>DDOR Garant Štednja (4,14%)</c:v>
                </c:pt>
              </c:strCache>
            </c:strRef>
          </c:tx>
          <c:spPr>
            <a:solidFill>
              <a:srgbClr val="333399"/>
            </a:solidFill>
            <a:ln>
              <a:solidFill>
                <a:schemeClr val="bg1">
                  <a:lumMod val="50000"/>
                </a:schemeClr>
              </a:solidFill>
            </a:ln>
          </c:spPr>
          <c:cat>
            <c:strRef>
              <c:f>'Net assets'!$C$5:$HO$5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assets'!$C$12:$HO$12</c:f>
              <c:numCache>
                <c:formatCode>_(* #,##0.0_);_(* \(#,##0.0\);_(* "-"?_);_(@_)</c:formatCode>
                <c:ptCount val="11"/>
                <c:pt idx="0">
                  <c:v>513.48823201000005</c:v>
                </c:pt>
                <c:pt idx="1">
                  <c:v>658.6</c:v>
                </c:pt>
                <c:pt idx="2">
                  <c:v>796.3</c:v>
                </c:pt>
                <c:pt idx="3">
                  <c:v>1020</c:v>
                </c:pt>
                <c:pt idx="4">
                  <c:v>1328.4</c:v>
                </c:pt>
                <c:pt idx="5">
                  <c:v>1551.3</c:v>
                </c:pt>
                <c:pt idx="6">
                  <c:v>1788</c:v>
                </c:pt>
                <c:pt idx="7">
                  <c:v>1743.1</c:v>
                </c:pt>
                <c:pt idx="8">
                  <c:v>2043.1</c:v>
                </c:pt>
                <c:pt idx="9">
                  <c:v>2469.1999999999998</c:v>
                </c:pt>
                <c:pt idx="10" formatCode="_(* #,##0.0_);_(* \(#,##0.0\);_(* &quot;-&quot;??_);_(@_)">
                  <c:v>2555.5</c:v>
                </c:pt>
              </c:numCache>
            </c:numRef>
          </c:val>
          <c:extLst>
            <c:ext xmlns:c16="http://schemas.microsoft.com/office/drawing/2014/chart" uri="{C3380CC4-5D6E-409C-BE32-E72D297353CC}">
              <c16:uniqueId val="{00000006-9053-459D-A702-839996B23C52}"/>
            </c:ext>
          </c:extLst>
        </c:ser>
        <c:ser>
          <c:idx val="8"/>
          <c:order val="7"/>
          <c:tx>
            <c:strRef>
              <c:f>'Net assets'!$HP$32</c:f>
              <c:strCache>
                <c:ptCount val="1"/>
              </c:strCache>
            </c:strRef>
          </c:tx>
          <c:spPr>
            <a:solidFill>
              <a:srgbClr val="993366"/>
            </a:solidFill>
            <a:ln>
              <a:solidFill>
                <a:schemeClr val="bg1">
                  <a:lumMod val="50000"/>
                </a:schemeClr>
              </a:solidFill>
            </a:ln>
          </c:spPr>
          <c:cat>
            <c:strRef>
              <c:f>'Net assets'!$C$5:$HO$5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assets'!$C$14:$HO$14</c:f>
            </c:numRef>
          </c:val>
          <c:extLst>
            <c:ext xmlns:c16="http://schemas.microsoft.com/office/drawing/2014/chart" uri="{C3380CC4-5D6E-409C-BE32-E72D297353CC}">
              <c16:uniqueId val="{00000007-9053-459D-A702-839996B23C52}"/>
            </c:ext>
          </c:extLst>
        </c:ser>
        <c:ser>
          <c:idx val="10"/>
          <c:order val="8"/>
          <c:tx>
            <c:strRef>
              <c:f>'Net assets'!$HP$33</c:f>
              <c:strCache>
                <c:ptCount val="1"/>
              </c:strCache>
            </c:strRef>
          </c:tx>
          <c:spPr>
            <a:solidFill>
              <a:srgbClr val="C0C0C0"/>
            </a:solidFill>
            <a:ln>
              <a:solidFill>
                <a:schemeClr val="bg1">
                  <a:lumMod val="50000"/>
                </a:schemeClr>
              </a:solidFill>
            </a:ln>
          </c:spPr>
          <c:cat>
            <c:strRef>
              <c:f>'Net assets'!$C$5:$HO$5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assets'!$C$15:$HO$15</c:f>
            </c:numRef>
          </c:val>
          <c:extLst>
            <c:ext xmlns:c16="http://schemas.microsoft.com/office/drawing/2014/chart" uri="{C3380CC4-5D6E-409C-BE32-E72D297353CC}">
              <c16:uniqueId val="{00000008-9053-459D-A702-839996B23C52}"/>
            </c:ext>
          </c:extLst>
        </c:ser>
        <c:ser>
          <c:idx val="3"/>
          <c:order val="9"/>
          <c:tx>
            <c:strRef>
              <c:f>'Net assets'!$HP$35</c:f>
              <c:strCache>
                <c:ptCount val="1"/>
              </c:strCache>
            </c:strRef>
          </c:tx>
          <c:spPr>
            <a:solidFill>
              <a:srgbClr val="000080"/>
            </a:solidFill>
            <a:ln>
              <a:solidFill>
                <a:schemeClr val="bg1">
                  <a:lumMod val="50000"/>
                </a:schemeClr>
              </a:solidFill>
            </a:ln>
          </c:spPr>
          <c:cat>
            <c:strRef>
              <c:f>'Net assets'!$C$5:$HO$5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assets'!$C$17:$HO$17</c:f>
            </c:numRef>
          </c:val>
          <c:extLst>
            <c:ext xmlns:c16="http://schemas.microsoft.com/office/drawing/2014/chart" uri="{C3380CC4-5D6E-409C-BE32-E72D297353CC}">
              <c16:uniqueId val="{00000009-9053-459D-A702-839996B23C52}"/>
            </c:ext>
          </c:extLst>
        </c:ser>
        <c:ser>
          <c:idx val="9"/>
          <c:order val="10"/>
          <c:tx>
            <c:strRef>
              <c:f>'Net assets'!$HP$36</c:f>
              <c:strCache>
                <c:ptCount val="1"/>
              </c:strCache>
            </c:strRef>
          </c:tx>
          <c:spPr>
            <a:solidFill>
              <a:srgbClr val="C04040"/>
            </a:solidFill>
            <a:ln>
              <a:solidFill>
                <a:sysClr val="window" lastClr="FFFFFF">
                  <a:lumMod val="50000"/>
                </a:sysClr>
              </a:solidFill>
            </a:ln>
          </c:spPr>
          <c:cat>
            <c:strRef>
              <c:f>'Net assets'!$C$5:$HO$5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assets'!$C$18:$HO$18</c:f>
            </c:numRef>
          </c:val>
          <c:extLst>
            <c:ext xmlns:c16="http://schemas.microsoft.com/office/drawing/2014/chart" uri="{C3380CC4-5D6E-409C-BE32-E72D297353CC}">
              <c16:uniqueId val="{0000000A-9053-459D-A702-839996B23C52}"/>
            </c:ext>
          </c:extLst>
        </c:ser>
        <c:ser>
          <c:idx val="11"/>
          <c:order val="11"/>
          <c:tx>
            <c:strRef>
              <c:f>'Net assets'!$HP$31</c:f>
              <c:strCache>
                <c:ptCount val="1"/>
                <c:pt idx="0">
                  <c:v>Raiffeisen Euro Future (1,57%)</c:v>
                </c:pt>
              </c:strCache>
            </c:strRef>
          </c:tx>
          <c:spPr>
            <a:ln>
              <a:solidFill>
                <a:schemeClr val="bg1">
                  <a:lumMod val="50000"/>
                  <a:alpha val="2000"/>
                </a:schemeClr>
              </a:solidFill>
            </a:ln>
          </c:spPr>
          <c:cat>
            <c:strRef>
              <c:f>'Net assets'!$C$5:$HO$5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assets'!$HO$31</c:f>
              <c:numCache>
                <c:formatCode>_(* #,##0.00%_);_(* \(#,##0.00%\);_(* "-"??_%_);_(@_)</c:formatCode>
                <c:ptCount val="1"/>
                <c:pt idx="0">
                  <c:v>1.5699999999999999E-2</c:v>
                </c:pt>
              </c:numCache>
            </c:numRef>
          </c:val>
          <c:extLst>
            <c:ext xmlns:c16="http://schemas.microsoft.com/office/drawing/2014/chart" uri="{C3380CC4-5D6E-409C-BE32-E72D297353CC}">
              <c16:uniqueId val="{0000000B-9053-459D-A702-839996B23C52}"/>
            </c:ext>
          </c:extLst>
        </c:ser>
        <c:dLbls>
          <c:showLegendKey val="0"/>
          <c:showVal val="0"/>
          <c:showCatName val="0"/>
          <c:showSerName val="0"/>
          <c:showPercent val="0"/>
          <c:showBubbleSize val="0"/>
        </c:dLbls>
        <c:axId val="1213605920"/>
        <c:axId val="1"/>
      </c:areaChart>
      <c:catAx>
        <c:axId val="121360592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0"/>
              <c:y val="0.32897956134196099"/>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05920"/>
        <c:crosses val="autoZero"/>
        <c:crossBetween val="midCat"/>
      </c:valAx>
      <c:spPr>
        <a:noFill/>
        <a:ln w="25400">
          <a:noFill/>
        </a:ln>
      </c:spPr>
    </c:plotArea>
    <c:legend>
      <c:legendPos val="r"/>
      <c:legendEntry>
        <c:idx val="2"/>
        <c:txPr>
          <a:bodyPr/>
          <a:lstStyle/>
          <a:p>
            <a:pPr>
              <a:defRPr sz="655" b="0" i="0" u="none" strike="noStrike" baseline="0">
                <a:solidFill>
                  <a:srgbClr val="000000"/>
                </a:solidFill>
                <a:latin typeface="Arial"/>
                <a:ea typeface="Arial"/>
                <a:cs typeface="Arial"/>
              </a:defRPr>
            </a:pPr>
            <a:endParaRPr lang="sr-Latn-RS"/>
          </a:p>
        </c:txPr>
      </c:legendEntry>
      <c:legendEntry>
        <c:idx val="3"/>
        <c:txPr>
          <a:bodyPr/>
          <a:lstStyle/>
          <a:p>
            <a:pPr>
              <a:defRPr sz="655" b="0" i="0" u="none" strike="noStrike" baseline="0">
                <a:solidFill>
                  <a:srgbClr val="000000"/>
                </a:solidFill>
                <a:latin typeface="Arial"/>
                <a:ea typeface="Arial"/>
                <a:cs typeface="Arial"/>
              </a:defRPr>
            </a:pPr>
            <a:endParaRPr lang="sr-Latn-RS"/>
          </a:p>
        </c:txPr>
      </c:legendEntry>
      <c:legendEntry>
        <c:idx val="4"/>
        <c:txPr>
          <a:bodyPr/>
          <a:lstStyle/>
          <a:p>
            <a:pPr>
              <a:defRPr sz="655" b="0" i="0" u="none" strike="noStrike" baseline="0">
                <a:solidFill>
                  <a:srgbClr val="000000"/>
                </a:solidFill>
                <a:latin typeface="Arial"/>
                <a:ea typeface="Arial"/>
                <a:cs typeface="Arial"/>
              </a:defRPr>
            </a:pPr>
            <a:endParaRPr lang="sr-Latn-RS"/>
          </a:p>
        </c:txPr>
      </c:legendEntry>
      <c:legendEntry>
        <c:idx val="5"/>
        <c:txPr>
          <a:bodyPr/>
          <a:lstStyle/>
          <a:p>
            <a:pPr>
              <a:defRPr sz="655" b="0" i="0" u="none" strike="noStrike" baseline="0">
                <a:solidFill>
                  <a:srgbClr val="000000"/>
                </a:solidFill>
                <a:latin typeface="Arial"/>
                <a:ea typeface="Arial"/>
                <a:cs typeface="Arial"/>
              </a:defRPr>
            </a:pPr>
            <a:endParaRPr lang="sr-Latn-RS"/>
          </a:p>
        </c:txPr>
      </c:legendEntry>
      <c:legendEntry>
        <c:idx val="6"/>
        <c:txPr>
          <a:bodyPr/>
          <a:lstStyle/>
          <a:p>
            <a:pPr>
              <a:defRPr sz="655" b="0" i="0" u="none" strike="noStrike" baseline="0">
                <a:solidFill>
                  <a:srgbClr val="000000"/>
                </a:solidFill>
                <a:latin typeface="Arial"/>
                <a:ea typeface="Arial"/>
                <a:cs typeface="Arial"/>
              </a:defRPr>
            </a:pPr>
            <a:endParaRPr lang="sr-Latn-RS"/>
          </a:p>
        </c:txPr>
      </c:legendEntry>
      <c:layout>
        <c:manualLayout>
          <c:xMode val="edge"/>
          <c:yMode val="edge"/>
          <c:x val="0.71536605645413465"/>
          <c:y val="0.17957271120812868"/>
          <c:w val="0.27831554336393871"/>
          <c:h val="0.63160001039474023"/>
        </c:manualLayout>
      </c:layout>
      <c:overlay val="0"/>
      <c:spPr>
        <a:noFill/>
        <a:ln>
          <a:noFill/>
        </a:ln>
      </c:spPr>
      <c:txPr>
        <a:bodyPr/>
        <a:lstStyle/>
        <a:p>
          <a:pPr>
            <a:defRPr sz="655" b="0" i="0" u="none" strike="noStrike" baseline="0">
              <a:solidFill>
                <a:srgbClr val="000000"/>
              </a:solidFill>
              <a:latin typeface="Arial"/>
              <a:ea typeface="Arial"/>
              <a:cs typeface="Arial"/>
            </a:defRPr>
          </a:pPr>
          <a:endParaRPr lang="sr-Latn-RS"/>
        </a:p>
      </c:txPr>
    </c:legend>
    <c:plotVisOnly val="1"/>
    <c:dispBlanksAs val="zero"/>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67645248047708E-2"/>
          <c:y val="0.11515707595374107"/>
          <c:w val="0.67673349003905725"/>
          <c:h val="0.8274146123891376"/>
        </c:manualLayout>
      </c:layout>
      <c:lineChart>
        <c:grouping val="standard"/>
        <c:varyColors val="0"/>
        <c:ser>
          <c:idx val="0"/>
          <c:order val="0"/>
          <c:tx>
            <c:v>Herfindahl-Hirschman Index</c:v>
          </c:tx>
          <c:spPr>
            <a:ln w="9525">
              <a:solidFill>
                <a:srgbClr val="3366FF"/>
              </a:solidFill>
            </a:ln>
          </c:spPr>
          <c:marker>
            <c:symbol val="triangle"/>
            <c:size val="6"/>
            <c:spPr>
              <a:solidFill>
                <a:srgbClr val="3366FF"/>
              </a:solidFill>
              <a:ln w="9525">
                <a:solidFill>
                  <a:srgbClr val="3366FF"/>
                </a:solidFill>
              </a:ln>
            </c:spPr>
          </c:marker>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'Net assets'!$C$24:$HO$24</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'Net assets'!$C$37:$HO$37</c:f>
              <c:numCache>
                <c:formatCode>_(* #,##0_);_(* \(#,##0\);_(* "-"_);_(@_)</c:formatCode>
                <c:ptCount val="11"/>
                <c:pt idx="0">
                  <c:v>2866.5729747348396</c:v>
                </c:pt>
                <c:pt idx="1">
                  <c:v>2839.1243999999997</c:v>
                </c:pt>
                <c:pt idx="2">
                  <c:v>2817.9254569121263</c:v>
                </c:pt>
                <c:pt idx="3">
                  <c:v>2779.4535999999998</c:v>
                </c:pt>
                <c:pt idx="4">
                  <c:v>2758.6861351861016</c:v>
                </c:pt>
                <c:pt idx="5">
                  <c:v>2707.3110107247398</c:v>
                </c:pt>
                <c:pt idx="6">
                  <c:v>2695.0783999999999</c:v>
                </c:pt>
                <c:pt idx="7">
                  <c:v>2723</c:v>
                </c:pt>
                <c:pt idx="8">
                  <c:v>2747.851442810047</c:v>
                </c:pt>
                <c:pt idx="9">
                  <c:v>2772.6239999999998</c:v>
                </c:pt>
                <c:pt idx="10">
                  <c:v>2746.3839493260257</c:v>
                </c:pt>
              </c:numCache>
            </c:numRef>
          </c:val>
          <c:smooth val="0"/>
          <c:extLst>
            <c:ext xmlns:c16="http://schemas.microsoft.com/office/drawing/2014/chart" uri="{C3380CC4-5D6E-409C-BE32-E72D297353CC}">
              <c16:uniqueId val="{00000000-4561-44C6-8486-F2E4802A36D5}"/>
            </c:ext>
          </c:extLst>
        </c:ser>
        <c:dLbls>
          <c:showLegendKey val="0"/>
          <c:showVal val="0"/>
          <c:showCatName val="0"/>
          <c:showSerName val="0"/>
          <c:showPercent val="0"/>
          <c:showBubbleSize val="0"/>
        </c:dLbls>
        <c:marker val="1"/>
        <c:smooth val="0"/>
        <c:axId val="1213627968"/>
        <c:axId val="1"/>
      </c:lineChart>
      <c:catAx>
        <c:axId val="121362796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27968"/>
        <c:crosses val="autoZero"/>
        <c:crossBetween val="between"/>
      </c:valAx>
      <c:spPr>
        <a:noFill/>
        <a:ln w="25400">
          <a:noFill/>
        </a:ln>
      </c:spPr>
    </c:plotArea>
    <c:legend>
      <c:legendPos val="r"/>
      <c:legendEntry>
        <c:idx val="0"/>
        <c:txPr>
          <a:bodyPr/>
          <a:lstStyle/>
          <a:p>
            <a:pPr>
              <a:defRPr sz="690" b="0" i="0" u="none" strike="noStrike" baseline="0">
                <a:solidFill>
                  <a:srgbClr val="000000"/>
                </a:solidFill>
                <a:latin typeface="Arial"/>
                <a:ea typeface="Arial"/>
                <a:cs typeface="Arial"/>
              </a:defRPr>
            </a:pPr>
            <a:endParaRPr lang="sr-Latn-RS"/>
          </a:p>
        </c:txPr>
      </c:legendEntry>
      <c:layout>
        <c:manualLayout>
          <c:xMode val="edge"/>
          <c:yMode val="edge"/>
          <c:x val="0.75592588381325987"/>
          <c:y val="5.2471080003888407E-2"/>
          <c:w val="0.23775559756294007"/>
          <c:h val="0.34465992676841317"/>
        </c:manualLayout>
      </c:layout>
      <c:overlay val="0"/>
      <c:spPr>
        <a:noFill/>
        <a:ln>
          <a:noFill/>
        </a:ln>
      </c:spPr>
      <c:txPr>
        <a:bodyPr/>
        <a:lstStyle/>
        <a:p>
          <a:pPr>
            <a:defRPr sz="690" b="0" i="0" u="none" strike="noStrike" baseline="0">
              <a:solidFill>
                <a:srgbClr val="000000"/>
              </a:solidFill>
              <a:latin typeface="Arial"/>
              <a:ea typeface="Arial"/>
              <a:cs typeface="Arial"/>
            </a:defRPr>
          </a:pPr>
          <a:endParaRPr lang="sr-Latn-RS"/>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89054432895093E-2"/>
          <c:y val="5.1400554097404488E-2"/>
          <c:w val="0.67654365565257801"/>
          <c:h val="0.82375827940774948"/>
        </c:manualLayout>
      </c:layout>
      <c:areaChart>
        <c:grouping val="stacked"/>
        <c:varyColors val="0"/>
        <c:ser>
          <c:idx val="0"/>
          <c:order val="0"/>
          <c:tx>
            <c:strRef>
              <c:f>'Asset structure'!$HQ$25</c:f>
              <c:strCache>
                <c:ptCount val="1"/>
                <c:pt idx="0">
                  <c:v>Shares</c:v>
                </c:pt>
              </c:strCache>
            </c:strRef>
          </c:tx>
          <c:spPr>
            <a:solidFill>
              <a:srgbClr val="FF8080"/>
            </a:solidFill>
            <a:ln>
              <a:solidFill>
                <a:schemeClr val="bg1">
                  <a:lumMod val="50000"/>
                </a:schemeClr>
              </a:solidFill>
            </a:ln>
          </c:spPr>
          <c:cat>
            <c:strRef>
              <c:f>'Asset structure'!$C$5:$HO$5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'Asset structure'!$C$7:$HO$7</c:f>
              <c:numCache>
                <c:formatCode>_(* #,##0.0_);_(* \(#,##0.0\);_(* "-"?_);_(@_)</c:formatCode>
                <c:ptCount val="11"/>
                <c:pt idx="0">
                  <c:v>1187.11731229</c:v>
                </c:pt>
                <c:pt idx="1">
                  <c:v>2446.4</c:v>
                </c:pt>
                <c:pt idx="2">
                  <c:v>3078.1</c:v>
                </c:pt>
                <c:pt idx="3">
                  <c:v>3398.2950483200002</c:v>
                </c:pt>
                <c:pt idx="4">
                  <c:v>5042.3999999999996</c:v>
                </c:pt>
                <c:pt idx="5">
                  <c:v>5668.9</c:v>
                </c:pt>
                <c:pt idx="6">
                  <c:v>6676.7</c:v>
                </c:pt>
                <c:pt idx="7">
                  <c:v>5242.6000000000004</c:v>
                </c:pt>
                <c:pt idx="8">
                  <c:v>5821.1</c:v>
                </c:pt>
                <c:pt idx="9">
                  <c:v>6921.5</c:v>
                </c:pt>
                <c:pt idx="10">
                  <c:v>6778.8</c:v>
                </c:pt>
              </c:numCache>
            </c:numRef>
          </c:val>
          <c:extLst>
            <c:ext xmlns:c16="http://schemas.microsoft.com/office/drawing/2014/chart" uri="{C3380CC4-5D6E-409C-BE32-E72D297353CC}">
              <c16:uniqueId val="{00000000-0E01-4088-B55E-EC2F5732733E}"/>
            </c:ext>
          </c:extLst>
        </c:ser>
        <c:ser>
          <c:idx val="1"/>
          <c:order val="1"/>
          <c:tx>
            <c:strRef>
              <c:f>'Asset structure'!$HQ$26</c:f>
              <c:strCache>
                <c:ptCount val="1"/>
                <c:pt idx="0">
                  <c:v>Government bonds</c:v>
                </c:pt>
              </c:strCache>
            </c:strRef>
          </c:tx>
          <c:spPr>
            <a:solidFill>
              <a:srgbClr val="FFFFCC"/>
            </a:solidFill>
            <a:ln>
              <a:solidFill>
                <a:schemeClr val="bg1">
                  <a:lumMod val="50000"/>
                </a:schemeClr>
              </a:solidFill>
            </a:ln>
          </c:spPr>
          <c:cat>
            <c:strRef>
              <c:f>'Asset structure'!$C$5:$HO$5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'Asset structure'!$C$8:$HO$8</c:f>
              <c:numCache>
                <c:formatCode>_(* #,##0.0_);_(* \(#,##0.0\);_(* "-"?_);_(@_)</c:formatCode>
                <c:ptCount val="11"/>
                <c:pt idx="0">
                  <c:v>23983.22760006</c:v>
                </c:pt>
                <c:pt idx="1">
                  <c:v>25293.200000000001</c:v>
                </c:pt>
                <c:pt idx="2">
                  <c:v>30378.7</c:v>
                </c:pt>
                <c:pt idx="3">
                  <c:v>33477.45934555</c:v>
                </c:pt>
                <c:pt idx="4">
                  <c:v>35481.599999999999</c:v>
                </c:pt>
                <c:pt idx="5">
                  <c:v>34423.5</c:v>
                </c:pt>
                <c:pt idx="6">
                  <c:v>37875.300000000003</c:v>
                </c:pt>
                <c:pt idx="7">
                  <c:v>36961.699999999997</c:v>
                </c:pt>
                <c:pt idx="8">
                  <c:v>37717.800000000003</c:v>
                </c:pt>
                <c:pt idx="9">
                  <c:v>38505.300000000003</c:v>
                </c:pt>
                <c:pt idx="10">
                  <c:v>40412.5</c:v>
                </c:pt>
              </c:numCache>
            </c:numRef>
          </c:val>
          <c:extLst>
            <c:ext xmlns:c16="http://schemas.microsoft.com/office/drawing/2014/chart" uri="{C3380CC4-5D6E-409C-BE32-E72D297353CC}">
              <c16:uniqueId val="{00000001-0E01-4088-B55E-EC2F5732733E}"/>
            </c:ext>
          </c:extLst>
        </c:ser>
        <c:ser>
          <c:idx val="3"/>
          <c:order val="3"/>
          <c:tx>
            <c:strRef>
              <c:f>'Asset structure'!$HQ$28</c:f>
              <c:strCache>
                <c:ptCount val="1"/>
                <c:pt idx="0">
                  <c:v>Corporate bonds</c:v>
                </c:pt>
              </c:strCache>
            </c:strRef>
          </c:tx>
          <c:spPr>
            <a:solidFill>
              <a:srgbClr val="FFFF33"/>
            </a:solidFill>
            <a:ln>
              <a:solidFill>
                <a:schemeClr val="bg1">
                  <a:lumMod val="50000"/>
                </a:schemeClr>
              </a:solidFill>
            </a:ln>
          </c:spPr>
          <c:cat>
            <c:strRef>
              <c:f>'Asset structure'!$C$5:$HO$5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'Asset structure'!$C$10:$HO$10</c:f>
              <c:numCache>
                <c:formatCode>_(* #,##0.0_);_(* \(#,##0.0\);_(* "-"?_);_(@_)</c:formatCode>
                <c:ptCount val="11"/>
                <c:pt idx="0">
                  <c:v>0</c:v>
                </c:pt>
                <c:pt idx="1">
                  <c:v>0</c:v>
                </c:pt>
                <c:pt idx="2">
                  <c:v>0</c:v>
                </c:pt>
                <c:pt idx="3">
                  <c:v>0</c:v>
                </c:pt>
                <c:pt idx="4">
                  <c:v>1491.2</c:v>
                </c:pt>
                <c:pt idx="5">
                  <c:v>1489.8</c:v>
                </c:pt>
                <c:pt idx="6">
                  <c:v>0</c:v>
                </c:pt>
                <c:pt idx="7">
                  <c:v>0</c:v>
                </c:pt>
                <c:pt idx="8">
                  <c:v>0</c:v>
                </c:pt>
                <c:pt idx="9">
                  <c:v>266.10000000000002</c:v>
                </c:pt>
                <c:pt idx="10">
                  <c:v>266.3</c:v>
                </c:pt>
              </c:numCache>
            </c:numRef>
          </c:val>
          <c:extLst>
            <c:ext xmlns:c16="http://schemas.microsoft.com/office/drawing/2014/chart" uri="{C3380CC4-5D6E-409C-BE32-E72D297353CC}">
              <c16:uniqueId val="{00000003-0E01-4088-B55E-EC2F5732733E}"/>
            </c:ext>
          </c:extLst>
        </c:ser>
        <c:ser>
          <c:idx val="9"/>
          <c:order val="4"/>
          <c:tx>
            <c:strRef>
              <c:f>'Asset structure'!$HQ$29</c:f>
              <c:strCache>
                <c:ptCount val="1"/>
                <c:pt idx="0">
                  <c:v>Other securities (-)</c:v>
                </c:pt>
              </c:strCache>
            </c:strRef>
          </c:tx>
          <c:spPr>
            <a:solidFill>
              <a:srgbClr val="808080"/>
            </a:solidFill>
            <a:ln>
              <a:solidFill>
                <a:schemeClr val="bg1">
                  <a:lumMod val="50000"/>
                </a:schemeClr>
              </a:solidFill>
            </a:ln>
          </c:spPr>
          <c:cat>
            <c:strRef>
              <c:f>'Asset structure'!$C$5:$HO$5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'Asset structure'!$C$11:$HO$11</c:f>
              <c:numCache>
                <c:formatCode>_(* #,##0.0_);_(* \(#,##0.0\);_(* "-"?_);_(@_)</c:formatCode>
                <c:ptCount val="11"/>
                <c:pt idx="0">
                  <c:v>0</c:v>
                </c:pt>
                <c:pt idx="1">
                  <c:v>120.3</c:v>
                </c:pt>
                <c:pt idx="2">
                  <c:v>120.3</c:v>
                </c:pt>
                <c:pt idx="3">
                  <c:v>120.30956724000001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0E01-4088-B55E-EC2F5732733E}"/>
            </c:ext>
          </c:extLst>
        </c:ser>
        <c:ser>
          <c:idx val="10"/>
          <c:order val="5"/>
          <c:tx>
            <c:strRef>
              <c:f>'Asset structure'!$HQ$30</c:f>
              <c:strCache>
                <c:ptCount val="1"/>
                <c:pt idx="0">
                  <c:v>Investment funds (0,8%)</c:v>
                </c:pt>
              </c:strCache>
            </c:strRef>
          </c:tx>
          <c:spPr>
            <a:solidFill>
              <a:srgbClr val="993366"/>
            </a:solidFill>
            <a:ln>
              <a:solidFill>
                <a:schemeClr val="bg1">
                  <a:lumMod val="50000"/>
                </a:schemeClr>
              </a:solidFill>
            </a:ln>
          </c:spPr>
          <c:cat>
            <c:strRef>
              <c:f>'Asset structure'!$C$5:$HO$5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'Asset structure'!$C$12:$HO$12</c:f>
              <c:numCache>
                <c:formatCode>_(* #,##0.0_);_(* \(#,##0.0\);_(* "-"?_);_(@_)</c:formatCode>
                <c:ptCount val="11"/>
                <c:pt idx="0">
                  <c:v>12.09676883</c:v>
                </c:pt>
                <c:pt idx="1">
                  <c:v>114.4</c:v>
                </c:pt>
                <c:pt idx="2">
                  <c:v>126.5</c:v>
                </c:pt>
                <c:pt idx="3">
                  <c:v>181.38201301999999</c:v>
                </c:pt>
                <c:pt idx="4">
                  <c:v>247.1</c:v>
                </c:pt>
                <c:pt idx="5">
                  <c:v>230.4</c:v>
                </c:pt>
                <c:pt idx="6">
                  <c:v>59.3</c:v>
                </c:pt>
                <c:pt idx="7">
                  <c:v>0</c:v>
                </c:pt>
                <c:pt idx="8">
                  <c:v>481.4</c:v>
                </c:pt>
                <c:pt idx="9">
                  <c:v>504</c:v>
                </c:pt>
                <c:pt idx="10">
                  <c:v>508.9</c:v>
                </c:pt>
              </c:numCache>
            </c:numRef>
          </c:val>
          <c:extLst>
            <c:ext xmlns:c16="http://schemas.microsoft.com/office/drawing/2014/chart" uri="{C3380CC4-5D6E-409C-BE32-E72D297353CC}">
              <c16:uniqueId val="{00000005-0E01-4088-B55E-EC2F5732733E}"/>
            </c:ext>
          </c:extLst>
        </c:ser>
        <c:ser>
          <c:idx val="5"/>
          <c:order val="6"/>
          <c:tx>
            <c:strRef>
              <c:f>'Asset structure'!$HQ$31</c:f>
              <c:strCache>
                <c:ptCount val="1"/>
                <c:pt idx="0">
                  <c:v>Real estate (-)</c:v>
                </c:pt>
              </c:strCache>
            </c:strRef>
          </c:tx>
          <c:spPr>
            <a:solidFill>
              <a:srgbClr val="C0C0C0"/>
            </a:solidFill>
            <a:ln>
              <a:solidFill>
                <a:schemeClr val="bg1">
                  <a:lumMod val="50000"/>
                </a:schemeClr>
              </a:solidFill>
            </a:ln>
          </c:spPr>
          <c:cat>
            <c:strRef>
              <c:f>'Asset structure'!$C$5:$HO$5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'Asset structure'!$C$13:$HO$13</c:f>
              <c:numCache>
                <c:formatCode>_(* #,##0.0_);_(* \(#,##0.0\);_(* "-"?_);_(@_)</c:formatCode>
                <c:ptCount val="11"/>
                <c:pt idx="0">
                  <c:v>65.720025809999996</c:v>
                </c:pt>
                <c:pt idx="1">
                  <c:v>59.5</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0E01-4088-B55E-EC2F5732733E}"/>
            </c:ext>
          </c:extLst>
        </c:ser>
        <c:ser>
          <c:idx val="6"/>
          <c:order val="7"/>
          <c:tx>
            <c:strRef>
              <c:f>'Asset structure'!$HQ$32</c:f>
              <c:strCache>
                <c:ptCount val="1"/>
                <c:pt idx="0">
                  <c:v>Term deposits (3,9%)</c:v>
                </c:pt>
              </c:strCache>
            </c:strRef>
          </c:tx>
          <c:spPr>
            <a:solidFill>
              <a:srgbClr val="3366FF"/>
            </a:solidFill>
            <a:ln>
              <a:solidFill>
                <a:schemeClr val="bg1">
                  <a:lumMod val="50000"/>
                </a:schemeClr>
              </a:solidFill>
            </a:ln>
          </c:spPr>
          <c:cat>
            <c:strRef>
              <c:f>'Asset structure'!$C$5:$HO$5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'Asset structure'!$C$14:$HO$14</c:f>
              <c:numCache>
                <c:formatCode>_(* #,##0.0_);_(* \(#,##0.0\);_(* "-"?_);_(@_)</c:formatCode>
                <c:ptCount val="11"/>
                <c:pt idx="0">
                  <c:v>145</c:v>
                </c:pt>
                <c:pt idx="1">
                  <c:v>340.5</c:v>
                </c:pt>
                <c:pt idx="2">
                  <c:v>587.79999999999995</c:v>
                </c:pt>
                <c:pt idx="3">
                  <c:v>1236.1699653000001</c:v>
                </c:pt>
                <c:pt idx="4">
                  <c:v>1617.7</c:v>
                </c:pt>
                <c:pt idx="5">
                  <c:v>2373.6</c:v>
                </c:pt>
                <c:pt idx="6">
                  <c:v>2804.2</c:v>
                </c:pt>
                <c:pt idx="7">
                  <c:v>4476.8999999999996</c:v>
                </c:pt>
                <c:pt idx="8">
                  <c:v>3145.9</c:v>
                </c:pt>
                <c:pt idx="9">
                  <c:v>2756.6</c:v>
                </c:pt>
                <c:pt idx="10">
                  <c:v>2461.5</c:v>
                </c:pt>
              </c:numCache>
            </c:numRef>
          </c:val>
          <c:extLst>
            <c:ext xmlns:c16="http://schemas.microsoft.com/office/drawing/2014/chart" uri="{C3380CC4-5D6E-409C-BE32-E72D297353CC}">
              <c16:uniqueId val="{00000007-0E01-4088-B55E-EC2F5732733E}"/>
            </c:ext>
          </c:extLst>
        </c:ser>
        <c:ser>
          <c:idx val="4"/>
          <c:order val="8"/>
          <c:tx>
            <c:strRef>
              <c:f>'Asset structure'!$HQ$34</c:f>
              <c:strCache>
                <c:ptCount val="1"/>
                <c:pt idx="0">
                  <c:v>Abroad:  Securities (4,5%)</c:v>
                </c:pt>
              </c:strCache>
            </c:strRef>
          </c:tx>
          <c:spPr>
            <a:solidFill>
              <a:srgbClr val="FF6633"/>
            </a:solidFill>
            <a:ln>
              <a:solidFill>
                <a:schemeClr val="bg1">
                  <a:lumMod val="50000"/>
                </a:schemeClr>
              </a:solidFill>
            </a:ln>
          </c:spPr>
          <c:cat>
            <c:strRef>
              <c:f>'Asset structure'!$C$5:$HO$5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'Asset structure'!$C$16:$HO$16</c:f>
              <c:numCache>
                <c:formatCode>_(* #,##0.0_);_(* \(#,##0.0\);_(* "-"?_);_(@_)</c:formatCode>
                <c:ptCount val="11"/>
                <c:pt idx="0">
                  <c:v>0</c:v>
                </c:pt>
                <c:pt idx="1">
                  <c:v>0</c:v>
                </c:pt>
                <c:pt idx="2">
                  <c:v>0</c:v>
                </c:pt>
                <c:pt idx="3">
                  <c:v>0</c:v>
                </c:pt>
                <c:pt idx="4">
                  <c:v>0</c:v>
                </c:pt>
                <c:pt idx="5">
                  <c:v>0</c:v>
                </c:pt>
                <c:pt idx="6">
                  <c:v>0</c:v>
                </c:pt>
                <c:pt idx="7">
                  <c:v>0</c:v>
                </c:pt>
                <c:pt idx="8">
                  <c:v>0</c:v>
                </c:pt>
                <c:pt idx="9">
                  <c:v>992.8</c:v>
                </c:pt>
                <c:pt idx="10">
                  <c:v>2804.3</c:v>
                </c:pt>
              </c:numCache>
            </c:numRef>
          </c:val>
          <c:extLst>
            <c:ext xmlns:c16="http://schemas.microsoft.com/office/drawing/2014/chart" uri="{C3380CC4-5D6E-409C-BE32-E72D297353CC}">
              <c16:uniqueId val="{00000008-0E01-4088-B55E-EC2F5732733E}"/>
            </c:ext>
          </c:extLst>
        </c:ser>
        <c:ser>
          <c:idx val="11"/>
          <c:order val="9"/>
          <c:tx>
            <c:strRef>
              <c:f>'Asset structure'!$HQ$35</c:f>
              <c:strCache>
                <c:ptCount val="1"/>
                <c:pt idx="0">
                  <c:v>Abroad:  Inv. funds (-)</c:v>
                </c:pt>
              </c:strCache>
            </c:strRef>
          </c:tx>
          <c:spPr>
            <a:solidFill>
              <a:srgbClr val="000080"/>
            </a:solidFill>
            <a:ln>
              <a:solidFill>
                <a:schemeClr val="bg1">
                  <a:lumMod val="50000"/>
                </a:schemeClr>
              </a:solidFill>
            </a:ln>
          </c:spPr>
          <c:cat>
            <c:strRef>
              <c:f>'Asset structure'!$C$5:$HO$5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'Asset structure'!$C$17:$HO$17</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0E01-4088-B55E-EC2F5732733E}"/>
            </c:ext>
          </c:extLst>
        </c:ser>
        <c:ser>
          <c:idx val="7"/>
          <c:order val="10"/>
          <c:tx>
            <c:strRef>
              <c:f>'Asset structure'!$HQ$36</c:f>
              <c:strCache>
                <c:ptCount val="1"/>
                <c:pt idx="0">
                  <c:v>Transaction accounts (14,4%)</c:v>
                </c:pt>
              </c:strCache>
            </c:strRef>
          </c:tx>
          <c:spPr>
            <a:solidFill>
              <a:srgbClr val="99CCFF"/>
            </a:solidFill>
            <a:ln>
              <a:solidFill>
                <a:schemeClr val="bg1">
                  <a:lumMod val="50000"/>
                </a:schemeClr>
              </a:solidFill>
            </a:ln>
          </c:spPr>
          <c:cat>
            <c:strRef>
              <c:f>'Asset structure'!$C$5:$HO$5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'Asset structure'!$C$18:$HO$18</c:f>
              <c:numCache>
                <c:formatCode>_(* #,##0.0_);_(* \(#,##0.0\);_(* "-"?_);_(@_)</c:formatCode>
                <c:ptCount val="11"/>
                <c:pt idx="0">
                  <c:v>3542.6284801900001</c:v>
                </c:pt>
                <c:pt idx="1">
                  <c:v>4261.1000000000004</c:v>
                </c:pt>
                <c:pt idx="2">
                  <c:v>1957.8</c:v>
                </c:pt>
                <c:pt idx="3">
                  <c:v>1777.1918834799999</c:v>
                </c:pt>
                <c:pt idx="4">
                  <c:v>1435</c:v>
                </c:pt>
                <c:pt idx="5">
                  <c:v>2720.8</c:v>
                </c:pt>
                <c:pt idx="6">
                  <c:v>1739.5</c:v>
                </c:pt>
                <c:pt idx="7">
                  <c:v>1583.2</c:v>
                </c:pt>
                <c:pt idx="8">
                  <c:v>6464.5</c:v>
                </c:pt>
                <c:pt idx="9">
                  <c:v>11945.8</c:v>
                </c:pt>
                <c:pt idx="10">
                  <c:v>8987.6</c:v>
                </c:pt>
              </c:numCache>
            </c:numRef>
          </c:val>
          <c:extLst>
            <c:ext xmlns:c16="http://schemas.microsoft.com/office/drawing/2014/chart" uri="{C3380CC4-5D6E-409C-BE32-E72D297353CC}">
              <c16:uniqueId val="{0000000A-0E01-4088-B55E-EC2F5732733E}"/>
            </c:ext>
          </c:extLst>
        </c:ser>
        <c:ser>
          <c:idx val="8"/>
          <c:order val="11"/>
          <c:tx>
            <c:strRef>
              <c:f>'Asset structure'!$HQ$37</c:f>
              <c:strCache>
                <c:ptCount val="1"/>
                <c:pt idx="0">
                  <c:v>Receivables (0,4%)</c:v>
                </c:pt>
              </c:strCache>
            </c:strRef>
          </c:tx>
          <c:spPr>
            <a:solidFill>
              <a:srgbClr val="333399"/>
            </a:solidFill>
            <a:ln>
              <a:solidFill>
                <a:schemeClr val="bg1">
                  <a:lumMod val="50000"/>
                </a:schemeClr>
              </a:solidFill>
            </a:ln>
          </c:spPr>
          <c:cat>
            <c:strRef>
              <c:f>'Asset structure'!$C$5:$HO$5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'Asset structure'!$C$19:$HO$19</c:f>
              <c:numCache>
                <c:formatCode>_(* #,##0.0_);_(* \(#,##0.0\);_(* "-"?_);_(@_)</c:formatCode>
                <c:ptCount val="11"/>
                <c:pt idx="0">
                  <c:v>18.202649539999999</c:v>
                </c:pt>
                <c:pt idx="1">
                  <c:v>224.9</c:v>
                </c:pt>
                <c:pt idx="2">
                  <c:v>70.099999999999994</c:v>
                </c:pt>
                <c:pt idx="3">
                  <c:v>8.3218528999999997</c:v>
                </c:pt>
                <c:pt idx="4">
                  <c:v>44.3</c:v>
                </c:pt>
                <c:pt idx="5">
                  <c:v>13.6</c:v>
                </c:pt>
                <c:pt idx="6">
                  <c:v>14</c:v>
                </c:pt>
                <c:pt idx="7">
                  <c:v>1.3</c:v>
                </c:pt>
                <c:pt idx="8">
                  <c:v>200.4</c:v>
                </c:pt>
                <c:pt idx="9">
                  <c:v>226.4</c:v>
                </c:pt>
                <c:pt idx="10">
                  <c:v>212.9</c:v>
                </c:pt>
              </c:numCache>
            </c:numRef>
          </c:val>
          <c:extLst>
            <c:ext xmlns:c16="http://schemas.microsoft.com/office/drawing/2014/chart" uri="{C3380CC4-5D6E-409C-BE32-E72D297353CC}">
              <c16:uniqueId val="{0000000B-0E01-4088-B55E-EC2F5732733E}"/>
            </c:ext>
          </c:extLst>
        </c:ser>
        <c:dLbls>
          <c:showLegendKey val="0"/>
          <c:showVal val="0"/>
          <c:showCatName val="0"/>
          <c:showSerName val="0"/>
          <c:showPercent val="0"/>
          <c:showBubbleSize val="0"/>
        </c:dLbls>
        <c:axId val="1213614240"/>
        <c:axId val="1"/>
        <c:extLst>
          <c:ext xmlns:c15="http://schemas.microsoft.com/office/drawing/2012/chart" uri="{02D57815-91ED-43cb-92C2-25804820EDAC}">
            <c15:filteredAreaSeries>
              <c15:ser>
                <c:idx val="2"/>
                <c:order val="2"/>
                <c:tx>
                  <c:strRef>
                    <c:extLst>
                      <c:ext uri="{02D57815-91ED-43cb-92C2-25804820EDAC}">
                        <c15:formulaRef>
                          <c15:sqref>'Asset structure'!$HQ$27</c15:sqref>
                        </c15:formulaRef>
                      </c:ext>
                    </c:extLst>
                    <c:strCache>
                      <c:ptCount val="1"/>
                    </c:strCache>
                  </c:strRef>
                </c:tx>
                <c:spPr>
                  <a:solidFill>
                    <a:schemeClr val="bg1"/>
                  </a:solidFill>
                  <a:ln>
                    <a:solidFill>
                      <a:schemeClr val="bg1">
                        <a:lumMod val="50000"/>
                      </a:schemeClr>
                    </a:solidFill>
                  </a:ln>
                </c:spPr>
                <c:cat>
                  <c:strRef>
                    <c:extLst>
                      <c:ext uri="{02D57815-91ED-43cb-92C2-25804820EDAC}">
                        <c15:formulaRef>
                          <c15:sqref>'Asset structure'!$C$5:$HO$5</c15:sqref>
                        </c15:formulaRef>
                      </c:ext>
                    </c:extLst>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extLst>
                      <c:ext uri="{02D57815-91ED-43cb-92C2-25804820EDAC}">
                        <c15:formulaRef>
                          <c15:sqref>'Asset structure'!$C$9:$HO$9</c15:sqref>
                        </c15:formulaRef>
                      </c:ext>
                    </c:extLst>
                    <c:numCache>
                      <c:formatCode>_(* #,##0.0_);_(* \(#,##0.0\);_(* "-"?_);_(@_)</c:formatCode>
                      <c:ptCount val="11"/>
                      <c:pt idx="0">
                        <c:v>0</c:v>
                      </c:pt>
                      <c:pt idx="1">
                        <c:v>0</c:v>
                      </c:pt>
                      <c:pt idx="2">
                        <c:v>0</c:v>
                      </c:pt>
                      <c:pt idx="3">
                        <c:v>0</c:v>
                      </c:pt>
                      <c:pt idx="4">
                        <c:v>0</c:v>
                      </c:pt>
                      <c:pt idx="5">
                        <c:v>202</c:v>
                      </c:pt>
                      <c:pt idx="6">
                        <c:v>0</c:v>
                      </c:pt>
                      <c:pt idx="7">
                        <c:v>0</c:v>
                      </c:pt>
                      <c:pt idx="8">
                        <c:v>0</c:v>
                      </c:pt>
                      <c:pt idx="9">
                        <c:v>0</c:v>
                      </c:pt>
                      <c:pt idx="10">
                        <c:v>0</c:v>
                      </c:pt>
                    </c:numCache>
                  </c:numRef>
                </c:val>
                <c:extLst>
                  <c:ext xmlns:c16="http://schemas.microsoft.com/office/drawing/2014/chart" uri="{C3380CC4-5D6E-409C-BE32-E72D297353CC}">
                    <c16:uniqueId val="{00000002-0E01-4088-B55E-EC2F5732733E}"/>
                  </c:ext>
                </c:extLst>
              </c15:ser>
            </c15:filteredAreaSeries>
          </c:ext>
        </c:extLst>
      </c:areaChart>
      <c:catAx>
        <c:axId val="121361424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rgbClr val="C0C0C0"/>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2.7807368449804699E-3"/>
              <c:y val="0.32930807086614172"/>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14240"/>
        <c:crosses val="autoZero"/>
        <c:crossBetween val="midCat"/>
      </c:valAx>
      <c:spPr>
        <a:noFill/>
        <a:ln w="25400">
          <a:noFill/>
        </a:ln>
      </c:spPr>
    </c:plotArea>
    <c:legend>
      <c:legendPos val="r"/>
      <c:legendEntry>
        <c:idx val="0"/>
        <c:txPr>
          <a:bodyPr/>
          <a:lstStyle/>
          <a:p>
            <a:pPr>
              <a:defRPr sz="620" b="0" i="0" u="none" strike="noStrike" baseline="0">
                <a:solidFill>
                  <a:srgbClr val="000000"/>
                </a:solidFill>
                <a:latin typeface="Arial"/>
                <a:ea typeface="Arial"/>
                <a:cs typeface="Arial"/>
              </a:defRPr>
            </a:pPr>
            <a:endParaRPr lang="sr-Latn-RS"/>
          </a:p>
        </c:txPr>
      </c:legendEntry>
      <c:legendEntry>
        <c:idx val="1"/>
        <c:txPr>
          <a:bodyPr/>
          <a:lstStyle/>
          <a:p>
            <a:pPr>
              <a:defRPr sz="620" b="0" i="0" u="none" strike="noStrike" baseline="0">
                <a:solidFill>
                  <a:srgbClr val="000000"/>
                </a:solidFill>
                <a:latin typeface="Arial"/>
                <a:ea typeface="Arial"/>
                <a:cs typeface="Arial"/>
              </a:defRPr>
            </a:pPr>
            <a:endParaRPr lang="sr-Latn-RS"/>
          </a:p>
        </c:txPr>
      </c:legendEntry>
      <c:legendEntry>
        <c:idx val="2"/>
        <c:txPr>
          <a:bodyPr/>
          <a:lstStyle/>
          <a:p>
            <a:pPr>
              <a:defRPr sz="620" b="0" i="0" u="none" strike="noStrike" baseline="0">
                <a:solidFill>
                  <a:srgbClr val="000000"/>
                </a:solidFill>
                <a:latin typeface="Arial"/>
                <a:ea typeface="Arial"/>
                <a:cs typeface="Arial"/>
              </a:defRPr>
            </a:pPr>
            <a:endParaRPr lang="sr-Latn-RS"/>
          </a:p>
        </c:txPr>
      </c:legendEntry>
      <c:overlay val="0"/>
      <c:spPr>
        <a:noFill/>
        <a:ln>
          <a:noFill/>
        </a:ln>
      </c:spPr>
      <c:txPr>
        <a:bodyPr/>
        <a:lstStyle/>
        <a:p>
          <a:pPr>
            <a:defRPr sz="620" b="0" i="0" u="none" strike="noStrike" baseline="0">
              <a:solidFill>
                <a:srgbClr val="000000"/>
              </a:solidFill>
              <a:latin typeface="Arial"/>
              <a:ea typeface="Arial"/>
              <a:cs typeface="Arial"/>
            </a:defRPr>
          </a:pPr>
          <a:endParaRPr lang="sr-Latn-RS"/>
        </a:p>
      </c:txPr>
    </c:legend>
    <c:plotVisOnly val="1"/>
    <c:dispBlanksAs val="zero"/>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07536758011974E-2"/>
          <c:y val="4.8404840484048403E-2"/>
          <c:w val="0.69563374482138507"/>
          <c:h val="0.82570584617516873"/>
        </c:manualLayout>
      </c:layout>
      <c:lineChart>
        <c:grouping val="standard"/>
        <c:varyColors val="0"/>
        <c:ser>
          <c:idx val="0"/>
          <c:order val="0"/>
          <c:tx>
            <c:strRef>
              <c:f>Members!$B$5</c:f>
              <c:strCache>
                <c:ptCount val="1"/>
                <c:pt idx="0">
                  <c:v>Total contributing members</c:v>
                </c:pt>
              </c:strCache>
            </c:strRef>
          </c:tx>
          <c:spPr>
            <a:ln w="19050">
              <a:solidFill>
                <a:srgbClr val="3366FF"/>
              </a:solidFill>
            </a:ln>
          </c:spPr>
          <c:marker>
            <c:symbol val="none"/>
          </c:marker>
          <c:cat>
            <c:strRef>
              <c:f>Members!$C$4:$HO$4</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(Members!$C$21,Members!$D$5:$HO$5)</c:f>
              <c:numCache>
                <c:formatCode>_(* #,##0_);_(* \(#,##0\);_(* "-"_);_(@_)</c:formatCode>
                <c:ptCount val="11"/>
                <c:pt idx="0">
                  <c:v>258068</c:v>
                </c:pt>
                <c:pt idx="1">
                  <c:v>250460</c:v>
                </c:pt>
                <c:pt idx="2">
                  <c:v>253900</c:v>
                </c:pt>
                <c:pt idx="3">
                  <c:v>261726</c:v>
                </c:pt>
                <c:pt idx="4">
                  <c:v>275833</c:v>
                </c:pt>
                <c:pt idx="5">
                  <c:v>279495</c:v>
                </c:pt>
                <c:pt idx="6">
                  <c:v>288734</c:v>
                </c:pt>
                <c:pt idx="7">
                  <c:v>294519</c:v>
                </c:pt>
                <c:pt idx="8">
                  <c:v>304821</c:v>
                </c:pt>
                <c:pt idx="9">
                  <c:v>312209</c:v>
                </c:pt>
                <c:pt idx="10">
                  <c:v>313033</c:v>
                </c:pt>
              </c:numCache>
            </c:numRef>
          </c:val>
          <c:smooth val="0"/>
          <c:extLst>
            <c:ext xmlns:c16="http://schemas.microsoft.com/office/drawing/2014/chart" uri="{C3380CC4-5D6E-409C-BE32-E72D297353CC}">
              <c16:uniqueId val="{00000000-ADAF-42C7-91FD-CA92946A077F}"/>
            </c:ext>
          </c:extLst>
        </c:ser>
        <c:dLbls>
          <c:showLegendKey val="0"/>
          <c:showVal val="0"/>
          <c:showCatName val="0"/>
          <c:showSerName val="0"/>
          <c:showPercent val="0"/>
          <c:showBubbleSize val="0"/>
        </c:dLbls>
        <c:marker val="1"/>
        <c:smooth val="0"/>
        <c:axId val="1213626720"/>
        <c:axId val="1"/>
      </c:lineChart>
      <c:lineChart>
        <c:grouping val="standard"/>
        <c:varyColors val="0"/>
        <c:ser>
          <c:idx val="1"/>
          <c:order val="1"/>
          <c:tx>
            <c:strRef>
              <c:f>Members!$B$39</c:f>
              <c:strCache>
                <c:ptCount val="1"/>
                <c:pt idx="0">
                  <c:v>Percent share of active members in total contributing members</c:v>
                </c:pt>
              </c:strCache>
            </c:strRef>
          </c:tx>
          <c:spPr>
            <a:ln w="19050">
              <a:noFill/>
            </a:ln>
          </c:spPr>
          <c:marker>
            <c:symbol val="triangle"/>
            <c:size val="6"/>
            <c:spPr>
              <a:noFill/>
              <a:ln w="12700"/>
            </c:spPr>
          </c:marker>
          <c:dLbls>
            <c:dLbl>
              <c:idx val="2"/>
              <c:layout>
                <c:manualLayout>
                  <c:x val="-2.7908190865454822E-2"/>
                  <c:y val="-6.2515446438760378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sr-Latn-R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AF-42C7-91FD-CA92946A077F}"/>
                </c:ext>
              </c:extLst>
            </c:dLbl>
            <c:dLbl>
              <c:idx val="9"/>
              <c:layout>
                <c:manualLayout>
                  <c:x val="-4.5520912939317697E-2"/>
                  <c:y val="-2.9389152442901158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sr-Latn-R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AF-42C7-91FD-CA92946A077F}"/>
                </c:ext>
              </c:extLst>
            </c:dLbl>
            <c:dLbl>
              <c:idx val="10"/>
              <c:layout>
                <c:manualLayout>
                  <c:x val="-2.2174327445710507E-2"/>
                  <c:y val="-4.5952299440830763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sr-Latn-R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AF-42C7-91FD-CA92946A077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Members!$C$4:$HO$4</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(Members!$C$42:$F$42,Members!$G$39:$HO$39)</c:f>
              <c:numCache>
                <c:formatCode>_(* #,##0.0%_);_(* \(#,##0.0%\);_(* "-"??_%_);_(@_)</c:formatCode>
                <c:ptCount val="11"/>
                <c:pt idx="0">
                  <c:v>0.24567943332764999</c:v>
                </c:pt>
                <c:pt idx="1">
                  <c:v>0.27700000000000002</c:v>
                </c:pt>
                <c:pt idx="2">
                  <c:v>0.312</c:v>
                </c:pt>
                <c:pt idx="3">
                  <c:v>0.30399999999999999</c:v>
                </c:pt>
                <c:pt idx="4">
                  <c:v>0.309</c:v>
                </c:pt>
                <c:pt idx="5">
                  <c:v>0.314</c:v>
                </c:pt>
                <c:pt idx="6">
                  <c:v>0.32</c:v>
                </c:pt>
                <c:pt idx="7">
                  <c:v>0.32200000000000001</c:v>
                </c:pt>
                <c:pt idx="8">
                  <c:v>0.32200000000000001</c:v>
                </c:pt>
                <c:pt idx="9">
                  <c:v>0.33</c:v>
                </c:pt>
                <c:pt idx="10">
                  <c:v>0.318</c:v>
                </c:pt>
              </c:numCache>
            </c:numRef>
          </c:val>
          <c:smooth val="0"/>
          <c:extLst>
            <c:ext xmlns:c16="http://schemas.microsoft.com/office/drawing/2014/chart" uri="{C3380CC4-5D6E-409C-BE32-E72D297353CC}">
              <c16:uniqueId val="{00000004-ADAF-42C7-91FD-CA92946A077F}"/>
            </c:ext>
          </c:extLst>
        </c:ser>
        <c:dLbls>
          <c:showLegendKey val="0"/>
          <c:showVal val="0"/>
          <c:showCatName val="0"/>
          <c:showSerName val="0"/>
          <c:showPercent val="0"/>
          <c:showBubbleSize val="0"/>
        </c:dLbls>
        <c:marker val="1"/>
        <c:smooth val="0"/>
        <c:axId val="3"/>
        <c:axId val="4"/>
      </c:lineChart>
      <c:catAx>
        <c:axId val="121362672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max val="330000"/>
          <c:min val="230000"/>
        </c:scaling>
        <c:delete val="0"/>
        <c:axPos val="l"/>
        <c:majorGridlines>
          <c:spPr>
            <a:ln>
              <a:solidFill>
                <a:schemeClr val="bg1">
                  <a:lumMod val="75000"/>
                </a:schemeClr>
              </a:solidFill>
              <a:prstDash val="lgDash"/>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267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_(* #,##0.0%_);_(* \(#,##0.0%\);_(* &quot;-&quot;??_%_);_(@_)" sourceLinked="1"/>
        <c:majorTickMark val="none"/>
        <c:minorTickMark val="none"/>
        <c:tickLblPos val="none"/>
        <c:crossAx val="3"/>
        <c:crosses val="max"/>
        <c:crossBetween val="between"/>
      </c:valAx>
      <c:spPr>
        <a:noFill/>
        <a:ln w="25400">
          <a:noFill/>
        </a:ln>
      </c:spPr>
    </c:plotArea>
    <c:legend>
      <c:legendPos val="r"/>
      <c:legendEntry>
        <c:idx val="0"/>
        <c:txPr>
          <a:bodyPr/>
          <a:lstStyle/>
          <a:p>
            <a:pPr>
              <a:defRPr sz="655" b="0" i="0" u="none" strike="noStrike" baseline="0">
                <a:solidFill>
                  <a:srgbClr val="000000"/>
                </a:solidFill>
                <a:latin typeface="Arial"/>
                <a:ea typeface="Arial"/>
                <a:cs typeface="Arial"/>
              </a:defRPr>
            </a:pPr>
            <a:endParaRPr lang="sr-Latn-RS"/>
          </a:p>
        </c:txPr>
      </c:legendEntry>
      <c:legendEntry>
        <c:idx val="1"/>
        <c:txPr>
          <a:bodyPr/>
          <a:lstStyle/>
          <a:p>
            <a:pPr>
              <a:defRPr sz="655" b="0" i="0" u="none" strike="noStrike" baseline="0">
                <a:solidFill>
                  <a:srgbClr val="000000"/>
                </a:solidFill>
                <a:latin typeface="Arial"/>
                <a:ea typeface="Arial"/>
                <a:cs typeface="Arial"/>
              </a:defRPr>
            </a:pPr>
            <a:endParaRPr lang="sr-Latn-RS"/>
          </a:p>
        </c:txPr>
      </c:legendEntry>
      <c:layout>
        <c:manualLayout>
          <c:xMode val="edge"/>
          <c:yMode val="edge"/>
          <c:x val="0.78664609820708331"/>
          <c:y val="2.1739838351471575E-2"/>
          <c:w val="0.2068425464922734"/>
          <c:h val="0.75778869762867718"/>
        </c:manualLayout>
      </c:layout>
      <c:overlay val="0"/>
      <c:spPr>
        <a:noFill/>
        <a:ln>
          <a:noFill/>
        </a:ln>
      </c:spPr>
      <c:txPr>
        <a:bodyPr/>
        <a:lstStyle/>
        <a:p>
          <a:pPr>
            <a:defRPr sz="655" b="0" i="0" u="none" strike="noStrike" baseline="0">
              <a:solidFill>
                <a:srgbClr val="000000"/>
              </a:solidFill>
              <a:latin typeface="Arial"/>
              <a:ea typeface="Arial"/>
              <a:cs typeface="Arial"/>
            </a:defRPr>
          </a:pPr>
          <a:endParaRPr lang="sr-Latn-RS"/>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07536758011974E-2"/>
          <c:y val="4.8404840484048403E-2"/>
          <c:w val="0.69584719199320999"/>
          <c:h val="0.82570584617516873"/>
        </c:manualLayout>
      </c:layout>
      <c:lineChart>
        <c:grouping val="standard"/>
        <c:varyColors val="0"/>
        <c:ser>
          <c:idx val="0"/>
          <c:order val="0"/>
          <c:tx>
            <c:strRef>
              <c:f>Users!$B$5</c:f>
              <c:strCache>
                <c:ptCount val="1"/>
                <c:pt idx="0">
                  <c:v>Total contributing users</c:v>
                </c:pt>
              </c:strCache>
            </c:strRef>
          </c:tx>
          <c:spPr>
            <a:ln w="19050">
              <a:solidFill>
                <a:srgbClr val="3366FF"/>
              </a:solidFill>
            </a:ln>
          </c:spPr>
          <c:marker>
            <c:symbol val="none"/>
          </c:marker>
          <c:cat>
            <c:strRef>
              <c:f>Users!$C$4:$HO$4</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(Users!$C$24:$U$24,Users!$V$5:$HO$5)</c:f>
              <c:numCache>
                <c:formatCode>_(* #,##0_);_(* \(#,##0\);_(* "-"_);_(@_)</c:formatCode>
                <c:ptCount val="11"/>
                <c:pt idx="0">
                  <c:v>190492</c:v>
                </c:pt>
                <c:pt idx="1">
                  <c:v>183553</c:v>
                </c:pt>
                <c:pt idx="2">
                  <c:v>185445</c:v>
                </c:pt>
                <c:pt idx="3">
                  <c:v>192295</c:v>
                </c:pt>
                <c:pt idx="4">
                  <c:v>201587</c:v>
                </c:pt>
                <c:pt idx="5">
                  <c:v>204969</c:v>
                </c:pt>
                <c:pt idx="6">
                  <c:v>210697</c:v>
                </c:pt>
                <c:pt idx="7">
                  <c:v>215451</c:v>
                </c:pt>
                <c:pt idx="8">
                  <c:v>220714</c:v>
                </c:pt>
                <c:pt idx="9">
                  <c:v>225665</c:v>
                </c:pt>
                <c:pt idx="10">
                  <c:v>226104</c:v>
                </c:pt>
              </c:numCache>
            </c:numRef>
          </c:val>
          <c:smooth val="0"/>
          <c:extLst>
            <c:ext xmlns:c16="http://schemas.microsoft.com/office/drawing/2014/chart" uri="{C3380CC4-5D6E-409C-BE32-E72D297353CC}">
              <c16:uniqueId val="{00000000-6DE2-4803-A4BF-76EBF0479BF9}"/>
            </c:ext>
          </c:extLst>
        </c:ser>
        <c:dLbls>
          <c:showLegendKey val="0"/>
          <c:showVal val="0"/>
          <c:showCatName val="0"/>
          <c:showSerName val="0"/>
          <c:showPercent val="0"/>
          <c:showBubbleSize val="0"/>
        </c:dLbls>
        <c:marker val="1"/>
        <c:smooth val="0"/>
        <c:axId val="1213625056"/>
        <c:axId val="1"/>
      </c:lineChart>
      <c:lineChart>
        <c:grouping val="standard"/>
        <c:varyColors val="0"/>
        <c:ser>
          <c:idx val="1"/>
          <c:order val="1"/>
          <c:tx>
            <c:strRef>
              <c:f>Users!$B$42</c:f>
              <c:strCache>
                <c:ptCount val="1"/>
                <c:pt idx="0">
                  <c:v>Percent share of active users in total contributing users</c:v>
                </c:pt>
              </c:strCache>
            </c:strRef>
          </c:tx>
          <c:spPr>
            <a:ln w="19050">
              <a:noFill/>
            </a:ln>
          </c:spPr>
          <c:marker>
            <c:symbol val="triangle"/>
            <c:size val="6"/>
            <c:spPr>
              <a:noFill/>
              <a:ln w="12700"/>
            </c:spPr>
          </c:marker>
          <c:dLbls>
            <c:dLbl>
              <c:idx val="7"/>
              <c:layout>
                <c:manualLayout>
                  <c:x val="-3.3146040029453858E-2"/>
                  <c:y val="-3.42533008247065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70-4F5D-A55D-4253085165A6}"/>
                </c:ext>
              </c:extLst>
            </c:dLbl>
            <c:dLbl>
              <c:idx val="9"/>
              <c:layout>
                <c:manualLayout>
                  <c:x val="-2.7652060354625758E-2"/>
                  <c:y val="-5.7659845184326576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sr-Latn-R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E2-4803-A4BF-76EBF0479BF9}"/>
                </c:ext>
              </c:extLst>
            </c:dLbl>
            <c:dLbl>
              <c:idx val="10"/>
              <c:layout>
                <c:manualLayout>
                  <c:x val="-2.7279581413014519E-2"/>
                  <c:y val="-7.4868684892649293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sr-Latn-R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E2-4803-A4BF-76EBF0479BF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Users!$C$4:$HO$4</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(Users!$C$44:$U$44,Users!$V$42:$HO$42)</c:f>
              <c:numCache>
                <c:formatCode>_(* #,##0.0%_);_(* \(#,##0.0%\);_(* "-"??_%_);_(@_)</c:formatCode>
                <c:ptCount val="11"/>
                <c:pt idx="0">
                  <c:v>0.25330722550028301</c:v>
                </c:pt>
                <c:pt idx="1">
                  <c:v>0.28499999999999998</c:v>
                </c:pt>
                <c:pt idx="2">
                  <c:v>0.33600000000000002</c:v>
                </c:pt>
                <c:pt idx="3">
                  <c:v>0.33400000000000002</c:v>
                </c:pt>
                <c:pt idx="4">
                  <c:v>0.34399999999999997</c:v>
                </c:pt>
                <c:pt idx="5">
                  <c:v>0.35299999999999998</c:v>
                </c:pt>
                <c:pt idx="6">
                  <c:v>0.35899999999999999</c:v>
                </c:pt>
                <c:pt idx="7">
                  <c:v>0.36499999999999999</c:v>
                </c:pt>
                <c:pt idx="8">
                  <c:v>0.36099999999999999</c:v>
                </c:pt>
                <c:pt idx="9">
                  <c:v>0.36799999999999999</c:v>
                </c:pt>
                <c:pt idx="10">
                  <c:v>0.35199999999999998</c:v>
                </c:pt>
              </c:numCache>
            </c:numRef>
          </c:val>
          <c:smooth val="0"/>
          <c:extLst>
            <c:ext xmlns:c16="http://schemas.microsoft.com/office/drawing/2014/chart" uri="{C3380CC4-5D6E-409C-BE32-E72D297353CC}">
              <c16:uniqueId val="{00000003-6DE2-4803-A4BF-76EBF0479BF9}"/>
            </c:ext>
          </c:extLst>
        </c:ser>
        <c:dLbls>
          <c:showLegendKey val="0"/>
          <c:showVal val="0"/>
          <c:showCatName val="0"/>
          <c:showSerName val="0"/>
          <c:showPercent val="0"/>
          <c:showBubbleSize val="0"/>
        </c:dLbls>
        <c:marker val="1"/>
        <c:smooth val="0"/>
        <c:axId val="3"/>
        <c:axId val="4"/>
      </c:lineChart>
      <c:catAx>
        <c:axId val="121362505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250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_(* #,##0.0%_);_(* \(#,##0.0%\);_(* &quot;-&quot;??_%_);_(@_)" sourceLinked="1"/>
        <c:majorTickMark val="none"/>
        <c:minorTickMark val="none"/>
        <c:tickLblPos val="none"/>
        <c:crossAx val="3"/>
        <c:crosses val="max"/>
        <c:crossBetween val="between"/>
      </c:valAx>
      <c:spPr>
        <a:noFill/>
        <a:ln w="25400">
          <a:noFill/>
        </a:ln>
      </c:spPr>
    </c:plotArea>
    <c:legend>
      <c:legendPos val="r"/>
      <c:legendEntry>
        <c:idx val="0"/>
        <c:txPr>
          <a:bodyPr/>
          <a:lstStyle/>
          <a:p>
            <a:pPr>
              <a:defRPr sz="655" b="0" i="0" u="none" strike="noStrike" baseline="0">
                <a:solidFill>
                  <a:srgbClr val="000000"/>
                </a:solidFill>
                <a:latin typeface="Arial"/>
                <a:ea typeface="Arial"/>
                <a:cs typeface="Arial"/>
              </a:defRPr>
            </a:pPr>
            <a:endParaRPr lang="sr-Latn-RS"/>
          </a:p>
        </c:txPr>
      </c:legendEntry>
      <c:legendEntry>
        <c:idx val="1"/>
        <c:txPr>
          <a:bodyPr/>
          <a:lstStyle/>
          <a:p>
            <a:pPr>
              <a:defRPr sz="655" b="0" i="0" u="none" strike="noStrike" baseline="0">
                <a:solidFill>
                  <a:srgbClr val="000000"/>
                </a:solidFill>
                <a:latin typeface="Arial"/>
                <a:ea typeface="Arial"/>
                <a:cs typeface="Arial"/>
              </a:defRPr>
            </a:pPr>
            <a:endParaRPr lang="sr-Latn-RS"/>
          </a:p>
        </c:txPr>
      </c:legendEntry>
      <c:layout>
        <c:manualLayout>
          <c:xMode val="edge"/>
          <c:yMode val="edge"/>
          <c:x val="0.78044100760382895"/>
          <c:y val="2.1739726564030244E-2"/>
          <c:w val="0.21311153890690138"/>
          <c:h val="0.63045533487418559"/>
        </c:manualLayout>
      </c:layout>
      <c:overlay val="0"/>
      <c:spPr>
        <a:noFill/>
        <a:ln>
          <a:noFill/>
        </a:ln>
      </c:spPr>
      <c:txPr>
        <a:bodyPr/>
        <a:lstStyle/>
        <a:p>
          <a:pPr>
            <a:defRPr sz="655" b="0" i="0" u="none" strike="noStrike" baseline="0">
              <a:solidFill>
                <a:srgbClr val="000000"/>
              </a:solidFill>
              <a:latin typeface="Arial"/>
              <a:ea typeface="Arial"/>
              <a:cs typeface="Arial"/>
            </a:defRPr>
          </a:pPr>
          <a:endParaRPr lang="sr-Latn-RS"/>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555518127079037E-2"/>
          <c:y val="4.8404840484048403E-2"/>
          <c:w val="0.69739514646230716"/>
          <c:h val="0.82570584617516873"/>
        </c:manualLayout>
      </c:layout>
      <c:barChart>
        <c:barDir val="col"/>
        <c:grouping val="stacked"/>
        <c:varyColors val="0"/>
        <c:ser>
          <c:idx val="2"/>
          <c:order val="0"/>
          <c:tx>
            <c:strRef>
              <c:f>'Payments, withdrawals &amp; fees'!$B$9</c:f>
              <c:strCache>
                <c:ptCount val="1"/>
                <c:pt idx="0">
                  <c:v>Individual payments</c:v>
                </c:pt>
              </c:strCache>
            </c:strRef>
          </c:tx>
          <c:spPr>
            <a:solidFill>
              <a:srgbClr val="FF8080"/>
            </a:solidFill>
            <a:ln>
              <a:solidFill>
                <a:schemeClr val="bg1">
                  <a:lumMod val="50000"/>
                </a:schemeClr>
              </a:solidFill>
            </a:ln>
          </c:spPr>
          <c:invertIfNegative val="0"/>
          <c:cat>
            <c:strRef>
              <c:f>'Payments, withdrawals &amp; fees'!$C$5:$KD$5</c:f>
              <c:strCache>
                <c:ptCount val="13"/>
                <c:pt idx="0">
                  <c:v>2015</c:v>
                </c:pt>
                <c:pt idx="1">
                  <c:v>2016</c:v>
                </c:pt>
                <c:pt idx="2">
                  <c:v>2017</c:v>
                </c:pt>
                <c:pt idx="3">
                  <c:v>2018</c:v>
                </c:pt>
                <c:pt idx="4">
                  <c:v>2019</c:v>
                </c:pt>
                <c:pt idx="5">
                  <c:v>2020</c:v>
                </c:pt>
                <c:pt idx="6">
                  <c:v>2021</c:v>
                </c:pt>
                <c:pt idx="7">
                  <c:v>2022</c:v>
                </c:pt>
                <c:pt idx="8">
                  <c:v>2023</c:v>
                </c:pt>
                <c:pt idx="9">
                  <c:v>2024</c:v>
                </c:pt>
                <c:pt idx="10">
                  <c:v>01/2025</c:v>
                </c:pt>
                <c:pt idx="11">
                  <c:v>02/2025</c:v>
                </c:pt>
                <c:pt idx="12">
                  <c:v>03/2025</c:v>
                </c:pt>
              </c:strCache>
            </c:strRef>
          </c:cat>
          <c:val>
            <c:numRef>
              <c:f>'Payments, withdrawals &amp; fees'!$C$9:$KD$9</c:f>
              <c:numCache>
                <c:formatCode>_(* #,##0.00_);_(* \(#,##0.00\);_(* "-"??_);_(@_)</c:formatCode>
                <c:ptCount val="13"/>
                <c:pt idx="0">
                  <c:v>683.98786271999995</c:v>
                </c:pt>
                <c:pt idx="1">
                  <c:v>1045.6811130800002</c:v>
                </c:pt>
                <c:pt idx="2">
                  <c:v>992.20999999999992</c:v>
                </c:pt>
                <c:pt idx="3">
                  <c:v>1142.8600000000001</c:v>
                </c:pt>
                <c:pt idx="4">
                  <c:v>1592.9599999999998</c:v>
                </c:pt>
                <c:pt idx="5">
                  <c:v>1400.51</c:v>
                </c:pt>
                <c:pt idx="6">
                  <c:v>1529.46</c:v>
                </c:pt>
                <c:pt idx="7">
                  <c:v>1454.83</c:v>
                </c:pt>
                <c:pt idx="8">
                  <c:v>1624.8700000000001</c:v>
                </c:pt>
                <c:pt idx="9">
                  <c:v>1946.2599999999998</c:v>
                </c:pt>
                <c:pt idx="10">
                  <c:v>175.98</c:v>
                </c:pt>
                <c:pt idx="11">
                  <c:v>175.86</c:v>
                </c:pt>
                <c:pt idx="12">
                  <c:v>150.6</c:v>
                </c:pt>
              </c:numCache>
            </c:numRef>
          </c:val>
          <c:extLst>
            <c:ext xmlns:c16="http://schemas.microsoft.com/office/drawing/2014/chart" uri="{C3380CC4-5D6E-409C-BE32-E72D297353CC}">
              <c16:uniqueId val="{00000000-FA4A-40B6-86BD-C5E2F4554B1B}"/>
            </c:ext>
          </c:extLst>
        </c:ser>
        <c:ser>
          <c:idx val="1"/>
          <c:order val="1"/>
          <c:tx>
            <c:strRef>
              <c:f>'Payments, withdrawals &amp; fees'!$B$8</c:f>
              <c:strCache>
                <c:ptCount val="1"/>
                <c:pt idx="0">
                  <c:v>Employer contributors</c:v>
                </c:pt>
              </c:strCache>
            </c:strRef>
          </c:tx>
          <c:spPr>
            <a:solidFill>
              <a:srgbClr val="FFFFCC"/>
            </a:solidFill>
            <a:ln>
              <a:solidFill>
                <a:sysClr val="window" lastClr="FFFFFF">
                  <a:lumMod val="50000"/>
                </a:sysClr>
              </a:solidFill>
            </a:ln>
          </c:spPr>
          <c:invertIfNegative val="0"/>
          <c:cat>
            <c:strRef>
              <c:f>'Payments, withdrawals &amp; fees'!$C$5:$KD$5</c:f>
              <c:strCache>
                <c:ptCount val="13"/>
                <c:pt idx="0">
                  <c:v>2015</c:v>
                </c:pt>
                <c:pt idx="1">
                  <c:v>2016</c:v>
                </c:pt>
                <c:pt idx="2">
                  <c:v>2017</c:v>
                </c:pt>
                <c:pt idx="3">
                  <c:v>2018</c:v>
                </c:pt>
                <c:pt idx="4">
                  <c:v>2019</c:v>
                </c:pt>
                <c:pt idx="5">
                  <c:v>2020</c:v>
                </c:pt>
                <c:pt idx="6">
                  <c:v>2021</c:v>
                </c:pt>
                <c:pt idx="7">
                  <c:v>2022</c:v>
                </c:pt>
                <c:pt idx="8">
                  <c:v>2023</c:v>
                </c:pt>
                <c:pt idx="9">
                  <c:v>2024</c:v>
                </c:pt>
                <c:pt idx="10">
                  <c:v>01/2025</c:v>
                </c:pt>
                <c:pt idx="11">
                  <c:v>02/2025</c:v>
                </c:pt>
                <c:pt idx="12">
                  <c:v>03/2025</c:v>
                </c:pt>
              </c:strCache>
            </c:strRef>
          </c:cat>
          <c:val>
            <c:numRef>
              <c:f>'Payments, withdrawals &amp; fees'!$C$8:$KD$8</c:f>
              <c:numCache>
                <c:formatCode>_(* #,##0.00_);_(* \(#,##0.00\);_(* "-"??_);_(@_)</c:formatCode>
                <c:ptCount val="13"/>
                <c:pt idx="0">
                  <c:v>929.04468623000002</c:v>
                </c:pt>
                <c:pt idx="1">
                  <c:v>931.99502706999999</c:v>
                </c:pt>
                <c:pt idx="2">
                  <c:v>982.1099999999999</c:v>
                </c:pt>
                <c:pt idx="3">
                  <c:v>1026.8600000000001</c:v>
                </c:pt>
                <c:pt idx="4">
                  <c:v>1127.1399999999999</c:v>
                </c:pt>
                <c:pt idx="5">
                  <c:v>1126.6999999999998</c:v>
                </c:pt>
                <c:pt idx="6">
                  <c:v>1228.02</c:v>
                </c:pt>
                <c:pt idx="7">
                  <c:v>1243.3600000000001</c:v>
                </c:pt>
                <c:pt idx="8">
                  <c:v>1529.26</c:v>
                </c:pt>
                <c:pt idx="9">
                  <c:v>1820.9899999999998</c:v>
                </c:pt>
                <c:pt idx="10">
                  <c:v>136.08000000000001</c:v>
                </c:pt>
                <c:pt idx="11">
                  <c:v>152.94999999999999</c:v>
                </c:pt>
                <c:pt idx="12">
                  <c:v>141.96</c:v>
                </c:pt>
              </c:numCache>
            </c:numRef>
          </c:val>
          <c:extLst>
            <c:ext xmlns:c16="http://schemas.microsoft.com/office/drawing/2014/chart" uri="{C3380CC4-5D6E-409C-BE32-E72D297353CC}">
              <c16:uniqueId val="{00000001-FA4A-40B6-86BD-C5E2F4554B1B}"/>
            </c:ext>
          </c:extLst>
        </c:ser>
        <c:ser>
          <c:idx val="0"/>
          <c:order val="2"/>
          <c:tx>
            <c:strRef>
              <c:f>'Payments, withdrawals &amp; fees'!$B$7</c:f>
              <c:strCache>
                <c:ptCount val="1"/>
                <c:pt idx="0">
                  <c:v>Pension schemes</c:v>
                </c:pt>
              </c:strCache>
            </c:strRef>
          </c:tx>
          <c:spPr>
            <a:solidFill>
              <a:srgbClr val="3366FF"/>
            </a:solidFill>
            <a:ln>
              <a:solidFill>
                <a:sysClr val="window" lastClr="FFFFFF">
                  <a:lumMod val="50000"/>
                </a:sysClr>
              </a:solidFill>
            </a:ln>
          </c:spPr>
          <c:invertIfNegative val="0"/>
          <c:cat>
            <c:strRef>
              <c:f>'Payments, withdrawals &amp; fees'!$C$5:$KD$5</c:f>
              <c:strCache>
                <c:ptCount val="13"/>
                <c:pt idx="0">
                  <c:v>2015</c:v>
                </c:pt>
                <c:pt idx="1">
                  <c:v>2016</c:v>
                </c:pt>
                <c:pt idx="2">
                  <c:v>2017</c:v>
                </c:pt>
                <c:pt idx="3">
                  <c:v>2018</c:v>
                </c:pt>
                <c:pt idx="4">
                  <c:v>2019</c:v>
                </c:pt>
                <c:pt idx="5">
                  <c:v>2020</c:v>
                </c:pt>
                <c:pt idx="6">
                  <c:v>2021</c:v>
                </c:pt>
                <c:pt idx="7">
                  <c:v>2022</c:v>
                </c:pt>
                <c:pt idx="8">
                  <c:v>2023</c:v>
                </c:pt>
                <c:pt idx="9">
                  <c:v>2024</c:v>
                </c:pt>
                <c:pt idx="10">
                  <c:v>01/2025</c:v>
                </c:pt>
                <c:pt idx="11">
                  <c:v>02/2025</c:v>
                </c:pt>
                <c:pt idx="12">
                  <c:v>03/2025</c:v>
                </c:pt>
              </c:strCache>
            </c:strRef>
          </c:cat>
          <c:val>
            <c:numRef>
              <c:f>'Payments, withdrawals &amp; fees'!$C$7:$KD$7</c:f>
              <c:numCache>
                <c:formatCode>_(* #,##0.00_);_(* \(#,##0.00\);_(* "-"??_);_(@_)</c:formatCode>
                <c:ptCount val="13"/>
                <c:pt idx="0">
                  <c:v>967.81656680000003</c:v>
                </c:pt>
                <c:pt idx="1">
                  <c:v>915.76425368000014</c:v>
                </c:pt>
                <c:pt idx="2">
                  <c:v>1217.03</c:v>
                </c:pt>
                <c:pt idx="3">
                  <c:v>1298.8499999999999</c:v>
                </c:pt>
                <c:pt idx="4">
                  <c:v>1195.19</c:v>
                </c:pt>
                <c:pt idx="5">
                  <c:v>950.93</c:v>
                </c:pt>
                <c:pt idx="6">
                  <c:v>973.53000000000009</c:v>
                </c:pt>
                <c:pt idx="7">
                  <c:v>1040.32</c:v>
                </c:pt>
                <c:pt idx="8">
                  <c:v>1278.49</c:v>
                </c:pt>
                <c:pt idx="9">
                  <c:v>1283.1999999999998</c:v>
                </c:pt>
                <c:pt idx="10">
                  <c:v>81.03</c:v>
                </c:pt>
                <c:pt idx="11">
                  <c:v>100.91</c:v>
                </c:pt>
                <c:pt idx="12">
                  <c:v>92.65</c:v>
                </c:pt>
              </c:numCache>
            </c:numRef>
          </c:val>
          <c:extLst>
            <c:ext xmlns:c16="http://schemas.microsoft.com/office/drawing/2014/chart" uri="{C3380CC4-5D6E-409C-BE32-E72D297353CC}">
              <c16:uniqueId val="{00000002-FA4A-40B6-86BD-C5E2F4554B1B}"/>
            </c:ext>
          </c:extLst>
        </c:ser>
        <c:dLbls>
          <c:showLegendKey val="0"/>
          <c:showVal val="0"/>
          <c:showCatName val="0"/>
          <c:showSerName val="0"/>
          <c:showPercent val="0"/>
          <c:showBubbleSize val="0"/>
        </c:dLbls>
        <c:gapWidth val="80"/>
        <c:overlap val="100"/>
        <c:axId val="1209956640"/>
        <c:axId val="1"/>
      </c:barChart>
      <c:lineChart>
        <c:grouping val="standard"/>
        <c:varyColors val="0"/>
        <c:ser>
          <c:idx val="3"/>
          <c:order val="3"/>
          <c:tx>
            <c:strRef>
              <c:f>'Payments, withdrawals &amp; fees'!$B$19</c:f>
              <c:strCache>
                <c:ptCount val="1"/>
                <c:pt idx="0">
                  <c:v>Average lump-sum withdrawal per user (in RSD)</c:v>
                </c:pt>
              </c:strCache>
            </c:strRef>
          </c:tx>
          <c:spPr>
            <a:ln w="9525">
              <a:solidFill>
                <a:schemeClr val="bg1">
                  <a:lumMod val="50000"/>
                </a:schemeClr>
              </a:solidFill>
              <a:prstDash val="solid"/>
            </a:ln>
          </c:spPr>
          <c:marker>
            <c:symbol val="triangle"/>
            <c:size val="6"/>
            <c:spPr>
              <a:solidFill>
                <a:schemeClr val="bg1"/>
              </a:solidFill>
              <a:ln cmpd="sng">
                <a:solidFill>
                  <a:schemeClr val="bg1">
                    <a:lumMod val="50000"/>
                  </a:schemeClr>
                </a:solidFill>
              </a:ln>
            </c:spPr>
          </c:marker>
          <c:cat>
            <c:strRef>
              <c:f>'Payments, withdrawals &amp; fees'!$C$5:$KD$5</c:f>
              <c:strCache>
                <c:ptCount val="13"/>
                <c:pt idx="0">
                  <c:v>2015</c:v>
                </c:pt>
                <c:pt idx="1">
                  <c:v>2016</c:v>
                </c:pt>
                <c:pt idx="2">
                  <c:v>2017</c:v>
                </c:pt>
                <c:pt idx="3">
                  <c:v>2018</c:v>
                </c:pt>
                <c:pt idx="4">
                  <c:v>2019</c:v>
                </c:pt>
                <c:pt idx="5">
                  <c:v>2020</c:v>
                </c:pt>
                <c:pt idx="6">
                  <c:v>2021</c:v>
                </c:pt>
                <c:pt idx="7">
                  <c:v>2022</c:v>
                </c:pt>
                <c:pt idx="8">
                  <c:v>2023</c:v>
                </c:pt>
                <c:pt idx="9">
                  <c:v>2024</c:v>
                </c:pt>
                <c:pt idx="10">
                  <c:v>01/2025</c:v>
                </c:pt>
                <c:pt idx="11">
                  <c:v>02/2025</c:v>
                </c:pt>
                <c:pt idx="12">
                  <c:v>03/2025</c:v>
                </c:pt>
              </c:strCache>
            </c:strRef>
          </c:cat>
          <c:val>
            <c:numRef>
              <c:f>('Payments, withdrawals &amp; fees'!$C$21:$W$21,'Payments, withdrawals &amp; fees'!$X$18:$AD$18,'Payments, withdrawals &amp; fees'!$AE$21,'Payments, withdrawals &amp; fees'!$AF$18:$KD$18)</c:f>
              <c:numCache>
                <c:formatCode>_(* #,##0_);_(* \(#,##0\);_(* "-"_);_(@_)</c:formatCode>
                <c:ptCount val="13"/>
                <c:pt idx="0">
                  <c:v>4443.9473991659152</c:v>
                </c:pt>
                <c:pt idx="1">
                  <c:v>4944.2899584251809</c:v>
                </c:pt>
                <c:pt idx="2" formatCode="_(* #,##0_);_(* \(#,##0\);_(* &quot;-&quot;??_);_(@_)">
                  <c:v>4706.8427689652881</c:v>
                </c:pt>
                <c:pt idx="3" formatCode="_(* #,##0_);_(* \(#,##0\);_(* &quot;-&quot;??_);_(@_)">
                  <c:v>4811.8311641108594</c:v>
                </c:pt>
                <c:pt idx="4" formatCode="_(* #,##0_);_(* \(#,##0\);_(* &quot;-&quot;??_);_(@_)">
                  <c:v>4945.7394305261332</c:v>
                </c:pt>
                <c:pt idx="5" formatCode="_(* #,##0_);_(* \(#,##0\);_(* &quot;-&quot;??_);_(@_)">
                  <c:v>4343.1716070318098</c:v>
                </c:pt>
                <c:pt idx="6" formatCode="_(* #,##0_);_(* \(#,##0\);_(* &quot;-&quot;??_);_(@_)">
                  <c:v>4440.2209744870152</c:v>
                </c:pt>
                <c:pt idx="7" formatCode="_(* #,##0_);_(* \(#,##0\);_(* &quot;-&quot;??_);_(@_)">
                  <c:v>4217.6188483116593</c:v>
                </c:pt>
                <c:pt idx="8" formatCode="_(* #,##0_);_(* \(#,##0\);_(* &quot;-&quot;??_);_(@_)">
                  <c:v>5105.0585181243796</c:v>
                </c:pt>
                <c:pt idx="9" formatCode="_(* #,##0_);_(* \(#,##0\);_(* &quot;-&quot;??_);_(@_)">
                  <c:v>5429.0745148120213</c:v>
                </c:pt>
                <c:pt idx="10" formatCode="_(* #,##0_);_(* \(#,##0\);_(* &quot;-&quot;??_);_(@_)">
                  <c:v>5391</c:v>
                </c:pt>
                <c:pt idx="11" formatCode="_(* #,##0_);_(* \(#,##0\);_(* &quot;-&quot;??_);_(@_)">
                  <c:v>5445.0765975240438</c:v>
                </c:pt>
                <c:pt idx="12">
                  <c:v>4840.5418310673267</c:v>
                </c:pt>
              </c:numCache>
            </c:numRef>
          </c:val>
          <c:smooth val="0"/>
          <c:extLst>
            <c:ext xmlns:c16="http://schemas.microsoft.com/office/drawing/2014/chart" uri="{C3380CC4-5D6E-409C-BE32-E72D297353CC}">
              <c16:uniqueId val="{00000003-FA4A-40B6-86BD-C5E2F4554B1B}"/>
            </c:ext>
          </c:extLst>
        </c:ser>
        <c:dLbls>
          <c:showLegendKey val="0"/>
          <c:showVal val="0"/>
          <c:showCatName val="0"/>
          <c:showSerName val="0"/>
          <c:showPercent val="0"/>
          <c:showBubbleSize val="0"/>
        </c:dLbls>
        <c:marker val="1"/>
        <c:smooth val="0"/>
        <c:axId val="3"/>
        <c:axId val="4"/>
      </c:lineChart>
      <c:catAx>
        <c:axId val="120995664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1.1478243133718714E-3"/>
              <c:y val="0.32728641732283464"/>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099566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800" b="0" i="1" u="none" strike="noStrike" baseline="0">
                    <a:solidFill>
                      <a:srgbClr val="000000"/>
                    </a:solidFill>
                    <a:latin typeface="Arial"/>
                    <a:ea typeface="Arial"/>
                    <a:cs typeface="Arial"/>
                  </a:defRPr>
                </a:pPr>
                <a:r>
                  <a:rPr lang="sr-Latn-RS"/>
                  <a:t>(RSD)</a:t>
                </a:r>
              </a:p>
            </c:rich>
          </c:tx>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3"/>
        <c:crosses val="max"/>
        <c:crossBetween val="between"/>
      </c:valAx>
      <c:spPr>
        <a:noFill/>
        <a:ln w="25400">
          <a:noFill/>
        </a:ln>
      </c:spPr>
    </c:plotArea>
    <c:legend>
      <c:legendPos val="r"/>
      <c:layout>
        <c:manualLayout>
          <c:xMode val="edge"/>
          <c:yMode val="edge"/>
          <c:x val="0.82064178327402326"/>
          <c:y val="0.17616076115485563"/>
          <c:w val="0.17107667906542356"/>
          <c:h val="0.54767847769028855"/>
        </c:manualLayout>
      </c:layout>
      <c:overlay val="0"/>
      <c:spPr>
        <a:noFill/>
        <a:ln>
          <a:noFill/>
        </a:ln>
      </c:spPr>
      <c:txPr>
        <a:bodyPr/>
        <a:lstStyle/>
        <a:p>
          <a:pPr>
            <a:defRPr sz="620" b="0" i="0" u="none" strike="noStrike" baseline="0">
              <a:solidFill>
                <a:srgbClr val="000000"/>
              </a:solidFill>
              <a:latin typeface="Arial"/>
              <a:ea typeface="Arial"/>
              <a:cs typeface="Arial"/>
            </a:defRPr>
          </a:pPr>
          <a:endParaRPr lang="sr-Latn-RS"/>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13806897132513E-2"/>
          <c:y val="4.8404840484048403E-2"/>
          <c:w val="0.69749496820918777"/>
          <c:h val="0.82570584617516873"/>
        </c:manualLayout>
      </c:layout>
      <c:barChart>
        <c:barDir val="col"/>
        <c:grouping val="stacked"/>
        <c:varyColors val="0"/>
        <c:ser>
          <c:idx val="0"/>
          <c:order val="0"/>
          <c:tx>
            <c:strRef>
              <c:f>'Payments, withdrawals &amp; fees'!$B$10</c:f>
              <c:strCache>
                <c:ptCount val="1"/>
                <c:pt idx="0">
                  <c:v>Total withdrawals</c:v>
                </c:pt>
              </c:strCache>
            </c:strRef>
          </c:tx>
          <c:spPr>
            <a:solidFill>
              <a:srgbClr val="99CCFF"/>
            </a:solidFill>
            <a:ln>
              <a:solidFill>
                <a:schemeClr val="bg1">
                  <a:lumMod val="50000"/>
                </a:schemeClr>
              </a:solidFill>
            </a:ln>
          </c:spPr>
          <c:invertIfNegative val="0"/>
          <c:cat>
            <c:strRef>
              <c:f>'Payments, withdrawals &amp; fees'!$C$5:$KD$5</c:f>
              <c:strCache>
                <c:ptCount val="13"/>
                <c:pt idx="0">
                  <c:v>2015</c:v>
                </c:pt>
                <c:pt idx="1">
                  <c:v>2016</c:v>
                </c:pt>
                <c:pt idx="2">
                  <c:v>2017</c:v>
                </c:pt>
                <c:pt idx="3">
                  <c:v>2018</c:v>
                </c:pt>
                <c:pt idx="4">
                  <c:v>2019</c:v>
                </c:pt>
                <c:pt idx="5">
                  <c:v>2020</c:v>
                </c:pt>
                <c:pt idx="6">
                  <c:v>2021</c:v>
                </c:pt>
                <c:pt idx="7">
                  <c:v>2022</c:v>
                </c:pt>
                <c:pt idx="8">
                  <c:v>2023</c:v>
                </c:pt>
                <c:pt idx="9">
                  <c:v>2024</c:v>
                </c:pt>
                <c:pt idx="10">
                  <c:v>01/2025</c:v>
                </c:pt>
                <c:pt idx="11">
                  <c:v>02/2025</c:v>
                </c:pt>
                <c:pt idx="12">
                  <c:v>03/2025</c:v>
                </c:pt>
              </c:strCache>
            </c:strRef>
          </c:cat>
          <c:val>
            <c:numRef>
              <c:f>'Payments, withdrawals &amp; fees'!$C$10:$KD$10</c:f>
              <c:numCache>
                <c:formatCode>_(* #,##0.00_);_(* \(#,##0.00\);_(* "-"??_);_(@_)</c:formatCode>
                <c:ptCount val="13"/>
                <c:pt idx="0">
                  <c:v>1226.1725922800001</c:v>
                </c:pt>
                <c:pt idx="1">
                  <c:v>1195.6326263399999</c:v>
                </c:pt>
                <c:pt idx="2">
                  <c:v>1342.3999999999999</c:v>
                </c:pt>
                <c:pt idx="3">
                  <c:v>1411.97</c:v>
                </c:pt>
                <c:pt idx="4">
                  <c:v>1679.81</c:v>
                </c:pt>
                <c:pt idx="5">
                  <c:v>2159.63</c:v>
                </c:pt>
                <c:pt idx="6">
                  <c:v>2223.4900000000002</c:v>
                </c:pt>
                <c:pt idx="7">
                  <c:v>3530.1099999999997</c:v>
                </c:pt>
                <c:pt idx="8">
                  <c:v>2685.63</c:v>
                </c:pt>
                <c:pt idx="9">
                  <c:v>2386.5100000000002</c:v>
                </c:pt>
                <c:pt idx="10">
                  <c:v>169.93</c:v>
                </c:pt>
                <c:pt idx="11">
                  <c:v>247.24</c:v>
                </c:pt>
                <c:pt idx="12">
                  <c:v>258.08</c:v>
                </c:pt>
              </c:numCache>
            </c:numRef>
          </c:val>
          <c:extLst>
            <c:ext xmlns:c16="http://schemas.microsoft.com/office/drawing/2014/chart" uri="{C3380CC4-5D6E-409C-BE32-E72D297353CC}">
              <c16:uniqueId val="{00000000-9947-4ACC-AEE3-DC35C41AE311}"/>
            </c:ext>
          </c:extLst>
        </c:ser>
        <c:dLbls>
          <c:showLegendKey val="0"/>
          <c:showVal val="0"/>
          <c:showCatName val="0"/>
          <c:showSerName val="0"/>
          <c:showPercent val="0"/>
          <c:showBubbleSize val="0"/>
        </c:dLbls>
        <c:gapWidth val="80"/>
        <c:overlap val="100"/>
        <c:axId val="1213610080"/>
        <c:axId val="1"/>
      </c:barChart>
      <c:lineChart>
        <c:grouping val="standard"/>
        <c:varyColors val="0"/>
        <c:ser>
          <c:idx val="1"/>
          <c:order val="1"/>
          <c:tx>
            <c:strRef>
              <c:f>'Payments, withdrawals &amp; fees'!$B$20</c:f>
              <c:strCache>
                <c:ptCount val="1"/>
                <c:pt idx="0">
                  <c:v>Average contribution fee</c:v>
                </c:pt>
              </c:strCache>
            </c:strRef>
          </c:tx>
          <c:spPr>
            <a:ln w="9525">
              <a:solidFill>
                <a:schemeClr val="bg1">
                  <a:lumMod val="50000"/>
                </a:schemeClr>
              </a:solidFill>
              <a:prstDash val="solid"/>
            </a:ln>
          </c:spPr>
          <c:marker>
            <c:symbol val="triangle"/>
            <c:size val="6"/>
            <c:spPr>
              <a:solidFill>
                <a:schemeClr val="bg1"/>
              </a:solidFill>
              <a:ln>
                <a:solidFill>
                  <a:schemeClr val="bg1">
                    <a:lumMod val="50000"/>
                  </a:schemeClr>
                </a:solidFill>
              </a:ln>
            </c:spPr>
          </c:marker>
          <c:cat>
            <c:strRef>
              <c:f>'Payments, withdrawals &amp; fees'!$C$5:$KD$5</c:f>
              <c:strCache>
                <c:ptCount val="13"/>
                <c:pt idx="0">
                  <c:v>2015</c:v>
                </c:pt>
                <c:pt idx="1">
                  <c:v>2016</c:v>
                </c:pt>
                <c:pt idx="2">
                  <c:v>2017</c:v>
                </c:pt>
                <c:pt idx="3">
                  <c:v>2018</c:v>
                </c:pt>
                <c:pt idx="4">
                  <c:v>2019</c:v>
                </c:pt>
                <c:pt idx="5">
                  <c:v>2020</c:v>
                </c:pt>
                <c:pt idx="6">
                  <c:v>2021</c:v>
                </c:pt>
                <c:pt idx="7">
                  <c:v>2022</c:v>
                </c:pt>
                <c:pt idx="8">
                  <c:v>2023</c:v>
                </c:pt>
                <c:pt idx="9">
                  <c:v>2024</c:v>
                </c:pt>
                <c:pt idx="10">
                  <c:v>01/2025</c:v>
                </c:pt>
                <c:pt idx="11">
                  <c:v>02/2025</c:v>
                </c:pt>
                <c:pt idx="12">
                  <c:v>03/2025</c:v>
                </c:pt>
              </c:strCache>
            </c:strRef>
          </c:cat>
          <c:val>
            <c:numRef>
              <c:f>('Payments, withdrawals &amp; fees'!$C$21:$AE$21,'Payments, withdrawals &amp; fees'!$AF$19:$KD$19)</c:f>
              <c:numCache>
                <c:formatCode>_(* #,##0_);_(* \(#,##0\);_(* "-"_);_(@_)</c:formatCode>
                <c:ptCount val="13"/>
                <c:pt idx="0">
                  <c:v>222859.98512025559</c:v>
                </c:pt>
                <c:pt idx="1">
                  <c:v>79240.609249384448</c:v>
                </c:pt>
                <c:pt idx="2">
                  <c:v>154627.68615692153</c:v>
                </c:pt>
                <c:pt idx="3">
                  <c:v>366550.04301691992</c:v>
                </c:pt>
                <c:pt idx="4">
                  <c:v>391436.9501466275</c:v>
                </c:pt>
                <c:pt idx="5" formatCode="_(* #,##0_);_(* \(#,##0\);_(* &quot;-&quot;??_);_(@_)">
                  <c:v>427884.83863478061</c:v>
                </c:pt>
                <c:pt idx="6" formatCode="_(* #,##0_);_(* \(#,##0\);_(* &quot;-&quot;??_);_(@_)">
                  <c:v>276927.08333333331</c:v>
                </c:pt>
                <c:pt idx="7" formatCode="_(* #,##0_);_(* \(#,##0\);_(* &quot;-&quot;??_);_(@_)">
                  <c:v>545670.17933074501</c:v>
                </c:pt>
                <c:pt idx="8" formatCode="_(* #,##0_);_(* \(#,##0\);_(* &quot;-&quot;??_);_(@_)">
                  <c:v>435467.87148594367</c:v>
                </c:pt>
                <c:pt idx="9" formatCode="_(* #,##0_);_(* \(#,##0\);_(* &quot;-&quot;??_);_(@_)">
                  <c:v>430653.95095367846</c:v>
                </c:pt>
                <c:pt idx="10" formatCode="_(* #,##0_);_(* \(#,##0\);_(* &quot;-&quot;??_);_(@_)">
                  <c:v>680052</c:v>
                </c:pt>
                <c:pt idx="11" formatCode="_(* #,##0_);_(* \(#,##0\);_(* &quot;-&quot;??_);_(@_)">
                  <c:v>117122.38805970151</c:v>
                </c:pt>
                <c:pt idx="12">
                  <c:v>652189.54248366016</c:v>
                </c:pt>
              </c:numCache>
            </c:numRef>
          </c:val>
          <c:smooth val="0"/>
          <c:extLst>
            <c:ext xmlns:c16="http://schemas.microsoft.com/office/drawing/2014/chart" uri="{C3380CC4-5D6E-409C-BE32-E72D297353CC}">
              <c16:uniqueId val="{00000001-9947-4ACC-AEE3-DC35C41AE311}"/>
            </c:ext>
          </c:extLst>
        </c:ser>
        <c:dLbls>
          <c:showLegendKey val="0"/>
          <c:showVal val="0"/>
          <c:showCatName val="0"/>
          <c:showSerName val="0"/>
          <c:showPercent val="0"/>
          <c:showBubbleSize val="0"/>
        </c:dLbls>
        <c:marker val="1"/>
        <c:smooth val="0"/>
        <c:axId val="3"/>
        <c:axId val="4"/>
      </c:lineChart>
      <c:catAx>
        <c:axId val="121361008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1.1478243133718714E-3"/>
              <c:y val="0.32728641732283464"/>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100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800" b="0" i="1" u="none" strike="noStrike" baseline="0">
                    <a:solidFill>
                      <a:srgbClr val="000000"/>
                    </a:solidFill>
                    <a:latin typeface="Arial"/>
                    <a:ea typeface="Arial"/>
                    <a:cs typeface="Arial"/>
                  </a:defRPr>
                </a:pPr>
                <a:r>
                  <a:rPr lang="sr-Latn-RS"/>
                  <a:t>(RSD)</a:t>
                </a:r>
              </a:p>
            </c:rich>
          </c:tx>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3"/>
        <c:crosses val="max"/>
        <c:crossBetween val="between"/>
      </c:valAx>
      <c:spPr>
        <a:noFill/>
        <a:ln w="25400">
          <a:noFill/>
        </a:ln>
      </c:spPr>
    </c:plotArea>
    <c:legend>
      <c:legendPos val="r"/>
      <c:layout>
        <c:manualLayout>
          <c:xMode val="edge"/>
          <c:yMode val="edge"/>
          <c:x val="0.83475543317821477"/>
          <c:y val="2.1875656167979003E-2"/>
          <c:w val="0.15974080693900994"/>
          <c:h val="0.728147965879265"/>
        </c:manualLayout>
      </c:layout>
      <c:overlay val="0"/>
      <c:spPr>
        <a:noFill/>
        <a:ln>
          <a:noFill/>
        </a:ln>
      </c:spPr>
      <c:txPr>
        <a:bodyPr/>
        <a:lstStyle/>
        <a:p>
          <a:pPr>
            <a:defRPr sz="620" b="0" i="0" u="none" strike="noStrike" baseline="0">
              <a:solidFill>
                <a:srgbClr val="000000"/>
              </a:solidFill>
              <a:latin typeface="Arial"/>
              <a:ea typeface="Arial"/>
              <a:cs typeface="Arial"/>
            </a:defRPr>
          </a:pPr>
          <a:endParaRPr lang="sr-Latn-RS"/>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91937906157455E-2"/>
          <c:y val="4.8404840484048403E-2"/>
          <c:w val="0.69714811851727088"/>
          <c:h val="0.82570584617516873"/>
        </c:manualLayout>
      </c:layout>
      <c:barChart>
        <c:barDir val="col"/>
        <c:grouping val="stacked"/>
        <c:varyColors val="0"/>
        <c:ser>
          <c:idx val="0"/>
          <c:order val="0"/>
          <c:tx>
            <c:strRef>
              <c:f>'Payments, withdrawals &amp; fees'!$B$15</c:f>
              <c:strCache>
                <c:ptCount val="1"/>
                <c:pt idx="0">
                  <c:v>Total fees charged</c:v>
                </c:pt>
              </c:strCache>
            </c:strRef>
          </c:tx>
          <c:spPr>
            <a:solidFill>
              <a:schemeClr val="bg1">
                <a:lumMod val="75000"/>
              </a:schemeClr>
            </a:solidFill>
            <a:ln>
              <a:solidFill>
                <a:schemeClr val="bg1">
                  <a:lumMod val="50000"/>
                </a:schemeClr>
              </a:solidFill>
            </a:ln>
          </c:spPr>
          <c:invertIfNegative val="0"/>
          <c:cat>
            <c:strRef>
              <c:f>'Payments, withdrawals &amp; fees'!$C$5:$KD$5</c:f>
              <c:strCache>
                <c:ptCount val="13"/>
                <c:pt idx="0">
                  <c:v>2015</c:v>
                </c:pt>
                <c:pt idx="1">
                  <c:v>2016</c:v>
                </c:pt>
                <c:pt idx="2">
                  <c:v>2017</c:v>
                </c:pt>
                <c:pt idx="3">
                  <c:v>2018</c:v>
                </c:pt>
                <c:pt idx="4">
                  <c:v>2019</c:v>
                </c:pt>
                <c:pt idx="5">
                  <c:v>2020</c:v>
                </c:pt>
                <c:pt idx="6">
                  <c:v>2021</c:v>
                </c:pt>
                <c:pt idx="7">
                  <c:v>2022</c:v>
                </c:pt>
                <c:pt idx="8">
                  <c:v>2023</c:v>
                </c:pt>
                <c:pt idx="9">
                  <c:v>2024</c:v>
                </c:pt>
                <c:pt idx="10">
                  <c:v>01/2025</c:v>
                </c:pt>
                <c:pt idx="11">
                  <c:v>02/2025</c:v>
                </c:pt>
                <c:pt idx="12">
                  <c:v>03/2025</c:v>
                </c:pt>
              </c:strCache>
            </c:strRef>
          </c:cat>
          <c:val>
            <c:numRef>
              <c:f>'Payments, withdrawals &amp; fees'!$C$14:$KD$14</c:f>
              <c:numCache>
                <c:formatCode>_(* #,##0.00_);_(* \(#,##0.00\);_(* "-"??_);_(@_)</c:formatCode>
                <c:ptCount val="13"/>
                <c:pt idx="0">
                  <c:v>219.68915362999999</c:v>
                </c:pt>
                <c:pt idx="1">
                  <c:v>267.51404921</c:v>
                </c:pt>
                <c:pt idx="2">
                  <c:v>262.99</c:v>
                </c:pt>
                <c:pt idx="3">
                  <c:v>229.72</c:v>
                </c:pt>
                <c:pt idx="4">
                  <c:v>210.28</c:v>
                </c:pt>
                <c:pt idx="5">
                  <c:v>252.55</c:v>
                </c:pt>
                <c:pt idx="6">
                  <c:v>198.97</c:v>
                </c:pt>
                <c:pt idx="7">
                  <c:v>748.36</c:v>
                </c:pt>
                <c:pt idx="8">
                  <c:v>260</c:v>
                </c:pt>
                <c:pt idx="9">
                  <c:v>328.5</c:v>
                </c:pt>
                <c:pt idx="10">
                  <c:v>33.369999999999997</c:v>
                </c:pt>
                <c:pt idx="11">
                  <c:v>21.54</c:v>
                </c:pt>
                <c:pt idx="12">
                  <c:v>45.23</c:v>
                </c:pt>
              </c:numCache>
            </c:numRef>
          </c:val>
          <c:extLst>
            <c:ext xmlns:c16="http://schemas.microsoft.com/office/drawing/2014/chart" uri="{C3380CC4-5D6E-409C-BE32-E72D297353CC}">
              <c16:uniqueId val="{00000000-87D2-4719-AA87-526703952AAB}"/>
            </c:ext>
          </c:extLst>
        </c:ser>
        <c:dLbls>
          <c:showLegendKey val="0"/>
          <c:showVal val="0"/>
          <c:showCatName val="0"/>
          <c:showSerName val="0"/>
          <c:showPercent val="0"/>
          <c:showBubbleSize val="0"/>
        </c:dLbls>
        <c:gapWidth val="80"/>
        <c:overlap val="100"/>
        <c:axId val="1213624224"/>
        <c:axId val="1"/>
      </c:barChart>
      <c:catAx>
        <c:axId val="121362422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0"/>
              <c:y val="0.32646128608923886"/>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24224"/>
        <c:crosses val="autoZero"/>
        <c:crossBetween val="between"/>
      </c:valAx>
      <c:spPr>
        <a:noFill/>
        <a:ln w="25400">
          <a:noFill/>
        </a:ln>
      </c:spPr>
    </c:plotArea>
    <c:legend>
      <c:legendPos val="r"/>
      <c:layout>
        <c:manualLayout>
          <c:xMode val="edge"/>
          <c:yMode val="edge"/>
          <c:x val="0.7691700347272542"/>
          <c:y val="2.1875656167979003E-2"/>
          <c:w val="0.22532620538997039"/>
          <c:h val="0.44688910761154854"/>
        </c:manualLayout>
      </c:layout>
      <c:overlay val="0"/>
      <c:spPr>
        <a:noFill/>
        <a:ln>
          <a:noFill/>
        </a:ln>
      </c:spPr>
      <c:txPr>
        <a:bodyPr/>
        <a:lstStyle/>
        <a:p>
          <a:pPr>
            <a:defRPr sz="655" b="0" i="0" u="none" strike="noStrike" baseline="0">
              <a:solidFill>
                <a:srgbClr val="000000"/>
              </a:solidFill>
              <a:latin typeface="Arial"/>
              <a:ea typeface="Arial"/>
              <a:cs typeface="Arial"/>
            </a:defRPr>
          </a:pPr>
          <a:endParaRPr lang="sr-Latn-RS"/>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648322034611987E-2"/>
          <c:y val="4.8404840484048403E-2"/>
          <c:w val="0.81503760158322458"/>
          <c:h val="0.82570584617516873"/>
        </c:manualLayout>
      </c:layout>
      <c:barChart>
        <c:barDir val="col"/>
        <c:grouping val="clustered"/>
        <c:varyColors val="0"/>
        <c:ser>
          <c:idx val="0"/>
          <c:order val="0"/>
          <c:tx>
            <c:strRef>
              <c:f>'Securities trading &amp; costs'!$B$7</c:f>
              <c:strCache>
                <c:ptCount val="1"/>
                <c:pt idx="0">
                  <c:v>Purchases</c:v>
                </c:pt>
              </c:strCache>
            </c:strRef>
          </c:tx>
          <c:spPr>
            <a:solidFill>
              <a:srgbClr val="3366FF"/>
            </a:solidFill>
            <a:ln>
              <a:solidFill>
                <a:schemeClr val="bg1">
                  <a:lumMod val="50000"/>
                </a:schemeClr>
              </a:solidFill>
            </a:ln>
          </c:spPr>
          <c:invertIfNegative val="0"/>
          <c:cat>
            <c:strRef>
              <c:f>'Securities trading &amp; costs'!$C$5:$KC$5</c:f>
              <c:strCache>
                <c:ptCount val="13"/>
                <c:pt idx="0">
                  <c:v>2015</c:v>
                </c:pt>
                <c:pt idx="1">
                  <c:v>2016</c:v>
                </c:pt>
                <c:pt idx="2">
                  <c:v>2017</c:v>
                </c:pt>
                <c:pt idx="3">
                  <c:v>2018</c:v>
                </c:pt>
                <c:pt idx="4">
                  <c:v>2019</c:v>
                </c:pt>
                <c:pt idx="5">
                  <c:v>2020</c:v>
                </c:pt>
                <c:pt idx="6">
                  <c:v>2021</c:v>
                </c:pt>
                <c:pt idx="7">
                  <c:v>2022</c:v>
                </c:pt>
                <c:pt idx="8">
                  <c:v>2023</c:v>
                </c:pt>
                <c:pt idx="9">
                  <c:v>2024</c:v>
                </c:pt>
                <c:pt idx="10">
                  <c:v>01/2025</c:v>
                </c:pt>
                <c:pt idx="11">
                  <c:v>02/2025</c:v>
                </c:pt>
                <c:pt idx="12">
                  <c:v>03/2025</c:v>
                </c:pt>
              </c:strCache>
            </c:strRef>
          </c:cat>
          <c:val>
            <c:numRef>
              <c:f>'Securities trading &amp; costs'!$C$7:$KC$7</c:f>
              <c:numCache>
                <c:formatCode>#,##0.00</c:formatCode>
                <c:ptCount val="13"/>
                <c:pt idx="0">
                  <c:v>7899.2717146810619</c:v>
                </c:pt>
                <c:pt idx="1">
                  <c:v>6384.8334728885684</c:v>
                </c:pt>
                <c:pt idx="2">
                  <c:v>14657.11</c:v>
                </c:pt>
                <c:pt idx="3">
                  <c:v>9280.92</c:v>
                </c:pt>
                <c:pt idx="4">
                  <c:v>27056.84</c:v>
                </c:pt>
                <c:pt idx="5">
                  <c:v>13794.1</c:v>
                </c:pt>
                <c:pt idx="6">
                  <c:v>18550.550000000003</c:v>
                </c:pt>
                <c:pt idx="7">
                  <c:v>5968.1</c:v>
                </c:pt>
                <c:pt idx="8">
                  <c:v>14046.37</c:v>
                </c:pt>
                <c:pt idx="9">
                  <c:v>30304.280427090001</c:v>
                </c:pt>
                <c:pt idx="10">
                  <c:v>5809.96</c:v>
                </c:pt>
                <c:pt idx="11">
                  <c:v>2119.83</c:v>
                </c:pt>
                <c:pt idx="12">
                  <c:v>1778.83</c:v>
                </c:pt>
              </c:numCache>
            </c:numRef>
          </c:val>
          <c:extLst>
            <c:ext xmlns:c16="http://schemas.microsoft.com/office/drawing/2014/chart" uri="{C3380CC4-5D6E-409C-BE32-E72D297353CC}">
              <c16:uniqueId val="{00000000-3CF8-4E99-B7E9-406782126FB4}"/>
            </c:ext>
          </c:extLst>
        </c:ser>
        <c:ser>
          <c:idx val="1"/>
          <c:order val="1"/>
          <c:tx>
            <c:strRef>
              <c:f>'Securities trading &amp; costs'!$B$11</c:f>
              <c:strCache>
                <c:ptCount val="1"/>
                <c:pt idx="0">
                  <c:v>Government securities auctions</c:v>
                </c:pt>
              </c:strCache>
            </c:strRef>
          </c:tx>
          <c:spPr>
            <a:solidFill>
              <a:srgbClr val="FF8080"/>
            </a:solidFill>
            <a:ln>
              <a:solidFill>
                <a:sysClr val="window" lastClr="FFFFFF">
                  <a:lumMod val="50000"/>
                </a:sysClr>
              </a:solidFill>
            </a:ln>
          </c:spPr>
          <c:invertIfNegative val="0"/>
          <c:cat>
            <c:strRef>
              <c:f>'Securities trading &amp; costs'!$C$5:$KC$5</c:f>
              <c:strCache>
                <c:ptCount val="13"/>
                <c:pt idx="0">
                  <c:v>2015</c:v>
                </c:pt>
                <c:pt idx="1">
                  <c:v>2016</c:v>
                </c:pt>
                <c:pt idx="2">
                  <c:v>2017</c:v>
                </c:pt>
                <c:pt idx="3">
                  <c:v>2018</c:v>
                </c:pt>
                <c:pt idx="4">
                  <c:v>2019</c:v>
                </c:pt>
                <c:pt idx="5">
                  <c:v>2020</c:v>
                </c:pt>
                <c:pt idx="6">
                  <c:v>2021</c:v>
                </c:pt>
                <c:pt idx="7">
                  <c:v>2022</c:v>
                </c:pt>
                <c:pt idx="8">
                  <c:v>2023</c:v>
                </c:pt>
                <c:pt idx="9">
                  <c:v>2024</c:v>
                </c:pt>
                <c:pt idx="10">
                  <c:v>01/2025</c:v>
                </c:pt>
                <c:pt idx="11">
                  <c:v>02/2025</c:v>
                </c:pt>
                <c:pt idx="12">
                  <c:v>03/2025</c:v>
                </c:pt>
              </c:strCache>
            </c:strRef>
          </c:cat>
          <c:val>
            <c:numRef>
              <c:f>'Securities trading &amp; costs'!$C$12:$KC$12</c:f>
              <c:numCache>
                <c:formatCode>#,##0.00</c:formatCode>
                <c:ptCount val="13"/>
                <c:pt idx="0">
                  <c:v>3644.1497735763842</c:v>
                </c:pt>
                <c:pt idx="1">
                  <c:v>2985.1748965181046</c:v>
                </c:pt>
                <c:pt idx="2">
                  <c:v>7409.3399999999992</c:v>
                </c:pt>
                <c:pt idx="3">
                  <c:v>5478.15</c:v>
                </c:pt>
                <c:pt idx="4">
                  <c:v>19588.300000000003</c:v>
                </c:pt>
                <c:pt idx="5">
                  <c:v>11198.349999999999</c:v>
                </c:pt>
                <c:pt idx="6">
                  <c:v>11985.03</c:v>
                </c:pt>
                <c:pt idx="7">
                  <c:v>3777.61</c:v>
                </c:pt>
                <c:pt idx="8">
                  <c:v>11480.109999999999</c:v>
                </c:pt>
                <c:pt idx="9">
                  <c:v>25594</c:v>
                </c:pt>
                <c:pt idx="10">
                  <c:v>2537.6799999999998</c:v>
                </c:pt>
                <c:pt idx="11">
                  <c:v>1400.81</c:v>
                </c:pt>
                <c:pt idx="12">
                  <c:v>386.99</c:v>
                </c:pt>
              </c:numCache>
            </c:numRef>
          </c:val>
          <c:extLst>
            <c:ext xmlns:c16="http://schemas.microsoft.com/office/drawing/2014/chart" uri="{C3380CC4-5D6E-409C-BE32-E72D297353CC}">
              <c16:uniqueId val="{00000001-3CF8-4E99-B7E9-406782126FB4}"/>
            </c:ext>
          </c:extLst>
        </c:ser>
        <c:dLbls>
          <c:showLegendKey val="0"/>
          <c:showVal val="0"/>
          <c:showCatName val="0"/>
          <c:showSerName val="0"/>
          <c:showPercent val="0"/>
          <c:showBubbleSize val="0"/>
        </c:dLbls>
        <c:gapWidth val="80"/>
        <c:axId val="1213604672"/>
        <c:axId val="1"/>
      </c:barChart>
      <c:lineChart>
        <c:grouping val="standard"/>
        <c:varyColors val="0"/>
        <c:ser>
          <c:idx val="2"/>
          <c:order val="2"/>
          <c:tx>
            <c:strRef>
              <c:f>'Securities trading &amp; costs'!$B$14</c:f>
              <c:strCache>
                <c:ptCount val="1"/>
                <c:pt idx="0">
                  <c:v>Over-the-counter</c:v>
                </c:pt>
              </c:strCache>
            </c:strRef>
          </c:tx>
          <c:spPr>
            <a:ln>
              <a:noFill/>
            </a:ln>
          </c:spPr>
          <c:marker>
            <c:symbol val="diamond"/>
            <c:size val="10"/>
            <c:spPr>
              <a:solidFill>
                <a:srgbClr val="FF8080"/>
              </a:solidFill>
              <a:ln>
                <a:solidFill>
                  <a:schemeClr val="bg1">
                    <a:lumMod val="50000"/>
                  </a:schemeClr>
                </a:solidFill>
              </a:ln>
            </c:spPr>
          </c:marker>
          <c:cat>
            <c:strRef>
              <c:f>'Securities trading &amp; costs'!$C$5:$KC$5</c:f>
              <c:strCache>
                <c:ptCount val="13"/>
                <c:pt idx="0">
                  <c:v>2015</c:v>
                </c:pt>
                <c:pt idx="1">
                  <c:v>2016</c:v>
                </c:pt>
                <c:pt idx="2">
                  <c:v>2017</c:v>
                </c:pt>
                <c:pt idx="3">
                  <c:v>2018</c:v>
                </c:pt>
                <c:pt idx="4">
                  <c:v>2019</c:v>
                </c:pt>
                <c:pt idx="5">
                  <c:v>2020</c:v>
                </c:pt>
                <c:pt idx="6">
                  <c:v>2021</c:v>
                </c:pt>
                <c:pt idx="7">
                  <c:v>2022</c:v>
                </c:pt>
                <c:pt idx="8">
                  <c:v>2023</c:v>
                </c:pt>
                <c:pt idx="9">
                  <c:v>2024</c:v>
                </c:pt>
                <c:pt idx="10">
                  <c:v>01/2025</c:v>
                </c:pt>
                <c:pt idx="11">
                  <c:v>02/2025</c:v>
                </c:pt>
                <c:pt idx="12">
                  <c:v>03/2025</c:v>
                </c:pt>
              </c:strCache>
            </c:strRef>
          </c:cat>
          <c:val>
            <c:numRef>
              <c:f>'Securities trading &amp; costs'!$C$16:$KC$16</c:f>
              <c:numCache>
                <c:formatCode>#,##0.00</c:formatCode>
                <c:ptCount val="13"/>
                <c:pt idx="0">
                  <c:v>2912.8245538535998</c:v>
                </c:pt>
                <c:pt idx="1">
                  <c:v>2106.7101451792</c:v>
                </c:pt>
                <c:pt idx="2">
                  <c:v>2156.9</c:v>
                </c:pt>
                <c:pt idx="3">
                  <c:v>1304.75</c:v>
                </c:pt>
                <c:pt idx="4">
                  <c:v>2067.3200000000002</c:v>
                </c:pt>
                <c:pt idx="5">
                  <c:v>1354.8700000000001</c:v>
                </c:pt>
                <c:pt idx="6">
                  <c:v>2967.96</c:v>
                </c:pt>
                <c:pt idx="7">
                  <c:v>2120.73</c:v>
                </c:pt>
                <c:pt idx="8">
                  <c:v>2364.4</c:v>
                </c:pt>
                <c:pt idx="9">
                  <c:v>3051.5199999999995</c:v>
                </c:pt>
                <c:pt idx="10">
                  <c:v>732.3</c:v>
                </c:pt>
                <c:pt idx="11">
                  <c:v>0</c:v>
                </c:pt>
                <c:pt idx="12">
                  <c:v>0</c:v>
                </c:pt>
              </c:numCache>
            </c:numRef>
          </c:val>
          <c:smooth val="0"/>
          <c:extLst>
            <c:ext xmlns:c16="http://schemas.microsoft.com/office/drawing/2014/chart" uri="{C3380CC4-5D6E-409C-BE32-E72D297353CC}">
              <c16:uniqueId val="{00000002-3CF8-4E99-B7E9-406782126FB4}"/>
            </c:ext>
          </c:extLst>
        </c:ser>
        <c:dLbls>
          <c:showLegendKey val="0"/>
          <c:showVal val="0"/>
          <c:showCatName val="0"/>
          <c:showSerName val="0"/>
          <c:showPercent val="0"/>
          <c:showBubbleSize val="0"/>
        </c:dLbls>
        <c:marker val="1"/>
        <c:smooth val="0"/>
        <c:axId val="1213604672"/>
        <c:axId val="1"/>
      </c:lineChart>
      <c:catAx>
        <c:axId val="12136046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0"/>
              <c:y val="0.32728641732283464"/>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04672"/>
        <c:crosses val="autoZero"/>
        <c:crossBetween val="between"/>
      </c:valAx>
      <c:spPr>
        <a:noFill/>
        <a:ln w="25400">
          <a:noFill/>
        </a:ln>
      </c:spPr>
    </c:plotArea>
    <c:legend>
      <c:legendPos val="r"/>
      <c:layout>
        <c:manualLayout>
          <c:xMode val="edge"/>
          <c:yMode val="edge"/>
          <c:x val="0.89610165545568676"/>
          <c:y val="6.2188320209973754E-3"/>
          <c:w val="9.8475223595994588E-2"/>
          <c:h val="0.57711450131233588"/>
        </c:manualLayout>
      </c:layout>
      <c:overlay val="0"/>
      <c:spPr>
        <a:noFill/>
        <a:ln>
          <a:noFill/>
        </a:ln>
      </c:spPr>
      <c:txPr>
        <a:bodyPr/>
        <a:lstStyle/>
        <a:p>
          <a:pPr>
            <a:defRPr sz="655" b="0" i="0" u="none" strike="noStrike" baseline="0">
              <a:solidFill>
                <a:srgbClr val="000000"/>
              </a:solidFill>
              <a:latin typeface="Arial"/>
              <a:ea typeface="Arial"/>
              <a:cs typeface="Arial"/>
            </a:defRPr>
          </a:pPr>
          <a:endParaRPr lang="sr-Latn-RS"/>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1561039262824E-2"/>
          <c:y val="5.3921568627450983E-2"/>
          <c:w val="0.67636418886912686"/>
          <c:h val="0.82544928207503476"/>
        </c:manualLayout>
      </c:layout>
      <c:areaChart>
        <c:grouping val="stacked"/>
        <c:varyColors val="0"/>
        <c:ser>
          <c:idx val="0"/>
          <c:order val="0"/>
          <c:tx>
            <c:strRef>
              <c:f>'T-15.2  Raiffeisen Future'!$HQ$25</c:f>
              <c:strCache>
                <c:ptCount val="1"/>
                <c:pt idx="0">
                  <c:v>Shares (-)</c:v>
                </c:pt>
              </c:strCache>
            </c:strRef>
          </c:tx>
          <c:spPr>
            <a:solidFill>
              <a:srgbClr val="FF8080"/>
            </a:solidFill>
            <a:ln>
              <a:solidFill>
                <a:schemeClr val="bg1">
                  <a:lumMod val="50000"/>
                </a:schemeClr>
              </a:solidFill>
            </a:ln>
          </c:spPr>
          <c:cat>
            <c:strRef>
              <c:f>'T-15.2  Raiffeisen Future'!$C$5:$HO$5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'T-15.2  Raiffeisen Future'!$C$7:$HO$7</c:f>
              <c:numCache>
                <c:formatCode>_(* #,##0.0_);_(* \(#,##0.0\);_(* "-"?_);_(@_)</c:formatCode>
                <c:ptCount val="11"/>
                <c:pt idx="0">
                  <c:v>15.13493066</c:v>
                </c:pt>
                <c:pt idx="1">
                  <c:v>18.8</c:v>
                </c:pt>
                <c:pt idx="2">
                  <c:v>18.3</c:v>
                </c:pt>
                <c:pt idx="3">
                  <c:v>17.899999999999999</c:v>
                </c:pt>
                <c:pt idx="4">
                  <c:v>18.8</c:v>
                </c:pt>
                <c:pt idx="5">
                  <c:v>16.2</c:v>
                </c:pt>
                <c:pt idx="6">
                  <c:v>15.6</c:v>
                </c:pt>
                <c:pt idx="7">
                  <c:v>17</c:v>
                </c:pt>
                <c:pt idx="8">
                  <c:v>0</c:v>
                </c:pt>
                <c:pt idx="9">
                  <c:v>0</c:v>
                </c:pt>
                <c:pt idx="10">
                  <c:v>0</c:v>
                </c:pt>
              </c:numCache>
            </c:numRef>
          </c:val>
          <c:extLst>
            <c:ext xmlns:c16="http://schemas.microsoft.com/office/drawing/2014/chart" uri="{C3380CC4-5D6E-409C-BE32-E72D297353CC}">
              <c16:uniqueId val="{00000000-477A-4A4C-BF49-4962C6B6365E}"/>
            </c:ext>
          </c:extLst>
        </c:ser>
        <c:ser>
          <c:idx val="1"/>
          <c:order val="1"/>
          <c:tx>
            <c:strRef>
              <c:f>'T-15.2  Raiffeisen Future'!$HQ$26</c:f>
              <c:strCache>
                <c:ptCount val="1"/>
                <c:pt idx="0">
                  <c:v>Government bonds (78,9%)</c:v>
                </c:pt>
              </c:strCache>
            </c:strRef>
          </c:tx>
          <c:spPr>
            <a:solidFill>
              <a:srgbClr val="FFFFCC"/>
            </a:solidFill>
            <a:ln w="9525">
              <a:solidFill>
                <a:schemeClr val="bg1">
                  <a:lumMod val="50000"/>
                </a:schemeClr>
              </a:solidFill>
            </a:ln>
          </c:spPr>
          <c:cat>
            <c:strRef>
              <c:f>'T-15.2  Raiffeisen Future'!$C$5:$HO$5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'T-15.2  Raiffeisen Future'!$C$8:$HO$8</c:f>
              <c:numCache>
                <c:formatCode>_(* #,##0.0_);_(* \(#,##0.0\);_(* "-"?_);_(@_)</c:formatCode>
                <c:ptCount val="11"/>
                <c:pt idx="0">
                  <c:v>2775.7655077700001</c:v>
                </c:pt>
                <c:pt idx="1">
                  <c:v>3013.2</c:v>
                </c:pt>
                <c:pt idx="2">
                  <c:v>3329.4</c:v>
                </c:pt>
                <c:pt idx="3">
                  <c:v>3794.3</c:v>
                </c:pt>
                <c:pt idx="4">
                  <c:v>4040.8</c:v>
                </c:pt>
                <c:pt idx="5">
                  <c:v>3796.1</c:v>
                </c:pt>
                <c:pt idx="6">
                  <c:v>4545.3999999999996</c:v>
                </c:pt>
                <c:pt idx="7">
                  <c:v>3880.2</c:v>
                </c:pt>
                <c:pt idx="8">
                  <c:v>4696.3999999999996</c:v>
                </c:pt>
                <c:pt idx="9">
                  <c:v>5145.2</c:v>
                </c:pt>
                <c:pt idx="10">
                  <c:v>5830.7</c:v>
                </c:pt>
              </c:numCache>
            </c:numRef>
          </c:val>
          <c:extLst>
            <c:ext xmlns:c16="http://schemas.microsoft.com/office/drawing/2014/chart" uri="{C3380CC4-5D6E-409C-BE32-E72D297353CC}">
              <c16:uniqueId val="{00000001-477A-4A4C-BF49-4962C6B6365E}"/>
            </c:ext>
          </c:extLst>
        </c:ser>
        <c:ser>
          <c:idx val="2"/>
          <c:order val="2"/>
          <c:tx>
            <c:strRef>
              <c:f>'T-15.2  Raiffeisen Future'!$HQ$27</c:f>
              <c:strCache>
                <c:ptCount val="1"/>
                <c:pt idx="0">
                  <c:v>Treasury bills (-)</c:v>
                </c:pt>
              </c:strCache>
            </c:strRef>
          </c:tx>
          <c:spPr>
            <a:solidFill>
              <a:schemeClr val="bg1"/>
            </a:solidFill>
            <a:ln w="9525">
              <a:solidFill>
                <a:schemeClr val="bg1">
                  <a:lumMod val="50000"/>
                </a:schemeClr>
              </a:solidFill>
            </a:ln>
          </c:spPr>
          <c:cat>
            <c:strRef>
              <c:f>'T-15.2  Raiffeisen Future'!$C$5:$HO$5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'T-15.2  Raiffeisen Future'!$C$9:$HO$9</c:f>
              <c:numCache>
                <c:formatCode>_(* #,##0.0_);_(* \(#,##0.0\);_(* "-"?_);_(@_)</c:formatCode>
                <c:ptCount val="11"/>
                <c:pt idx="0">
                  <c:v>0</c:v>
                </c:pt>
                <c:pt idx="1">
                  <c:v>0</c:v>
                </c:pt>
                <c:pt idx="2">
                  <c:v>0</c:v>
                </c:pt>
                <c:pt idx="3">
                  <c:v>0</c:v>
                </c:pt>
                <c:pt idx="4">
                  <c:v>0</c:v>
                </c:pt>
                <c:pt idx="5">
                  <c:v>202</c:v>
                </c:pt>
                <c:pt idx="6">
                  <c:v>0</c:v>
                </c:pt>
                <c:pt idx="7">
                  <c:v>0</c:v>
                </c:pt>
                <c:pt idx="8">
                  <c:v>0</c:v>
                </c:pt>
                <c:pt idx="9">
                  <c:v>0</c:v>
                </c:pt>
                <c:pt idx="10">
                  <c:v>0</c:v>
                </c:pt>
              </c:numCache>
            </c:numRef>
          </c:val>
          <c:extLst>
            <c:ext xmlns:c16="http://schemas.microsoft.com/office/drawing/2014/chart" uri="{C3380CC4-5D6E-409C-BE32-E72D297353CC}">
              <c16:uniqueId val="{00000002-477A-4A4C-BF49-4962C6B6365E}"/>
            </c:ext>
          </c:extLst>
        </c:ser>
        <c:ser>
          <c:idx val="3"/>
          <c:order val="3"/>
          <c:tx>
            <c:strRef>
              <c:f>'T-15.2  Raiffeisen Future'!$HQ$28</c:f>
              <c:strCache>
                <c:ptCount val="1"/>
                <c:pt idx="0">
                  <c:v>Corporate bonds (-)</c:v>
                </c:pt>
              </c:strCache>
            </c:strRef>
          </c:tx>
          <c:spPr>
            <a:solidFill>
              <a:srgbClr val="FFFF33"/>
            </a:solidFill>
            <a:ln w="9525">
              <a:solidFill>
                <a:schemeClr val="bg1">
                  <a:lumMod val="50000"/>
                </a:schemeClr>
              </a:solidFill>
            </a:ln>
          </c:spPr>
          <c:cat>
            <c:strRef>
              <c:f>'T-15.2  Raiffeisen Future'!$C$5:$HO$5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'T-15.2  Raiffeisen Future'!$C$10:$HO$10</c:f>
              <c:numCache>
                <c:formatCode>_(* #,##0.0_);_(* \(#,##0.0\);_(* "-"?_);_(@_)</c:formatCode>
                <c:ptCount val="11"/>
                <c:pt idx="0">
                  <c:v>0</c:v>
                </c:pt>
                <c:pt idx="1">
                  <c:v>0</c:v>
                </c:pt>
                <c:pt idx="2">
                  <c:v>0</c:v>
                </c:pt>
                <c:pt idx="3">
                  <c:v>0</c:v>
                </c:pt>
                <c:pt idx="4">
                  <c:v>222.1</c:v>
                </c:pt>
                <c:pt idx="5">
                  <c:v>221.9</c:v>
                </c:pt>
                <c:pt idx="6">
                  <c:v>0</c:v>
                </c:pt>
                <c:pt idx="7">
                  <c:v>0</c:v>
                </c:pt>
                <c:pt idx="8">
                  <c:v>0</c:v>
                </c:pt>
                <c:pt idx="9">
                  <c:v>0</c:v>
                </c:pt>
                <c:pt idx="10">
                  <c:v>0</c:v>
                </c:pt>
              </c:numCache>
            </c:numRef>
          </c:val>
          <c:extLst>
            <c:ext xmlns:c16="http://schemas.microsoft.com/office/drawing/2014/chart" uri="{C3380CC4-5D6E-409C-BE32-E72D297353CC}">
              <c16:uniqueId val="{00000003-477A-4A4C-BF49-4962C6B6365E}"/>
            </c:ext>
          </c:extLst>
        </c:ser>
        <c:ser>
          <c:idx val="9"/>
          <c:order val="4"/>
          <c:tx>
            <c:strRef>
              <c:f>'T-15.2  Raiffeisen Future'!$HQ$29</c:f>
              <c:strCache>
                <c:ptCount val="1"/>
                <c:pt idx="0">
                  <c:v>Other securities (-)</c:v>
                </c:pt>
              </c:strCache>
            </c:strRef>
          </c:tx>
          <c:spPr>
            <a:solidFill>
              <a:srgbClr val="808080"/>
            </a:solidFill>
            <a:ln>
              <a:solidFill>
                <a:schemeClr val="bg1">
                  <a:lumMod val="50000"/>
                </a:schemeClr>
              </a:solidFill>
            </a:ln>
          </c:spPr>
          <c:cat>
            <c:strRef>
              <c:f>'T-15.2  Raiffeisen Future'!$C$5:$HO$5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'T-15.2  Raiffeisen Future'!$C$11:$HO$11</c:f>
              <c:numCache>
                <c:formatCode>_(* #,##0.0_);_(* \(#,##0.0\);_(* "-"?_);_(@_)</c:formatCode>
                <c:ptCount val="11"/>
                <c:pt idx="0">
                  <c:v>0</c:v>
                </c:pt>
                <c:pt idx="1">
                  <c:v>120.3</c:v>
                </c:pt>
                <c:pt idx="2">
                  <c:v>120.3</c:v>
                </c:pt>
                <c:pt idx="3">
                  <c:v>120.3</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477A-4A4C-BF49-4962C6B6365E}"/>
            </c:ext>
          </c:extLst>
        </c:ser>
        <c:ser>
          <c:idx val="10"/>
          <c:order val="5"/>
          <c:tx>
            <c:strRef>
              <c:f>'T-15.2  Raiffeisen Future'!$HQ$30</c:f>
              <c:strCache>
                <c:ptCount val="1"/>
                <c:pt idx="0">
                  <c:v>Investment funds (-)</c:v>
                </c:pt>
              </c:strCache>
            </c:strRef>
          </c:tx>
          <c:spPr>
            <a:solidFill>
              <a:srgbClr val="993366"/>
            </a:solidFill>
            <a:ln>
              <a:solidFill>
                <a:schemeClr val="bg1">
                  <a:lumMod val="50000"/>
                </a:schemeClr>
              </a:solidFill>
            </a:ln>
          </c:spPr>
          <c:cat>
            <c:strRef>
              <c:f>'T-15.2  Raiffeisen Future'!$C$5:$HO$5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'T-15.2  Raiffeisen Future'!$C$12:$HO$12</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477A-4A4C-BF49-4962C6B6365E}"/>
            </c:ext>
          </c:extLst>
        </c:ser>
        <c:ser>
          <c:idx val="5"/>
          <c:order val="6"/>
          <c:tx>
            <c:strRef>
              <c:f>'T-15.2  Raiffeisen Future'!$HQ$31</c:f>
              <c:strCache>
                <c:ptCount val="1"/>
                <c:pt idx="0">
                  <c:v>Real estate (-)</c:v>
                </c:pt>
              </c:strCache>
            </c:strRef>
          </c:tx>
          <c:spPr>
            <a:solidFill>
              <a:srgbClr val="C0C0C0"/>
            </a:solidFill>
            <a:ln w="9525">
              <a:solidFill>
                <a:schemeClr val="bg1">
                  <a:lumMod val="50000"/>
                </a:schemeClr>
              </a:solidFill>
            </a:ln>
          </c:spPr>
          <c:cat>
            <c:strRef>
              <c:f>'T-15.2  Raiffeisen Future'!$C$5:$HO$5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'T-15.2  Raiffeisen Future'!$C$13:$HO$13</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477A-4A4C-BF49-4962C6B6365E}"/>
            </c:ext>
          </c:extLst>
        </c:ser>
        <c:ser>
          <c:idx val="6"/>
          <c:order val="7"/>
          <c:tx>
            <c:strRef>
              <c:f>'T-15.2  Raiffeisen Future'!$HQ$32</c:f>
              <c:strCache>
                <c:ptCount val="1"/>
                <c:pt idx="0">
                  <c:v>Term deposits (9,5%)</c:v>
                </c:pt>
              </c:strCache>
            </c:strRef>
          </c:tx>
          <c:spPr>
            <a:solidFill>
              <a:srgbClr val="3366FF"/>
            </a:solidFill>
            <a:ln w="9525">
              <a:solidFill>
                <a:schemeClr val="bg1">
                  <a:lumMod val="50000"/>
                </a:schemeClr>
              </a:solidFill>
            </a:ln>
          </c:spPr>
          <c:cat>
            <c:strRef>
              <c:f>'T-15.2  Raiffeisen Future'!$C$5:$HO$5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'T-15.2  Raiffeisen Future'!$C$14:$HO$14</c:f>
              <c:numCache>
                <c:formatCode>_(* #,##0.0_);_(* \(#,##0.0\);_(* "-"?_);_(@_)</c:formatCode>
                <c:ptCount val="11"/>
                <c:pt idx="0">
                  <c:v>145</c:v>
                </c:pt>
                <c:pt idx="1">
                  <c:v>340.5</c:v>
                </c:pt>
                <c:pt idx="2">
                  <c:v>582.5</c:v>
                </c:pt>
                <c:pt idx="3">
                  <c:v>832</c:v>
                </c:pt>
                <c:pt idx="4">
                  <c:v>1102.8</c:v>
                </c:pt>
                <c:pt idx="5">
                  <c:v>1520.2</c:v>
                </c:pt>
                <c:pt idx="6">
                  <c:v>1431</c:v>
                </c:pt>
                <c:pt idx="7">
                  <c:v>1419.8</c:v>
                </c:pt>
                <c:pt idx="8">
                  <c:v>1153.3</c:v>
                </c:pt>
                <c:pt idx="9">
                  <c:v>700.5</c:v>
                </c:pt>
                <c:pt idx="10">
                  <c:v>701.4</c:v>
                </c:pt>
              </c:numCache>
            </c:numRef>
          </c:val>
          <c:extLst>
            <c:ext xmlns:c16="http://schemas.microsoft.com/office/drawing/2014/chart" uri="{C3380CC4-5D6E-409C-BE32-E72D297353CC}">
              <c16:uniqueId val="{00000007-477A-4A4C-BF49-4962C6B6365E}"/>
            </c:ext>
          </c:extLst>
        </c:ser>
        <c:ser>
          <c:idx val="4"/>
          <c:order val="8"/>
          <c:tx>
            <c:strRef>
              <c:f>'T-15.2  Raiffeisen Future'!$HQ$34</c:f>
              <c:strCache>
                <c:ptCount val="1"/>
                <c:pt idx="0">
                  <c:v>Abroad:  Securities (8,0%)</c:v>
                </c:pt>
              </c:strCache>
            </c:strRef>
          </c:tx>
          <c:spPr>
            <a:solidFill>
              <a:srgbClr val="FF6633"/>
            </a:solidFill>
            <a:ln w="9525">
              <a:solidFill>
                <a:schemeClr val="bg1">
                  <a:lumMod val="50000"/>
                </a:schemeClr>
              </a:solidFill>
            </a:ln>
          </c:spPr>
          <c:cat>
            <c:strRef>
              <c:f>'T-15.2  Raiffeisen Future'!$C$5:$HO$5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'T-15.2  Raiffeisen Future'!$C$16:$HO$16</c:f>
              <c:numCache>
                <c:formatCode>_(* #,##0.0_);_(* \(#,##0.0\);_(* "-"?_);_(@_)</c:formatCode>
                <c:ptCount val="11"/>
                <c:pt idx="0">
                  <c:v>0</c:v>
                </c:pt>
                <c:pt idx="1">
                  <c:v>0</c:v>
                </c:pt>
                <c:pt idx="2">
                  <c:v>0</c:v>
                </c:pt>
                <c:pt idx="3">
                  <c:v>0</c:v>
                </c:pt>
                <c:pt idx="4">
                  <c:v>0</c:v>
                </c:pt>
                <c:pt idx="5">
                  <c:v>0</c:v>
                </c:pt>
                <c:pt idx="6">
                  <c:v>0</c:v>
                </c:pt>
                <c:pt idx="7">
                  <c:v>0</c:v>
                </c:pt>
                <c:pt idx="8">
                  <c:v>0</c:v>
                </c:pt>
                <c:pt idx="9">
                  <c:v>660.4</c:v>
                </c:pt>
                <c:pt idx="10">
                  <c:v>589</c:v>
                </c:pt>
              </c:numCache>
            </c:numRef>
          </c:val>
          <c:extLst>
            <c:ext xmlns:c16="http://schemas.microsoft.com/office/drawing/2014/chart" uri="{C3380CC4-5D6E-409C-BE32-E72D297353CC}">
              <c16:uniqueId val="{00000008-477A-4A4C-BF49-4962C6B6365E}"/>
            </c:ext>
          </c:extLst>
        </c:ser>
        <c:ser>
          <c:idx val="11"/>
          <c:order val="9"/>
          <c:tx>
            <c:strRef>
              <c:f>'T-15.2  Raiffeisen Future'!$HQ$35</c:f>
              <c:strCache>
                <c:ptCount val="1"/>
                <c:pt idx="0">
                  <c:v>Abroad:  Inv. funds (-)</c:v>
                </c:pt>
              </c:strCache>
            </c:strRef>
          </c:tx>
          <c:spPr>
            <a:solidFill>
              <a:srgbClr val="000080"/>
            </a:solidFill>
            <a:ln>
              <a:solidFill>
                <a:schemeClr val="bg1">
                  <a:lumMod val="50000"/>
                </a:schemeClr>
              </a:solidFill>
            </a:ln>
          </c:spPr>
          <c:cat>
            <c:strRef>
              <c:f>'T-15.2  Raiffeisen Future'!$C$5:$HO$5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'T-15.2  Raiffeisen Future'!$C$17:$HO$17</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477A-4A4C-BF49-4962C6B6365E}"/>
            </c:ext>
          </c:extLst>
        </c:ser>
        <c:ser>
          <c:idx val="7"/>
          <c:order val="10"/>
          <c:tx>
            <c:strRef>
              <c:f>'T-15.2  Raiffeisen Future'!$HQ$36</c:f>
              <c:strCache>
                <c:ptCount val="1"/>
                <c:pt idx="0">
                  <c:v>Transaction accounts (3,4%)</c:v>
                </c:pt>
              </c:strCache>
            </c:strRef>
          </c:tx>
          <c:spPr>
            <a:solidFill>
              <a:srgbClr val="99CCFF"/>
            </a:solidFill>
            <a:ln w="9525">
              <a:solidFill>
                <a:schemeClr val="bg1">
                  <a:lumMod val="50000"/>
                </a:schemeClr>
              </a:solidFill>
            </a:ln>
          </c:spPr>
          <c:cat>
            <c:strRef>
              <c:f>'T-15.2  Raiffeisen Future'!$C$5:$HO$5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'T-15.2  Raiffeisen Future'!$C$18:$HO$18</c:f>
              <c:numCache>
                <c:formatCode>_(* #,##0.0_);_(* \(#,##0.0\);_(* "-"?_);_(@_)</c:formatCode>
                <c:ptCount val="11"/>
                <c:pt idx="0">
                  <c:v>410.90814174000002</c:v>
                </c:pt>
                <c:pt idx="1">
                  <c:v>363</c:v>
                </c:pt>
                <c:pt idx="2">
                  <c:v>222</c:v>
                </c:pt>
                <c:pt idx="3">
                  <c:v>96.6</c:v>
                </c:pt>
                <c:pt idx="4">
                  <c:v>82</c:v>
                </c:pt>
                <c:pt idx="5">
                  <c:v>127.3</c:v>
                </c:pt>
                <c:pt idx="6">
                  <c:v>214.4</c:v>
                </c:pt>
                <c:pt idx="7">
                  <c:v>454.1</c:v>
                </c:pt>
                <c:pt idx="8">
                  <c:v>518.20000000000005</c:v>
                </c:pt>
                <c:pt idx="9">
                  <c:v>820.7</c:v>
                </c:pt>
                <c:pt idx="10">
                  <c:v>249.5</c:v>
                </c:pt>
              </c:numCache>
            </c:numRef>
          </c:val>
          <c:extLst>
            <c:ext xmlns:c16="http://schemas.microsoft.com/office/drawing/2014/chart" uri="{C3380CC4-5D6E-409C-BE32-E72D297353CC}">
              <c16:uniqueId val="{0000000A-477A-4A4C-BF49-4962C6B6365E}"/>
            </c:ext>
          </c:extLst>
        </c:ser>
        <c:ser>
          <c:idx val="8"/>
          <c:order val="11"/>
          <c:tx>
            <c:strRef>
              <c:f>'T-15.2  Raiffeisen Future'!$HQ$37</c:f>
              <c:strCache>
                <c:ptCount val="1"/>
                <c:pt idx="0">
                  <c:v>Receivables (0,2%)</c:v>
                </c:pt>
              </c:strCache>
            </c:strRef>
          </c:tx>
          <c:spPr>
            <a:solidFill>
              <a:srgbClr val="333399"/>
            </a:solidFill>
            <a:ln w="9525">
              <a:solidFill>
                <a:schemeClr val="bg1">
                  <a:lumMod val="50000"/>
                </a:schemeClr>
              </a:solidFill>
            </a:ln>
          </c:spPr>
          <c:cat>
            <c:strRef>
              <c:f>'T-15.2  Raiffeisen Future'!$C$5:$HO$5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'T-15.2  Raiffeisen Future'!$C$19:$HO$19</c:f>
              <c:numCache>
                <c:formatCode>_(* #,##0.0_);_(* \(#,##0.0\);_(* "-"?_);_(@_)</c:formatCode>
                <c:ptCount val="11"/>
                <c:pt idx="0">
                  <c:v>0.91363863000000001</c:v>
                </c:pt>
                <c:pt idx="1">
                  <c:v>0.5</c:v>
                </c:pt>
                <c:pt idx="2">
                  <c:v>0.6</c:v>
                </c:pt>
                <c:pt idx="3">
                  <c:v>0.6</c:v>
                </c:pt>
                <c:pt idx="4">
                  <c:v>0.6</c:v>
                </c:pt>
                <c:pt idx="5">
                  <c:v>0.5</c:v>
                </c:pt>
                <c:pt idx="6">
                  <c:v>0.5</c:v>
                </c:pt>
                <c:pt idx="7">
                  <c:v>0.5</c:v>
                </c:pt>
                <c:pt idx="8">
                  <c:v>1.6</c:v>
                </c:pt>
                <c:pt idx="9">
                  <c:v>0.1</c:v>
                </c:pt>
                <c:pt idx="10">
                  <c:v>16</c:v>
                </c:pt>
              </c:numCache>
            </c:numRef>
          </c:val>
          <c:extLst>
            <c:ext xmlns:c16="http://schemas.microsoft.com/office/drawing/2014/chart" uri="{C3380CC4-5D6E-409C-BE32-E72D297353CC}">
              <c16:uniqueId val="{0000000B-477A-4A4C-BF49-4962C6B6365E}"/>
            </c:ext>
          </c:extLst>
        </c:ser>
        <c:dLbls>
          <c:showLegendKey val="0"/>
          <c:showVal val="0"/>
          <c:showCatName val="0"/>
          <c:showSerName val="0"/>
          <c:showPercent val="0"/>
          <c:showBubbleSize val="0"/>
        </c:dLbls>
        <c:axId val="1213609664"/>
        <c:axId val="1"/>
      </c:areaChart>
      <c:catAx>
        <c:axId val="121360966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1.2180854442375029E-3"/>
              <c:y val="0.31740568043519701"/>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09664"/>
        <c:crosses val="autoZero"/>
        <c:crossBetween val="midCat"/>
      </c:valAx>
      <c:spPr>
        <a:noFill/>
        <a:ln w="25400">
          <a:noFill/>
        </a:ln>
      </c:spPr>
    </c:plotArea>
    <c:legend>
      <c:legendPos val="r"/>
      <c:overlay val="0"/>
      <c:spPr>
        <a:noFill/>
        <a:ln>
          <a:noFill/>
        </a:ln>
      </c:spPr>
      <c:txPr>
        <a:bodyPr/>
        <a:lstStyle/>
        <a:p>
          <a:pPr>
            <a:defRPr sz="620" b="0" i="0" u="none" strike="noStrike" baseline="0">
              <a:solidFill>
                <a:srgbClr val="000000"/>
              </a:solidFill>
              <a:latin typeface="Arial"/>
              <a:ea typeface="Arial"/>
              <a:cs typeface="Arial"/>
            </a:defRPr>
          </a:pPr>
          <a:endParaRPr lang="sr-Latn-RS"/>
        </a:p>
      </c:txPr>
    </c:legend>
    <c:plotVisOnly val="1"/>
    <c:dispBlanksAs val="zero"/>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1561039262824E-2"/>
          <c:y val="5.3921568627450983E-2"/>
          <c:w val="0.67636418886912686"/>
          <c:h val="0.82544928207503476"/>
        </c:manualLayout>
      </c:layout>
      <c:areaChart>
        <c:grouping val="stacked"/>
        <c:varyColors val="0"/>
        <c:ser>
          <c:idx val="0"/>
          <c:order val="0"/>
          <c:tx>
            <c:strRef>
              <c:f>'T-15.1  Generali Basic'!$HQ$25</c:f>
              <c:strCache>
                <c:ptCount val="1"/>
                <c:pt idx="0">
                  <c:v>Shares (14,6%)</c:v>
                </c:pt>
              </c:strCache>
            </c:strRef>
          </c:tx>
          <c:spPr>
            <a:solidFill>
              <a:srgbClr val="FF8080"/>
            </a:solidFill>
            <a:ln>
              <a:solidFill>
                <a:schemeClr val="bg1">
                  <a:lumMod val="50000"/>
                </a:schemeClr>
              </a:solidFill>
            </a:ln>
          </c:spPr>
          <c:cat>
            <c:strRef>
              <c:f>'T-15.1  Generali Basic'!$C$5:$HO$5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'T-15.1  Generali Basic'!$C$7:$HO$7</c:f>
              <c:numCache>
                <c:formatCode>_(* #,##0.0_);_(* \(#,##0.0\);_(* "-"?_);_(@_)</c:formatCode>
                <c:ptCount val="11"/>
                <c:pt idx="0">
                  <c:v>521.46600104000004</c:v>
                </c:pt>
                <c:pt idx="1">
                  <c:v>911.7</c:v>
                </c:pt>
                <c:pt idx="2">
                  <c:v>1291.5999999999999</c:v>
                </c:pt>
                <c:pt idx="3">
                  <c:v>1278.3</c:v>
                </c:pt>
                <c:pt idx="4">
                  <c:v>1821.8</c:v>
                </c:pt>
                <c:pt idx="5">
                  <c:v>1962.1</c:v>
                </c:pt>
                <c:pt idx="6">
                  <c:v>2165.1999999999998</c:v>
                </c:pt>
                <c:pt idx="7">
                  <c:v>1861.2</c:v>
                </c:pt>
                <c:pt idx="8">
                  <c:v>1988.7</c:v>
                </c:pt>
                <c:pt idx="9">
                  <c:v>2574.8000000000002</c:v>
                </c:pt>
                <c:pt idx="10">
                  <c:v>2492.1999999999998</c:v>
                </c:pt>
              </c:numCache>
            </c:numRef>
          </c:val>
          <c:extLst>
            <c:ext xmlns:c16="http://schemas.microsoft.com/office/drawing/2014/chart" uri="{C3380CC4-5D6E-409C-BE32-E72D297353CC}">
              <c16:uniqueId val="{00000000-A1ED-4ECA-8702-9723B5DD2B41}"/>
            </c:ext>
          </c:extLst>
        </c:ser>
        <c:ser>
          <c:idx val="1"/>
          <c:order val="1"/>
          <c:tx>
            <c:strRef>
              <c:f>'T-15.1  Generali Basic'!$HQ$26</c:f>
              <c:strCache>
                <c:ptCount val="1"/>
                <c:pt idx="0">
                  <c:v>Government bonds (73,9%)</c:v>
                </c:pt>
              </c:strCache>
            </c:strRef>
          </c:tx>
          <c:spPr>
            <a:solidFill>
              <a:srgbClr val="FFFFCC"/>
            </a:solidFill>
            <a:ln w="9525">
              <a:solidFill>
                <a:schemeClr val="bg1">
                  <a:lumMod val="50000"/>
                </a:schemeClr>
              </a:solidFill>
            </a:ln>
          </c:spPr>
          <c:cat>
            <c:strRef>
              <c:f>'T-15.1  Generali Basic'!$C$5:$HO$5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'T-15.1  Generali Basic'!$C$8:$HO$8</c:f>
              <c:numCache>
                <c:formatCode>_(* #,##0.0_);_(* \(#,##0.0\);_(* "-"?_);_(@_)</c:formatCode>
                <c:ptCount val="11"/>
                <c:pt idx="0">
                  <c:v>6786.6754428100003</c:v>
                </c:pt>
                <c:pt idx="1">
                  <c:v>7488.5</c:v>
                </c:pt>
                <c:pt idx="2">
                  <c:v>8192.6</c:v>
                </c:pt>
                <c:pt idx="3">
                  <c:v>9292.2999999999993</c:v>
                </c:pt>
                <c:pt idx="4">
                  <c:v>9739.2000000000007</c:v>
                </c:pt>
                <c:pt idx="5">
                  <c:v>9109.1</c:v>
                </c:pt>
                <c:pt idx="6">
                  <c:v>10514.3</c:v>
                </c:pt>
                <c:pt idx="7">
                  <c:v>9401.2000000000007</c:v>
                </c:pt>
                <c:pt idx="8">
                  <c:v>11257.4</c:v>
                </c:pt>
                <c:pt idx="9">
                  <c:v>11484.8</c:v>
                </c:pt>
                <c:pt idx="10">
                  <c:v>12626.7</c:v>
                </c:pt>
              </c:numCache>
            </c:numRef>
          </c:val>
          <c:extLst>
            <c:ext xmlns:c16="http://schemas.microsoft.com/office/drawing/2014/chart" uri="{C3380CC4-5D6E-409C-BE32-E72D297353CC}">
              <c16:uniqueId val="{00000001-A1ED-4ECA-8702-9723B5DD2B41}"/>
            </c:ext>
          </c:extLst>
        </c:ser>
        <c:ser>
          <c:idx val="2"/>
          <c:order val="2"/>
          <c:tx>
            <c:strRef>
              <c:f>'T-15.1  Generali Basic'!$HQ$27</c:f>
              <c:strCache>
                <c:ptCount val="1"/>
                <c:pt idx="0">
                  <c:v>Treasury bills (-)</c:v>
                </c:pt>
              </c:strCache>
            </c:strRef>
          </c:tx>
          <c:spPr>
            <a:solidFill>
              <a:schemeClr val="bg1"/>
            </a:solidFill>
            <a:ln w="9525">
              <a:solidFill>
                <a:schemeClr val="bg1">
                  <a:lumMod val="50000"/>
                </a:schemeClr>
              </a:solidFill>
            </a:ln>
          </c:spPr>
          <c:cat>
            <c:strRef>
              <c:f>'T-15.1  Generali Basic'!$C$5:$HO$5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'T-15.1  Generali Basic'!$C$9:$HO$9</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A1ED-4ECA-8702-9723B5DD2B41}"/>
            </c:ext>
          </c:extLst>
        </c:ser>
        <c:ser>
          <c:idx val="3"/>
          <c:order val="3"/>
          <c:tx>
            <c:strRef>
              <c:f>'T-15.1  Generali Basic'!$HQ$28</c:f>
              <c:strCache>
                <c:ptCount val="1"/>
                <c:pt idx="0">
                  <c:v>Corporate bonds (-)</c:v>
                </c:pt>
              </c:strCache>
            </c:strRef>
          </c:tx>
          <c:spPr>
            <a:solidFill>
              <a:srgbClr val="FFFF33"/>
            </a:solidFill>
            <a:ln w="9525">
              <a:solidFill>
                <a:schemeClr val="bg1">
                  <a:lumMod val="50000"/>
                </a:schemeClr>
              </a:solidFill>
            </a:ln>
          </c:spPr>
          <c:cat>
            <c:strRef>
              <c:f>'T-15.1  Generali Basic'!$C$5:$HO$5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'T-15.1  Generali Basic'!$C$10:$HO$10</c:f>
              <c:numCache>
                <c:formatCode>_(* #,##0.0_);_(* \(#,##0.0\);_(* "-"?_);_(@_)</c:formatCode>
                <c:ptCount val="11"/>
                <c:pt idx="0">
                  <c:v>0</c:v>
                </c:pt>
                <c:pt idx="1">
                  <c:v>0</c:v>
                </c:pt>
                <c:pt idx="2">
                  <c:v>0</c:v>
                </c:pt>
                <c:pt idx="3">
                  <c:v>0</c:v>
                </c:pt>
                <c:pt idx="4">
                  <c:v>534.20000000000005</c:v>
                </c:pt>
                <c:pt idx="5">
                  <c:v>533.70000000000005</c:v>
                </c:pt>
                <c:pt idx="6">
                  <c:v>0</c:v>
                </c:pt>
                <c:pt idx="7">
                  <c:v>0</c:v>
                </c:pt>
                <c:pt idx="8">
                  <c:v>0</c:v>
                </c:pt>
                <c:pt idx="9">
                  <c:v>0</c:v>
                </c:pt>
                <c:pt idx="10">
                  <c:v>0</c:v>
                </c:pt>
              </c:numCache>
            </c:numRef>
          </c:val>
          <c:extLst>
            <c:ext xmlns:c16="http://schemas.microsoft.com/office/drawing/2014/chart" uri="{C3380CC4-5D6E-409C-BE32-E72D297353CC}">
              <c16:uniqueId val="{00000003-A1ED-4ECA-8702-9723B5DD2B41}"/>
            </c:ext>
          </c:extLst>
        </c:ser>
        <c:ser>
          <c:idx val="9"/>
          <c:order val="4"/>
          <c:tx>
            <c:strRef>
              <c:f>'T-15.1  Generali Basic'!$HQ$29</c:f>
              <c:strCache>
                <c:ptCount val="1"/>
                <c:pt idx="0">
                  <c:v>Other securities (-)</c:v>
                </c:pt>
              </c:strCache>
            </c:strRef>
          </c:tx>
          <c:spPr>
            <a:solidFill>
              <a:srgbClr val="808080"/>
            </a:solidFill>
            <a:ln>
              <a:solidFill>
                <a:schemeClr val="bg1">
                  <a:lumMod val="50000"/>
                </a:schemeClr>
              </a:solidFill>
            </a:ln>
          </c:spPr>
          <c:cat>
            <c:strRef>
              <c:f>'T-15.1  Generali Basic'!$C$5:$HO$5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'T-15.1  Generali Basic'!$C$11:$HO$11</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A1ED-4ECA-8702-9723B5DD2B41}"/>
            </c:ext>
          </c:extLst>
        </c:ser>
        <c:ser>
          <c:idx val="10"/>
          <c:order val="5"/>
          <c:tx>
            <c:strRef>
              <c:f>'T-15.1  Generali Basic'!$HQ$30</c:f>
              <c:strCache>
                <c:ptCount val="1"/>
                <c:pt idx="0">
                  <c:v>Investment funds (1,6%)</c:v>
                </c:pt>
              </c:strCache>
            </c:strRef>
          </c:tx>
          <c:spPr>
            <a:solidFill>
              <a:srgbClr val="993366"/>
            </a:solidFill>
            <a:ln>
              <a:solidFill>
                <a:schemeClr val="bg1">
                  <a:lumMod val="50000"/>
                </a:schemeClr>
              </a:solidFill>
            </a:ln>
          </c:spPr>
          <c:cat>
            <c:strRef>
              <c:f>'T-15.1  Generali Basic'!$C$5:$HO$5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'T-15.1  Generali Basic'!$C$12:$HO$12</c:f>
              <c:numCache>
                <c:formatCode>_(* #,##0.0_);_(* \(#,##0.0\);_(* "-"?_);_(@_)</c:formatCode>
                <c:ptCount val="11"/>
                <c:pt idx="0">
                  <c:v>0</c:v>
                </c:pt>
                <c:pt idx="1">
                  <c:v>0</c:v>
                </c:pt>
                <c:pt idx="2">
                  <c:v>0</c:v>
                </c:pt>
                <c:pt idx="3">
                  <c:v>0</c:v>
                </c:pt>
                <c:pt idx="4">
                  <c:v>0</c:v>
                </c:pt>
                <c:pt idx="5">
                  <c:v>0</c:v>
                </c:pt>
                <c:pt idx="6">
                  <c:v>0</c:v>
                </c:pt>
                <c:pt idx="7">
                  <c:v>0</c:v>
                </c:pt>
                <c:pt idx="8">
                  <c:v>266.3</c:v>
                </c:pt>
                <c:pt idx="9">
                  <c:v>279.39999999999998</c:v>
                </c:pt>
                <c:pt idx="10">
                  <c:v>282.10000000000002</c:v>
                </c:pt>
              </c:numCache>
            </c:numRef>
          </c:val>
          <c:extLst>
            <c:ext xmlns:c16="http://schemas.microsoft.com/office/drawing/2014/chart" uri="{C3380CC4-5D6E-409C-BE32-E72D297353CC}">
              <c16:uniqueId val="{00000005-A1ED-4ECA-8702-9723B5DD2B41}"/>
            </c:ext>
          </c:extLst>
        </c:ser>
        <c:ser>
          <c:idx val="5"/>
          <c:order val="6"/>
          <c:tx>
            <c:strRef>
              <c:f>'T-15.1  Generali Basic'!$HQ$31</c:f>
              <c:strCache>
                <c:ptCount val="1"/>
                <c:pt idx="0">
                  <c:v>Real estate (-)</c:v>
                </c:pt>
              </c:strCache>
            </c:strRef>
          </c:tx>
          <c:spPr>
            <a:solidFill>
              <a:srgbClr val="C0C0C0"/>
            </a:solidFill>
            <a:ln w="9525">
              <a:solidFill>
                <a:schemeClr val="bg1">
                  <a:lumMod val="50000"/>
                </a:schemeClr>
              </a:solidFill>
            </a:ln>
          </c:spPr>
          <c:cat>
            <c:strRef>
              <c:f>'T-15.1  Generali Basic'!$C$5:$HO$5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'T-15.1  Generali Basic'!$C$13:$HO$13</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A1ED-4ECA-8702-9723B5DD2B41}"/>
            </c:ext>
          </c:extLst>
        </c:ser>
        <c:ser>
          <c:idx val="6"/>
          <c:order val="7"/>
          <c:tx>
            <c:strRef>
              <c:f>'T-15.1  Generali Basic'!$HQ$32</c:f>
              <c:strCache>
                <c:ptCount val="1"/>
                <c:pt idx="0">
                  <c:v>Term deposits (5,0%)</c:v>
                </c:pt>
              </c:strCache>
            </c:strRef>
          </c:tx>
          <c:spPr>
            <a:solidFill>
              <a:srgbClr val="3366FF"/>
            </a:solidFill>
            <a:ln w="9525">
              <a:solidFill>
                <a:schemeClr val="bg1">
                  <a:lumMod val="50000"/>
                </a:schemeClr>
              </a:solidFill>
            </a:ln>
          </c:spPr>
          <c:cat>
            <c:strRef>
              <c:f>'T-15.1  Generali Basic'!$C$5:$HO$5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'T-15.1  Generali Basic'!$C$14:$HO$14</c:f>
              <c:numCache>
                <c:formatCode>_(* #,##0.0_);_(* \(#,##0.0\);_(* "-"?_);_(@_)</c:formatCode>
                <c:ptCount val="11"/>
                <c:pt idx="0">
                  <c:v>0</c:v>
                </c:pt>
                <c:pt idx="1">
                  <c:v>0</c:v>
                </c:pt>
                <c:pt idx="2">
                  <c:v>0</c:v>
                </c:pt>
                <c:pt idx="3">
                  <c:v>0</c:v>
                </c:pt>
                <c:pt idx="4">
                  <c:v>373.5</c:v>
                </c:pt>
                <c:pt idx="5">
                  <c:v>382.4</c:v>
                </c:pt>
                <c:pt idx="6">
                  <c:v>532.4</c:v>
                </c:pt>
                <c:pt idx="7">
                  <c:v>1660.3</c:v>
                </c:pt>
                <c:pt idx="8">
                  <c:v>857.3</c:v>
                </c:pt>
                <c:pt idx="9">
                  <c:v>1138.5</c:v>
                </c:pt>
                <c:pt idx="10">
                  <c:v>848.5</c:v>
                </c:pt>
              </c:numCache>
            </c:numRef>
          </c:val>
          <c:extLst>
            <c:ext xmlns:c16="http://schemas.microsoft.com/office/drawing/2014/chart" uri="{C3380CC4-5D6E-409C-BE32-E72D297353CC}">
              <c16:uniqueId val="{00000007-A1ED-4ECA-8702-9723B5DD2B41}"/>
            </c:ext>
          </c:extLst>
        </c:ser>
        <c:ser>
          <c:idx val="4"/>
          <c:order val="8"/>
          <c:tx>
            <c:strRef>
              <c:f>'T-15.1  Generali Basic'!$HQ$34</c:f>
              <c:strCache>
                <c:ptCount val="1"/>
                <c:pt idx="0">
                  <c:v>Abroad:  Securities (1,7%)</c:v>
                </c:pt>
              </c:strCache>
            </c:strRef>
          </c:tx>
          <c:spPr>
            <a:solidFill>
              <a:srgbClr val="FF6633"/>
            </a:solidFill>
            <a:ln w="9525">
              <a:solidFill>
                <a:schemeClr val="bg1">
                  <a:lumMod val="50000"/>
                </a:schemeClr>
              </a:solidFill>
            </a:ln>
          </c:spPr>
          <c:cat>
            <c:strRef>
              <c:f>'T-15.1  Generali Basic'!$C$5:$HO$5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'T-15.1  Generali Basic'!$C$16:$HO$16</c:f>
              <c:numCache>
                <c:formatCode>_(* #,##0.0_);_(* \(#,##0.0\);_(* "-"?_);_(@_)</c:formatCode>
                <c:ptCount val="11"/>
                <c:pt idx="0">
                  <c:v>0</c:v>
                </c:pt>
                <c:pt idx="1">
                  <c:v>0</c:v>
                </c:pt>
                <c:pt idx="2">
                  <c:v>0</c:v>
                </c:pt>
                <c:pt idx="3">
                  <c:v>0</c:v>
                </c:pt>
                <c:pt idx="4">
                  <c:v>0</c:v>
                </c:pt>
                <c:pt idx="5">
                  <c:v>0</c:v>
                </c:pt>
                <c:pt idx="6">
                  <c:v>0</c:v>
                </c:pt>
                <c:pt idx="7">
                  <c:v>0</c:v>
                </c:pt>
                <c:pt idx="8">
                  <c:v>0</c:v>
                </c:pt>
                <c:pt idx="9">
                  <c:v>332.4</c:v>
                </c:pt>
                <c:pt idx="10">
                  <c:v>295.89999999999998</c:v>
                </c:pt>
              </c:numCache>
            </c:numRef>
          </c:val>
          <c:extLst>
            <c:ext xmlns:c16="http://schemas.microsoft.com/office/drawing/2014/chart" uri="{C3380CC4-5D6E-409C-BE32-E72D297353CC}">
              <c16:uniqueId val="{00000008-A1ED-4ECA-8702-9723B5DD2B41}"/>
            </c:ext>
          </c:extLst>
        </c:ser>
        <c:ser>
          <c:idx val="11"/>
          <c:order val="9"/>
          <c:tx>
            <c:strRef>
              <c:f>'T-15.1  Generali Basic'!$HQ$35</c:f>
              <c:strCache>
                <c:ptCount val="1"/>
                <c:pt idx="0">
                  <c:v>Abroad:  Inv. funds (-)</c:v>
                </c:pt>
              </c:strCache>
            </c:strRef>
          </c:tx>
          <c:spPr>
            <a:solidFill>
              <a:srgbClr val="000080"/>
            </a:solidFill>
            <a:ln>
              <a:solidFill>
                <a:schemeClr val="bg1">
                  <a:lumMod val="50000"/>
                </a:schemeClr>
              </a:solidFill>
            </a:ln>
          </c:spPr>
          <c:cat>
            <c:strRef>
              <c:f>'T-15.1  Generali Basic'!$C$5:$HO$5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'T-15.1  Generali Basic'!$C$17:$HO$17</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A1ED-4ECA-8702-9723B5DD2B41}"/>
            </c:ext>
          </c:extLst>
        </c:ser>
        <c:ser>
          <c:idx val="7"/>
          <c:order val="10"/>
          <c:tx>
            <c:strRef>
              <c:f>'T-15.1  Generali Basic'!$HQ$36</c:f>
              <c:strCache>
                <c:ptCount val="1"/>
                <c:pt idx="0">
                  <c:v>Transaction accounts (3,2%)</c:v>
                </c:pt>
              </c:strCache>
            </c:strRef>
          </c:tx>
          <c:spPr>
            <a:solidFill>
              <a:srgbClr val="99CCFF"/>
            </a:solidFill>
            <a:ln w="9525">
              <a:solidFill>
                <a:schemeClr val="bg1">
                  <a:lumMod val="50000"/>
                </a:schemeClr>
              </a:solidFill>
            </a:ln>
          </c:spPr>
          <c:cat>
            <c:strRef>
              <c:f>'T-15.1  Generali Basic'!$C$5:$HO$5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'T-15.1  Generali Basic'!$C$18:$HO$18</c:f>
              <c:numCache>
                <c:formatCode>_(* #,##0.0_);_(* \(#,##0.0\);_(* "-"?_);_(@_)</c:formatCode>
                <c:ptCount val="11"/>
                <c:pt idx="0">
                  <c:v>429.35453584999999</c:v>
                </c:pt>
                <c:pt idx="1">
                  <c:v>422.5</c:v>
                </c:pt>
                <c:pt idx="2">
                  <c:v>522.79999999999995</c:v>
                </c:pt>
                <c:pt idx="3">
                  <c:v>746.3</c:v>
                </c:pt>
                <c:pt idx="4">
                  <c:v>622.5</c:v>
                </c:pt>
                <c:pt idx="5">
                  <c:v>1511.5</c:v>
                </c:pt>
                <c:pt idx="6">
                  <c:v>521</c:v>
                </c:pt>
                <c:pt idx="7">
                  <c:v>259.7</c:v>
                </c:pt>
                <c:pt idx="8">
                  <c:v>231.8</c:v>
                </c:pt>
                <c:pt idx="9">
                  <c:v>971.7</c:v>
                </c:pt>
                <c:pt idx="10">
                  <c:v>543.1</c:v>
                </c:pt>
              </c:numCache>
            </c:numRef>
          </c:val>
          <c:extLst>
            <c:ext xmlns:c16="http://schemas.microsoft.com/office/drawing/2014/chart" uri="{C3380CC4-5D6E-409C-BE32-E72D297353CC}">
              <c16:uniqueId val="{0000000A-A1ED-4ECA-8702-9723B5DD2B41}"/>
            </c:ext>
          </c:extLst>
        </c:ser>
        <c:ser>
          <c:idx val="8"/>
          <c:order val="11"/>
          <c:tx>
            <c:strRef>
              <c:f>'T-15.1  Generali Basic'!$HQ$37</c:f>
              <c:strCache>
                <c:ptCount val="1"/>
                <c:pt idx="0">
                  <c:v>Receivables (-)</c:v>
                </c:pt>
              </c:strCache>
            </c:strRef>
          </c:tx>
          <c:spPr>
            <a:solidFill>
              <a:srgbClr val="333399"/>
            </a:solidFill>
            <a:ln w="9525">
              <a:solidFill>
                <a:schemeClr val="bg1">
                  <a:lumMod val="50000"/>
                </a:schemeClr>
              </a:solidFill>
            </a:ln>
          </c:spPr>
          <c:cat>
            <c:strRef>
              <c:f>'T-15.1  Generali Basic'!$C$5:$HO$5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'T-15.1  Generali Basic'!$C$19:$HO$19</c:f>
              <c:numCache>
                <c:formatCode>_(* #,##0.0_);_(* \(#,##0.0\);_(* "-"?_);_(@_)</c:formatCode>
                <c:ptCount val="11"/>
                <c:pt idx="0">
                  <c:v>8.6746117799999993</c:v>
                </c:pt>
                <c:pt idx="1">
                  <c:v>215.3</c:v>
                </c:pt>
                <c:pt idx="2">
                  <c:v>4.2</c:v>
                </c:pt>
                <c:pt idx="3">
                  <c:v>3.8</c:v>
                </c:pt>
                <c:pt idx="4">
                  <c:v>30</c:v>
                </c:pt>
                <c:pt idx="5">
                  <c:v>12.1</c:v>
                </c:pt>
                <c:pt idx="6">
                  <c:v>10.7</c:v>
                </c:pt>
                <c:pt idx="7">
                  <c:v>0.2</c:v>
                </c:pt>
                <c:pt idx="8">
                  <c:v>0.1</c:v>
                </c:pt>
                <c:pt idx="9">
                  <c:v>225.4</c:v>
                </c:pt>
                <c:pt idx="10">
                  <c:v>0.2</c:v>
                </c:pt>
              </c:numCache>
            </c:numRef>
          </c:val>
          <c:extLst>
            <c:ext xmlns:c16="http://schemas.microsoft.com/office/drawing/2014/chart" uri="{C3380CC4-5D6E-409C-BE32-E72D297353CC}">
              <c16:uniqueId val="{0000000B-A1ED-4ECA-8702-9723B5DD2B41}"/>
            </c:ext>
          </c:extLst>
        </c:ser>
        <c:dLbls>
          <c:showLegendKey val="0"/>
          <c:showVal val="0"/>
          <c:showCatName val="0"/>
          <c:showSerName val="0"/>
          <c:showPercent val="0"/>
          <c:showBubbleSize val="0"/>
        </c:dLbls>
        <c:axId val="1213610496"/>
        <c:axId val="1"/>
      </c:areaChart>
      <c:catAx>
        <c:axId val="121361049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1.217982998026886E-3"/>
              <c:y val="0.31740568043519701"/>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10496"/>
        <c:crosses val="autoZero"/>
        <c:crossBetween val="midCat"/>
      </c:valAx>
      <c:spPr>
        <a:noFill/>
        <a:ln w="25400">
          <a:noFill/>
        </a:ln>
      </c:spPr>
    </c:plotArea>
    <c:legend>
      <c:legendPos val="r"/>
      <c:overlay val="0"/>
      <c:spPr>
        <a:noFill/>
        <a:ln>
          <a:noFill/>
        </a:ln>
      </c:spPr>
      <c:txPr>
        <a:bodyPr/>
        <a:lstStyle/>
        <a:p>
          <a:pPr>
            <a:defRPr sz="620" b="0" i="0" u="none" strike="noStrike" baseline="0">
              <a:solidFill>
                <a:srgbClr val="000000"/>
              </a:solidFill>
              <a:latin typeface="Arial"/>
              <a:ea typeface="Arial"/>
              <a:cs typeface="Arial"/>
            </a:defRPr>
          </a:pPr>
          <a:endParaRPr lang="sr-Latn-RS"/>
        </a:p>
      </c:txPr>
    </c:legend>
    <c:plotVisOnly val="1"/>
    <c:dispBlanksAs val="zero"/>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1561039262824E-2"/>
          <c:y val="5.3921568627450983E-2"/>
          <c:w val="0.67636418886912686"/>
          <c:h val="0.82544928207503476"/>
        </c:manualLayout>
      </c:layout>
      <c:areaChart>
        <c:grouping val="stacked"/>
        <c:varyColors val="0"/>
        <c:ser>
          <c:idx val="1"/>
          <c:order val="1"/>
          <c:tx>
            <c:strRef>
              <c:f>'T-15.3  DDOR Garant Ekvilibrio'!$HQ$26</c:f>
              <c:strCache>
                <c:ptCount val="1"/>
                <c:pt idx="0">
                  <c:v>Government bonds</c:v>
                </c:pt>
              </c:strCache>
            </c:strRef>
          </c:tx>
          <c:spPr>
            <a:solidFill>
              <a:srgbClr val="FFFFCC"/>
            </a:solidFill>
            <a:ln w="9525">
              <a:solidFill>
                <a:schemeClr val="bg1">
                  <a:lumMod val="50000"/>
                </a:schemeClr>
              </a:solidFill>
            </a:ln>
          </c:spPr>
          <c:cat>
            <c:strRef>
              <c:f>'T-15.3  DDOR Garant Ekvilibrio'!$C$5:$HO$5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'T-15.3  DDOR Garant Ekvilibrio'!$C$8:$HO$8</c:f>
              <c:numCache>
                <c:formatCode>_(* #,##0.0_);_(* \(#,##0.0\);_(* "-"?_);_(@_)</c:formatCode>
                <c:ptCount val="11"/>
                <c:pt idx="0">
                  <c:v>4837.8865527400003</c:v>
                </c:pt>
                <c:pt idx="1">
                  <c:v>5064.6000000000004</c:v>
                </c:pt>
                <c:pt idx="2">
                  <c:v>5226.5</c:v>
                </c:pt>
                <c:pt idx="3">
                  <c:v>5362.8</c:v>
                </c:pt>
                <c:pt idx="4">
                  <c:v>5943.7</c:v>
                </c:pt>
                <c:pt idx="5">
                  <c:v>5947.3</c:v>
                </c:pt>
                <c:pt idx="6">
                  <c:v>5946.1</c:v>
                </c:pt>
                <c:pt idx="7">
                  <c:v>4931.5</c:v>
                </c:pt>
                <c:pt idx="8">
                  <c:v>5165</c:v>
                </c:pt>
                <c:pt idx="9">
                  <c:v>5431.7</c:v>
                </c:pt>
                <c:pt idx="10">
                  <c:v>5408.5</c:v>
                </c:pt>
              </c:numCache>
            </c:numRef>
          </c:val>
          <c:extLst>
            <c:ext xmlns:c16="http://schemas.microsoft.com/office/drawing/2014/chart" uri="{C3380CC4-5D6E-409C-BE32-E72D297353CC}">
              <c16:uniqueId val="{00000001-1827-4E9F-96F6-5FD93ADBA2FF}"/>
            </c:ext>
          </c:extLst>
        </c:ser>
        <c:ser>
          <c:idx val="3"/>
          <c:order val="3"/>
          <c:tx>
            <c:strRef>
              <c:f>'T-15.3  DDOR Garant Ekvilibrio'!$HQ$28</c:f>
              <c:strCache>
                <c:ptCount val="1"/>
                <c:pt idx="0">
                  <c:v>Corporate bonds</c:v>
                </c:pt>
              </c:strCache>
            </c:strRef>
          </c:tx>
          <c:spPr>
            <a:solidFill>
              <a:srgbClr val="FFFF33"/>
            </a:solidFill>
            <a:ln w="9525">
              <a:solidFill>
                <a:schemeClr val="bg1">
                  <a:lumMod val="50000"/>
                </a:schemeClr>
              </a:solidFill>
            </a:ln>
          </c:spPr>
          <c:cat>
            <c:strRef>
              <c:f>'T-15.3  DDOR Garant Ekvilibrio'!$C$5:$HO$5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'T-15.3  DDOR Garant Ekvilibrio'!$C$10:$HO$10</c:f>
              <c:numCache>
                <c:formatCode>_(* #,##0.0_);_(* \(#,##0.0\);_(* "-"?_);_(@_)</c:formatCode>
                <c:ptCount val="11"/>
                <c:pt idx="0">
                  <c:v>0</c:v>
                </c:pt>
                <c:pt idx="1">
                  <c:v>0</c:v>
                </c:pt>
                <c:pt idx="2">
                  <c:v>0</c:v>
                </c:pt>
                <c:pt idx="3">
                  <c:v>0</c:v>
                </c:pt>
                <c:pt idx="4">
                  <c:v>0</c:v>
                </c:pt>
                <c:pt idx="5">
                  <c:v>0</c:v>
                </c:pt>
                <c:pt idx="6">
                  <c:v>0</c:v>
                </c:pt>
                <c:pt idx="7">
                  <c:v>0</c:v>
                </c:pt>
                <c:pt idx="8">
                  <c:v>0</c:v>
                </c:pt>
                <c:pt idx="9">
                  <c:v>70.2</c:v>
                </c:pt>
                <c:pt idx="10">
                  <c:v>70.3</c:v>
                </c:pt>
              </c:numCache>
            </c:numRef>
          </c:val>
          <c:extLst>
            <c:ext xmlns:c16="http://schemas.microsoft.com/office/drawing/2014/chart" uri="{C3380CC4-5D6E-409C-BE32-E72D297353CC}">
              <c16:uniqueId val="{00000003-1827-4E9F-96F6-5FD93ADBA2FF}"/>
            </c:ext>
          </c:extLst>
        </c:ser>
        <c:ser>
          <c:idx val="6"/>
          <c:order val="7"/>
          <c:tx>
            <c:strRef>
              <c:f>'T-15.3  DDOR Garant Ekvilibrio'!$HQ$32</c:f>
              <c:strCache>
                <c:ptCount val="1"/>
                <c:pt idx="0">
                  <c:v>Term deposits</c:v>
                </c:pt>
              </c:strCache>
            </c:strRef>
          </c:tx>
          <c:spPr>
            <a:solidFill>
              <a:srgbClr val="3366FF"/>
            </a:solidFill>
            <a:ln w="9525">
              <a:solidFill>
                <a:schemeClr val="bg1">
                  <a:lumMod val="50000"/>
                </a:schemeClr>
              </a:solidFill>
            </a:ln>
          </c:spPr>
          <c:cat>
            <c:strRef>
              <c:f>'T-15.3  DDOR Garant Ekvilibrio'!$C$5:$HO$5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'T-15.3  DDOR Garant Ekvilibrio'!$C$14:$HO$14</c:f>
              <c:numCache>
                <c:formatCode>_(* #,##0.0_);_(* \(#,##0.0\);_(* "-"?_);_(@_)</c:formatCode>
                <c:ptCount val="11"/>
                <c:pt idx="0">
                  <c:v>0</c:v>
                </c:pt>
                <c:pt idx="1">
                  <c:v>0</c:v>
                </c:pt>
                <c:pt idx="2">
                  <c:v>0</c:v>
                </c:pt>
                <c:pt idx="3">
                  <c:v>304.3</c:v>
                </c:pt>
                <c:pt idx="4">
                  <c:v>50.8</c:v>
                </c:pt>
                <c:pt idx="5">
                  <c:v>103.6</c:v>
                </c:pt>
                <c:pt idx="6">
                  <c:v>151.69999999999999</c:v>
                </c:pt>
                <c:pt idx="7">
                  <c:v>622.5</c:v>
                </c:pt>
                <c:pt idx="8">
                  <c:v>537.29999999999995</c:v>
                </c:pt>
                <c:pt idx="9">
                  <c:v>525</c:v>
                </c:pt>
                <c:pt idx="10">
                  <c:v>529.5</c:v>
                </c:pt>
              </c:numCache>
            </c:numRef>
          </c:val>
          <c:extLst>
            <c:ext xmlns:c16="http://schemas.microsoft.com/office/drawing/2014/chart" uri="{C3380CC4-5D6E-409C-BE32-E72D297353CC}">
              <c16:uniqueId val="{00000007-1827-4E9F-96F6-5FD93ADBA2FF}"/>
            </c:ext>
          </c:extLst>
        </c:ser>
        <c:ser>
          <c:idx val="7"/>
          <c:order val="10"/>
          <c:tx>
            <c:strRef>
              <c:f>'T-15.3  DDOR Garant Ekvilibrio'!$HQ$36</c:f>
              <c:strCache>
                <c:ptCount val="1"/>
                <c:pt idx="0">
                  <c:v>Transaction accounts</c:v>
                </c:pt>
              </c:strCache>
            </c:strRef>
          </c:tx>
          <c:spPr>
            <a:solidFill>
              <a:srgbClr val="99CCFF"/>
            </a:solidFill>
            <a:ln w="9525">
              <a:solidFill>
                <a:schemeClr val="bg1">
                  <a:lumMod val="50000"/>
                </a:schemeClr>
              </a:solidFill>
            </a:ln>
          </c:spPr>
          <c:cat>
            <c:strRef>
              <c:f>'T-15.3  DDOR Garant Ekvilibrio'!$C$5:$HO$5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'T-15.3  DDOR Garant Ekvilibrio'!$C$18:$HO$18</c:f>
              <c:numCache>
                <c:formatCode>_(* #,##0.0_);_(* \(#,##0.0\);_(* "-"?_);_(@_)</c:formatCode>
                <c:ptCount val="11"/>
                <c:pt idx="0">
                  <c:v>31.554433509999999</c:v>
                </c:pt>
                <c:pt idx="1">
                  <c:v>86.7</c:v>
                </c:pt>
                <c:pt idx="2">
                  <c:v>156.5</c:v>
                </c:pt>
                <c:pt idx="3">
                  <c:v>98.3</c:v>
                </c:pt>
                <c:pt idx="4">
                  <c:v>45.8</c:v>
                </c:pt>
                <c:pt idx="5">
                  <c:v>82.4</c:v>
                </c:pt>
                <c:pt idx="6">
                  <c:v>63.2</c:v>
                </c:pt>
                <c:pt idx="7">
                  <c:v>16</c:v>
                </c:pt>
                <c:pt idx="8">
                  <c:v>69.900000000000006</c:v>
                </c:pt>
                <c:pt idx="9">
                  <c:v>78.099999999999994</c:v>
                </c:pt>
                <c:pt idx="10">
                  <c:v>95.1</c:v>
                </c:pt>
              </c:numCache>
            </c:numRef>
          </c:val>
          <c:extLst>
            <c:ext xmlns:c16="http://schemas.microsoft.com/office/drawing/2014/chart" uri="{C3380CC4-5D6E-409C-BE32-E72D297353CC}">
              <c16:uniqueId val="{0000000A-1827-4E9F-96F6-5FD93ADBA2FF}"/>
            </c:ext>
          </c:extLst>
        </c:ser>
        <c:ser>
          <c:idx val="8"/>
          <c:order val="11"/>
          <c:tx>
            <c:strRef>
              <c:f>'T-15.3  DDOR Garant Ekvilibrio'!$HQ$37</c:f>
              <c:strCache>
                <c:ptCount val="1"/>
                <c:pt idx="0">
                  <c:v>Receivables</c:v>
                </c:pt>
              </c:strCache>
            </c:strRef>
          </c:tx>
          <c:spPr>
            <a:solidFill>
              <a:srgbClr val="333399"/>
            </a:solidFill>
            <a:ln w="9525">
              <a:solidFill>
                <a:schemeClr val="bg1">
                  <a:lumMod val="50000"/>
                </a:schemeClr>
              </a:solidFill>
            </a:ln>
          </c:spPr>
          <c:cat>
            <c:strRef>
              <c:f>'T-15.3  DDOR Garant Ekvilibrio'!$C$5:$HO$5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'T-15.3  DDOR Garant Ekvilibrio'!$C$19:$HO$19</c:f>
              <c:numCache>
                <c:formatCode>_(* #,##0.0_);_(* \(#,##0.0\);_(* "-"?_);_(@_)</c:formatCode>
                <c:ptCount val="11"/>
                <c:pt idx="0">
                  <c:v>0.73791727000000007</c:v>
                </c:pt>
                <c:pt idx="1">
                  <c:v>0.6</c:v>
                </c:pt>
                <c:pt idx="2">
                  <c:v>60.9</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1827-4E9F-96F6-5FD93ADBA2FF}"/>
            </c:ext>
          </c:extLst>
        </c:ser>
        <c:dLbls>
          <c:showLegendKey val="0"/>
          <c:showVal val="0"/>
          <c:showCatName val="0"/>
          <c:showSerName val="0"/>
          <c:showPercent val="0"/>
          <c:showBubbleSize val="0"/>
        </c:dLbls>
        <c:axId val="1213612576"/>
        <c:axId val="1"/>
        <c:extLst>
          <c:ext xmlns:c15="http://schemas.microsoft.com/office/drawing/2012/chart" uri="{02D57815-91ED-43cb-92C2-25804820EDAC}">
            <c15:filteredAreaSeries>
              <c15:ser>
                <c:idx val="0"/>
                <c:order val="0"/>
                <c:tx>
                  <c:strRef>
                    <c:extLst>
                      <c:ext uri="{02D57815-91ED-43cb-92C2-25804820EDAC}">
                        <c15:formulaRef>
                          <c15:sqref>'T-15.3  DDOR Garant Ekvilibrio'!$HQ$25</c15:sqref>
                        </c15:formulaRef>
                      </c:ext>
                    </c:extLst>
                    <c:strCache>
                      <c:ptCount val="1"/>
                    </c:strCache>
                  </c:strRef>
                </c:tx>
                <c:spPr>
                  <a:solidFill>
                    <a:srgbClr val="FF8080"/>
                  </a:solidFill>
                  <a:ln>
                    <a:solidFill>
                      <a:schemeClr val="bg1">
                        <a:lumMod val="50000"/>
                      </a:schemeClr>
                    </a:solidFill>
                  </a:ln>
                </c:spPr>
                <c:cat>
                  <c:strRef>
                    <c:extLst>
                      <c:ext uri="{02D57815-91ED-43cb-92C2-25804820EDAC}">
                        <c15:formulaRef>
                          <c15:sqref>'T-15.3  DDOR Garant Ekvilibrio'!$C$5:$HO$5</c15:sqref>
                        </c15:formulaRef>
                      </c:ext>
                    </c:extLst>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extLst>
                      <c:ext uri="{02D57815-91ED-43cb-92C2-25804820EDAC}">
                        <c15:formulaRef>
                          <c15:sqref>'T-15.3  DDOR Garant Ekvilibrio'!$C$7:$HO$7</c15:sqref>
                        </c15:formulaRef>
                      </c:ext>
                    </c:extLst>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1827-4E9F-96F6-5FD93ADBA2FF}"/>
                  </c:ext>
                </c:extLst>
              </c15:ser>
            </c15:filteredAreaSeries>
            <c15:filteredAreaSeries>
              <c15:ser>
                <c:idx val="2"/>
                <c:order val="2"/>
                <c:tx>
                  <c:strRef>
                    <c:extLst xmlns:c15="http://schemas.microsoft.com/office/drawing/2012/chart">
                      <c:ext xmlns:c15="http://schemas.microsoft.com/office/drawing/2012/chart" uri="{02D57815-91ED-43cb-92C2-25804820EDAC}">
                        <c15:formulaRef>
                          <c15:sqref>'T-15.3  DDOR Garant Ekvilibrio'!$HQ$27</c15:sqref>
                        </c15:formulaRef>
                      </c:ext>
                    </c:extLst>
                    <c:strCache>
                      <c:ptCount val="1"/>
                    </c:strCache>
                  </c:strRef>
                </c:tx>
                <c:spPr>
                  <a:solidFill>
                    <a:schemeClr val="bg1"/>
                  </a:solidFill>
                  <a:ln w="9525">
                    <a:solidFill>
                      <a:schemeClr val="bg1">
                        <a:lumMod val="50000"/>
                      </a:schemeClr>
                    </a:solidFill>
                  </a:ln>
                </c:spPr>
                <c:cat>
                  <c:strRef>
                    <c:extLst xmlns:c15="http://schemas.microsoft.com/office/drawing/2012/chart">
                      <c:ext xmlns:c15="http://schemas.microsoft.com/office/drawing/2012/chart" uri="{02D57815-91ED-43cb-92C2-25804820EDAC}">
                        <c15:formulaRef>
                          <c15:sqref>'T-15.3  DDOR Garant Ekvilibrio'!$C$5:$HO$5</c15:sqref>
                        </c15:formulaRef>
                      </c:ext>
                    </c:extLst>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extLst xmlns:c15="http://schemas.microsoft.com/office/drawing/2012/chart">
                      <c:ext xmlns:c15="http://schemas.microsoft.com/office/drawing/2012/chart" uri="{02D57815-91ED-43cb-92C2-25804820EDAC}">
                        <c15:formulaRef>
                          <c15:sqref>'T-15.3  DDOR Garant Ekvilibrio'!$C$9:$HO$9</c15:sqref>
                        </c15:formulaRef>
                      </c:ext>
                    </c:extLst>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1827-4E9F-96F6-5FD93ADBA2FF}"/>
                  </c:ext>
                </c:extLst>
              </c15:ser>
            </c15:filteredAreaSeries>
            <c15:filteredAreaSeries>
              <c15:ser>
                <c:idx val="9"/>
                <c:order val="4"/>
                <c:tx>
                  <c:strRef>
                    <c:extLst xmlns:c15="http://schemas.microsoft.com/office/drawing/2012/chart">
                      <c:ext xmlns:c15="http://schemas.microsoft.com/office/drawing/2012/chart" uri="{02D57815-91ED-43cb-92C2-25804820EDAC}">
                        <c15:formulaRef>
                          <c15:sqref>'T-15.3  DDOR Garant Ekvilibrio'!$HQ$29</c15:sqref>
                        </c15:formulaRef>
                      </c:ext>
                    </c:extLst>
                    <c:strCache>
                      <c:ptCount val="1"/>
                    </c:strCache>
                  </c:strRef>
                </c:tx>
                <c:spPr>
                  <a:solidFill>
                    <a:srgbClr val="808080"/>
                  </a:solidFill>
                  <a:ln>
                    <a:solidFill>
                      <a:schemeClr val="bg1">
                        <a:lumMod val="50000"/>
                      </a:schemeClr>
                    </a:solidFill>
                  </a:ln>
                </c:spPr>
                <c:cat>
                  <c:strRef>
                    <c:extLst xmlns:c15="http://schemas.microsoft.com/office/drawing/2012/chart">
                      <c:ext xmlns:c15="http://schemas.microsoft.com/office/drawing/2012/chart" uri="{02D57815-91ED-43cb-92C2-25804820EDAC}">
                        <c15:formulaRef>
                          <c15:sqref>'T-15.3  DDOR Garant Ekvilibrio'!$C$5:$HO$5</c15:sqref>
                        </c15:formulaRef>
                      </c:ext>
                    </c:extLst>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extLst xmlns:c15="http://schemas.microsoft.com/office/drawing/2012/chart">
                      <c:ext xmlns:c15="http://schemas.microsoft.com/office/drawing/2012/chart" uri="{02D57815-91ED-43cb-92C2-25804820EDAC}">
                        <c15:formulaRef>
                          <c15:sqref>'T-15.3  DDOR Garant Ekvilibrio'!$C$11:$HO$11</c15:sqref>
                        </c15:formulaRef>
                      </c:ext>
                    </c:extLst>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4-1827-4E9F-96F6-5FD93ADBA2FF}"/>
                  </c:ext>
                </c:extLst>
              </c15:ser>
            </c15:filteredAreaSeries>
            <c15:filteredAreaSeries>
              <c15:ser>
                <c:idx val="10"/>
                <c:order val="5"/>
                <c:tx>
                  <c:strRef>
                    <c:extLst xmlns:c15="http://schemas.microsoft.com/office/drawing/2012/chart">
                      <c:ext xmlns:c15="http://schemas.microsoft.com/office/drawing/2012/chart" uri="{02D57815-91ED-43cb-92C2-25804820EDAC}">
                        <c15:formulaRef>
                          <c15:sqref>'T-15.3  DDOR Garant Ekvilibrio'!$HQ$30</c15:sqref>
                        </c15:formulaRef>
                      </c:ext>
                    </c:extLst>
                    <c:strCache>
                      <c:ptCount val="1"/>
                    </c:strCache>
                  </c:strRef>
                </c:tx>
                <c:spPr>
                  <a:solidFill>
                    <a:srgbClr val="993366"/>
                  </a:solidFill>
                  <a:ln>
                    <a:solidFill>
                      <a:schemeClr val="bg1">
                        <a:lumMod val="50000"/>
                      </a:schemeClr>
                    </a:solidFill>
                  </a:ln>
                </c:spPr>
                <c:cat>
                  <c:strRef>
                    <c:extLst xmlns:c15="http://schemas.microsoft.com/office/drawing/2012/chart">
                      <c:ext xmlns:c15="http://schemas.microsoft.com/office/drawing/2012/chart" uri="{02D57815-91ED-43cb-92C2-25804820EDAC}">
                        <c15:formulaRef>
                          <c15:sqref>'T-15.3  DDOR Garant Ekvilibrio'!$C$5:$HO$5</c15:sqref>
                        </c15:formulaRef>
                      </c:ext>
                    </c:extLst>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extLst xmlns:c15="http://schemas.microsoft.com/office/drawing/2012/chart">
                      <c:ext xmlns:c15="http://schemas.microsoft.com/office/drawing/2012/chart" uri="{02D57815-91ED-43cb-92C2-25804820EDAC}">
                        <c15:formulaRef>
                          <c15:sqref>'T-15.3  DDOR Garant Ekvilibrio'!$C$12:$HO$12</c15:sqref>
                        </c15:formulaRef>
                      </c:ext>
                    </c:extLst>
                    <c:numCache>
                      <c:formatCode>_(* #,##0.0_);_(* \(#,##0.0\);_(* "-"?_);_(@_)</c:formatCode>
                      <c:ptCount val="11"/>
                      <c:pt idx="0">
                        <c:v>12.09676883</c:v>
                      </c:pt>
                      <c:pt idx="1">
                        <c:v>105.3</c:v>
                      </c:pt>
                      <c:pt idx="2">
                        <c:v>104.1</c:v>
                      </c:pt>
                      <c:pt idx="3">
                        <c:v>16.7</c:v>
                      </c:pt>
                      <c:pt idx="4">
                        <c:v>17.399999999999999</c:v>
                      </c:pt>
                      <c:pt idx="5">
                        <c:v>17.600000000000001</c:v>
                      </c:pt>
                      <c:pt idx="6">
                        <c:v>37.9</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5-1827-4E9F-96F6-5FD93ADBA2FF}"/>
                  </c:ext>
                </c:extLst>
              </c15:ser>
            </c15:filteredAreaSeries>
            <c15:filteredAreaSeries>
              <c15:ser>
                <c:idx val="5"/>
                <c:order val="6"/>
                <c:tx>
                  <c:strRef>
                    <c:extLst xmlns:c15="http://schemas.microsoft.com/office/drawing/2012/chart">
                      <c:ext xmlns:c15="http://schemas.microsoft.com/office/drawing/2012/chart" uri="{02D57815-91ED-43cb-92C2-25804820EDAC}">
                        <c15:formulaRef>
                          <c15:sqref>'T-15.3  DDOR Garant Ekvilibrio'!$HQ$31</c15:sqref>
                        </c15:formulaRef>
                      </c:ext>
                    </c:extLst>
                    <c:strCache>
                      <c:ptCount val="1"/>
                    </c:strCache>
                  </c:strRef>
                </c:tx>
                <c:spPr>
                  <a:solidFill>
                    <a:srgbClr val="C0C0C0"/>
                  </a:solidFill>
                  <a:ln w="9525">
                    <a:solidFill>
                      <a:schemeClr val="bg1">
                        <a:lumMod val="50000"/>
                      </a:schemeClr>
                    </a:solidFill>
                  </a:ln>
                </c:spPr>
                <c:cat>
                  <c:strRef>
                    <c:extLst xmlns:c15="http://schemas.microsoft.com/office/drawing/2012/chart">
                      <c:ext xmlns:c15="http://schemas.microsoft.com/office/drawing/2012/chart" uri="{02D57815-91ED-43cb-92C2-25804820EDAC}">
                        <c15:formulaRef>
                          <c15:sqref>'T-15.3  DDOR Garant Ekvilibrio'!$C$5:$HO$5</c15:sqref>
                        </c15:formulaRef>
                      </c:ext>
                    </c:extLst>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extLst xmlns:c15="http://schemas.microsoft.com/office/drawing/2012/chart">
                      <c:ext xmlns:c15="http://schemas.microsoft.com/office/drawing/2012/chart" uri="{02D57815-91ED-43cb-92C2-25804820EDAC}">
                        <c15:formulaRef>
                          <c15:sqref>'T-15.3  DDOR Garant Ekvilibrio'!$C$13:$HO$13</c15:sqref>
                        </c15:formulaRef>
                      </c:ext>
                    </c:extLst>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6-1827-4E9F-96F6-5FD93ADBA2FF}"/>
                  </c:ext>
                </c:extLst>
              </c15:ser>
            </c15:filteredAreaSeries>
            <c15:filteredAreaSeries>
              <c15:ser>
                <c:idx val="4"/>
                <c:order val="8"/>
                <c:tx>
                  <c:strRef>
                    <c:extLst xmlns:c15="http://schemas.microsoft.com/office/drawing/2012/chart">
                      <c:ext xmlns:c15="http://schemas.microsoft.com/office/drawing/2012/chart" uri="{02D57815-91ED-43cb-92C2-25804820EDAC}">
                        <c15:formulaRef>
                          <c15:sqref>'T-15.3  DDOR Garant Ekvilibrio'!$HQ$34</c15:sqref>
                        </c15:formulaRef>
                      </c:ext>
                    </c:extLst>
                    <c:strCache>
                      <c:ptCount val="1"/>
                    </c:strCache>
                  </c:strRef>
                </c:tx>
                <c:spPr>
                  <a:solidFill>
                    <a:srgbClr val="FF6633"/>
                  </a:solidFill>
                  <a:ln w="9525">
                    <a:solidFill>
                      <a:schemeClr val="bg1">
                        <a:lumMod val="50000"/>
                      </a:schemeClr>
                    </a:solidFill>
                  </a:ln>
                </c:spPr>
                <c:cat>
                  <c:strRef>
                    <c:extLst xmlns:c15="http://schemas.microsoft.com/office/drawing/2012/chart">
                      <c:ext xmlns:c15="http://schemas.microsoft.com/office/drawing/2012/chart" uri="{02D57815-91ED-43cb-92C2-25804820EDAC}">
                        <c15:formulaRef>
                          <c15:sqref>'T-15.3  DDOR Garant Ekvilibrio'!$C$5:$HO$5</c15:sqref>
                        </c15:formulaRef>
                      </c:ext>
                    </c:extLst>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extLst xmlns:c15="http://schemas.microsoft.com/office/drawing/2012/chart">
                      <c:ext xmlns:c15="http://schemas.microsoft.com/office/drawing/2012/chart" uri="{02D57815-91ED-43cb-92C2-25804820EDAC}">
                        <c15:formulaRef>
                          <c15:sqref>'T-15.3  DDOR Garant Ekvilibrio'!$C$16:$HO$16</c15:sqref>
                        </c15:formulaRef>
                      </c:ext>
                    </c:extLst>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8-1827-4E9F-96F6-5FD93ADBA2FF}"/>
                  </c:ext>
                </c:extLst>
              </c15:ser>
            </c15:filteredAreaSeries>
            <c15:filteredAreaSeries>
              <c15:ser>
                <c:idx val="11"/>
                <c:order val="9"/>
                <c:tx>
                  <c:strRef>
                    <c:extLst xmlns:c15="http://schemas.microsoft.com/office/drawing/2012/chart">
                      <c:ext xmlns:c15="http://schemas.microsoft.com/office/drawing/2012/chart" uri="{02D57815-91ED-43cb-92C2-25804820EDAC}">
                        <c15:formulaRef>
                          <c15:sqref>'T-15.3  DDOR Garant Ekvilibrio'!$HQ$35</c15:sqref>
                        </c15:formulaRef>
                      </c:ext>
                    </c:extLst>
                    <c:strCache>
                      <c:ptCount val="1"/>
                    </c:strCache>
                  </c:strRef>
                </c:tx>
                <c:spPr>
                  <a:solidFill>
                    <a:srgbClr val="000080"/>
                  </a:solidFill>
                  <a:ln>
                    <a:solidFill>
                      <a:schemeClr val="bg1">
                        <a:lumMod val="50000"/>
                      </a:schemeClr>
                    </a:solidFill>
                  </a:ln>
                </c:spPr>
                <c:cat>
                  <c:strRef>
                    <c:extLst xmlns:c15="http://schemas.microsoft.com/office/drawing/2012/chart">
                      <c:ext xmlns:c15="http://schemas.microsoft.com/office/drawing/2012/chart" uri="{02D57815-91ED-43cb-92C2-25804820EDAC}">
                        <c15:formulaRef>
                          <c15:sqref>'T-15.3  DDOR Garant Ekvilibrio'!$C$5:$HO$5</c15:sqref>
                        </c15:formulaRef>
                      </c:ext>
                    </c:extLst>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extLst xmlns:c15="http://schemas.microsoft.com/office/drawing/2012/chart">
                      <c:ext xmlns:c15="http://schemas.microsoft.com/office/drawing/2012/chart" uri="{02D57815-91ED-43cb-92C2-25804820EDAC}">
                        <c15:formulaRef>
                          <c15:sqref>'T-15.3  DDOR Garant Ekvilibrio'!$C$17:$HO$17</c15:sqref>
                        </c15:formulaRef>
                      </c:ext>
                    </c:extLst>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9-1827-4E9F-96F6-5FD93ADBA2FF}"/>
                  </c:ext>
                </c:extLst>
              </c15:ser>
            </c15:filteredAreaSeries>
          </c:ext>
        </c:extLst>
      </c:areaChart>
      <c:catAx>
        <c:axId val="121361257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1.217982998026886E-3"/>
              <c:y val="0.31740568043519701"/>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12576"/>
        <c:crosses val="autoZero"/>
        <c:crossBetween val="midCat"/>
      </c:valAx>
      <c:spPr>
        <a:noFill/>
        <a:ln w="25400">
          <a:noFill/>
        </a:ln>
      </c:spPr>
    </c:plotArea>
    <c:legend>
      <c:legendPos val="r"/>
      <c:layout>
        <c:manualLayout>
          <c:xMode val="edge"/>
          <c:yMode val="edge"/>
          <c:x val="0.77542951422163819"/>
          <c:y val="0.14025989758273222"/>
          <c:w val="0.21453284462403302"/>
          <c:h val="0.71948020483453556"/>
        </c:manualLayout>
      </c:layout>
      <c:overlay val="0"/>
      <c:spPr>
        <a:noFill/>
        <a:ln>
          <a:noFill/>
        </a:ln>
      </c:spPr>
      <c:txPr>
        <a:bodyPr/>
        <a:lstStyle/>
        <a:p>
          <a:pPr>
            <a:defRPr sz="620" b="0" i="0" u="none" strike="noStrike" baseline="0">
              <a:solidFill>
                <a:srgbClr val="000000"/>
              </a:solidFill>
              <a:latin typeface="Arial"/>
              <a:ea typeface="Arial"/>
              <a:cs typeface="Arial"/>
            </a:defRPr>
          </a:pPr>
          <a:endParaRPr lang="sr-Latn-RS"/>
        </a:p>
      </c:txPr>
    </c:legend>
    <c:plotVisOnly val="1"/>
    <c:dispBlanksAs val="zero"/>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1561039262824E-2"/>
          <c:y val="5.3921568627450983E-2"/>
          <c:w val="0.67636418886912686"/>
          <c:h val="0.82544928207503476"/>
        </c:manualLayout>
      </c:layout>
      <c:areaChart>
        <c:grouping val="stacked"/>
        <c:varyColors val="0"/>
        <c:ser>
          <c:idx val="0"/>
          <c:order val="0"/>
          <c:tx>
            <c:strRef>
              <c:f>'T-15.4  Dunav'!$HQ$25</c:f>
              <c:strCache>
                <c:ptCount val="1"/>
                <c:pt idx="0">
                  <c:v>Shares (16,4%)</c:v>
                </c:pt>
              </c:strCache>
            </c:strRef>
          </c:tx>
          <c:spPr>
            <a:solidFill>
              <a:srgbClr val="FF8080"/>
            </a:solidFill>
            <a:ln>
              <a:solidFill>
                <a:schemeClr val="bg1">
                  <a:lumMod val="50000"/>
                </a:schemeClr>
              </a:solidFill>
            </a:ln>
          </c:spPr>
          <c:cat>
            <c:strRef>
              <c:f>'T-15.4  Dunav'!$C$5:$HO$5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'T-15.4  Dunav'!$C$7:$HO$7</c:f>
              <c:numCache>
                <c:formatCode>_(* #,##0.0_);_(* \(#,##0.0\);_(* "-"?_);_(@_)</c:formatCode>
                <c:ptCount val="11"/>
                <c:pt idx="0">
                  <c:v>650.51638059000004</c:v>
                </c:pt>
                <c:pt idx="1">
                  <c:v>1516</c:v>
                </c:pt>
                <c:pt idx="2">
                  <c:v>1768.3</c:v>
                </c:pt>
                <c:pt idx="3">
                  <c:v>2102.1</c:v>
                </c:pt>
                <c:pt idx="4">
                  <c:v>3201.8</c:v>
                </c:pt>
                <c:pt idx="5">
                  <c:v>3690.6</c:v>
                </c:pt>
                <c:pt idx="6">
                  <c:v>4495.8999999999996</c:v>
                </c:pt>
                <c:pt idx="7">
                  <c:v>3364.4</c:v>
                </c:pt>
                <c:pt idx="8">
                  <c:v>3832.4</c:v>
                </c:pt>
                <c:pt idx="9">
                  <c:v>4346.7</c:v>
                </c:pt>
                <c:pt idx="10">
                  <c:v>4286.6000000000004</c:v>
                </c:pt>
              </c:numCache>
            </c:numRef>
          </c:val>
          <c:extLst>
            <c:ext xmlns:c16="http://schemas.microsoft.com/office/drawing/2014/chart" uri="{C3380CC4-5D6E-409C-BE32-E72D297353CC}">
              <c16:uniqueId val="{00000000-2421-4C8B-B611-B62A2DD5CDD1}"/>
            </c:ext>
          </c:extLst>
        </c:ser>
        <c:ser>
          <c:idx val="1"/>
          <c:order val="1"/>
          <c:tx>
            <c:strRef>
              <c:f>'T-15.4  Dunav'!$HQ$26</c:f>
              <c:strCache>
                <c:ptCount val="1"/>
                <c:pt idx="0">
                  <c:v>Government bonds (45,2%)</c:v>
                </c:pt>
              </c:strCache>
            </c:strRef>
          </c:tx>
          <c:spPr>
            <a:solidFill>
              <a:srgbClr val="FFFFCC"/>
            </a:solidFill>
            <a:ln w="9525">
              <a:solidFill>
                <a:schemeClr val="bg1">
                  <a:lumMod val="50000"/>
                </a:schemeClr>
              </a:solidFill>
            </a:ln>
          </c:spPr>
          <c:cat>
            <c:strRef>
              <c:f>'T-15.4  Dunav'!$C$5:$HO$5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'T-15.4  Dunav'!$C$8:$HO$8</c:f>
              <c:numCache>
                <c:formatCode>_(* #,##0.0_);_(* \(#,##0.0\);_(* "-"?_);_(@_)</c:formatCode>
                <c:ptCount val="11"/>
                <c:pt idx="0">
                  <c:v>8669.4623550399992</c:v>
                </c:pt>
                <c:pt idx="1">
                  <c:v>8570.1</c:v>
                </c:pt>
                <c:pt idx="2">
                  <c:v>12157.7</c:v>
                </c:pt>
                <c:pt idx="3">
                  <c:v>13208.4</c:v>
                </c:pt>
                <c:pt idx="4">
                  <c:v>13300.3</c:v>
                </c:pt>
                <c:pt idx="5">
                  <c:v>12860.9</c:v>
                </c:pt>
                <c:pt idx="6">
                  <c:v>13761</c:v>
                </c:pt>
                <c:pt idx="7">
                  <c:v>15581</c:v>
                </c:pt>
                <c:pt idx="8">
                  <c:v>12870.3</c:v>
                </c:pt>
                <c:pt idx="9">
                  <c:v>11897.4</c:v>
                </c:pt>
                <c:pt idx="10">
                  <c:v>11806.1</c:v>
                </c:pt>
              </c:numCache>
            </c:numRef>
          </c:val>
          <c:extLst>
            <c:ext xmlns:c16="http://schemas.microsoft.com/office/drawing/2014/chart" uri="{C3380CC4-5D6E-409C-BE32-E72D297353CC}">
              <c16:uniqueId val="{00000001-2421-4C8B-B611-B62A2DD5CDD1}"/>
            </c:ext>
          </c:extLst>
        </c:ser>
        <c:ser>
          <c:idx val="2"/>
          <c:order val="2"/>
          <c:tx>
            <c:strRef>
              <c:f>'T-15.4  Dunav'!$HQ$27</c:f>
              <c:strCache>
                <c:ptCount val="1"/>
                <c:pt idx="0">
                  <c:v>Treasury bills (-)</c:v>
                </c:pt>
              </c:strCache>
            </c:strRef>
          </c:tx>
          <c:spPr>
            <a:solidFill>
              <a:schemeClr val="bg1"/>
            </a:solidFill>
            <a:ln w="9525">
              <a:solidFill>
                <a:schemeClr val="bg1">
                  <a:lumMod val="50000"/>
                </a:schemeClr>
              </a:solidFill>
            </a:ln>
          </c:spPr>
          <c:cat>
            <c:strRef>
              <c:f>'T-15.4  Dunav'!$C$5:$HO$5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'T-15.4  Dunav'!$C$9:$HO$9</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2421-4C8B-B611-B62A2DD5CDD1}"/>
            </c:ext>
          </c:extLst>
        </c:ser>
        <c:ser>
          <c:idx val="3"/>
          <c:order val="3"/>
          <c:tx>
            <c:strRef>
              <c:f>'T-15.4  Dunav'!$HQ$28</c:f>
              <c:strCache>
                <c:ptCount val="1"/>
                <c:pt idx="0">
                  <c:v>Corporate bonds (0,6%)</c:v>
                </c:pt>
              </c:strCache>
            </c:strRef>
          </c:tx>
          <c:spPr>
            <a:solidFill>
              <a:srgbClr val="FFFF33"/>
            </a:solidFill>
            <a:ln w="9525">
              <a:solidFill>
                <a:schemeClr val="bg1">
                  <a:lumMod val="50000"/>
                </a:schemeClr>
              </a:solidFill>
            </a:ln>
          </c:spPr>
          <c:cat>
            <c:strRef>
              <c:f>'T-15.4  Dunav'!$C$5:$HO$5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'T-15.4  Dunav'!$C$10:$HO$10</c:f>
              <c:numCache>
                <c:formatCode>_(* #,##0.0_);_(* \(#,##0.0\);_(* "-"?_);_(@_)</c:formatCode>
                <c:ptCount val="11"/>
                <c:pt idx="0">
                  <c:v>0</c:v>
                </c:pt>
                <c:pt idx="1">
                  <c:v>0</c:v>
                </c:pt>
                <c:pt idx="2">
                  <c:v>0</c:v>
                </c:pt>
                <c:pt idx="3">
                  <c:v>0</c:v>
                </c:pt>
                <c:pt idx="4">
                  <c:v>734.9</c:v>
                </c:pt>
                <c:pt idx="5">
                  <c:v>734.2</c:v>
                </c:pt>
                <c:pt idx="6">
                  <c:v>0</c:v>
                </c:pt>
                <c:pt idx="7">
                  <c:v>0</c:v>
                </c:pt>
                <c:pt idx="8">
                  <c:v>0</c:v>
                </c:pt>
                <c:pt idx="9">
                  <c:v>160.9</c:v>
                </c:pt>
                <c:pt idx="10">
                  <c:v>160.80000000000001</c:v>
                </c:pt>
              </c:numCache>
            </c:numRef>
          </c:val>
          <c:extLst>
            <c:ext xmlns:c16="http://schemas.microsoft.com/office/drawing/2014/chart" uri="{C3380CC4-5D6E-409C-BE32-E72D297353CC}">
              <c16:uniqueId val="{00000003-2421-4C8B-B611-B62A2DD5CDD1}"/>
            </c:ext>
          </c:extLst>
        </c:ser>
        <c:ser>
          <c:idx val="9"/>
          <c:order val="4"/>
          <c:tx>
            <c:strRef>
              <c:f>'T-15.4  Dunav'!$HQ$29</c:f>
              <c:strCache>
                <c:ptCount val="1"/>
                <c:pt idx="0">
                  <c:v>Other securities (-)</c:v>
                </c:pt>
              </c:strCache>
            </c:strRef>
          </c:tx>
          <c:spPr>
            <a:solidFill>
              <a:srgbClr val="808080"/>
            </a:solidFill>
            <a:ln>
              <a:solidFill>
                <a:schemeClr val="bg1">
                  <a:lumMod val="50000"/>
                </a:schemeClr>
              </a:solidFill>
            </a:ln>
          </c:spPr>
          <c:cat>
            <c:strRef>
              <c:f>'T-15.4  Dunav'!$C$5:$HO$5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'T-15.4  Dunav'!$C$11:$HO$11</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2421-4C8B-B611-B62A2DD5CDD1}"/>
            </c:ext>
          </c:extLst>
        </c:ser>
        <c:ser>
          <c:idx val="10"/>
          <c:order val="5"/>
          <c:tx>
            <c:strRef>
              <c:f>'T-15.4  Dunav'!$HQ$30</c:f>
              <c:strCache>
                <c:ptCount val="1"/>
                <c:pt idx="0">
                  <c:v>Investment funds (0,6%)</c:v>
                </c:pt>
              </c:strCache>
            </c:strRef>
          </c:tx>
          <c:spPr>
            <a:solidFill>
              <a:srgbClr val="993366"/>
            </a:solidFill>
            <a:ln>
              <a:solidFill>
                <a:schemeClr val="bg1">
                  <a:lumMod val="50000"/>
                </a:schemeClr>
              </a:solidFill>
            </a:ln>
          </c:spPr>
          <c:cat>
            <c:strRef>
              <c:f>'T-15.4  Dunav'!$C$5:$HO$5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'T-15.4  Dunav'!$C$12:$HO$12</c:f>
              <c:numCache>
                <c:formatCode>_(* #,##0.0_);_(* \(#,##0.0\);_(* "-"?_);_(@_)</c:formatCode>
                <c:ptCount val="11"/>
                <c:pt idx="0">
                  <c:v>0</c:v>
                </c:pt>
                <c:pt idx="1">
                  <c:v>0</c:v>
                </c:pt>
                <c:pt idx="2">
                  <c:v>0</c:v>
                </c:pt>
                <c:pt idx="3">
                  <c:v>153.9</c:v>
                </c:pt>
                <c:pt idx="4">
                  <c:v>218.7</c:v>
                </c:pt>
                <c:pt idx="5">
                  <c:v>201.6</c:v>
                </c:pt>
                <c:pt idx="6">
                  <c:v>0</c:v>
                </c:pt>
                <c:pt idx="7">
                  <c:v>0</c:v>
                </c:pt>
                <c:pt idx="8">
                  <c:v>155.30000000000001</c:v>
                </c:pt>
                <c:pt idx="9">
                  <c:v>162.9</c:v>
                </c:pt>
                <c:pt idx="10">
                  <c:v>164.6</c:v>
                </c:pt>
              </c:numCache>
            </c:numRef>
          </c:val>
          <c:extLst>
            <c:ext xmlns:c16="http://schemas.microsoft.com/office/drawing/2014/chart" uri="{C3380CC4-5D6E-409C-BE32-E72D297353CC}">
              <c16:uniqueId val="{00000005-2421-4C8B-B611-B62A2DD5CDD1}"/>
            </c:ext>
          </c:extLst>
        </c:ser>
        <c:ser>
          <c:idx val="5"/>
          <c:order val="6"/>
          <c:tx>
            <c:strRef>
              <c:f>'T-15.4  Dunav'!$HQ$31</c:f>
              <c:strCache>
                <c:ptCount val="1"/>
                <c:pt idx="0">
                  <c:v>Real estate (-)</c:v>
                </c:pt>
              </c:strCache>
            </c:strRef>
          </c:tx>
          <c:spPr>
            <a:solidFill>
              <a:srgbClr val="C0C0C0"/>
            </a:solidFill>
            <a:ln w="9525">
              <a:solidFill>
                <a:schemeClr val="bg1">
                  <a:lumMod val="50000"/>
                </a:schemeClr>
              </a:solidFill>
            </a:ln>
          </c:spPr>
          <c:cat>
            <c:strRef>
              <c:f>'T-15.4  Dunav'!$C$5:$HO$5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'T-15.4  Dunav'!$C$13:$HO$13</c:f>
              <c:numCache>
                <c:formatCode>_(* #,##0.0_);_(* \(#,##0.0\);_(* "-"?_);_(@_)</c:formatCode>
                <c:ptCount val="11"/>
                <c:pt idx="0">
                  <c:v>65.720025809999996</c:v>
                </c:pt>
                <c:pt idx="1">
                  <c:v>59.5</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2421-4C8B-B611-B62A2DD5CDD1}"/>
            </c:ext>
          </c:extLst>
        </c:ser>
        <c:ser>
          <c:idx val="6"/>
          <c:order val="7"/>
          <c:tx>
            <c:strRef>
              <c:f>'T-15.4  Dunav'!$HQ$32</c:f>
              <c:strCache>
                <c:ptCount val="1"/>
                <c:pt idx="0">
                  <c:v>Term deposits (-)</c:v>
                </c:pt>
              </c:strCache>
            </c:strRef>
          </c:tx>
          <c:spPr>
            <a:solidFill>
              <a:srgbClr val="3366FF"/>
            </a:solidFill>
            <a:ln w="9525">
              <a:solidFill>
                <a:schemeClr val="bg1">
                  <a:lumMod val="50000"/>
                </a:schemeClr>
              </a:solidFill>
            </a:ln>
          </c:spPr>
          <c:cat>
            <c:strRef>
              <c:f>'T-15.4  Dunav'!$C$5:$HO$5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'T-15.4  Dunav'!$C$14:$HO$14</c:f>
              <c:numCache>
                <c:formatCode>_(* #,##0.0_);_(* \(#,##0.0\);_(* "-"?_);_(@_)</c:formatCode>
                <c:ptCount val="11"/>
                <c:pt idx="0">
                  <c:v>0</c:v>
                </c:pt>
                <c:pt idx="1">
                  <c:v>0</c:v>
                </c:pt>
                <c:pt idx="2">
                  <c:v>0</c:v>
                </c:pt>
                <c:pt idx="3">
                  <c:v>0</c:v>
                </c:pt>
                <c:pt idx="4">
                  <c:v>0</c:v>
                </c:pt>
                <c:pt idx="5">
                  <c:v>250.4</c:v>
                </c:pt>
                <c:pt idx="6">
                  <c:v>550.5</c:v>
                </c:pt>
                <c:pt idx="7">
                  <c:v>251</c:v>
                </c:pt>
                <c:pt idx="8">
                  <c:v>0</c:v>
                </c:pt>
                <c:pt idx="9">
                  <c:v>0</c:v>
                </c:pt>
                <c:pt idx="10">
                  <c:v>0</c:v>
                </c:pt>
              </c:numCache>
            </c:numRef>
          </c:val>
          <c:extLst>
            <c:ext xmlns:c16="http://schemas.microsoft.com/office/drawing/2014/chart" uri="{C3380CC4-5D6E-409C-BE32-E72D297353CC}">
              <c16:uniqueId val="{00000007-2421-4C8B-B611-B62A2DD5CDD1}"/>
            </c:ext>
          </c:extLst>
        </c:ser>
        <c:ser>
          <c:idx val="4"/>
          <c:order val="8"/>
          <c:tx>
            <c:strRef>
              <c:f>'T-15.4  Dunav'!$HQ$34</c:f>
              <c:strCache>
                <c:ptCount val="1"/>
                <c:pt idx="0">
                  <c:v>Abroad:  Securities (7,3%)</c:v>
                </c:pt>
              </c:strCache>
            </c:strRef>
          </c:tx>
          <c:spPr>
            <a:solidFill>
              <a:srgbClr val="FF6633"/>
            </a:solidFill>
            <a:ln w="9525">
              <a:solidFill>
                <a:schemeClr val="bg1">
                  <a:lumMod val="50000"/>
                </a:schemeClr>
              </a:solidFill>
            </a:ln>
          </c:spPr>
          <c:cat>
            <c:strRef>
              <c:f>'T-15.4  Dunav'!$C$5:$HO$5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'T-15.4  Dunav'!$C$16:$HO$16</c:f>
              <c:numCache>
                <c:formatCode>_(* #,##0.0_);_(* \(#,##0.0\);_(* "-"?_);_(@_)</c:formatCode>
                <c:ptCount val="11"/>
                <c:pt idx="0">
                  <c:v>0</c:v>
                </c:pt>
                <c:pt idx="1">
                  <c:v>0</c:v>
                </c:pt>
                <c:pt idx="2">
                  <c:v>0</c:v>
                </c:pt>
                <c:pt idx="3">
                  <c:v>0</c:v>
                </c:pt>
                <c:pt idx="4">
                  <c:v>0</c:v>
                </c:pt>
                <c:pt idx="5">
                  <c:v>0</c:v>
                </c:pt>
                <c:pt idx="6">
                  <c:v>0</c:v>
                </c:pt>
                <c:pt idx="7">
                  <c:v>0</c:v>
                </c:pt>
                <c:pt idx="8">
                  <c:v>0</c:v>
                </c:pt>
                <c:pt idx="9">
                  <c:v>0</c:v>
                </c:pt>
                <c:pt idx="10">
                  <c:v>1919.5</c:v>
                </c:pt>
              </c:numCache>
            </c:numRef>
          </c:val>
          <c:extLst>
            <c:ext xmlns:c16="http://schemas.microsoft.com/office/drawing/2014/chart" uri="{C3380CC4-5D6E-409C-BE32-E72D297353CC}">
              <c16:uniqueId val="{00000008-2421-4C8B-B611-B62A2DD5CDD1}"/>
            </c:ext>
          </c:extLst>
        </c:ser>
        <c:ser>
          <c:idx val="11"/>
          <c:order val="9"/>
          <c:tx>
            <c:strRef>
              <c:f>'T-15.4  Dunav'!$HQ$35</c:f>
              <c:strCache>
                <c:ptCount val="1"/>
                <c:pt idx="0">
                  <c:v>Abroad:  Inv. funds (-)</c:v>
                </c:pt>
              </c:strCache>
            </c:strRef>
          </c:tx>
          <c:spPr>
            <a:solidFill>
              <a:srgbClr val="000080"/>
            </a:solidFill>
            <a:ln>
              <a:solidFill>
                <a:schemeClr val="bg1">
                  <a:lumMod val="50000"/>
                </a:schemeClr>
              </a:solidFill>
            </a:ln>
          </c:spPr>
          <c:cat>
            <c:strRef>
              <c:f>'T-15.4  Dunav'!$C$5:$HO$5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'T-15.4  Dunav'!$C$17:$HO$17</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2421-4C8B-B611-B62A2DD5CDD1}"/>
            </c:ext>
          </c:extLst>
        </c:ser>
        <c:ser>
          <c:idx val="7"/>
          <c:order val="10"/>
          <c:tx>
            <c:strRef>
              <c:f>'T-15.4  Dunav'!$HQ$36</c:f>
              <c:strCache>
                <c:ptCount val="1"/>
                <c:pt idx="0">
                  <c:v>Transaction accounts (29,1%)</c:v>
                </c:pt>
              </c:strCache>
            </c:strRef>
          </c:tx>
          <c:spPr>
            <a:solidFill>
              <a:srgbClr val="99CCFF"/>
            </a:solidFill>
            <a:ln w="9525">
              <a:solidFill>
                <a:schemeClr val="bg1">
                  <a:lumMod val="50000"/>
                </a:schemeClr>
              </a:solidFill>
            </a:ln>
          </c:spPr>
          <c:cat>
            <c:strRef>
              <c:f>'T-15.4  Dunav'!$C$5:$HO$5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'T-15.4  Dunav'!$C$18:$HO$18</c:f>
              <c:numCache>
                <c:formatCode>_(* #,##0.0_);_(* \(#,##0.0\);_(* "-"?_);_(@_)</c:formatCode>
                <c:ptCount val="11"/>
                <c:pt idx="0">
                  <c:v>2639.4815938400002</c:v>
                </c:pt>
                <c:pt idx="1">
                  <c:v>3327.9</c:v>
                </c:pt>
                <c:pt idx="2">
                  <c:v>932.6</c:v>
                </c:pt>
                <c:pt idx="3">
                  <c:v>708.3</c:v>
                </c:pt>
                <c:pt idx="4">
                  <c:v>591.20000000000005</c:v>
                </c:pt>
                <c:pt idx="5">
                  <c:v>772</c:v>
                </c:pt>
                <c:pt idx="6">
                  <c:v>666.2</c:v>
                </c:pt>
                <c:pt idx="7">
                  <c:v>558.6</c:v>
                </c:pt>
                <c:pt idx="8">
                  <c:v>5320.9</c:v>
                </c:pt>
                <c:pt idx="9">
                  <c:v>9587.4</c:v>
                </c:pt>
                <c:pt idx="10">
                  <c:v>7612.4</c:v>
                </c:pt>
              </c:numCache>
            </c:numRef>
          </c:val>
          <c:extLst>
            <c:ext xmlns:c16="http://schemas.microsoft.com/office/drawing/2014/chart" uri="{C3380CC4-5D6E-409C-BE32-E72D297353CC}">
              <c16:uniqueId val="{0000000A-2421-4C8B-B611-B62A2DD5CDD1}"/>
            </c:ext>
          </c:extLst>
        </c:ser>
        <c:ser>
          <c:idx val="8"/>
          <c:order val="11"/>
          <c:tx>
            <c:strRef>
              <c:f>'T-15.4  Dunav'!$HQ$37</c:f>
              <c:strCache>
                <c:ptCount val="1"/>
                <c:pt idx="0">
                  <c:v>Receivables (0,8%)</c:v>
                </c:pt>
              </c:strCache>
            </c:strRef>
          </c:tx>
          <c:spPr>
            <a:solidFill>
              <a:srgbClr val="333399"/>
            </a:solidFill>
            <a:ln w="9525">
              <a:solidFill>
                <a:schemeClr val="bg1">
                  <a:lumMod val="50000"/>
                </a:schemeClr>
              </a:solidFill>
            </a:ln>
          </c:spPr>
          <c:cat>
            <c:strRef>
              <c:f>'T-15.4  Dunav'!$C$5:$HO$5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'T-15.4  Dunav'!$C$19:$HO$19</c:f>
              <c:numCache>
                <c:formatCode>_(* #,##0.0_);_(* \(#,##0.0\);_(* "-"?_);_(@_)</c:formatCode>
                <c:ptCount val="11"/>
                <c:pt idx="0">
                  <c:v>7.8537365299999999</c:v>
                </c:pt>
                <c:pt idx="1">
                  <c:v>8.4</c:v>
                </c:pt>
                <c:pt idx="2">
                  <c:v>4.3</c:v>
                </c:pt>
                <c:pt idx="3">
                  <c:v>3.8</c:v>
                </c:pt>
                <c:pt idx="4">
                  <c:v>13.7</c:v>
                </c:pt>
                <c:pt idx="5">
                  <c:v>0.9</c:v>
                </c:pt>
                <c:pt idx="6">
                  <c:v>2.7</c:v>
                </c:pt>
                <c:pt idx="7">
                  <c:v>0.5</c:v>
                </c:pt>
                <c:pt idx="8">
                  <c:v>198.5</c:v>
                </c:pt>
                <c:pt idx="9">
                  <c:v>0.7</c:v>
                </c:pt>
                <c:pt idx="10">
                  <c:v>196.5</c:v>
                </c:pt>
              </c:numCache>
            </c:numRef>
          </c:val>
          <c:extLst>
            <c:ext xmlns:c16="http://schemas.microsoft.com/office/drawing/2014/chart" uri="{C3380CC4-5D6E-409C-BE32-E72D297353CC}">
              <c16:uniqueId val="{0000000B-2421-4C8B-B611-B62A2DD5CDD1}"/>
            </c:ext>
          </c:extLst>
        </c:ser>
        <c:dLbls>
          <c:showLegendKey val="0"/>
          <c:showVal val="0"/>
          <c:showCatName val="0"/>
          <c:showSerName val="0"/>
          <c:showPercent val="0"/>
          <c:showBubbleSize val="0"/>
        </c:dLbls>
        <c:axId val="1213611328"/>
        <c:axId val="1"/>
      </c:areaChart>
      <c:catAx>
        <c:axId val="121361132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1.217982998026886E-3"/>
              <c:y val="0.31740568043519701"/>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11328"/>
        <c:crosses val="autoZero"/>
        <c:crossBetween val="midCat"/>
      </c:valAx>
      <c:spPr>
        <a:noFill/>
        <a:ln w="25400">
          <a:noFill/>
        </a:ln>
      </c:spPr>
    </c:plotArea>
    <c:legend>
      <c:legendPos val="r"/>
      <c:overlay val="0"/>
      <c:spPr>
        <a:noFill/>
        <a:ln>
          <a:noFill/>
        </a:ln>
      </c:spPr>
      <c:txPr>
        <a:bodyPr/>
        <a:lstStyle/>
        <a:p>
          <a:pPr>
            <a:defRPr sz="620" b="0" i="0" u="none" strike="noStrike" baseline="0">
              <a:solidFill>
                <a:srgbClr val="000000"/>
              </a:solidFill>
              <a:latin typeface="Arial"/>
              <a:ea typeface="Arial"/>
              <a:cs typeface="Arial"/>
            </a:defRPr>
          </a:pPr>
          <a:endParaRPr lang="sr-Latn-RS"/>
        </a:p>
      </c:txPr>
    </c:legend>
    <c:plotVisOnly val="1"/>
    <c:dispBlanksAs val="zero"/>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1561039262824E-2"/>
          <c:y val="5.3921568627450983E-2"/>
          <c:w val="0.67636418886912686"/>
          <c:h val="0.82544928207503476"/>
        </c:manualLayout>
      </c:layout>
      <c:areaChart>
        <c:grouping val="stacked"/>
        <c:varyColors val="0"/>
        <c:ser>
          <c:idx val="0"/>
          <c:order val="0"/>
          <c:tx>
            <c:strRef>
              <c:f>'T-15.5  Generali Index'!$HQ$25</c:f>
              <c:strCache>
                <c:ptCount val="1"/>
                <c:pt idx="0">
                  <c:v>Shares (-)</c:v>
                </c:pt>
              </c:strCache>
            </c:strRef>
          </c:tx>
          <c:spPr>
            <a:solidFill>
              <a:srgbClr val="FF8080"/>
            </a:solidFill>
            <a:ln>
              <a:solidFill>
                <a:schemeClr val="bg1">
                  <a:lumMod val="50000"/>
                </a:schemeClr>
              </a:solidFill>
            </a:ln>
          </c:spPr>
          <c:cat>
            <c:strRef>
              <c:f>'T-15.5  Generali Index'!$C$5:$HO$5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'T-15.5  Generali Index'!$C$7:$HO$7</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CB3-4FAB-BDC3-EDDD386F0BD4}"/>
            </c:ext>
          </c:extLst>
        </c:ser>
        <c:ser>
          <c:idx val="1"/>
          <c:order val="1"/>
          <c:tx>
            <c:strRef>
              <c:f>'T-15.5  Generali Index'!$HQ$26</c:f>
              <c:strCache>
                <c:ptCount val="1"/>
                <c:pt idx="0">
                  <c:v>Government bonds (86,9%)</c:v>
                </c:pt>
              </c:strCache>
            </c:strRef>
          </c:tx>
          <c:spPr>
            <a:solidFill>
              <a:srgbClr val="FFFFCC"/>
            </a:solidFill>
            <a:ln w="9525">
              <a:solidFill>
                <a:schemeClr val="bg1">
                  <a:lumMod val="50000"/>
                </a:schemeClr>
              </a:solidFill>
            </a:ln>
          </c:spPr>
          <c:cat>
            <c:strRef>
              <c:f>'T-15.5  Generali Index'!$C$5:$HO$5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'T-15.5  Generali Index'!$C$8:$HO$8</c:f>
              <c:numCache>
                <c:formatCode>_(* #,##0.0_);_(* \(#,##0.0\);_(* "-"?_);_(@_)</c:formatCode>
                <c:ptCount val="11"/>
                <c:pt idx="0">
                  <c:v>411.35546878000002</c:v>
                </c:pt>
                <c:pt idx="1">
                  <c:v>513.29999999999995</c:v>
                </c:pt>
                <c:pt idx="2">
                  <c:v>628.20000000000005</c:v>
                </c:pt>
                <c:pt idx="3">
                  <c:v>771</c:v>
                </c:pt>
                <c:pt idx="4">
                  <c:v>1054.7</c:v>
                </c:pt>
                <c:pt idx="5">
                  <c:v>1052.7</c:v>
                </c:pt>
                <c:pt idx="6">
                  <c:v>1200.9000000000001</c:v>
                </c:pt>
                <c:pt idx="7">
                  <c:v>1415.8</c:v>
                </c:pt>
                <c:pt idx="8">
                  <c:v>1573.2</c:v>
                </c:pt>
                <c:pt idx="9">
                  <c:v>1799.8</c:v>
                </c:pt>
                <c:pt idx="10">
                  <c:v>1892.2</c:v>
                </c:pt>
              </c:numCache>
            </c:numRef>
          </c:val>
          <c:extLst>
            <c:ext xmlns:c16="http://schemas.microsoft.com/office/drawing/2014/chart" uri="{C3380CC4-5D6E-409C-BE32-E72D297353CC}">
              <c16:uniqueId val="{00000001-FCB3-4FAB-BDC3-EDDD386F0BD4}"/>
            </c:ext>
          </c:extLst>
        </c:ser>
        <c:ser>
          <c:idx val="2"/>
          <c:order val="2"/>
          <c:tx>
            <c:strRef>
              <c:f>'T-15.5  Generali Index'!$HQ$27</c:f>
              <c:strCache>
                <c:ptCount val="1"/>
                <c:pt idx="0">
                  <c:v>Treasury bills (-)</c:v>
                </c:pt>
              </c:strCache>
            </c:strRef>
          </c:tx>
          <c:spPr>
            <a:solidFill>
              <a:schemeClr val="bg1"/>
            </a:solidFill>
            <a:ln w="9525">
              <a:solidFill>
                <a:schemeClr val="bg1">
                  <a:lumMod val="50000"/>
                </a:schemeClr>
              </a:solidFill>
            </a:ln>
          </c:spPr>
          <c:cat>
            <c:strRef>
              <c:f>'T-15.5  Generali Index'!$C$5:$HO$5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'T-15.5  Generali Index'!$C$9:$HO$9</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FCB3-4FAB-BDC3-EDDD386F0BD4}"/>
            </c:ext>
          </c:extLst>
        </c:ser>
        <c:ser>
          <c:idx val="3"/>
          <c:order val="3"/>
          <c:tx>
            <c:strRef>
              <c:f>'T-15.5  Generali Index'!$HQ$28</c:f>
              <c:strCache>
                <c:ptCount val="1"/>
                <c:pt idx="0">
                  <c:v>Corporate bonds (-)</c:v>
                </c:pt>
              </c:strCache>
            </c:strRef>
          </c:tx>
          <c:spPr>
            <a:solidFill>
              <a:srgbClr val="FFFF33"/>
            </a:solidFill>
            <a:ln w="9525">
              <a:solidFill>
                <a:schemeClr val="bg1">
                  <a:lumMod val="50000"/>
                </a:schemeClr>
              </a:solidFill>
            </a:ln>
          </c:spPr>
          <c:cat>
            <c:strRef>
              <c:f>'T-15.5  Generali Index'!$C$5:$HO$5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'T-15.5  Generali Index'!$C$10:$HO$10</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FCB3-4FAB-BDC3-EDDD386F0BD4}"/>
            </c:ext>
          </c:extLst>
        </c:ser>
        <c:ser>
          <c:idx val="9"/>
          <c:order val="4"/>
          <c:tx>
            <c:strRef>
              <c:f>'T-15.5  Generali Index'!$HQ$29</c:f>
              <c:strCache>
                <c:ptCount val="1"/>
                <c:pt idx="0">
                  <c:v>Other securities (-)</c:v>
                </c:pt>
              </c:strCache>
            </c:strRef>
          </c:tx>
          <c:spPr>
            <a:solidFill>
              <a:srgbClr val="808080"/>
            </a:solidFill>
            <a:ln>
              <a:solidFill>
                <a:schemeClr val="bg1">
                  <a:lumMod val="50000"/>
                </a:schemeClr>
              </a:solidFill>
            </a:ln>
          </c:spPr>
          <c:cat>
            <c:strRef>
              <c:f>'T-15.5  Generali Index'!$C$5:$HO$5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'T-15.5  Generali Index'!$C$11:$HO$11</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FCB3-4FAB-BDC3-EDDD386F0BD4}"/>
            </c:ext>
          </c:extLst>
        </c:ser>
        <c:ser>
          <c:idx val="10"/>
          <c:order val="5"/>
          <c:tx>
            <c:strRef>
              <c:f>'T-15.5  Generali Index'!$HQ$30</c:f>
              <c:strCache>
                <c:ptCount val="1"/>
                <c:pt idx="0">
                  <c:v>Investment funds (2,9%)</c:v>
                </c:pt>
              </c:strCache>
            </c:strRef>
          </c:tx>
          <c:spPr>
            <a:solidFill>
              <a:srgbClr val="993366"/>
            </a:solidFill>
            <a:ln>
              <a:solidFill>
                <a:schemeClr val="bg1">
                  <a:lumMod val="50000"/>
                </a:schemeClr>
              </a:solidFill>
            </a:ln>
          </c:spPr>
          <c:cat>
            <c:strRef>
              <c:f>'T-15.5  Generali Index'!$C$5:$HO$5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'T-15.5  Generali Index'!$C$12:$HO$12</c:f>
              <c:numCache>
                <c:formatCode>_(* #,##0.0_);_(* \(#,##0.0\);_(* "-"?_);_(@_)</c:formatCode>
                <c:ptCount val="11"/>
                <c:pt idx="0">
                  <c:v>0</c:v>
                </c:pt>
                <c:pt idx="1">
                  <c:v>0</c:v>
                </c:pt>
                <c:pt idx="2">
                  <c:v>0</c:v>
                </c:pt>
                <c:pt idx="3">
                  <c:v>0</c:v>
                </c:pt>
                <c:pt idx="4">
                  <c:v>0</c:v>
                </c:pt>
                <c:pt idx="5">
                  <c:v>0</c:v>
                </c:pt>
                <c:pt idx="6">
                  <c:v>0</c:v>
                </c:pt>
                <c:pt idx="7">
                  <c:v>0</c:v>
                </c:pt>
                <c:pt idx="8">
                  <c:v>59.9</c:v>
                </c:pt>
                <c:pt idx="9">
                  <c:v>61.7</c:v>
                </c:pt>
                <c:pt idx="10">
                  <c:v>62.2</c:v>
                </c:pt>
              </c:numCache>
            </c:numRef>
          </c:val>
          <c:extLst>
            <c:ext xmlns:c16="http://schemas.microsoft.com/office/drawing/2014/chart" uri="{C3380CC4-5D6E-409C-BE32-E72D297353CC}">
              <c16:uniqueId val="{00000005-FCB3-4FAB-BDC3-EDDD386F0BD4}"/>
            </c:ext>
          </c:extLst>
        </c:ser>
        <c:ser>
          <c:idx val="5"/>
          <c:order val="6"/>
          <c:tx>
            <c:strRef>
              <c:f>'T-15.5  Generali Index'!$HQ$31</c:f>
              <c:strCache>
                <c:ptCount val="1"/>
                <c:pt idx="0">
                  <c:v>Real estate (-)</c:v>
                </c:pt>
              </c:strCache>
            </c:strRef>
          </c:tx>
          <c:spPr>
            <a:solidFill>
              <a:srgbClr val="C0C0C0"/>
            </a:solidFill>
            <a:ln w="9525">
              <a:solidFill>
                <a:schemeClr val="bg1">
                  <a:lumMod val="50000"/>
                </a:schemeClr>
              </a:solidFill>
            </a:ln>
          </c:spPr>
          <c:cat>
            <c:strRef>
              <c:f>'T-15.5  Generali Index'!$C$5:$HO$5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'T-15.5  Generali Index'!$C$13:$HO$13</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FCB3-4FAB-BDC3-EDDD386F0BD4}"/>
            </c:ext>
          </c:extLst>
        </c:ser>
        <c:ser>
          <c:idx val="6"/>
          <c:order val="7"/>
          <c:tx>
            <c:strRef>
              <c:f>'T-15.5  Generali Index'!$HQ$32</c:f>
              <c:strCache>
                <c:ptCount val="1"/>
                <c:pt idx="0">
                  <c:v>Term deposits (2,7%)</c:v>
                </c:pt>
              </c:strCache>
            </c:strRef>
          </c:tx>
          <c:spPr>
            <a:solidFill>
              <a:srgbClr val="3366FF"/>
            </a:solidFill>
            <a:ln w="9525">
              <a:solidFill>
                <a:schemeClr val="bg1">
                  <a:lumMod val="50000"/>
                </a:schemeClr>
              </a:solidFill>
            </a:ln>
          </c:spPr>
          <c:cat>
            <c:strRef>
              <c:f>'T-15.5  Generali Index'!$C$5:$HO$5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'T-15.5  Generali Index'!$C$14:$HO$14</c:f>
              <c:numCache>
                <c:formatCode>_(* #,##0.0_);_(* \(#,##0.0\);_(* "-"?_);_(@_)</c:formatCode>
                <c:ptCount val="11"/>
                <c:pt idx="0">
                  <c:v>0</c:v>
                </c:pt>
                <c:pt idx="1">
                  <c:v>0</c:v>
                </c:pt>
                <c:pt idx="2">
                  <c:v>0</c:v>
                </c:pt>
                <c:pt idx="3">
                  <c:v>0</c:v>
                </c:pt>
                <c:pt idx="4">
                  <c:v>0</c:v>
                </c:pt>
                <c:pt idx="5">
                  <c:v>0</c:v>
                </c:pt>
                <c:pt idx="6">
                  <c:v>0</c:v>
                </c:pt>
                <c:pt idx="7">
                  <c:v>35.200000000000003</c:v>
                </c:pt>
                <c:pt idx="8">
                  <c:v>69.7</c:v>
                </c:pt>
                <c:pt idx="9">
                  <c:v>72.2</c:v>
                </c:pt>
                <c:pt idx="10">
                  <c:v>58.7</c:v>
                </c:pt>
              </c:numCache>
            </c:numRef>
          </c:val>
          <c:extLst>
            <c:ext xmlns:c16="http://schemas.microsoft.com/office/drawing/2014/chart" uri="{C3380CC4-5D6E-409C-BE32-E72D297353CC}">
              <c16:uniqueId val="{00000007-FCB3-4FAB-BDC3-EDDD386F0BD4}"/>
            </c:ext>
          </c:extLst>
        </c:ser>
        <c:ser>
          <c:idx val="4"/>
          <c:order val="8"/>
          <c:tx>
            <c:strRef>
              <c:f>'T-15.5  Generali Index'!$HQ$34</c:f>
              <c:strCache>
                <c:ptCount val="1"/>
                <c:pt idx="0">
                  <c:v>Abroad:  Securities (-)</c:v>
                </c:pt>
              </c:strCache>
            </c:strRef>
          </c:tx>
          <c:spPr>
            <a:solidFill>
              <a:srgbClr val="FF6633"/>
            </a:solidFill>
            <a:ln w="9525">
              <a:solidFill>
                <a:schemeClr val="bg1">
                  <a:lumMod val="50000"/>
                </a:schemeClr>
              </a:solidFill>
            </a:ln>
          </c:spPr>
          <c:cat>
            <c:strRef>
              <c:f>'T-15.5  Generali Index'!$C$5:$HO$5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'T-15.5  Generali Index'!$C$16:$HO$16</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FCB3-4FAB-BDC3-EDDD386F0BD4}"/>
            </c:ext>
          </c:extLst>
        </c:ser>
        <c:ser>
          <c:idx val="11"/>
          <c:order val="9"/>
          <c:tx>
            <c:strRef>
              <c:f>'T-15.5  Generali Index'!$HQ$35</c:f>
              <c:strCache>
                <c:ptCount val="1"/>
                <c:pt idx="0">
                  <c:v>Abroad:  Inv. funds (-)</c:v>
                </c:pt>
              </c:strCache>
            </c:strRef>
          </c:tx>
          <c:spPr>
            <a:solidFill>
              <a:srgbClr val="000080"/>
            </a:solidFill>
            <a:ln>
              <a:solidFill>
                <a:schemeClr val="bg1">
                  <a:lumMod val="50000"/>
                </a:schemeClr>
              </a:solidFill>
            </a:ln>
          </c:spPr>
          <c:cat>
            <c:strRef>
              <c:f>'T-15.5  Generali Index'!$C$5:$HO$5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'T-15.5  Generali Index'!$C$17:$HO$17</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FCB3-4FAB-BDC3-EDDD386F0BD4}"/>
            </c:ext>
          </c:extLst>
        </c:ser>
        <c:ser>
          <c:idx val="7"/>
          <c:order val="10"/>
          <c:tx>
            <c:strRef>
              <c:f>'T-15.5  Generali Index'!$HQ$36</c:f>
              <c:strCache>
                <c:ptCount val="1"/>
                <c:pt idx="0">
                  <c:v>Transaction accounts (7,5%)</c:v>
                </c:pt>
              </c:strCache>
            </c:strRef>
          </c:tx>
          <c:spPr>
            <a:solidFill>
              <a:srgbClr val="99CCFF"/>
            </a:solidFill>
            <a:ln w="9525">
              <a:solidFill>
                <a:schemeClr val="bg1">
                  <a:lumMod val="50000"/>
                </a:schemeClr>
              </a:solidFill>
            </a:ln>
          </c:spPr>
          <c:cat>
            <c:strRef>
              <c:f>'T-15.5  Generali Index'!$C$5:$HO$5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'T-15.5  Generali Index'!$C$18:$HO$18</c:f>
              <c:numCache>
                <c:formatCode>_(* #,##0.0_);_(* \(#,##0.0\);_(* "-"?_);_(@_)</c:formatCode>
                <c:ptCount val="11"/>
                <c:pt idx="0">
                  <c:v>9.9271059800000003</c:v>
                </c:pt>
                <c:pt idx="1">
                  <c:v>18.899999999999999</c:v>
                </c:pt>
                <c:pt idx="2">
                  <c:v>90</c:v>
                </c:pt>
                <c:pt idx="3">
                  <c:v>108.4</c:v>
                </c:pt>
                <c:pt idx="4">
                  <c:v>42.5</c:v>
                </c:pt>
                <c:pt idx="5">
                  <c:v>169.4</c:v>
                </c:pt>
                <c:pt idx="6">
                  <c:v>135.6</c:v>
                </c:pt>
                <c:pt idx="7">
                  <c:v>170.6</c:v>
                </c:pt>
                <c:pt idx="8">
                  <c:v>191</c:v>
                </c:pt>
                <c:pt idx="9">
                  <c:v>183.8</c:v>
                </c:pt>
                <c:pt idx="10">
                  <c:v>163.19999999999999</c:v>
                </c:pt>
              </c:numCache>
            </c:numRef>
          </c:val>
          <c:extLst>
            <c:ext xmlns:c16="http://schemas.microsoft.com/office/drawing/2014/chart" uri="{C3380CC4-5D6E-409C-BE32-E72D297353CC}">
              <c16:uniqueId val="{0000000A-FCB3-4FAB-BDC3-EDDD386F0BD4}"/>
            </c:ext>
          </c:extLst>
        </c:ser>
        <c:ser>
          <c:idx val="8"/>
          <c:order val="11"/>
          <c:tx>
            <c:strRef>
              <c:f>'T-15.5  Generali Index'!$HQ$37</c:f>
              <c:strCache>
                <c:ptCount val="1"/>
                <c:pt idx="0">
                  <c:v>Receivables (-)</c:v>
                </c:pt>
              </c:strCache>
            </c:strRef>
          </c:tx>
          <c:spPr>
            <a:solidFill>
              <a:srgbClr val="333399"/>
            </a:solidFill>
            <a:ln w="9525">
              <a:solidFill>
                <a:schemeClr val="bg1">
                  <a:lumMod val="50000"/>
                </a:schemeClr>
              </a:solidFill>
            </a:ln>
          </c:spPr>
          <c:cat>
            <c:strRef>
              <c:f>'T-15.5  Generali Index'!$C$5:$HO$5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'T-15.5  Generali Index'!$C$19:$HO$19</c:f>
              <c:numCache>
                <c:formatCode>_(* #,##0.0_);_(* \(#,##0.0\);_(* "-"?_);_(@_)</c:formatCode>
                <c:ptCount val="11"/>
                <c:pt idx="0">
                  <c:v>0</c:v>
                </c:pt>
                <c:pt idx="1">
                  <c:v>0</c:v>
                </c:pt>
                <c:pt idx="2">
                  <c:v>0</c:v>
                </c:pt>
                <c:pt idx="3">
                  <c:v>0</c:v>
                </c:pt>
                <c:pt idx="4">
                  <c:v>0</c:v>
                </c:pt>
                <c:pt idx="5">
                  <c:v>0</c:v>
                </c:pt>
                <c:pt idx="6">
                  <c:v>0</c:v>
                </c:pt>
                <c:pt idx="7">
                  <c:v>0.1</c:v>
                </c:pt>
                <c:pt idx="8">
                  <c:v>0.1</c:v>
                </c:pt>
                <c:pt idx="9">
                  <c:v>0.1</c:v>
                </c:pt>
                <c:pt idx="10">
                  <c:v>0.1</c:v>
                </c:pt>
              </c:numCache>
            </c:numRef>
          </c:val>
          <c:extLst>
            <c:ext xmlns:c16="http://schemas.microsoft.com/office/drawing/2014/chart" uri="{C3380CC4-5D6E-409C-BE32-E72D297353CC}">
              <c16:uniqueId val="{0000000B-FCB3-4FAB-BDC3-EDDD386F0BD4}"/>
            </c:ext>
          </c:extLst>
        </c:ser>
        <c:dLbls>
          <c:showLegendKey val="0"/>
          <c:showVal val="0"/>
          <c:showCatName val="0"/>
          <c:showSerName val="0"/>
          <c:showPercent val="0"/>
          <c:showBubbleSize val="0"/>
        </c:dLbls>
        <c:axId val="1213627136"/>
        <c:axId val="1"/>
      </c:areaChart>
      <c:catAx>
        <c:axId val="121362713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1.217982998026886E-3"/>
              <c:y val="0.31740531386090703"/>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27136"/>
        <c:crosses val="autoZero"/>
        <c:crossBetween val="midCat"/>
      </c:valAx>
      <c:spPr>
        <a:noFill/>
        <a:ln w="25400">
          <a:noFill/>
        </a:ln>
      </c:spPr>
    </c:plotArea>
    <c:legend>
      <c:legendPos val="r"/>
      <c:overlay val="0"/>
      <c:spPr>
        <a:noFill/>
        <a:ln>
          <a:noFill/>
        </a:ln>
      </c:spPr>
      <c:txPr>
        <a:bodyPr/>
        <a:lstStyle/>
        <a:p>
          <a:pPr>
            <a:defRPr sz="620" b="0" i="0" u="none" strike="noStrike" baseline="0">
              <a:solidFill>
                <a:srgbClr val="000000"/>
              </a:solidFill>
              <a:latin typeface="Arial"/>
              <a:ea typeface="Arial"/>
              <a:cs typeface="Arial"/>
            </a:defRPr>
          </a:pPr>
          <a:endParaRPr lang="sr-Latn-RS"/>
        </a:p>
      </c:txPr>
    </c:legend>
    <c:plotVisOnly val="1"/>
    <c:dispBlanksAs val="zero"/>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1561039262824E-2"/>
          <c:y val="5.3921568627450983E-2"/>
          <c:w val="0.67636418886912686"/>
          <c:h val="0.82544928207503476"/>
        </c:manualLayout>
      </c:layout>
      <c:areaChart>
        <c:grouping val="stacked"/>
        <c:varyColors val="0"/>
        <c:ser>
          <c:idx val="0"/>
          <c:order val="0"/>
          <c:tx>
            <c:strRef>
              <c:f>'T-15.6  DDOR Garant Štednja'!$HQ$25</c:f>
              <c:strCache>
                <c:ptCount val="1"/>
                <c:pt idx="0">
                  <c:v>Shares (-)</c:v>
                </c:pt>
              </c:strCache>
            </c:strRef>
          </c:tx>
          <c:spPr>
            <a:solidFill>
              <a:srgbClr val="FF8080"/>
            </a:solidFill>
            <a:ln>
              <a:solidFill>
                <a:schemeClr val="bg1">
                  <a:lumMod val="50000"/>
                </a:schemeClr>
              </a:solidFill>
            </a:ln>
          </c:spPr>
          <c:cat>
            <c:strRef>
              <c:f>'T-15.6  DDOR Garant Štednja'!$C$5:$HO$5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'T-15.6  DDOR Garant Štednja'!$C$7:$HO$7</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1FB2-4DA3-8A68-3922FBC2A8B0}"/>
            </c:ext>
          </c:extLst>
        </c:ser>
        <c:ser>
          <c:idx val="1"/>
          <c:order val="1"/>
          <c:tx>
            <c:strRef>
              <c:f>'T-15.6  DDOR Garant Štednja'!$HQ$26</c:f>
              <c:strCache>
                <c:ptCount val="1"/>
                <c:pt idx="0">
                  <c:v>Government bonds (82,6%)</c:v>
                </c:pt>
              </c:strCache>
            </c:strRef>
          </c:tx>
          <c:spPr>
            <a:solidFill>
              <a:srgbClr val="FFFFCC"/>
            </a:solidFill>
            <a:ln w="9525">
              <a:solidFill>
                <a:schemeClr val="bg1">
                  <a:lumMod val="50000"/>
                </a:schemeClr>
              </a:solidFill>
            </a:ln>
          </c:spPr>
          <c:cat>
            <c:strRef>
              <c:f>'T-15.6  DDOR Garant Štednja'!$C$5:$HO$5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'T-15.6  DDOR Garant Štednja'!$C$8:$HO$8</c:f>
              <c:numCache>
                <c:formatCode>_(* #,##0.0_);_(* \(#,##0.0\);_(* "-"?_);_(@_)</c:formatCode>
                <c:ptCount val="11"/>
                <c:pt idx="0">
                  <c:v>494.54924366</c:v>
                </c:pt>
                <c:pt idx="1">
                  <c:v>618</c:v>
                </c:pt>
                <c:pt idx="2">
                  <c:v>754.9</c:v>
                </c:pt>
                <c:pt idx="3">
                  <c:v>919.5</c:v>
                </c:pt>
                <c:pt idx="4">
                  <c:v>1233.5999999999999</c:v>
                </c:pt>
                <c:pt idx="5">
                  <c:v>1436.2</c:v>
                </c:pt>
                <c:pt idx="6">
                  <c:v>1642.9</c:v>
                </c:pt>
                <c:pt idx="7">
                  <c:v>1320.1</c:v>
                </c:pt>
                <c:pt idx="8">
                  <c:v>1588.9</c:v>
                </c:pt>
                <c:pt idx="9">
                  <c:v>2007.5</c:v>
                </c:pt>
                <c:pt idx="10">
                  <c:v>2114.9</c:v>
                </c:pt>
              </c:numCache>
            </c:numRef>
          </c:val>
          <c:extLst>
            <c:ext xmlns:c16="http://schemas.microsoft.com/office/drawing/2014/chart" uri="{C3380CC4-5D6E-409C-BE32-E72D297353CC}">
              <c16:uniqueId val="{00000001-1FB2-4DA3-8A68-3922FBC2A8B0}"/>
            </c:ext>
          </c:extLst>
        </c:ser>
        <c:ser>
          <c:idx val="2"/>
          <c:order val="2"/>
          <c:tx>
            <c:strRef>
              <c:f>'T-15.6  DDOR Garant Štednja'!$HQ$27</c:f>
              <c:strCache>
                <c:ptCount val="1"/>
                <c:pt idx="0">
                  <c:v>Treasury bills (-)</c:v>
                </c:pt>
              </c:strCache>
            </c:strRef>
          </c:tx>
          <c:spPr>
            <a:solidFill>
              <a:schemeClr val="bg1"/>
            </a:solidFill>
            <a:ln w="9525">
              <a:solidFill>
                <a:schemeClr val="bg1">
                  <a:lumMod val="50000"/>
                </a:schemeClr>
              </a:solidFill>
            </a:ln>
          </c:spPr>
          <c:cat>
            <c:strRef>
              <c:f>'T-15.6  DDOR Garant Štednja'!$C$5:$HO$5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'T-15.6  DDOR Garant Štednja'!$C$9:$HO$9</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1FB2-4DA3-8A68-3922FBC2A8B0}"/>
            </c:ext>
          </c:extLst>
        </c:ser>
        <c:ser>
          <c:idx val="3"/>
          <c:order val="3"/>
          <c:tx>
            <c:strRef>
              <c:f>'T-15.6  DDOR Garant Štednja'!$HQ$28</c:f>
              <c:strCache>
                <c:ptCount val="1"/>
                <c:pt idx="0">
                  <c:v>Corporate bonds (1,4%)</c:v>
                </c:pt>
              </c:strCache>
            </c:strRef>
          </c:tx>
          <c:spPr>
            <a:solidFill>
              <a:srgbClr val="FFFF33"/>
            </a:solidFill>
            <a:ln w="9525">
              <a:solidFill>
                <a:schemeClr val="bg1">
                  <a:lumMod val="50000"/>
                </a:schemeClr>
              </a:solidFill>
            </a:ln>
          </c:spPr>
          <c:cat>
            <c:strRef>
              <c:f>'T-15.6  DDOR Garant Štednja'!$C$5:$HO$5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'T-15.6  DDOR Garant Štednja'!$C$10:$HO$10</c:f>
              <c:numCache>
                <c:formatCode>_(* #,##0.0_);_(* \(#,##0.0\);_(* "-"?_);_(@_)</c:formatCode>
                <c:ptCount val="11"/>
                <c:pt idx="0">
                  <c:v>0</c:v>
                </c:pt>
                <c:pt idx="1">
                  <c:v>0</c:v>
                </c:pt>
                <c:pt idx="2">
                  <c:v>0</c:v>
                </c:pt>
                <c:pt idx="3">
                  <c:v>0</c:v>
                </c:pt>
                <c:pt idx="4">
                  <c:v>0</c:v>
                </c:pt>
                <c:pt idx="5">
                  <c:v>0</c:v>
                </c:pt>
                <c:pt idx="6">
                  <c:v>0</c:v>
                </c:pt>
                <c:pt idx="7">
                  <c:v>0</c:v>
                </c:pt>
                <c:pt idx="8">
                  <c:v>0</c:v>
                </c:pt>
                <c:pt idx="9">
                  <c:v>35.1</c:v>
                </c:pt>
                <c:pt idx="10">
                  <c:v>35.1</c:v>
                </c:pt>
              </c:numCache>
            </c:numRef>
          </c:val>
          <c:extLst>
            <c:ext xmlns:c16="http://schemas.microsoft.com/office/drawing/2014/chart" uri="{C3380CC4-5D6E-409C-BE32-E72D297353CC}">
              <c16:uniqueId val="{00000003-1FB2-4DA3-8A68-3922FBC2A8B0}"/>
            </c:ext>
          </c:extLst>
        </c:ser>
        <c:ser>
          <c:idx val="9"/>
          <c:order val="4"/>
          <c:tx>
            <c:strRef>
              <c:f>'T-15.6  DDOR Garant Štednja'!$HQ$29</c:f>
              <c:strCache>
                <c:ptCount val="1"/>
                <c:pt idx="0">
                  <c:v>Other securities (-)</c:v>
                </c:pt>
              </c:strCache>
            </c:strRef>
          </c:tx>
          <c:spPr>
            <a:solidFill>
              <a:srgbClr val="808080"/>
            </a:solidFill>
            <a:ln>
              <a:solidFill>
                <a:schemeClr val="bg1">
                  <a:lumMod val="50000"/>
                </a:schemeClr>
              </a:solidFill>
            </a:ln>
          </c:spPr>
          <c:cat>
            <c:strRef>
              <c:f>'T-15.6  DDOR Garant Štednja'!$C$5:$HO$5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'T-15.6  DDOR Garant Štednja'!$C$11:$HO$11</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1FB2-4DA3-8A68-3922FBC2A8B0}"/>
            </c:ext>
          </c:extLst>
        </c:ser>
        <c:ser>
          <c:idx val="10"/>
          <c:order val="5"/>
          <c:tx>
            <c:strRef>
              <c:f>'T-15.6  DDOR Garant Štednja'!$HQ$30</c:f>
              <c:strCache>
                <c:ptCount val="1"/>
                <c:pt idx="0">
                  <c:v>Investment funds (-)</c:v>
                </c:pt>
              </c:strCache>
            </c:strRef>
          </c:tx>
          <c:spPr>
            <a:solidFill>
              <a:srgbClr val="993366"/>
            </a:solidFill>
            <a:ln>
              <a:solidFill>
                <a:schemeClr val="bg1">
                  <a:lumMod val="50000"/>
                </a:schemeClr>
              </a:solidFill>
            </a:ln>
          </c:spPr>
          <c:cat>
            <c:strRef>
              <c:f>'T-15.6  DDOR Garant Štednja'!$C$5:$HO$5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'T-15.6  DDOR Garant Štednja'!$C$12:$HO$12</c:f>
              <c:numCache>
                <c:formatCode>_(* #,##0.0_);_(* \(#,##0.0\);_(* "-"?_);_(@_)</c:formatCode>
                <c:ptCount val="11"/>
                <c:pt idx="0">
                  <c:v>0</c:v>
                </c:pt>
                <c:pt idx="1">
                  <c:v>9.1</c:v>
                </c:pt>
                <c:pt idx="2">
                  <c:v>22.4</c:v>
                </c:pt>
                <c:pt idx="3">
                  <c:v>10.8</c:v>
                </c:pt>
                <c:pt idx="4">
                  <c:v>11.1</c:v>
                </c:pt>
                <c:pt idx="5">
                  <c:v>11.3</c:v>
                </c:pt>
                <c:pt idx="6">
                  <c:v>21.4</c:v>
                </c:pt>
                <c:pt idx="7">
                  <c:v>0</c:v>
                </c:pt>
                <c:pt idx="8">
                  <c:v>0</c:v>
                </c:pt>
                <c:pt idx="9">
                  <c:v>0</c:v>
                </c:pt>
                <c:pt idx="10">
                  <c:v>0</c:v>
                </c:pt>
              </c:numCache>
            </c:numRef>
          </c:val>
          <c:extLst>
            <c:ext xmlns:c16="http://schemas.microsoft.com/office/drawing/2014/chart" uri="{C3380CC4-5D6E-409C-BE32-E72D297353CC}">
              <c16:uniqueId val="{00000005-1FB2-4DA3-8A68-3922FBC2A8B0}"/>
            </c:ext>
          </c:extLst>
        </c:ser>
        <c:ser>
          <c:idx val="5"/>
          <c:order val="6"/>
          <c:tx>
            <c:strRef>
              <c:f>'T-15.6  DDOR Garant Štednja'!$HQ$31</c:f>
              <c:strCache>
                <c:ptCount val="1"/>
                <c:pt idx="0">
                  <c:v>Real estate (-)</c:v>
                </c:pt>
              </c:strCache>
            </c:strRef>
          </c:tx>
          <c:spPr>
            <a:solidFill>
              <a:srgbClr val="C0C0C0"/>
            </a:solidFill>
            <a:ln w="9525">
              <a:solidFill>
                <a:schemeClr val="bg1">
                  <a:lumMod val="50000"/>
                </a:schemeClr>
              </a:solidFill>
            </a:ln>
          </c:spPr>
          <c:cat>
            <c:strRef>
              <c:f>'T-15.6  DDOR Garant Štednja'!$C$5:$HO$5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'T-15.6  DDOR Garant Štednja'!$C$13:$HO$13</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1FB2-4DA3-8A68-3922FBC2A8B0}"/>
            </c:ext>
          </c:extLst>
        </c:ser>
        <c:ser>
          <c:idx val="6"/>
          <c:order val="7"/>
          <c:tx>
            <c:strRef>
              <c:f>'T-15.6  DDOR Garant Štednja'!$HQ$32</c:f>
              <c:strCache>
                <c:ptCount val="1"/>
                <c:pt idx="0">
                  <c:v>Term deposits (12,7%)</c:v>
                </c:pt>
              </c:strCache>
            </c:strRef>
          </c:tx>
          <c:spPr>
            <a:solidFill>
              <a:srgbClr val="3366FF"/>
            </a:solidFill>
            <a:ln w="9525">
              <a:solidFill>
                <a:schemeClr val="bg1">
                  <a:lumMod val="50000"/>
                </a:schemeClr>
              </a:solidFill>
            </a:ln>
          </c:spPr>
          <c:cat>
            <c:strRef>
              <c:f>'T-15.6  DDOR Garant Štednja'!$C$5:$HO$5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'T-15.6  DDOR Garant Štednja'!$C$14:$HO$14</c:f>
              <c:numCache>
                <c:formatCode>_(* #,##0.0_);_(* \(#,##0.0\);_(* "-"?_);_(@_)</c:formatCode>
                <c:ptCount val="11"/>
                <c:pt idx="0">
                  <c:v>0</c:v>
                </c:pt>
                <c:pt idx="1">
                  <c:v>0</c:v>
                </c:pt>
                <c:pt idx="2">
                  <c:v>0</c:v>
                </c:pt>
                <c:pt idx="3">
                  <c:v>80.3</c:v>
                </c:pt>
                <c:pt idx="4">
                  <c:v>61.1</c:v>
                </c:pt>
                <c:pt idx="5">
                  <c:v>63.4</c:v>
                </c:pt>
                <c:pt idx="6">
                  <c:v>81</c:v>
                </c:pt>
                <c:pt idx="7">
                  <c:v>402.7</c:v>
                </c:pt>
                <c:pt idx="8">
                  <c:v>406.5</c:v>
                </c:pt>
                <c:pt idx="9">
                  <c:v>320.3</c:v>
                </c:pt>
                <c:pt idx="10">
                  <c:v>323.7</c:v>
                </c:pt>
              </c:numCache>
            </c:numRef>
          </c:val>
          <c:extLst>
            <c:ext xmlns:c16="http://schemas.microsoft.com/office/drawing/2014/chart" uri="{C3380CC4-5D6E-409C-BE32-E72D297353CC}">
              <c16:uniqueId val="{00000007-1FB2-4DA3-8A68-3922FBC2A8B0}"/>
            </c:ext>
          </c:extLst>
        </c:ser>
        <c:ser>
          <c:idx val="4"/>
          <c:order val="8"/>
          <c:tx>
            <c:strRef>
              <c:f>'T-15.6  DDOR Garant Štednja'!$HQ$34</c:f>
              <c:strCache>
                <c:ptCount val="1"/>
                <c:pt idx="0">
                  <c:v>Abroad:  Securities (-)</c:v>
                </c:pt>
              </c:strCache>
            </c:strRef>
          </c:tx>
          <c:spPr>
            <a:solidFill>
              <a:srgbClr val="FF6633"/>
            </a:solidFill>
            <a:ln w="9525">
              <a:solidFill>
                <a:schemeClr val="bg1">
                  <a:lumMod val="50000"/>
                </a:schemeClr>
              </a:solidFill>
            </a:ln>
          </c:spPr>
          <c:cat>
            <c:strRef>
              <c:f>'T-15.6  DDOR Garant Štednja'!$C$5:$HO$5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'T-15.6  DDOR Garant Štednja'!$C$16:$HO$16</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FB2-4DA3-8A68-3922FBC2A8B0}"/>
            </c:ext>
          </c:extLst>
        </c:ser>
        <c:ser>
          <c:idx val="11"/>
          <c:order val="9"/>
          <c:tx>
            <c:strRef>
              <c:f>'T-15.6  DDOR Garant Štednja'!$HQ$35</c:f>
              <c:strCache>
                <c:ptCount val="1"/>
                <c:pt idx="0">
                  <c:v>Abroad:  Inv. funds (-)</c:v>
                </c:pt>
              </c:strCache>
            </c:strRef>
          </c:tx>
          <c:spPr>
            <a:solidFill>
              <a:srgbClr val="000080"/>
            </a:solidFill>
            <a:ln>
              <a:solidFill>
                <a:schemeClr val="bg1">
                  <a:lumMod val="50000"/>
                </a:schemeClr>
              </a:solidFill>
            </a:ln>
          </c:spPr>
          <c:cat>
            <c:strRef>
              <c:f>'T-15.6  DDOR Garant Štednja'!$C$5:$HO$5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'T-15.6  DDOR Garant Štednja'!$C$17:$HO$17</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1FB2-4DA3-8A68-3922FBC2A8B0}"/>
            </c:ext>
          </c:extLst>
        </c:ser>
        <c:ser>
          <c:idx val="7"/>
          <c:order val="10"/>
          <c:tx>
            <c:strRef>
              <c:f>'T-15.6  DDOR Garant Štednja'!$HQ$36</c:f>
              <c:strCache>
                <c:ptCount val="1"/>
                <c:pt idx="0">
                  <c:v>Transaction accounts (3,3%)</c:v>
                </c:pt>
              </c:strCache>
            </c:strRef>
          </c:tx>
          <c:spPr>
            <a:solidFill>
              <a:srgbClr val="99CCFF"/>
            </a:solidFill>
            <a:ln w="9525">
              <a:solidFill>
                <a:schemeClr val="bg1">
                  <a:lumMod val="50000"/>
                </a:schemeClr>
              </a:solidFill>
            </a:ln>
          </c:spPr>
          <c:cat>
            <c:strRef>
              <c:f>'T-15.6  DDOR Garant Štednja'!$C$5:$HO$5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'T-15.6  DDOR Garant Štednja'!$C$18:$HO$18</c:f>
              <c:numCache>
                <c:formatCode>_(* #,##0.0_);_(* \(#,##0.0\);_(* "-"?_);_(@_)</c:formatCode>
                <c:ptCount val="11"/>
                <c:pt idx="0">
                  <c:v>19.849448979999998</c:v>
                </c:pt>
                <c:pt idx="1">
                  <c:v>32.700000000000003</c:v>
                </c:pt>
                <c:pt idx="2">
                  <c:v>20.399999999999999</c:v>
                </c:pt>
                <c:pt idx="3">
                  <c:v>10.5</c:v>
                </c:pt>
                <c:pt idx="4">
                  <c:v>24.7</c:v>
                </c:pt>
                <c:pt idx="5">
                  <c:v>42.7</c:v>
                </c:pt>
                <c:pt idx="6">
                  <c:v>77.599999999999994</c:v>
                </c:pt>
                <c:pt idx="7">
                  <c:v>22.9</c:v>
                </c:pt>
                <c:pt idx="8">
                  <c:v>50.9</c:v>
                </c:pt>
                <c:pt idx="9">
                  <c:v>110.4</c:v>
                </c:pt>
                <c:pt idx="10">
                  <c:v>85.5</c:v>
                </c:pt>
              </c:numCache>
            </c:numRef>
          </c:val>
          <c:extLst>
            <c:ext xmlns:c16="http://schemas.microsoft.com/office/drawing/2014/chart" uri="{C3380CC4-5D6E-409C-BE32-E72D297353CC}">
              <c16:uniqueId val="{0000000A-1FB2-4DA3-8A68-3922FBC2A8B0}"/>
            </c:ext>
          </c:extLst>
        </c:ser>
        <c:ser>
          <c:idx val="8"/>
          <c:order val="11"/>
          <c:tx>
            <c:strRef>
              <c:f>'T-15.6  DDOR Garant Štednja'!$HQ$37</c:f>
              <c:strCache>
                <c:ptCount val="1"/>
                <c:pt idx="0">
                  <c:v>Receivables (-)</c:v>
                </c:pt>
              </c:strCache>
            </c:strRef>
          </c:tx>
          <c:spPr>
            <a:solidFill>
              <a:srgbClr val="333399"/>
            </a:solidFill>
            <a:ln w="9525">
              <a:solidFill>
                <a:schemeClr val="bg1">
                  <a:lumMod val="50000"/>
                </a:schemeClr>
              </a:solidFill>
            </a:ln>
          </c:spPr>
          <c:cat>
            <c:strRef>
              <c:f>'T-15.6  DDOR Garant Štednja'!$C$5:$HO$5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'T-15.6  DDOR Garant Štednja'!$C$19:$HO$19</c:f>
              <c:numCache>
                <c:formatCode>_(* #,##0.0_);_(* \(#,##0.0\);_(* "-"?_);_(@_)</c:formatCode>
                <c:ptCount val="11"/>
                <c:pt idx="0">
                  <c:v>1.6922E-3</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1FB2-4DA3-8A68-3922FBC2A8B0}"/>
            </c:ext>
          </c:extLst>
        </c:ser>
        <c:dLbls>
          <c:showLegendKey val="0"/>
          <c:showVal val="0"/>
          <c:showCatName val="0"/>
          <c:showSerName val="0"/>
          <c:showPercent val="0"/>
          <c:showBubbleSize val="0"/>
        </c:dLbls>
        <c:axId val="1213623392"/>
        <c:axId val="1"/>
      </c:areaChart>
      <c:catAx>
        <c:axId val="121362339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1.2177781056056517E-3"/>
              <c:y val="0.31740568043519701"/>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23392"/>
        <c:crosses val="autoZero"/>
        <c:crossBetween val="midCat"/>
      </c:valAx>
      <c:spPr>
        <a:noFill/>
        <a:ln w="25400">
          <a:noFill/>
        </a:ln>
      </c:spPr>
    </c:plotArea>
    <c:legend>
      <c:legendPos val="r"/>
      <c:overlay val="0"/>
      <c:spPr>
        <a:noFill/>
        <a:ln>
          <a:noFill/>
        </a:ln>
      </c:spPr>
      <c:txPr>
        <a:bodyPr/>
        <a:lstStyle/>
        <a:p>
          <a:pPr>
            <a:defRPr sz="620" b="0" i="0" u="none" strike="noStrike" baseline="0">
              <a:solidFill>
                <a:srgbClr val="000000"/>
              </a:solidFill>
              <a:latin typeface="Arial"/>
              <a:ea typeface="Arial"/>
              <a:cs typeface="Arial"/>
            </a:defRPr>
          </a:pPr>
          <a:endParaRPr lang="sr-Latn-RS"/>
        </a:p>
      </c:txPr>
    </c:legend>
    <c:plotVisOnly val="1"/>
    <c:dispBlanksAs val="zero"/>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1561039262824E-2"/>
          <c:y val="5.3921568627450983E-2"/>
          <c:w val="0.67636418886912686"/>
          <c:h val="0.82544928207503476"/>
        </c:manualLayout>
      </c:layout>
      <c:areaChart>
        <c:grouping val="stacked"/>
        <c:varyColors val="0"/>
        <c:ser>
          <c:idx val="0"/>
          <c:order val="0"/>
          <c:tx>
            <c:strRef>
              <c:f>'T-15.7  Raiffeisen Euro Future'!$DP$25</c:f>
              <c:strCache>
                <c:ptCount val="1"/>
                <c:pt idx="0">
                  <c:v>Shares (-)</c:v>
                </c:pt>
              </c:strCache>
            </c:strRef>
          </c:tx>
          <c:spPr>
            <a:solidFill>
              <a:srgbClr val="FF8080"/>
            </a:solidFill>
            <a:ln>
              <a:solidFill>
                <a:schemeClr val="bg1">
                  <a:lumMod val="50000"/>
                </a:schemeClr>
              </a:solidFill>
            </a:ln>
          </c:spPr>
          <c:cat>
            <c:strRef>
              <c:f>'T-15.7  Raiffeisen Euro Future'!$C$5:$DO$5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'T-15.7  Raiffeisen Euro Future'!$C$7:$DO$7</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199-4266-8B16-56E84D39387B}"/>
            </c:ext>
          </c:extLst>
        </c:ser>
        <c:ser>
          <c:idx val="1"/>
          <c:order val="1"/>
          <c:tx>
            <c:strRef>
              <c:f>'T-15.7  Raiffeisen Euro Future'!$DP$26</c:f>
              <c:strCache>
                <c:ptCount val="1"/>
                <c:pt idx="0">
                  <c:v>Government bonds (75,4%)</c:v>
                </c:pt>
              </c:strCache>
            </c:strRef>
          </c:tx>
          <c:spPr>
            <a:solidFill>
              <a:srgbClr val="FFFFCC"/>
            </a:solidFill>
            <a:ln w="9525">
              <a:solidFill>
                <a:schemeClr val="bg1">
                  <a:lumMod val="50000"/>
                </a:schemeClr>
              </a:solidFill>
            </a:ln>
          </c:spPr>
          <c:cat>
            <c:strRef>
              <c:f>'T-15.7  Raiffeisen Euro Future'!$C$5:$DO$5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'T-15.7  Raiffeisen Euro Future'!$C$8:$DO$8</c:f>
              <c:numCache>
                <c:formatCode>_(* #,##0.0_);_(* \(#,##0.0\);_(* "-"?_);_(@_)</c:formatCode>
                <c:ptCount val="11"/>
                <c:pt idx="0">
                  <c:v>7.5330292600000002</c:v>
                </c:pt>
                <c:pt idx="1">
                  <c:v>25.5</c:v>
                </c:pt>
                <c:pt idx="2">
                  <c:v>89.4</c:v>
                </c:pt>
                <c:pt idx="3">
                  <c:v>129.1</c:v>
                </c:pt>
                <c:pt idx="4">
                  <c:v>169.3</c:v>
                </c:pt>
                <c:pt idx="5">
                  <c:v>221.1</c:v>
                </c:pt>
                <c:pt idx="6">
                  <c:v>264.7</c:v>
                </c:pt>
                <c:pt idx="7">
                  <c:v>432</c:v>
                </c:pt>
                <c:pt idx="8">
                  <c:v>566.6</c:v>
                </c:pt>
                <c:pt idx="9">
                  <c:v>738.9</c:v>
                </c:pt>
                <c:pt idx="10">
                  <c:v>733.4</c:v>
                </c:pt>
              </c:numCache>
            </c:numRef>
          </c:val>
          <c:extLst>
            <c:ext xmlns:c16="http://schemas.microsoft.com/office/drawing/2014/chart" uri="{C3380CC4-5D6E-409C-BE32-E72D297353CC}">
              <c16:uniqueId val="{00000001-F199-4266-8B16-56E84D39387B}"/>
            </c:ext>
          </c:extLst>
        </c:ser>
        <c:ser>
          <c:idx val="2"/>
          <c:order val="2"/>
          <c:tx>
            <c:strRef>
              <c:f>'T-15.7  Raiffeisen Euro Future'!$DP$27</c:f>
              <c:strCache>
                <c:ptCount val="1"/>
                <c:pt idx="0">
                  <c:v>Treasury bills (-)</c:v>
                </c:pt>
              </c:strCache>
            </c:strRef>
          </c:tx>
          <c:spPr>
            <a:solidFill>
              <a:schemeClr val="bg1"/>
            </a:solidFill>
            <a:ln w="9525">
              <a:solidFill>
                <a:schemeClr val="bg1">
                  <a:lumMod val="50000"/>
                </a:schemeClr>
              </a:solidFill>
            </a:ln>
          </c:spPr>
          <c:cat>
            <c:strRef>
              <c:f>'T-15.7  Raiffeisen Euro Future'!$C$5:$DO$5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'T-15.7  Raiffeisen Euro Future'!$C$9:$DO$9</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F199-4266-8B16-56E84D39387B}"/>
            </c:ext>
          </c:extLst>
        </c:ser>
        <c:ser>
          <c:idx val="3"/>
          <c:order val="3"/>
          <c:tx>
            <c:strRef>
              <c:f>'T-15.7  Raiffeisen Euro Future'!$DP$28</c:f>
              <c:strCache>
                <c:ptCount val="1"/>
                <c:pt idx="0">
                  <c:v>Corporate bonds (-)</c:v>
                </c:pt>
              </c:strCache>
            </c:strRef>
          </c:tx>
          <c:spPr>
            <a:solidFill>
              <a:srgbClr val="FFFF33"/>
            </a:solidFill>
            <a:ln w="9525">
              <a:solidFill>
                <a:schemeClr val="bg1">
                  <a:lumMod val="50000"/>
                </a:schemeClr>
              </a:solidFill>
            </a:ln>
          </c:spPr>
          <c:cat>
            <c:strRef>
              <c:f>'T-15.7  Raiffeisen Euro Future'!$C$5:$DO$5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'T-15.7  Raiffeisen Euro Future'!$C$10:$DO$10</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F199-4266-8B16-56E84D39387B}"/>
            </c:ext>
          </c:extLst>
        </c:ser>
        <c:ser>
          <c:idx val="9"/>
          <c:order val="4"/>
          <c:tx>
            <c:strRef>
              <c:f>'T-15.7  Raiffeisen Euro Future'!$DP$29</c:f>
              <c:strCache>
                <c:ptCount val="1"/>
                <c:pt idx="0">
                  <c:v>Other securities (-)</c:v>
                </c:pt>
              </c:strCache>
            </c:strRef>
          </c:tx>
          <c:spPr>
            <a:solidFill>
              <a:srgbClr val="808080"/>
            </a:solidFill>
            <a:ln>
              <a:solidFill>
                <a:schemeClr val="bg1">
                  <a:lumMod val="50000"/>
                </a:schemeClr>
              </a:solidFill>
            </a:ln>
          </c:spPr>
          <c:cat>
            <c:strRef>
              <c:f>'T-15.7  Raiffeisen Euro Future'!$C$5:$DO$5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'T-15.7  Raiffeisen Euro Future'!$C$11:$DO$11</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F199-4266-8B16-56E84D39387B}"/>
            </c:ext>
          </c:extLst>
        </c:ser>
        <c:ser>
          <c:idx val="10"/>
          <c:order val="5"/>
          <c:tx>
            <c:strRef>
              <c:f>'T-15.7  Raiffeisen Euro Future'!$DP$30</c:f>
              <c:strCache>
                <c:ptCount val="1"/>
                <c:pt idx="0">
                  <c:v>Investment funds (-)</c:v>
                </c:pt>
              </c:strCache>
            </c:strRef>
          </c:tx>
          <c:spPr>
            <a:solidFill>
              <a:srgbClr val="993366"/>
            </a:solidFill>
            <a:ln>
              <a:solidFill>
                <a:schemeClr val="bg1">
                  <a:lumMod val="50000"/>
                </a:schemeClr>
              </a:solidFill>
            </a:ln>
          </c:spPr>
          <c:cat>
            <c:strRef>
              <c:f>'T-15.7  Raiffeisen Euro Future'!$C$5:$DO$5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'T-15.7  Raiffeisen Euro Future'!$C$12:$DO$12</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F199-4266-8B16-56E84D39387B}"/>
            </c:ext>
          </c:extLst>
        </c:ser>
        <c:ser>
          <c:idx val="5"/>
          <c:order val="6"/>
          <c:tx>
            <c:strRef>
              <c:f>'T-15.7  Raiffeisen Euro Future'!$DP$31</c:f>
              <c:strCache>
                <c:ptCount val="1"/>
                <c:pt idx="0">
                  <c:v>Real estate (-)</c:v>
                </c:pt>
              </c:strCache>
            </c:strRef>
          </c:tx>
          <c:spPr>
            <a:solidFill>
              <a:srgbClr val="C0C0C0"/>
            </a:solidFill>
            <a:ln w="9525">
              <a:solidFill>
                <a:schemeClr val="bg1">
                  <a:lumMod val="50000"/>
                </a:schemeClr>
              </a:solidFill>
            </a:ln>
          </c:spPr>
          <c:cat>
            <c:strRef>
              <c:f>'T-15.7  Raiffeisen Euro Future'!$C$5:$DO$5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'T-15.7  Raiffeisen Euro Future'!$C$13:$DO$13</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F199-4266-8B16-56E84D39387B}"/>
            </c:ext>
          </c:extLst>
        </c:ser>
        <c:ser>
          <c:idx val="6"/>
          <c:order val="7"/>
          <c:tx>
            <c:strRef>
              <c:f>'T-15.7  Raiffeisen Euro Future'!$DP$32</c:f>
              <c:strCache>
                <c:ptCount val="1"/>
                <c:pt idx="0">
                  <c:v>Term deposits (-)</c:v>
                </c:pt>
              </c:strCache>
            </c:strRef>
          </c:tx>
          <c:spPr>
            <a:solidFill>
              <a:srgbClr val="3366FF"/>
            </a:solidFill>
            <a:ln w="9525">
              <a:solidFill>
                <a:schemeClr val="bg1">
                  <a:lumMod val="50000"/>
                </a:schemeClr>
              </a:solidFill>
            </a:ln>
          </c:spPr>
          <c:cat>
            <c:strRef>
              <c:f>'T-15.7  Raiffeisen Euro Future'!$C$5:$DO$5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'T-15.7  Raiffeisen Euro Future'!$C$14:$DO$14</c:f>
              <c:numCache>
                <c:formatCode>_(* #,##0.0_);_(* \(#,##0.0\);_(* "-"?_);_(@_)</c:formatCode>
                <c:ptCount val="11"/>
                <c:pt idx="0">
                  <c:v>0</c:v>
                </c:pt>
                <c:pt idx="1">
                  <c:v>0</c:v>
                </c:pt>
                <c:pt idx="2">
                  <c:v>5.3</c:v>
                </c:pt>
                <c:pt idx="3">
                  <c:v>19.600000000000001</c:v>
                </c:pt>
                <c:pt idx="4">
                  <c:v>29.4</c:v>
                </c:pt>
                <c:pt idx="5">
                  <c:v>53.7</c:v>
                </c:pt>
                <c:pt idx="6">
                  <c:v>57.6</c:v>
                </c:pt>
                <c:pt idx="7">
                  <c:v>85.3</c:v>
                </c:pt>
                <c:pt idx="8">
                  <c:v>121.8</c:v>
                </c:pt>
                <c:pt idx="9">
                  <c:v>0</c:v>
                </c:pt>
                <c:pt idx="10">
                  <c:v>0</c:v>
                </c:pt>
              </c:numCache>
            </c:numRef>
          </c:val>
          <c:extLst>
            <c:ext xmlns:c16="http://schemas.microsoft.com/office/drawing/2014/chart" uri="{C3380CC4-5D6E-409C-BE32-E72D297353CC}">
              <c16:uniqueId val="{00000007-F199-4266-8B16-56E84D39387B}"/>
            </c:ext>
          </c:extLst>
        </c:ser>
        <c:ser>
          <c:idx val="7"/>
          <c:order val="10"/>
          <c:tx>
            <c:strRef>
              <c:f>'T-15.7  Raiffeisen Euro Future'!$DP$36</c:f>
              <c:strCache>
                <c:ptCount val="1"/>
                <c:pt idx="0">
                  <c:v>Transaction accounts (24,6%)</c:v>
                </c:pt>
              </c:strCache>
            </c:strRef>
          </c:tx>
          <c:spPr>
            <a:solidFill>
              <a:srgbClr val="99CCFF"/>
            </a:solidFill>
            <a:ln w="9525">
              <a:solidFill>
                <a:schemeClr val="bg1">
                  <a:lumMod val="50000"/>
                </a:schemeClr>
              </a:solidFill>
            </a:ln>
          </c:spPr>
          <c:cat>
            <c:strRef>
              <c:f>'T-15.7  Raiffeisen Euro Future'!$C$5:$DO$5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'T-15.7  Raiffeisen Euro Future'!$C$18:$DO$18</c:f>
              <c:numCache>
                <c:formatCode>_(* #,##0.0_);_(* \(#,##0.0\);_(* "-"?_);_(@_)</c:formatCode>
                <c:ptCount val="11"/>
                <c:pt idx="0">
                  <c:v>1.5532202900000001</c:v>
                </c:pt>
                <c:pt idx="1">
                  <c:v>9.3000000000000007</c:v>
                </c:pt>
                <c:pt idx="2">
                  <c:v>13.6</c:v>
                </c:pt>
                <c:pt idx="3">
                  <c:v>8.8000000000000007</c:v>
                </c:pt>
                <c:pt idx="4">
                  <c:v>26.4</c:v>
                </c:pt>
                <c:pt idx="5">
                  <c:v>15.5</c:v>
                </c:pt>
                <c:pt idx="6">
                  <c:v>61.5</c:v>
                </c:pt>
                <c:pt idx="7">
                  <c:v>101.2</c:v>
                </c:pt>
                <c:pt idx="8">
                  <c:v>81.900000000000006</c:v>
                </c:pt>
                <c:pt idx="9">
                  <c:v>193.8</c:v>
                </c:pt>
                <c:pt idx="10">
                  <c:v>238.7</c:v>
                </c:pt>
              </c:numCache>
            </c:numRef>
          </c:val>
          <c:extLst>
            <c:ext xmlns:c16="http://schemas.microsoft.com/office/drawing/2014/chart" uri="{C3380CC4-5D6E-409C-BE32-E72D297353CC}">
              <c16:uniqueId val="{0000000A-F199-4266-8B16-56E84D39387B}"/>
            </c:ext>
          </c:extLst>
        </c:ser>
        <c:ser>
          <c:idx val="8"/>
          <c:order val="11"/>
          <c:tx>
            <c:strRef>
              <c:f>'T-15.7  Raiffeisen Euro Future'!$DP$37</c:f>
              <c:strCache>
                <c:ptCount val="1"/>
                <c:pt idx="0">
                  <c:v>Receivables (-)</c:v>
                </c:pt>
              </c:strCache>
            </c:strRef>
          </c:tx>
          <c:spPr>
            <a:solidFill>
              <a:srgbClr val="333399"/>
            </a:solidFill>
            <a:ln w="9525">
              <a:solidFill>
                <a:schemeClr val="bg1">
                  <a:lumMod val="50000"/>
                </a:schemeClr>
              </a:solidFill>
            </a:ln>
          </c:spPr>
          <c:cat>
            <c:strRef>
              <c:f>'T-15.7  Raiffeisen Euro Future'!$C$5:$DO$5</c:f>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f>'T-15.7  Raiffeisen Euro Future'!$C$19:$DO$19</c:f>
              <c:numCache>
                <c:formatCode>_(* #,##0.0_);_(* \(#,##0.0\);_(* "-"?_);_(@_)</c:formatCode>
                <c:ptCount val="11"/>
                <c:pt idx="0">
                  <c:v>6.7144700000000002E-3</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F199-4266-8B16-56E84D39387B}"/>
            </c:ext>
          </c:extLst>
        </c:ser>
        <c:dLbls>
          <c:showLegendKey val="0"/>
          <c:showVal val="0"/>
          <c:showCatName val="0"/>
          <c:showSerName val="0"/>
          <c:showPercent val="0"/>
          <c:showBubbleSize val="0"/>
        </c:dLbls>
        <c:axId val="1213628384"/>
        <c:axId val="1"/>
        <c:extLst>
          <c:ext xmlns:c15="http://schemas.microsoft.com/office/drawing/2012/chart" uri="{02D57815-91ED-43cb-92C2-25804820EDAC}">
            <c15:filteredAreaSeries>
              <c15:ser>
                <c:idx val="4"/>
                <c:order val="8"/>
                <c:tx>
                  <c:strRef>
                    <c:extLst>
                      <c:ext uri="{02D57815-91ED-43cb-92C2-25804820EDAC}">
                        <c15:formulaRef>
                          <c15:sqref>'T-15.7  Raiffeisen Euro Future'!$DP$34</c15:sqref>
                        </c15:formulaRef>
                      </c:ext>
                    </c:extLst>
                    <c:strCache>
                      <c:ptCount val="1"/>
                      <c:pt idx="0">
                        <c:v>У иностранству:  ХоВ (-)</c:v>
                      </c:pt>
                    </c:strCache>
                  </c:strRef>
                </c:tx>
                <c:spPr>
                  <a:solidFill>
                    <a:srgbClr val="FF6633"/>
                  </a:solidFill>
                  <a:ln w="9525">
                    <a:solidFill>
                      <a:schemeClr val="bg1">
                        <a:lumMod val="50000"/>
                      </a:schemeClr>
                    </a:solidFill>
                  </a:ln>
                </c:spPr>
                <c:cat>
                  <c:strRef>
                    <c:extLst>
                      <c:ext uri="{02D57815-91ED-43cb-92C2-25804820EDAC}">
                        <c15:formulaRef>
                          <c15:sqref>'T-15.7  Raiffeisen Euro Future'!$C$5:$DO$5</c15:sqref>
                        </c15:formulaRef>
                      </c:ext>
                    </c:extLst>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extLst>
                      <c:ext uri="{02D57815-91ED-43cb-92C2-25804820EDAC}">
                        <c15:formulaRef>
                          <c15:sqref>'T-15.7  Raiffeisen Euro Future'!$C$16:$DO$16</c15:sqref>
                        </c15:formulaRef>
                      </c:ext>
                    </c:extLst>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F199-4266-8B16-56E84D39387B}"/>
                  </c:ext>
                </c:extLst>
              </c15:ser>
            </c15:filteredAreaSeries>
            <c15:filteredAreaSeries>
              <c15:ser>
                <c:idx val="11"/>
                <c:order val="9"/>
                <c:tx>
                  <c:strRef>
                    <c:extLst xmlns:c15="http://schemas.microsoft.com/office/drawing/2012/chart">
                      <c:ext xmlns:c15="http://schemas.microsoft.com/office/drawing/2012/chart" uri="{02D57815-91ED-43cb-92C2-25804820EDAC}">
                        <c15:formulaRef>
                          <c15:sqref>'T-15.7  Raiffeisen Euro Future'!$DP$35</c15:sqref>
                        </c15:formulaRef>
                      </c:ext>
                    </c:extLst>
                    <c:strCache>
                      <c:ptCount val="1"/>
                      <c:pt idx="0">
                        <c:v>У иностранству:  Инв. фонд. (-)</c:v>
                      </c:pt>
                    </c:strCache>
                  </c:strRef>
                </c:tx>
                <c:spPr>
                  <a:solidFill>
                    <a:srgbClr val="000080"/>
                  </a:solidFill>
                  <a:ln>
                    <a:solidFill>
                      <a:schemeClr val="bg1">
                        <a:lumMod val="50000"/>
                      </a:schemeClr>
                    </a:solidFill>
                  </a:ln>
                </c:spPr>
                <c:cat>
                  <c:strRef>
                    <c:extLst xmlns:c15="http://schemas.microsoft.com/office/drawing/2012/chart">
                      <c:ext xmlns:c15="http://schemas.microsoft.com/office/drawing/2012/chart" uri="{02D57815-91ED-43cb-92C2-25804820EDAC}">
                        <c15:formulaRef>
                          <c15:sqref>'T-15.7  Raiffeisen Euro Future'!$C$5:$DO$5</c15:sqref>
                        </c15:formulaRef>
                      </c:ext>
                    </c:extLst>
                    <c:strCache>
                      <c:ptCount val="11"/>
                      <c:pt idx="0">
                        <c:v>12/2015</c:v>
                      </c:pt>
                      <c:pt idx="1">
                        <c:v>12/2016</c:v>
                      </c:pt>
                      <c:pt idx="2">
                        <c:v>12/2017</c:v>
                      </c:pt>
                      <c:pt idx="3">
                        <c:v>12/2018</c:v>
                      </c:pt>
                      <c:pt idx="4">
                        <c:v>12/2019</c:v>
                      </c:pt>
                      <c:pt idx="5">
                        <c:v>12/2020</c:v>
                      </c:pt>
                      <c:pt idx="6">
                        <c:v>12/2021</c:v>
                      </c:pt>
                      <c:pt idx="7">
                        <c:v>12/2022</c:v>
                      </c:pt>
                      <c:pt idx="8">
                        <c:v>12/2023</c:v>
                      </c:pt>
                      <c:pt idx="9">
                        <c:v>12/2024</c:v>
                      </c:pt>
                      <c:pt idx="10">
                        <c:v>03/2025</c:v>
                      </c:pt>
                    </c:strCache>
                  </c:strRef>
                </c:cat>
                <c:val>
                  <c:numRef>
                    <c:extLst xmlns:c15="http://schemas.microsoft.com/office/drawing/2012/chart">
                      <c:ext xmlns:c15="http://schemas.microsoft.com/office/drawing/2012/chart" uri="{02D57815-91ED-43cb-92C2-25804820EDAC}">
                        <c15:formulaRef>
                          <c15:sqref>'T-15.7  Raiffeisen Euro Future'!$C$17:$DO$17</c15:sqref>
                        </c15:formulaRef>
                      </c:ext>
                    </c:extLst>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9-F199-4266-8B16-56E84D39387B}"/>
                  </c:ext>
                </c:extLst>
              </c15:ser>
            </c15:filteredAreaSeries>
          </c:ext>
        </c:extLst>
      </c:areaChart>
      <c:catAx>
        <c:axId val="121362838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prstDash val="lgDash"/>
            </a:ln>
          </c:spPr>
        </c:majorGridlines>
        <c:title>
          <c:tx>
            <c:rich>
              <a:bodyPr/>
              <a:lstStyle/>
              <a:p>
                <a:pPr>
                  <a:defRPr sz="800" b="0" i="1" u="none" strike="noStrike" baseline="0">
                    <a:solidFill>
                      <a:srgbClr val="000000"/>
                    </a:solidFill>
                    <a:latin typeface="Arial"/>
                    <a:ea typeface="Arial"/>
                    <a:cs typeface="Arial"/>
                  </a:defRPr>
                </a:pPr>
                <a:r>
                  <a:rPr lang="sr-Latn-RS"/>
                  <a:t>(RSD '000 000)</a:t>
                </a:r>
              </a:p>
            </c:rich>
          </c:tx>
          <c:layout>
            <c:manualLayout>
              <c:xMode val="edge"/>
              <c:yMode val="edge"/>
              <c:x val="1.2178390995923197E-3"/>
              <c:y val="0.31740540411172008"/>
            </c:manualLayout>
          </c:layout>
          <c:overlay val="0"/>
          <c:spPr>
            <a:noFill/>
            <a:ln>
              <a:noFill/>
            </a:ln>
          </c:spPr>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r-Latn-RS"/>
          </a:p>
        </c:txPr>
        <c:crossAx val="1213628384"/>
        <c:crosses val="autoZero"/>
        <c:crossBetween val="midCat"/>
        <c:minorUnit val="1.3435800000000002"/>
      </c:valAx>
      <c:spPr>
        <a:noFill/>
        <a:ln w="25400">
          <a:noFill/>
        </a:ln>
      </c:spPr>
    </c:plotArea>
    <c:legend>
      <c:legendPos val="r"/>
      <c:overlay val="0"/>
      <c:spPr>
        <a:noFill/>
        <a:ln>
          <a:noFill/>
        </a:ln>
      </c:spPr>
      <c:txPr>
        <a:bodyPr/>
        <a:lstStyle/>
        <a:p>
          <a:pPr>
            <a:defRPr sz="620" b="0" i="0" u="none" strike="noStrike" baseline="0">
              <a:solidFill>
                <a:srgbClr val="000000"/>
              </a:solidFill>
              <a:latin typeface="Arial"/>
              <a:ea typeface="Arial"/>
              <a:cs typeface="Arial"/>
            </a:defRPr>
          </a:pPr>
          <a:endParaRPr lang="sr-Latn-RS"/>
        </a:p>
      </c:txPr>
    </c:legend>
    <c:plotVisOnly val="1"/>
    <c:dispBlanksAs val="zero"/>
    <c:showDLblsOverMax val="0"/>
  </c:chart>
  <c:spPr>
    <a:noFill/>
    <a:ln>
      <a:noFill/>
    </a:ln>
  </c:spPr>
  <c:txPr>
    <a:bodyPr/>
    <a:lstStyle/>
    <a:p>
      <a:pPr>
        <a:defRPr sz="800" b="0" i="0" u="none" strike="noStrike" baseline="0">
          <a:solidFill>
            <a:srgbClr val="000000"/>
          </a:solidFill>
          <a:latin typeface="Arial"/>
          <a:ea typeface="Arial"/>
          <a:cs typeface="Arial"/>
        </a:defRPr>
      </a:pPr>
      <a:endParaRPr lang="sr-Latn-R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0</xdr:colOff>
      <xdr:row>46</xdr:row>
      <xdr:rowOff>1</xdr:rowOff>
    </xdr:from>
    <xdr:to>
      <xdr:col>11</xdr:col>
      <xdr:colOff>66674</xdr:colOff>
      <xdr:row>64</xdr:row>
      <xdr:rowOff>152401</xdr:rowOff>
    </xdr:to>
    <xdr:graphicFrame macro="">
      <xdr:nvGraphicFramePr>
        <xdr:cNvPr id="6741067" name="FONDex">
          <a:extLst>
            <a:ext uri="{FF2B5EF4-FFF2-40B4-BE49-F238E27FC236}">
              <a16:creationId xmlns:a16="http://schemas.microsoft.com/office/drawing/2014/main" id="{F8899CD3-5BF4-24FE-D0AF-92EEFBC17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7620</xdr:rowOff>
    </xdr:from>
    <xdr:to>
      <xdr:col>223</xdr:col>
      <xdr:colOff>0</xdr:colOff>
      <xdr:row>57</xdr:row>
      <xdr:rowOff>297180</xdr:rowOff>
    </xdr:to>
    <xdr:graphicFrame macro="">
      <xdr:nvGraphicFramePr>
        <xdr:cNvPr id="6753429" name="Chart 1">
          <a:extLst>
            <a:ext uri="{FF2B5EF4-FFF2-40B4-BE49-F238E27FC236}">
              <a16:creationId xmlns:a16="http://schemas.microsoft.com/office/drawing/2014/main" id="{828E72BF-72A8-CA79-F164-D2B24BAD8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59</xdr:row>
      <xdr:rowOff>0</xdr:rowOff>
    </xdr:from>
    <xdr:to>
      <xdr:col>223</xdr:col>
      <xdr:colOff>0</xdr:colOff>
      <xdr:row>77</xdr:row>
      <xdr:rowOff>274320</xdr:rowOff>
    </xdr:to>
    <xdr:graphicFrame macro="">
      <xdr:nvGraphicFramePr>
        <xdr:cNvPr id="6753430" name="Chart 2">
          <a:extLst>
            <a:ext uri="{FF2B5EF4-FFF2-40B4-BE49-F238E27FC236}">
              <a16:creationId xmlns:a16="http://schemas.microsoft.com/office/drawing/2014/main" id="{9BECFE2A-97DC-74D6-DABF-7A0851E6B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55</xdr:row>
      <xdr:rowOff>123825</xdr:rowOff>
    </xdr:from>
    <xdr:to>
      <xdr:col>223</xdr:col>
      <xdr:colOff>0</xdr:colOff>
      <xdr:row>73</xdr:row>
      <xdr:rowOff>0</xdr:rowOff>
    </xdr:to>
    <xdr:graphicFrame macro="">
      <xdr:nvGraphicFramePr>
        <xdr:cNvPr id="6769739" name="Chart 3">
          <a:extLst>
            <a:ext uri="{FF2B5EF4-FFF2-40B4-BE49-F238E27FC236}">
              <a16:creationId xmlns:a16="http://schemas.microsoft.com/office/drawing/2014/main" id="{98482B9B-FACE-7373-B570-32029F77F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44</xdr:row>
      <xdr:rowOff>15240</xdr:rowOff>
    </xdr:from>
    <xdr:to>
      <xdr:col>223</xdr:col>
      <xdr:colOff>0</xdr:colOff>
      <xdr:row>61</xdr:row>
      <xdr:rowOff>297180</xdr:rowOff>
    </xdr:to>
    <xdr:graphicFrame macro="">
      <xdr:nvGraphicFramePr>
        <xdr:cNvPr id="6773835" name="Chart 4">
          <a:extLst>
            <a:ext uri="{FF2B5EF4-FFF2-40B4-BE49-F238E27FC236}">
              <a16:creationId xmlns:a16="http://schemas.microsoft.com/office/drawing/2014/main" id="{0F6CA619-5EF1-5383-C1DB-A48C48BD0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46</xdr:row>
      <xdr:rowOff>15240</xdr:rowOff>
    </xdr:from>
    <xdr:to>
      <xdr:col>223</xdr:col>
      <xdr:colOff>0</xdr:colOff>
      <xdr:row>63</xdr:row>
      <xdr:rowOff>297180</xdr:rowOff>
    </xdr:to>
    <xdr:graphicFrame macro="">
      <xdr:nvGraphicFramePr>
        <xdr:cNvPr id="6782027" name="Chart 5">
          <a:extLst>
            <a:ext uri="{FF2B5EF4-FFF2-40B4-BE49-F238E27FC236}">
              <a16:creationId xmlns:a16="http://schemas.microsoft.com/office/drawing/2014/main" id="{AB428FA7-9497-CC8B-DC2E-55A99FD6F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60960</xdr:colOff>
      <xdr:row>23</xdr:row>
      <xdr:rowOff>7620</xdr:rowOff>
    </xdr:from>
    <xdr:to>
      <xdr:col>290</xdr:col>
      <xdr:colOff>60960</xdr:colOff>
      <xdr:row>40</xdr:row>
      <xdr:rowOff>160020</xdr:rowOff>
    </xdr:to>
    <xdr:graphicFrame macro="">
      <xdr:nvGraphicFramePr>
        <xdr:cNvPr id="6786271" name="Chart 6">
          <a:extLst>
            <a:ext uri="{FF2B5EF4-FFF2-40B4-BE49-F238E27FC236}">
              <a16:creationId xmlns:a16="http://schemas.microsoft.com/office/drawing/2014/main" id="{055F6C71-E9D8-721E-2A7E-1C1B07083D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15240</xdr:rowOff>
    </xdr:from>
    <xdr:to>
      <xdr:col>290</xdr:col>
      <xdr:colOff>0</xdr:colOff>
      <xdr:row>60</xdr:row>
      <xdr:rowOff>297180</xdr:rowOff>
    </xdr:to>
    <xdr:graphicFrame macro="">
      <xdr:nvGraphicFramePr>
        <xdr:cNvPr id="6786272" name="Chart 7">
          <a:extLst>
            <a:ext uri="{FF2B5EF4-FFF2-40B4-BE49-F238E27FC236}">
              <a16:creationId xmlns:a16="http://schemas.microsoft.com/office/drawing/2014/main" id="{5D715B0A-8256-4C80-AF69-4A15DF101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63</xdr:row>
      <xdr:rowOff>15240</xdr:rowOff>
    </xdr:from>
    <xdr:to>
      <xdr:col>290</xdr:col>
      <xdr:colOff>0</xdr:colOff>
      <xdr:row>80</xdr:row>
      <xdr:rowOff>297180</xdr:rowOff>
    </xdr:to>
    <xdr:graphicFrame macro="">
      <xdr:nvGraphicFramePr>
        <xdr:cNvPr id="6786273" name="Chart 8">
          <a:extLst>
            <a:ext uri="{FF2B5EF4-FFF2-40B4-BE49-F238E27FC236}">
              <a16:creationId xmlns:a16="http://schemas.microsoft.com/office/drawing/2014/main" id="{51DA8465-CB6B-2D8C-6F77-7B8512FBD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39</xdr:row>
      <xdr:rowOff>15240</xdr:rowOff>
    </xdr:from>
    <xdr:to>
      <xdr:col>289</xdr:col>
      <xdr:colOff>0</xdr:colOff>
      <xdr:row>56</xdr:row>
      <xdr:rowOff>297180</xdr:rowOff>
    </xdr:to>
    <xdr:graphicFrame macro="">
      <xdr:nvGraphicFramePr>
        <xdr:cNvPr id="6796363" name="Chart 9">
          <a:extLst>
            <a:ext uri="{FF2B5EF4-FFF2-40B4-BE49-F238E27FC236}">
              <a16:creationId xmlns:a16="http://schemas.microsoft.com/office/drawing/2014/main" id="{35A001FB-8AFC-DFF4-CB16-082D9A461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38</xdr:row>
      <xdr:rowOff>66675</xdr:rowOff>
    </xdr:from>
    <xdr:to>
      <xdr:col>223</xdr:col>
      <xdr:colOff>0</xdr:colOff>
      <xdr:row>54</xdr:row>
      <xdr:rowOff>66675</xdr:rowOff>
    </xdr:to>
    <xdr:graphicFrame macro="">
      <xdr:nvGraphicFramePr>
        <xdr:cNvPr id="19541066" name="Chart 10">
          <a:extLst>
            <a:ext uri="{FF2B5EF4-FFF2-40B4-BE49-F238E27FC236}">
              <a16:creationId xmlns:a16="http://schemas.microsoft.com/office/drawing/2014/main" id="{7EF70B38-7067-7F54-72FB-C9212263E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38</xdr:row>
      <xdr:rowOff>95250</xdr:rowOff>
    </xdr:from>
    <xdr:to>
      <xdr:col>223</xdr:col>
      <xdr:colOff>0</xdr:colOff>
      <xdr:row>54</xdr:row>
      <xdr:rowOff>95250</xdr:rowOff>
    </xdr:to>
    <xdr:graphicFrame macro="">
      <xdr:nvGraphicFramePr>
        <xdr:cNvPr id="6799435" name="Chart 10">
          <a:extLst>
            <a:ext uri="{FF2B5EF4-FFF2-40B4-BE49-F238E27FC236}">
              <a16:creationId xmlns:a16="http://schemas.microsoft.com/office/drawing/2014/main" id="{E21C4D51-9654-C46C-0947-F92B0EC8F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38</xdr:row>
      <xdr:rowOff>76200</xdr:rowOff>
    </xdr:from>
    <xdr:to>
      <xdr:col>223</xdr:col>
      <xdr:colOff>0</xdr:colOff>
      <xdr:row>54</xdr:row>
      <xdr:rowOff>76200</xdr:rowOff>
    </xdr:to>
    <xdr:graphicFrame macro="">
      <xdr:nvGraphicFramePr>
        <xdr:cNvPr id="19543114" name="Chart 10">
          <a:extLst>
            <a:ext uri="{FF2B5EF4-FFF2-40B4-BE49-F238E27FC236}">
              <a16:creationId xmlns:a16="http://schemas.microsoft.com/office/drawing/2014/main" id="{49EC62E3-B75D-301F-ED8A-426393331C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38</xdr:row>
      <xdr:rowOff>95250</xdr:rowOff>
    </xdr:from>
    <xdr:to>
      <xdr:col>223</xdr:col>
      <xdr:colOff>0</xdr:colOff>
      <xdr:row>54</xdr:row>
      <xdr:rowOff>95250</xdr:rowOff>
    </xdr:to>
    <xdr:graphicFrame macro="">
      <xdr:nvGraphicFramePr>
        <xdr:cNvPr id="19544138" name="Chart 10">
          <a:extLst>
            <a:ext uri="{FF2B5EF4-FFF2-40B4-BE49-F238E27FC236}">
              <a16:creationId xmlns:a16="http://schemas.microsoft.com/office/drawing/2014/main" id="{3B815101-1DD3-8079-DAD9-16C750345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38</xdr:row>
      <xdr:rowOff>83820</xdr:rowOff>
    </xdr:from>
    <xdr:to>
      <xdr:col>223</xdr:col>
      <xdr:colOff>0</xdr:colOff>
      <xdr:row>54</xdr:row>
      <xdr:rowOff>99060</xdr:rowOff>
    </xdr:to>
    <xdr:graphicFrame macro="">
      <xdr:nvGraphicFramePr>
        <xdr:cNvPr id="19545162" name="Chart 10">
          <a:extLst>
            <a:ext uri="{FF2B5EF4-FFF2-40B4-BE49-F238E27FC236}">
              <a16:creationId xmlns:a16="http://schemas.microsoft.com/office/drawing/2014/main" id="{D7F11195-6AA6-1876-8CDA-2FDC1305E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38</xdr:row>
      <xdr:rowOff>85725</xdr:rowOff>
    </xdr:from>
    <xdr:to>
      <xdr:col>223</xdr:col>
      <xdr:colOff>0</xdr:colOff>
      <xdr:row>54</xdr:row>
      <xdr:rowOff>85725</xdr:rowOff>
    </xdr:to>
    <xdr:graphicFrame macro="">
      <xdr:nvGraphicFramePr>
        <xdr:cNvPr id="19546186" name="Chart 10">
          <a:extLst>
            <a:ext uri="{FF2B5EF4-FFF2-40B4-BE49-F238E27FC236}">
              <a16:creationId xmlns:a16="http://schemas.microsoft.com/office/drawing/2014/main" id="{09B6BA60-1347-A05E-7C57-4EEE999A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38</xdr:row>
      <xdr:rowOff>66675</xdr:rowOff>
    </xdr:from>
    <xdr:to>
      <xdr:col>119</xdr:col>
      <xdr:colOff>0</xdr:colOff>
      <xdr:row>53</xdr:row>
      <xdr:rowOff>104775</xdr:rowOff>
    </xdr:to>
    <xdr:graphicFrame macro="">
      <xdr:nvGraphicFramePr>
        <xdr:cNvPr id="63037514" name="Chart 10">
          <a:extLst>
            <a:ext uri="{FF2B5EF4-FFF2-40B4-BE49-F238E27FC236}">
              <a16:creationId xmlns:a16="http://schemas.microsoft.com/office/drawing/2014/main" id="{2DD66515-C3F7-4958-13F5-1DEB542C0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
    <tabColor indexed="9"/>
  </sheetPr>
  <dimension ref="A1:IU76"/>
  <sheetViews>
    <sheetView topLeftCell="A39" zoomScaleNormal="100" workbookViewId="0">
      <selection activeCell="A39" sqref="A39"/>
    </sheetView>
  </sheetViews>
  <sheetFormatPr defaultColWidth="10.6640625" defaultRowHeight="13.2" x14ac:dyDescent="0.25"/>
  <cols>
    <col min="1" max="1" width="120.6640625" style="46" customWidth="1"/>
    <col min="2" max="229" width="9.109375" style="46" customWidth="1"/>
    <col min="230" max="16384" width="10.6640625" style="46"/>
  </cols>
  <sheetData>
    <row r="1" spans="1:255" ht="50.1" hidden="1" customHeight="1" x14ac:dyDescent="0.25">
      <c r="A1" s="208" t="s">
        <v>551</v>
      </c>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row>
    <row r="2" spans="1:255" ht="99.9" hidden="1" customHeight="1" x14ac:dyDescent="0.25">
      <c r="A2" s="209"/>
    </row>
    <row r="3" spans="1:255" ht="24.6" hidden="1" x14ac:dyDescent="0.25">
      <c r="A3" s="211" t="s">
        <v>585</v>
      </c>
    </row>
    <row r="4" spans="1:255" ht="20.100000000000001" hidden="1" customHeight="1" x14ac:dyDescent="0.25">
      <c r="A4" s="249">
        <v>45747</v>
      </c>
    </row>
    <row r="5" spans="1:255" ht="99.9" hidden="1" customHeight="1" x14ac:dyDescent="0.25">
      <c r="A5" s="209"/>
    </row>
    <row r="6" spans="1:255" ht="20.100000000000001" hidden="1" customHeight="1" x14ac:dyDescent="0.25">
      <c r="A6" s="214" t="s">
        <v>216</v>
      </c>
    </row>
    <row r="7" spans="1:255" ht="12.75" hidden="1" customHeight="1" x14ac:dyDescent="0.25">
      <c r="A7" s="213" t="s">
        <v>239</v>
      </c>
    </row>
    <row r="8" spans="1:255" ht="12.75" hidden="1" customHeight="1" x14ac:dyDescent="0.25">
      <c r="A8" s="213" t="s">
        <v>240</v>
      </c>
    </row>
    <row r="9" spans="1:255" ht="12.75" hidden="1" customHeight="1" x14ac:dyDescent="0.25">
      <c r="A9" s="213" t="s">
        <v>242</v>
      </c>
    </row>
    <row r="10" spans="1:255" ht="12.75" hidden="1" customHeight="1" x14ac:dyDescent="0.25">
      <c r="A10" s="213" t="s">
        <v>244</v>
      </c>
    </row>
    <row r="11" spans="1:255" ht="12.75" hidden="1" customHeight="1" x14ac:dyDescent="0.25">
      <c r="A11" s="213" t="s">
        <v>245</v>
      </c>
    </row>
    <row r="12" spans="1:255" ht="12.75" hidden="1" customHeight="1" x14ac:dyDescent="0.25">
      <c r="A12" s="213" t="s">
        <v>246</v>
      </c>
    </row>
    <row r="13" spans="1:255" ht="12.75" hidden="1" customHeight="1" x14ac:dyDescent="0.25">
      <c r="A13" s="213" t="s">
        <v>247</v>
      </c>
    </row>
    <row r="14" spans="1:255" ht="12.75" hidden="1" customHeight="1" x14ac:dyDescent="0.25">
      <c r="A14" s="213" t="s">
        <v>248</v>
      </c>
    </row>
    <row r="15" spans="1:255" ht="12.75" hidden="1" customHeight="1" x14ac:dyDescent="0.25">
      <c r="A15" s="213" t="s">
        <v>249</v>
      </c>
    </row>
    <row r="16" spans="1:255" ht="12.75" hidden="1" customHeight="1" x14ac:dyDescent="0.25">
      <c r="A16" s="213" t="s">
        <v>632</v>
      </c>
    </row>
    <row r="17" spans="1:1" ht="12.75" hidden="1" customHeight="1" x14ac:dyDescent="0.25">
      <c r="A17" s="213" t="s">
        <v>633</v>
      </c>
    </row>
    <row r="18" spans="1:1" ht="12.75" hidden="1" customHeight="1" x14ac:dyDescent="0.25">
      <c r="A18" s="213" t="s">
        <v>634</v>
      </c>
    </row>
    <row r="19" spans="1:1" ht="12.75" hidden="1" customHeight="1" x14ac:dyDescent="0.25">
      <c r="A19" s="213" t="s">
        <v>635</v>
      </c>
    </row>
    <row r="20" spans="1:1" ht="12.75" hidden="1" customHeight="1" x14ac:dyDescent="0.25">
      <c r="A20" s="213" t="s">
        <v>636</v>
      </c>
    </row>
    <row r="21" spans="1:1" ht="12.75" hidden="1" customHeight="1" x14ac:dyDescent="0.25">
      <c r="A21" s="213" t="s">
        <v>637</v>
      </c>
    </row>
    <row r="22" spans="1:1" ht="12.75" hidden="1" customHeight="1" x14ac:dyDescent="0.25">
      <c r="A22" s="213" t="s">
        <v>638</v>
      </c>
    </row>
    <row r="23" spans="1:1" ht="12.75" hidden="1" customHeight="1" x14ac:dyDescent="0.25">
      <c r="A23" s="213" t="s">
        <v>639</v>
      </c>
    </row>
    <row r="24" spans="1:1" ht="12.75" hidden="1" customHeight="1" x14ac:dyDescent="0.25">
      <c r="A24" s="213" t="s">
        <v>640</v>
      </c>
    </row>
    <row r="25" spans="1:1" ht="12.75" hidden="1" customHeight="1" x14ac:dyDescent="0.25">
      <c r="A25" s="213" t="s">
        <v>641</v>
      </c>
    </row>
    <row r="26" spans="1:1" ht="12.75" hidden="1" customHeight="1" x14ac:dyDescent="0.25">
      <c r="A26" s="213" t="s">
        <v>642</v>
      </c>
    </row>
    <row r="27" spans="1:1" ht="12.75" hidden="1" customHeight="1" x14ac:dyDescent="0.25">
      <c r="A27" s="213" t="s">
        <v>643</v>
      </c>
    </row>
    <row r="28" spans="1:1" ht="20.100000000000001" hidden="1" customHeight="1" x14ac:dyDescent="0.25">
      <c r="A28" s="214" t="s">
        <v>217</v>
      </c>
    </row>
    <row r="29" spans="1:1" ht="12.75" hidden="1" customHeight="1" x14ac:dyDescent="0.25">
      <c r="A29" s="213" t="s">
        <v>301</v>
      </c>
    </row>
    <row r="30" spans="1:1" ht="12.75" hidden="1" customHeight="1" x14ac:dyDescent="0.25">
      <c r="A30" s="213" t="s">
        <v>311</v>
      </c>
    </row>
    <row r="31" spans="1:1" ht="12.75" hidden="1" customHeight="1" x14ac:dyDescent="0.25">
      <c r="A31" s="213" t="s">
        <v>303</v>
      </c>
    </row>
    <row r="32" spans="1:1" ht="12.75" hidden="1" customHeight="1" x14ac:dyDescent="0.25">
      <c r="A32" s="213" t="s">
        <v>483</v>
      </c>
    </row>
    <row r="33" spans="1:255" ht="12.75" hidden="1" customHeight="1" x14ac:dyDescent="0.25">
      <c r="A33" s="213" t="s">
        <v>484</v>
      </c>
    </row>
    <row r="34" spans="1:255" ht="12.75" hidden="1" customHeight="1" x14ac:dyDescent="0.25">
      <c r="A34" s="213" t="s">
        <v>304</v>
      </c>
    </row>
    <row r="35" spans="1:255" ht="12.75" hidden="1" customHeight="1" x14ac:dyDescent="0.25">
      <c r="A35" s="213" t="s">
        <v>306</v>
      </c>
    </row>
    <row r="36" spans="1:255" ht="12.75" hidden="1" customHeight="1" x14ac:dyDescent="0.25">
      <c r="A36" s="213" t="s">
        <v>308</v>
      </c>
    </row>
    <row r="37" spans="1:255" ht="12.75" hidden="1" customHeight="1" x14ac:dyDescent="0.25">
      <c r="A37" s="213" t="s">
        <v>480</v>
      </c>
    </row>
    <row r="38" spans="1:255" ht="20.100000000000001" hidden="1" customHeight="1" x14ac:dyDescent="0.25">
      <c r="A38" s="214" t="s">
        <v>205</v>
      </c>
    </row>
    <row r="39" spans="1:255" ht="50.1" customHeight="1" x14ac:dyDescent="0.25">
      <c r="A39" s="208" t="s">
        <v>552</v>
      </c>
      <c r="HV39" s="248"/>
      <c r="HW39" s="248"/>
      <c r="HX39" s="248"/>
      <c r="HY39" s="248"/>
      <c r="HZ39" s="248"/>
      <c r="IA39" s="248"/>
      <c r="IB39" s="248"/>
      <c r="IC39" s="248"/>
      <c r="ID39" s="248"/>
      <c r="IE39" s="248"/>
      <c r="IF39" s="248"/>
      <c r="IG39" s="248"/>
      <c r="IH39" s="248"/>
      <c r="II39" s="248"/>
      <c r="IJ39" s="248"/>
      <c r="IK39" s="248"/>
      <c r="IL39" s="248"/>
      <c r="IM39" s="248"/>
      <c r="IN39" s="248"/>
      <c r="IO39" s="248"/>
      <c r="IP39" s="248"/>
      <c r="IQ39" s="248"/>
      <c r="IR39" s="248"/>
      <c r="IS39" s="248"/>
      <c r="IT39" s="248"/>
      <c r="IU39" s="248"/>
    </row>
    <row r="40" spans="1:255" ht="99.9" customHeight="1" x14ac:dyDescent="0.25">
      <c r="A40" s="210"/>
    </row>
    <row r="41" spans="1:255" ht="24.6" x14ac:dyDescent="0.25">
      <c r="A41" s="211" t="s">
        <v>238</v>
      </c>
    </row>
    <row r="42" spans="1:255" ht="20.100000000000001" customHeight="1" x14ac:dyDescent="0.25">
      <c r="A42" s="250">
        <v>45747</v>
      </c>
    </row>
    <row r="43" spans="1:255" ht="99.9" customHeight="1" x14ac:dyDescent="0.25">
      <c r="A43" s="212"/>
    </row>
    <row r="44" spans="1:255" ht="20.100000000000001" customHeight="1" x14ac:dyDescent="0.25">
      <c r="A44" s="214" t="s">
        <v>219</v>
      </c>
    </row>
    <row r="45" spans="1:255" ht="12.75" customHeight="1" x14ac:dyDescent="0.25">
      <c r="A45" s="213" t="s">
        <v>37</v>
      </c>
    </row>
    <row r="46" spans="1:255" ht="12.75" customHeight="1" x14ac:dyDescent="0.25">
      <c r="A46" s="213" t="s">
        <v>241</v>
      </c>
    </row>
    <row r="47" spans="1:255" ht="12.75" customHeight="1" x14ac:dyDescent="0.25">
      <c r="A47" s="213" t="s">
        <v>243</v>
      </c>
    </row>
    <row r="48" spans="1:255" ht="12.75" customHeight="1" x14ac:dyDescent="0.25">
      <c r="A48" s="213" t="s">
        <v>43</v>
      </c>
    </row>
    <row r="49" spans="1:1" ht="12.75" customHeight="1" x14ac:dyDescent="0.25">
      <c r="A49" s="213" t="s">
        <v>44</v>
      </c>
    </row>
    <row r="50" spans="1:1" ht="12.75" customHeight="1" x14ac:dyDescent="0.25">
      <c r="A50" s="213" t="s">
        <v>48</v>
      </c>
    </row>
    <row r="51" spans="1:1" ht="12.75" customHeight="1" x14ac:dyDescent="0.25">
      <c r="A51" s="213" t="s">
        <v>50</v>
      </c>
    </row>
    <row r="52" spans="1:1" ht="12.75" customHeight="1" x14ac:dyDescent="0.25">
      <c r="A52" s="213" t="s">
        <v>53</v>
      </c>
    </row>
    <row r="53" spans="1:1" ht="12.75" customHeight="1" x14ac:dyDescent="0.25">
      <c r="A53" s="213" t="s">
        <v>54</v>
      </c>
    </row>
    <row r="54" spans="1:1" ht="12.75" customHeight="1" x14ac:dyDescent="0.25">
      <c r="A54" s="213" t="s">
        <v>644</v>
      </c>
    </row>
    <row r="55" spans="1:1" ht="12.75" customHeight="1" x14ac:dyDescent="0.25">
      <c r="A55" s="213" t="s">
        <v>645</v>
      </c>
    </row>
    <row r="56" spans="1:1" ht="12.75" customHeight="1" x14ac:dyDescent="0.25">
      <c r="A56" s="213" t="s">
        <v>646</v>
      </c>
    </row>
    <row r="57" spans="1:1" ht="12.75" customHeight="1" x14ac:dyDescent="0.25">
      <c r="A57" s="213" t="s">
        <v>647</v>
      </c>
    </row>
    <row r="58" spans="1:1" ht="12.75" customHeight="1" x14ac:dyDescent="0.25">
      <c r="A58" s="213" t="s">
        <v>648</v>
      </c>
    </row>
    <row r="59" spans="1:1" ht="12.75" customHeight="1" x14ac:dyDescent="0.25">
      <c r="A59" s="213" t="s">
        <v>844</v>
      </c>
    </row>
    <row r="60" spans="1:1" ht="12.75" customHeight="1" x14ac:dyDescent="0.25">
      <c r="A60" s="213" t="s">
        <v>649</v>
      </c>
    </row>
    <row r="61" spans="1:1" ht="12.75" customHeight="1" x14ac:dyDescent="0.25">
      <c r="A61" s="213" t="s">
        <v>650</v>
      </c>
    </row>
    <row r="62" spans="1:1" ht="12.75" customHeight="1" x14ac:dyDescent="0.25">
      <c r="A62" s="213" t="s">
        <v>651</v>
      </c>
    </row>
    <row r="63" spans="1:1" ht="12.75" customHeight="1" x14ac:dyDescent="0.25">
      <c r="A63" s="213" t="s">
        <v>845</v>
      </c>
    </row>
    <row r="64" spans="1:1" ht="12.75" customHeight="1" x14ac:dyDescent="0.25">
      <c r="A64" s="213" t="s">
        <v>652</v>
      </c>
    </row>
    <row r="65" spans="1:1" ht="12.75" customHeight="1" x14ac:dyDescent="0.25">
      <c r="A65" s="213" t="s">
        <v>653</v>
      </c>
    </row>
    <row r="66" spans="1:1" ht="20.100000000000001" customHeight="1" x14ac:dyDescent="0.25">
      <c r="A66" s="214" t="s">
        <v>218</v>
      </c>
    </row>
    <row r="67" spans="1:1" ht="12.75" customHeight="1" x14ac:dyDescent="0.25">
      <c r="A67" s="213" t="s">
        <v>302</v>
      </c>
    </row>
    <row r="68" spans="1:1" ht="12.75" customHeight="1" x14ac:dyDescent="0.25">
      <c r="A68" s="213" t="s">
        <v>313</v>
      </c>
    </row>
    <row r="69" spans="1:1" ht="12.75" customHeight="1" x14ac:dyDescent="0.25">
      <c r="A69" s="213" t="s">
        <v>46</v>
      </c>
    </row>
    <row r="70" spans="1:1" ht="12.75" customHeight="1" x14ac:dyDescent="0.25">
      <c r="A70" s="213" t="s">
        <v>487</v>
      </c>
    </row>
    <row r="71" spans="1:1" ht="12.75" customHeight="1" x14ac:dyDescent="0.25">
      <c r="A71" s="213" t="s">
        <v>489</v>
      </c>
    </row>
    <row r="72" spans="1:1" ht="12.75" customHeight="1" x14ac:dyDescent="0.25">
      <c r="A72" s="213" t="s">
        <v>305</v>
      </c>
    </row>
    <row r="73" spans="1:1" ht="12.75" customHeight="1" x14ac:dyDescent="0.25">
      <c r="A73" s="213" t="s">
        <v>307</v>
      </c>
    </row>
    <row r="74" spans="1:1" ht="12.75" customHeight="1" x14ac:dyDescent="0.25">
      <c r="A74" s="213" t="s">
        <v>56</v>
      </c>
    </row>
    <row r="75" spans="1:1" ht="12.75" customHeight="1" x14ac:dyDescent="0.25">
      <c r="A75" s="213" t="s">
        <v>481</v>
      </c>
    </row>
    <row r="76" spans="1:1" ht="20.100000000000001" customHeight="1" x14ac:dyDescent="0.25">
      <c r="A76" s="214" t="s">
        <v>206</v>
      </c>
    </row>
  </sheetData>
  <phoneticPr fontId="3" type="noConversion"/>
  <hyperlinks>
    <hyperlink ref="A38" location="MET_SR" display="МЕТОДОЛОШКА ОБЈАШЊЕЊА" xr:uid="{00000000-0004-0000-0000-000000000000}"/>
    <hyperlink ref="A7" location="T1_SR" display="Табела 1.   Кључни показатељи пословања ДПФ" xr:uid="{00000000-0004-0000-0000-000001000000}"/>
    <hyperlink ref="A8" location="T2_SR" display="Табела 2.   Нето имовина ДПФ" xr:uid="{00000000-0004-0000-0000-000002000000}"/>
    <hyperlink ref="A9" location="T3_SR" display="Табела 3.   Тржишно учешће ДПФ (мерено нето имовином)" xr:uid="{00000000-0004-0000-0000-000003000000}"/>
    <hyperlink ref="A29" location="G1_SR" display="Графикон 1.   Нето имовина ДПФ" xr:uid="{00000000-0004-0000-0000-000004000000}"/>
    <hyperlink ref="A30" location="G2_SR" display="Графикон 2.   Тржишна концентрација (мерена HHI индексом)" xr:uid="{00000000-0004-0000-0000-000005000000}"/>
    <hyperlink ref="A10" location="T4_SR" display="Табела 4.   Структура имовине ДПФ по врстама улагања" xr:uid="{00000000-0004-0000-0000-000006000000}"/>
    <hyperlink ref="A11" location="T5_SR" display="Табела 5.   Валутна структура имовине ДПФ" xr:uid="{00000000-0004-0000-0000-000007000000}"/>
    <hyperlink ref="A31" location="G3_SR" display="Графикон 3.   Структура имовине у сектору ДПФ" xr:uid="{00000000-0004-0000-0000-000008000000}"/>
    <hyperlink ref="A12" location="T6_SR" display="Табела 6.   Број чланова (уговора о чланству) по фондовима" xr:uid="{00000000-0004-0000-0000-000009000000}"/>
    <hyperlink ref="A13" location="T7_SR" display="Табела 7.   Број активних чланова (уговора) по фондовима" xr:uid="{00000000-0004-0000-0000-00000A000000}"/>
    <hyperlink ref="A32" location="G4_SR" display="Графикон 4.   Укупан број чланова у фази акумулације и број активних чланова (уговора)" xr:uid="{00000000-0004-0000-0000-00000B000000}"/>
    <hyperlink ref="A14" location="T8_SR" display="Табела 8.   Број корисника по фондовима" xr:uid="{00000000-0004-0000-0000-00000C000000}"/>
    <hyperlink ref="A15" location="T9_SR" display="Табела 9.   Број активних корисника по фондовима" xr:uid="{00000000-0004-0000-0000-00000D000000}"/>
    <hyperlink ref="A33" location="G5_SR" display="Графикон 5.   Укупан број корисника у фази акумулације и број активних корисника" xr:uid="{00000000-0004-0000-0000-00000E000000}"/>
    <hyperlink ref="A16" location="T11_SR" display="Табела 11.   Уплате доприноса, исплате средстава, трансфери између фондова и накнаде" xr:uid="{00000000-0004-0000-0000-00000F000000}"/>
    <hyperlink ref="A34" location="G6_SR" display="Графикон 6.   Уплате доприноса" xr:uid="{00000000-0004-0000-0000-000010000000}"/>
    <hyperlink ref="A35" location="G7_SR" display="Графикон 7.   Исплате средстава" xr:uid="{00000000-0004-0000-0000-000011000000}"/>
    <hyperlink ref="A36" location="G8_SR" display="Графикон 8.   Трансфери између фондова" xr:uid="{00000000-0004-0000-0000-000012000000}"/>
    <hyperlink ref="A17" location="T12_SR" display="Табела 12.   Трговање хартијама од вредности" xr:uid="{00000000-0004-0000-0000-000013000000}"/>
    <hyperlink ref="A18" location="T13_SR" display="Табела 13.   Трансакциони трошкови" xr:uid="{00000000-0004-0000-0000-000014000000}"/>
    <hyperlink ref="A37" location="G9_SR" display="Графикон 9.   Куповина и продаја хартија од вредности" xr:uid="{00000000-0004-0000-0000-000015000000}"/>
    <hyperlink ref="A19" location="T14_SR" display="Табела 14.   Промене вредности индекса FONDex, BELEX15 и курса EUR/RSD" xr:uid="{00000000-0004-0000-0000-000016000000}"/>
    <hyperlink ref="A20" location="T15_SR" display="Табела 15.   Број запослених у друштвима за управљање" xr:uid="{00000000-0004-0000-0000-000017000000}"/>
    <hyperlink ref="A21" location="T16.1_SR" display="Табела 16.1.   Структура имовине:  Delta Generali Basic" xr:uid="{00000000-0004-0000-0000-000018000000}"/>
    <hyperlink ref="A23" location="T16.3_SR" display="Табела 16.3.   Структура имовине:  DDOR Garant" xr:uid="{00000000-0004-0000-0000-000019000000}"/>
    <hyperlink ref="A24" location="T16.4_SR" display="Табела 16.4.   Структура имовине:  Dunav" xr:uid="{00000000-0004-0000-0000-00001A000000}"/>
    <hyperlink ref="A25" location="T16.5_SR" display="Табела 16.5.   Структура имовине:  Delta Generali Index" xr:uid="{00000000-0004-0000-0000-00001B000000}"/>
    <hyperlink ref="A26" location="T16.7_SR" display="Табела 16.7.   Структура имовине:  Societe Generale Štednja" xr:uid="{00000000-0004-0000-0000-00001C000000}"/>
    <hyperlink ref="A76" location="MET_EN" display="METHODOLOGICAL EXPLANATIONS" xr:uid="{00000000-0004-0000-0000-00001D000000}"/>
    <hyperlink ref="A45" location="T1_EN" display="Table 1.   Key indicators of VPF operations" xr:uid="{00000000-0004-0000-0000-00001E000000}"/>
    <hyperlink ref="A46" location="T2_EN" display="Table 2.   Net assets of VPFs" xr:uid="{00000000-0004-0000-0000-00001F000000}"/>
    <hyperlink ref="A47" location="T3_EN" display="Table 3.   Market share of VPFs (measured by net assets)" xr:uid="{00000000-0004-0000-0000-000020000000}"/>
    <hyperlink ref="A67" location="G1_EN" display="Chart 1.   Net assets of VPFs" xr:uid="{00000000-0004-0000-0000-000021000000}"/>
    <hyperlink ref="A68" location="G2_EN" display="Chart 2.   Market concentration (measured by HHI)" xr:uid="{00000000-0004-0000-0000-000022000000}"/>
    <hyperlink ref="A48" location="T4_EN" display="Table 4.   Structure of VPFs by asset class" xr:uid="{00000000-0004-0000-0000-000023000000}"/>
    <hyperlink ref="A49" location="T5_EN" display="Table 5.   Currency structure of VPFs" xr:uid="{00000000-0004-0000-0000-000024000000}"/>
    <hyperlink ref="A69" location="G3_EN" display="Chart 3.   Asset structure of VPF industry" xr:uid="{00000000-0004-0000-0000-000025000000}"/>
    <hyperlink ref="A50" location="T6_EN" display="Table 6.   Number of members (membership contracts) by fund" xr:uid="{00000000-0004-0000-0000-000026000000}"/>
    <hyperlink ref="A51" location="T7_EN" display="Table 7.   Number of active members (contracts) by fund" xr:uid="{00000000-0004-0000-0000-000027000000}"/>
    <hyperlink ref="A70" location="G4_EN" display="Chart 4.   Total number of contributing members and number of active members (contracts)" xr:uid="{00000000-0004-0000-0000-000028000000}"/>
    <hyperlink ref="A52" location="T8_EN" display="Table 8.   Number of users by fund" xr:uid="{00000000-0004-0000-0000-000029000000}"/>
    <hyperlink ref="A53" location="T9_EN" display="Table 9.   Number of active users by fund" xr:uid="{00000000-0004-0000-0000-00002A000000}"/>
    <hyperlink ref="A71" location="G5_EN" display="Chart 5.   Total number of contributing users and number of active users" xr:uid="{00000000-0004-0000-0000-00002B000000}"/>
    <hyperlink ref="A54" location="T11_EN" display="Table 11.   Contribution payments, withdrawals, transfers between funds and fees charged" xr:uid="{00000000-0004-0000-0000-00002C000000}"/>
    <hyperlink ref="A72" location="G6_EN" display="Chart 6.   Contribution payments" xr:uid="{00000000-0004-0000-0000-00002D000000}"/>
    <hyperlink ref="A73" location="G7_EN" display="Chart 7.   Withdrawals" xr:uid="{00000000-0004-0000-0000-00002E000000}"/>
    <hyperlink ref="A74" location="G8_EN" display="Chart 8.   Transfers between funds" xr:uid="{00000000-0004-0000-0000-00002F000000}"/>
    <hyperlink ref="A55" location="T12_EN" display="Table 12.   Securities trading" xr:uid="{00000000-0004-0000-0000-000030000000}"/>
    <hyperlink ref="A56" location="T13_EN" display="Table 13.   Transaction costs" xr:uid="{00000000-0004-0000-0000-000031000000}"/>
    <hyperlink ref="A75" location="G9_EN" display="Chart 9.   Purchases and sales of securities" xr:uid="{00000000-0004-0000-0000-000032000000}"/>
    <hyperlink ref="A57" location="T14_EN" display="Table 14.   Changes of FONDex and BELEX15 indices and the EUR/RSD exchange rate" xr:uid="{00000000-0004-0000-0000-000033000000}"/>
    <hyperlink ref="A58" location="T15_EN" display="Table 15.   Number of management companies employees" xr:uid="{00000000-0004-0000-0000-000034000000}"/>
    <hyperlink ref="A59" location="T16.1_EN" display="Table 16.1.   Asset structure:  Delta Generali Basic" xr:uid="{00000000-0004-0000-0000-000035000000}"/>
    <hyperlink ref="A61" location="T16.3_EN" display="Table 16.3.   Asset structure:  DDOR Garant" xr:uid="{00000000-0004-0000-0000-000036000000}"/>
    <hyperlink ref="A62" location="T16.4_EN" display="Table 16.4.   Asset structure:  Dunav" xr:uid="{00000000-0004-0000-0000-000037000000}"/>
    <hyperlink ref="A63" location="T16.5_EN" display="Table 16.5.   Asset structure:  Delta Generali Index" xr:uid="{00000000-0004-0000-0000-000038000000}"/>
    <hyperlink ref="A64" location="T16.7_EN" display="Table 16.7.   Asset structure:  Societe Generale Štednja" xr:uid="{00000000-0004-0000-0000-000039000000}"/>
    <hyperlink ref="A60" location="T16.2_EN" display="Table 16.2.   Asset structure:  Raiffeisen Future" xr:uid="{00000000-0004-0000-0000-00003A000000}"/>
    <hyperlink ref="A22" location="T16.2_SR" display="Табела 16.2.   Структура имовине:  Raiffeisen Future" xr:uid="{00000000-0004-0000-0000-00003B000000}"/>
    <hyperlink ref="A65" location="T16.8_EN" display="Table 16.6.   Asset structure:  DDOR Garant Štednja" xr:uid="{00000000-0004-0000-0000-00003C000000}"/>
    <hyperlink ref="A27" location="T16.8_SR" display="Табела 16.6.   Структура имовине:  DDOR Garant Štednja" xr:uid="{00000000-0004-0000-0000-00003D000000}"/>
  </hyperlinks>
  <pageMargins left="0.78740157480314965" right="0.78740157480314965" top="0.47244094488188981" bottom="0.4724409448818898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1"/>
  <dimension ref="A1:T3803"/>
  <sheetViews>
    <sheetView showGridLines="0" topLeftCell="B2" zoomScaleNormal="100" workbookViewId="0">
      <selection activeCell="A2" sqref="A2:K2"/>
    </sheetView>
  </sheetViews>
  <sheetFormatPr defaultColWidth="9.109375" defaultRowHeight="13.2" x14ac:dyDescent="0.25"/>
  <cols>
    <col min="1" max="1" width="26.6640625" style="25" hidden="1" customWidth="1"/>
    <col min="2" max="2" width="26.6640625" style="25" customWidth="1"/>
    <col min="3" max="11" width="8.6640625" style="25" customWidth="1"/>
    <col min="12" max="12" width="11" style="629" bestFit="1" customWidth="1"/>
    <col min="13" max="13" width="9.109375" style="629"/>
    <col min="14" max="15" width="9.109375" style="277"/>
    <col min="16" max="16" width="9.109375" style="25"/>
    <col min="17" max="17" width="12.109375" style="25" bestFit="1" customWidth="1"/>
    <col min="18" max="16384" width="9.109375" style="25"/>
  </cols>
  <sheetData>
    <row r="1" spans="1:20" ht="24.9" hidden="1" customHeight="1" x14ac:dyDescent="0.25">
      <c r="A1" s="653" t="s">
        <v>239</v>
      </c>
      <c r="B1" s="654"/>
      <c r="C1" s="654"/>
      <c r="D1" s="654"/>
      <c r="E1" s="654"/>
      <c r="F1" s="654"/>
      <c r="G1" s="654"/>
      <c r="H1" s="654"/>
      <c r="I1" s="654"/>
      <c r="J1" s="654"/>
      <c r="K1" s="654"/>
      <c r="L1" s="627"/>
      <c r="M1" s="627"/>
    </row>
    <row r="2" spans="1:20" ht="24.9" customHeight="1" x14ac:dyDescent="0.25">
      <c r="A2" s="655" t="s">
        <v>752</v>
      </c>
      <c r="B2" s="654"/>
      <c r="C2" s="654"/>
      <c r="D2" s="654"/>
      <c r="E2" s="654"/>
      <c r="F2" s="654"/>
      <c r="G2" s="654"/>
      <c r="H2" s="654"/>
      <c r="I2" s="654"/>
      <c r="J2" s="654"/>
      <c r="K2" s="654"/>
      <c r="L2" s="628"/>
    </row>
    <row r="3" spans="1:20" ht="12.75" customHeight="1" x14ac:dyDescent="0.25">
      <c r="A3" s="62"/>
      <c r="B3" s="62"/>
      <c r="C3" s="62"/>
      <c r="D3" s="62"/>
      <c r="E3" s="62"/>
      <c r="F3" s="62"/>
      <c r="G3" s="62"/>
      <c r="H3" s="62"/>
      <c r="I3" s="62"/>
      <c r="J3" s="62"/>
      <c r="K3" s="62"/>
    </row>
    <row r="4" spans="1:20" s="64" customFormat="1" ht="17.25" customHeight="1" x14ac:dyDescent="0.25">
      <c r="A4" s="207" t="s">
        <v>224</v>
      </c>
      <c r="B4" s="207" t="s">
        <v>232</v>
      </c>
      <c r="C4" s="63"/>
      <c r="D4" s="63"/>
      <c r="E4" s="63"/>
      <c r="F4" s="63"/>
      <c r="G4" s="63"/>
      <c r="H4" s="63"/>
      <c r="I4" s="63"/>
      <c r="L4" s="630"/>
      <c r="M4" s="630"/>
      <c r="N4" s="278"/>
      <c r="O4" s="278"/>
    </row>
    <row r="5" spans="1:20" s="42" customFormat="1" ht="12.75" hidden="1" customHeight="1" x14ac:dyDescent="0.25">
      <c r="A5" s="64"/>
      <c r="B5" s="64"/>
      <c r="C5" s="65"/>
      <c r="D5" s="65"/>
      <c r="E5" s="65"/>
      <c r="F5" s="65"/>
      <c r="G5" s="65"/>
      <c r="H5" s="65"/>
      <c r="K5" s="22" t="s">
        <v>36</v>
      </c>
      <c r="L5" s="630"/>
      <c r="M5" s="630"/>
      <c r="N5" s="278"/>
      <c r="O5" s="278"/>
    </row>
    <row r="6" spans="1:20" s="42" customFormat="1" ht="12.75" customHeight="1" x14ac:dyDescent="0.25">
      <c r="A6" s="64"/>
      <c r="B6" s="64"/>
      <c r="C6" s="65"/>
      <c r="D6" s="65"/>
      <c r="E6" s="65"/>
      <c r="F6" s="65"/>
      <c r="G6" s="65"/>
      <c r="H6" s="65"/>
      <c r="K6" s="66" t="s">
        <v>111</v>
      </c>
      <c r="L6" s="630"/>
      <c r="M6" s="630"/>
      <c r="N6" s="278"/>
      <c r="O6" s="278"/>
    </row>
    <row r="7" spans="1:20" s="42" customFormat="1" ht="12.75" customHeight="1" x14ac:dyDescent="0.25">
      <c r="A7" s="64"/>
      <c r="B7" s="64"/>
      <c r="C7" s="134" t="s">
        <v>804</v>
      </c>
      <c r="D7" s="134" t="s">
        <v>808</v>
      </c>
      <c r="E7" s="134" t="s">
        <v>812</v>
      </c>
      <c r="F7" s="134" t="s">
        <v>816</v>
      </c>
      <c r="G7" s="134" t="s">
        <v>821</v>
      </c>
      <c r="H7" s="122" t="s">
        <v>826</v>
      </c>
      <c r="I7" s="134" t="s">
        <v>831</v>
      </c>
      <c r="J7" s="134" t="s">
        <v>836</v>
      </c>
      <c r="K7" s="134" t="s">
        <v>842</v>
      </c>
      <c r="L7" s="631"/>
      <c r="M7" s="631"/>
      <c r="N7" s="279"/>
      <c r="O7" s="279"/>
      <c r="P7" s="45"/>
      <c r="Q7" s="45"/>
      <c r="R7" s="45"/>
      <c r="S7" s="45"/>
      <c r="T7" s="45"/>
    </row>
    <row r="8" spans="1:20" s="42" customFormat="1" ht="12.75" customHeight="1" x14ac:dyDescent="0.25">
      <c r="A8" s="37" t="s">
        <v>87</v>
      </c>
      <c r="B8" s="37" t="s">
        <v>112</v>
      </c>
      <c r="C8" s="204">
        <v>49680.29</v>
      </c>
      <c r="D8" s="204">
        <v>51764.18</v>
      </c>
      <c r="E8" s="204">
        <v>52409.98</v>
      </c>
      <c r="F8" s="204">
        <v>53762.5</v>
      </c>
      <c r="G8" s="204">
        <v>55594.22</v>
      </c>
      <c r="H8" s="204">
        <v>57377.16</v>
      </c>
      <c r="I8" s="204">
        <v>59798.6</v>
      </c>
      <c r="J8" s="204">
        <v>61695.11</v>
      </c>
      <c r="K8" s="204">
        <v>61804.87</v>
      </c>
      <c r="L8" s="632"/>
      <c r="M8" s="631"/>
      <c r="N8" s="279"/>
      <c r="O8" s="279"/>
      <c r="P8" s="45"/>
      <c r="Q8" s="45"/>
      <c r="R8" s="45"/>
      <c r="S8" s="45"/>
      <c r="T8" s="45"/>
    </row>
    <row r="9" spans="1:20" s="42" customFormat="1" ht="12.75" customHeight="1" x14ac:dyDescent="0.25">
      <c r="A9" s="64"/>
      <c r="B9" s="64"/>
      <c r="C9" s="67"/>
      <c r="D9" s="68"/>
      <c r="E9" s="68"/>
      <c r="F9" s="68"/>
      <c r="G9" s="68"/>
      <c r="H9" s="68"/>
      <c r="I9" s="68"/>
      <c r="J9" s="68"/>
      <c r="K9" s="68"/>
      <c r="L9" s="631"/>
      <c r="M9" s="631"/>
      <c r="N9" s="279"/>
      <c r="O9" s="279"/>
      <c r="P9" s="45"/>
      <c r="Q9" s="45"/>
      <c r="R9" s="45"/>
      <c r="S9" s="45"/>
      <c r="T9" s="45"/>
    </row>
    <row r="10" spans="1:20" s="62" customFormat="1" ht="17.25" customHeight="1" x14ac:dyDescent="0.25">
      <c r="A10" s="207" t="s">
        <v>757</v>
      </c>
      <c r="B10" s="207" t="s">
        <v>38</v>
      </c>
      <c r="G10" s="69"/>
      <c r="J10" s="70"/>
      <c r="L10" s="629"/>
      <c r="M10" s="629"/>
      <c r="N10" s="277"/>
      <c r="O10" s="277"/>
    </row>
    <row r="11" spans="1:20" s="42" customFormat="1" ht="12.75" customHeight="1" x14ac:dyDescent="0.25">
      <c r="A11" s="64"/>
      <c r="B11" s="64"/>
      <c r="C11" s="65"/>
      <c r="D11" s="65"/>
      <c r="E11" s="65"/>
      <c r="F11" s="65"/>
      <c r="G11" s="65"/>
      <c r="H11" s="65"/>
      <c r="K11" s="66"/>
      <c r="L11" s="630"/>
      <c r="M11" s="630"/>
      <c r="N11" s="278"/>
      <c r="O11" s="278"/>
      <c r="Q11" s="575"/>
    </row>
    <row r="12" spans="1:20" s="42" customFormat="1" ht="12.75" customHeight="1" x14ac:dyDescent="0.25">
      <c r="A12" s="64"/>
      <c r="B12" s="64"/>
      <c r="C12" s="134" t="s">
        <v>804</v>
      </c>
      <c r="D12" s="134" t="s">
        <v>808</v>
      </c>
      <c r="E12" s="134" t="s">
        <v>812</v>
      </c>
      <c r="F12" s="134" t="s">
        <v>816</v>
      </c>
      <c r="G12" s="134" t="s">
        <v>821</v>
      </c>
      <c r="H12" s="122" t="s">
        <v>826</v>
      </c>
      <c r="I12" s="134" t="s">
        <v>831</v>
      </c>
      <c r="J12" s="134" t="s">
        <v>836</v>
      </c>
      <c r="K12" s="134" t="s">
        <v>842</v>
      </c>
      <c r="L12" s="631"/>
      <c r="M12" s="631"/>
      <c r="N12" s="279">
        <f>N7</f>
        <v>0</v>
      </c>
      <c r="O12" s="279"/>
      <c r="P12" s="559"/>
      <c r="Q12" s="559"/>
      <c r="R12" s="45"/>
      <c r="S12" s="45"/>
      <c r="T12" s="45"/>
    </row>
    <row r="13" spans="1:20" s="42" customFormat="1" ht="12.75" customHeight="1" x14ac:dyDescent="0.25">
      <c r="A13" s="37" t="s">
        <v>222</v>
      </c>
      <c r="B13" s="37" t="s">
        <v>223</v>
      </c>
      <c r="C13" s="119">
        <v>296603</v>
      </c>
      <c r="D13" s="119">
        <v>299036</v>
      </c>
      <c r="E13" s="119">
        <v>301639</v>
      </c>
      <c r="F13" s="119">
        <v>304821</v>
      </c>
      <c r="G13" s="119">
        <v>307501</v>
      </c>
      <c r="H13" s="119">
        <v>308978</v>
      </c>
      <c r="I13" s="119">
        <v>310341</v>
      </c>
      <c r="J13" s="119">
        <v>312209</v>
      </c>
      <c r="K13" s="119">
        <v>313033</v>
      </c>
      <c r="L13" s="631"/>
      <c r="M13" s="631"/>
      <c r="N13" s="279"/>
      <c r="O13" s="279"/>
      <c r="P13" s="559"/>
      <c r="Q13" s="559"/>
      <c r="R13" s="45"/>
      <c r="S13" s="45"/>
      <c r="T13" s="45"/>
    </row>
    <row r="14" spans="1:20" ht="12.75" customHeight="1" x14ac:dyDescent="0.25">
      <c r="A14" s="37" t="s">
        <v>80</v>
      </c>
      <c r="B14" s="37" t="s">
        <v>129</v>
      </c>
      <c r="C14" s="202">
        <v>217308</v>
      </c>
      <c r="D14" s="202">
        <v>217421</v>
      </c>
      <c r="E14" s="119">
        <v>218442</v>
      </c>
      <c r="F14" s="119">
        <v>220714</v>
      </c>
      <c r="G14" s="119">
        <v>222553</v>
      </c>
      <c r="H14" s="119">
        <v>223452</v>
      </c>
      <c r="I14" s="119">
        <v>224376</v>
      </c>
      <c r="J14" s="119">
        <v>225665</v>
      </c>
      <c r="K14" s="119">
        <v>226104</v>
      </c>
      <c r="L14" s="633"/>
      <c r="M14" s="633"/>
      <c r="P14" s="560"/>
      <c r="Q14" s="560"/>
    </row>
    <row r="15" spans="1:20" s="36" customFormat="1" ht="24" customHeight="1" x14ac:dyDescent="0.25">
      <c r="A15" s="39" t="s">
        <v>456</v>
      </c>
      <c r="B15" s="39" t="s">
        <v>226</v>
      </c>
      <c r="C15" s="202">
        <v>226461</v>
      </c>
      <c r="D15" s="202">
        <v>235796</v>
      </c>
      <c r="E15" s="119">
        <v>237589</v>
      </c>
      <c r="F15" s="119">
        <v>241321</v>
      </c>
      <c r="G15" s="119">
        <v>247587</v>
      </c>
      <c r="H15" s="119">
        <v>254500</v>
      </c>
      <c r="I15" s="119">
        <v>263916</v>
      </c>
      <c r="J15" s="119">
        <v>270784</v>
      </c>
      <c r="K15" s="119">
        <v>270550</v>
      </c>
      <c r="L15" s="634"/>
      <c r="M15" s="634"/>
      <c r="N15" s="281"/>
      <c r="O15" s="281">
        <v>376</v>
      </c>
      <c r="P15" s="561"/>
      <c r="Q15" s="561"/>
    </row>
    <row r="16" spans="1:20" ht="12.75" customHeight="1" x14ac:dyDescent="0.25">
      <c r="A16" s="62"/>
      <c r="B16" s="62"/>
      <c r="C16" s="62"/>
      <c r="D16" s="62"/>
      <c r="E16" s="62"/>
      <c r="F16" s="62"/>
      <c r="G16" s="69"/>
      <c r="H16" s="62"/>
      <c r="I16" s="62"/>
      <c r="J16" s="70"/>
      <c r="K16" s="62"/>
      <c r="L16" s="633"/>
      <c r="M16" s="633"/>
      <c r="O16" s="584">
        <v>4996</v>
      </c>
      <c r="P16" s="560"/>
      <c r="Q16" s="560"/>
    </row>
    <row r="17" spans="1:20" ht="12.75" hidden="1" customHeight="1" x14ac:dyDescent="0.25">
      <c r="A17" s="64"/>
      <c r="B17" s="64"/>
      <c r="C17" s="656" t="s">
        <v>82</v>
      </c>
      <c r="D17" s="656"/>
      <c r="E17" s="656"/>
      <c r="F17" s="656"/>
      <c r="G17" s="656"/>
      <c r="H17" s="656"/>
      <c r="I17" s="656"/>
      <c r="J17" s="656"/>
      <c r="K17" s="267" t="s">
        <v>71</v>
      </c>
      <c r="L17" s="635"/>
      <c r="M17" s="644"/>
      <c r="O17" s="584">
        <v>17575</v>
      </c>
      <c r="P17" s="560"/>
      <c r="Q17" s="560"/>
    </row>
    <row r="18" spans="1:20" ht="12.75" customHeight="1" x14ac:dyDescent="0.25">
      <c r="A18" s="64"/>
      <c r="B18" s="64"/>
      <c r="C18" s="656" t="s">
        <v>120</v>
      </c>
      <c r="D18" s="656"/>
      <c r="E18" s="656"/>
      <c r="F18" s="656"/>
      <c r="G18" s="656"/>
      <c r="H18" s="656"/>
      <c r="I18" s="656"/>
      <c r="J18" s="656"/>
      <c r="K18" s="267" t="s">
        <v>121</v>
      </c>
      <c r="L18" s="635"/>
      <c r="M18" s="644"/>
      <c r="O18" s="584">
        <v>34988</v>
      </c>
      <c r="P18" s="560"/>
      <c r="Q18" s="560"/>
    </row>
    <row r="19" spans="1:20" ht="12.75" customHeight="1" x14ac:dyDescent="0.25">
      <c r="A19" s="71" t="s">
        <v>81</v>
      </c>
      <c r="B19" s="71" t="s">
        <v>113</v>
      </c>
      <c r="C19" s="576" t="s">
        <v>65</v>
      </c>
      <c r="D19" s="576" t="s">
        <v>66</v>
      </c>
      <c r="E19" s="576" t="s">
        <v>67</v>
      </c>
      <c r="F19" s="576" t="s">
        <v>68</v>
      </c>
      <c r="G19" s="576" t="s">
        <v>399</v>
      </c>
      <c r="H19" s="576" t="s">
        <v>397</v>
      </c>
      <c r="I19" s="576" t="s">
        <v>398</v>
      </c>
      <c r="J19" s="576" t="s">
        <v>396</v>
      </c>
      <c r="K19" s="588"/>
      <c r="L19" s="635"/>
      <c r="M19" s="644"/>
      <c r="O19" s="584">
        <v>11109</v>
      </c>
      <c r="P19" s="560"/>
      <c r="Q19" s="577"/>
    </row>
    <row r="20" spans="1:20" ht="12.75" customHeight="1" x14ac:dyDescent="0.25">
      <c r="A20" s="72" t="s">
        <v>78</v>
      </c>
      <c r="B20" s="72" t="s">
        <v>114</v>
      </c>
      <c r="C20" s="578">
        <v>416</v>
      </c>
      <c r="D20" s="578">
        <v>6543</v>
      </c>
      <c r="E20" s="578">
        <v>20807</v>
      </c>
      <c r="F20" s="578">
        <v>41205</v>
      </c>
      <c r="G20" s="578">
        <v>13536</v>
      </c>
      <c r="H20" s="578">
        <v>16561</v>
      </c>
      <c r="I20" s="578">
        <v>15312</v>
      </c>
      <c r="J20" s="578">
        <v>10890</v>
      </c>
      <c r="K20" s="578">
        <v>125270</v>
      </c>
      <c r="L20" s="636"/>
      <c r="M20" s="645"/>
      <c r="O20" s="584">
        <v>3.5000000000000001E-3</v>
      </c>
      <c r="P20" s="560"/>
      <c r="Q20" s="560"/>
    </row>
    <row r="21" spans="1:20" ht="12.75" customHeight="1" x14ac:dyDescent="0.25">
      <c r="A21" s="73" t="s">
        <v>79</v>
      </c>
      <c r="B21" s="73" t="s">
        <v>115</v>
      </c>
      <c r="C21" s="578">
        <v>374</v>
      </c>
      <c r="D21" s="578">
        <v>5033</v>
      </c>
      <c r="E21" s="578">
        <v>17567</v>
      </c>
      <c r="F21" s="578">
        <v>35000</v>
      </c>
      <c r="G21" s="578">
        <v>11289</v>
      </c>
      <c r="H21" s="578">
        <v>13833</v>
      </c>
      <c r="I21" s="578">
        <v>11810</v>
      </c>
      <c r="J21" s="578">
        <v>5383</v>
      </c>
      <c r="K21" s="578">
        <v>100289</v>
      </c>
      <c r="L21" s="636"/>
      <c r="M21" s="645"/>
      <c r="O21" s="584">
        <v>5.11E-2</v>
      </c>
      <c r="P21" s="577"/>
      <c r="Q21" s="577"/>
    </row>
    <row r="22" spans="1:20" ht="12.75" customHeight="1" x14ac:dyDescent="0.25">
      <c r="A22" s="37" t="s">
        <v>90</v>
      </c>
      <c r="B22" s="37" t="s">
        <v>116</v>
      </c>
      <c r="C22" s="578">
        <v>790</v>
      </c>
      <c r="D22" s="578">
        <v>11576</v>
      </c>
      <c r="E22" s="578">
        <v>38374</v>
      </c>
      <c r="F22" s="578">
        <v>76205</v>
      </c>
      <c r="G22" s="578">
        <v>24825</v>
      </c>
      <c r="H22" s="578">
        <v>30394</v>
      </c>
      <c r="I22" s="578">
        <v>27122</v>
      </c>
      <c r="J22" s="578">
        <v>16273</v>
      </c>
      <c r="K22" s="578">
        <v>225559</v>
      </c>
      <c r="L22" s="637"/>
      <c r="M22" s="646"/>
      <c r="O22" s="584">
        <v>0.17119999999999999</v>
      </c>
      <c r="Q22" s="577"/>
    </row>
    <row r="23" spans="1:20" ht="12.75" customHeight="1" x14ac:dyDescent="0.25">
      <c r="A23" s="37" t="s">
        <v>93</v>
      </c>
      <c r="B23" s="37" t="s">
        <v>141</v>
      </c>
      <c r="C23" s="589">
        <v>3.5024095691149506E-3</v>
      </c>
      <c r="D23" s="589">
        <v>5.13213837621199E-2</v>
      </c>
      <c r="E23" s="589">
        <v>0.1701284364623</v>
      </c>
      <c r="F23" s="589">
        <v>0.33784952052456302</v>
      </c>
      <c r="G23" s="589">
        <v>0.11005989563706202</v>
      </c>
      <c r="H23" s="589">
        <v>0.134749666384405</v>
      </c>
      <c r="I23" s="589">
        <v>0.120243483966501</v>
      </c>
      <c r="J23" s="589">
        <v>7.2145203693933707E-2</v>
      </c>
      <c r="K23" s="589">
        <v>1</v>
      </c>
      <c r="L23" s="638"/>
      <c r="M23" s="646"/>
      <c r="O23" s="584">
        <v>0.33989999999999998</v>
      </c>
      <c r="Q23" s="497"/>
    </row>
    <row r="24" spans="1:20" ht="24" customHeight="1" x14ac:dyDescent="0.25">
      <c r="A24" s="39" t="s">
        <v>59</v>
      </c>
      <c r="B24" s="39" t="s">
        <v>58</v>
      </c>
      <c r="C24" s="589">
        <v>6.1710007526710796E-4</v>
      </c>
      <c r="D24" s="589">
        <v>1.49740066695756E-2</v>
      </c>
      <c r="E24" s="589">
        <v>9.8634608446557401E-2</v>
      </c>
      <c r="F24" s="589">
        <v>0.38036420534634596</v>
      </c>
      <c r="G24" s="589">
        <v>0.15930842559792402</v>
      </c>
      <c r="H24" s="589">
        <v>0.17780618882397001</v>
      </c>
      <c r="I24" s="589">
        <v>0.142346421890993</v>
      </c>
      <c r="J24" s="589">
        <v>2.5949043149367801E-2</v>
      </c>
      <c r="K24" s="589">
        <v>1</v>
      </c>
      <c r="L24" s="638"/>
      <c r="M24" s="646"/>
      <c r="O24" s="585">
        <v>0.10920000000000001</v>
      </c>
      <c r="Q24" s="577"/>
    </row>
    <row r="25" spans="1:20" ht="12.75" customHeight="1" x14ac:dyDescent="0.25">
      <c r="A25" s="52"/>
      <c r="B25" s="52"/>
      <c r="C25" s="74"/>
      <c r="D25" s="74"/>
      <c r="E25" s="74"/>
      <c r="F25" s="74"/>
      <c r="G25" s="74"/>
      <c r="H25" s="74"/>
      <c r="I25" s="74"/>
      <c r="J25" s="74"/>
      <c r="K25" s="75"/>
      <c r="O25" s="585">
        <v>0.13170000000000001</v>
      </c>
      <c r="Q25" s="577"/>
    </row>
    <row r="26" spans="1:20" s="42" customFormat="1" ht="17.25" customHeight="1" x14ac:dyDescent="0.25">
      <c r="A26" s="207" t="s">
        <v>755</v>
      </c>
      <c r="B26" s="207" t="s">
        <v>233</v>
      </c>
      <c r="C26" s="67"/>
      <c r="D26" s="68"/>
      <c r="E26" s="68"/>
      <c r="F26" s="68"/>
      <c r="G26" s="68"/>
      <c r="H26" s="68"/>
      <c r="I26" s="68"/>
      <c r="J26" s="68"/>
      <c r="K26" s="68"/>
      <c r="L26" s="631"/>
      <c r="M26" s="631"/>
      <c r="N26" s="279"/>
      <c r="O26" s="586">
        <v>0.1186</v>
      </c>
      <c r="P26" s="45"/>
      <c r="Q26" s="45"/>
      <c r="R26" s="45"/>
      <c r="S26" s="45"/>
      <c r="T26" s="45"/>
    </row>
    <row r="27" spans="1:20" ht="12.75" hidden="1" customHeight="1" x14ac:dyDescent="0.25">
      <c r="A27" s="62"/>
      <c r="B27" s="62"/>
      <c r="C27" s="62"/>
      <c r="D27" s="62"/>
      <c r="E27" s="62"/>
      <c r="F27" s="62"/>
      <c r="G27" s="62"/>
      <c r="H27" s="62"/>
      <c r="K27" s="22" t="s">
        <v>36</v>
      </c>
      <c r="L27" s="633"/>
      <c r="M27" s="633"/>
      <c r="N27" s="280"/>
      <c r="O27" s="587">
        <v>7.4800000000000005E-2</v>
      </c>
      <c r="P27" s="46"/>
      <c r="Q27" s="46"/>
      <c r="R27" s="46"/>
      <c r="S27" s="46"/>
      <c r="T27" s="46"/>
    </row>
    <row r="28" spans="1:20" ht="12.75" customHeight="1" x14ac:dyDescent="0.25">
      <c r="A28" s="62"/>
      <c r="B28" s="62"/>
      <c r="C28" s="62"/>
      <c r="D28" s="62"/>
      <c r="E28" s="62"/>
      <c r="F28" s="62"/>
      <c r="G28" s="62"/>
      <c r="H28" s="62"/>
      <c r="K28" s="66" t="s">
        <v>111</v>
      </c>
      <c r="L28" s="633"/>
      <c r="M28" s="633"/>
      <c r="N28" s="280"/>
      <c r="O28" s="587">
        <v>1</v>
      </c>
      <c r="P28" s="46"/>
      <c r="Q28" s="46"/>
      <c r="R28" s="46"/>
      <c r="S28" s="46"/>
      <c r="T28" s="46"/>
    </row>
    <row r="29" spans="1:20" ht="12.75" customHeight="1" x14ac:dyDescent="0.25">
      <c r="A29" s="62"/>
      <c r="B29" s="62"/>
      <c r="C29" s="134" t="s">
        <v>804</v>
      </c>
      <c r="D29" s="134" t="s">
        <v>808</v>
      </c>
      <c r="E29" s="134" t="s">
        <v>812</v>
      </c>
      <c r="F29" s="134" t="s">
        <v>816</v>
      </c>
      <c r="G29" s="134" t="s">
        <v>821</v>
      </c>
      <c r="H29" s="122" t="s">
        <v>826</v>
      </c>
      <c r="I29" s="134" t="s">
        <v>831</v>
      </c>
      <c r="J29" s="134" t="s">
        <v>836</v>
      </c>
      <c r="K29" s="134" t="s">
        <v>842</v>
      </c>
      <c r="L29" s="639"/>
      <c r="M29" s="639"/>
      <c r="N29" s="282"/>
      <c r="O29" s="282"/>
      <c r="P29" s="47"/>
      <c r="Q29" s="47"/>
      <c r="R29" s="47"/>
      <c r="S29" s="47"/>
      <c r="T29" s="47"/>
    </row>
    <row r="30" spans="1:20" ht="12.75" customHeight="1" x14ac:dyDescent="0.25">
      <c r="A30" s="37" t="s">
        <v>452</v>
      </c>
      <c r="B30" s="37" t="s">
        <v>118</v>
      </c>
      <c r="C30" s="204">
        <v>1041.52</v>
      </c>
      <c r="D30" s="204">
        <v>905.96</v>
      </c>
      <c r="E30" s="204">
        <v>1109.3699999999999</v>
      </c>
      <c r="F30" s="204">
        <v>1216.32</v>
      </c>
      <c r="G30" s="204">
        <v>1176.29</v>
      </c>
      <c r="H30" s="204">
        <v>1203.29</v>
      </c>
      <c r="I30" s="204">
        <v>1226.56</v>
      </c>
      <c r="J30" s="204">
        <v>1444.28</v>
      </c>
      <c r="K30" s="540">
        <v>1208.03</v>
      </c>
      <c r="L30" s="640"/>
      <c r="M30" s="640"/>
    </row>
    <row r="31" spans="1:20" ht="12.75" customHeight="1" x14ac:dyDescent="0.25">
      <c r="A31" s="37" t="s">
        <v>453</v>
      </c>
      <c r="B31" s="37" t="s">
        <v>138</v>
      </c>
      <c r="C31" s="204">
        <v>628.75</v>
      </c>
      <c r="D31" s="204">
        <v>832.3</v>
      </c>
      <c r="E31" s="204">
        <v>608.25</v>
      </c>
      <c r="F31" s="204">
        <v>616.35</v>
      </c>
      <c r="G31" s="204">
        <v>521.78</v>
      </c>
      <c r="H31" s="204">
        <v>621.70000000000005</v>
      </c>
      <c r="I31" s="204">
        <v>632.11</v>
      </c>
      <c r="J31" s="204">
        <v>610.92999999999995</v>
      </c>
      <c r="K31" s="540">
        <v>675.24</v>
      </c>
      <c r="L31" s="640"/>
      <c r="M31" s="640"/>
      <c r="N31" s="283"/>
      <c r="O31" s="283"/>
      <c r="P31" s="48"/>
      <c r="Q31" s="48"/>
      <c r="R31" s="48"/>
      <c r="S31" s="48"/>
      <c r="T31" s="48"/>
    </row>
    <row r="32" spans="1:20" ht="12.75" customHeight="1" x14ac:dyDescent="0.25">
      <c r="A32" s="44" t="s">
        <v>83</v>
      </c>
      <c r="B32" s="44" t="s">
        <v>55</v>
      </c>
      <c r="C32" s="204">
        <v>43.06</v>
      </c>
      <c r="D32" s="204">
        <v>91.33</v>
      </c>
      <c r="E32" s="204">
        <v>54.88</v>
      </c>
      <c r="F32" s="204">
        <v>63.95</v>
      </c>
      <c r="G32" s="204">
        <v>100.95</v>
      </c>
      <c r="H32" s="204">
        <v>122.7</v>
      </c>
      <c r="I32" s="204">
        <v>45.25</v>
      </c>
      <c r="J32" s="204">
        <v>59.61</v>
      </c>
      <c r="K32" s="540">
        <v>100.14</v>
      </c>
      <c r="L32" s="640"/>
      <c r="M32" s="640"/>
    </row>
    <row r="33" spans="1:20" s="36" customFormat="1" ht="12.75" customHeight="1" x14ac:dyDescent="0.25">
      <c r="A33" s="39" t="s">
        <v>454</v>
      </c>
      <c r="B33" s="39" t="s">
        <v>455</v>
      </c>
      <c r="C33" s="204">
        <v>171.64</v>
      </c>
      <c r="D33" s="204">
        <v>178.52</v>
      </c>
      <c r="E33" s="204">
        <v>186.03</v>
      </c>
      <c r="F33" s="204">
        <v>191.7</v>
      </c>
      <c r="G33" s="204">
        <v>194.59</v>
      </c>
      <c r="H33" s="204">
        <v>200.21</v>
      </c>
      <c r="I33" s="225">
        <v>210.05</v>
      </c>
      <c r="J33" s="225">
        <v>222.3</v>
      </c>
      <c r="K33" s="490">
        <v>217.84</v>
      </c>
      <c r="L33" s="641"/>
      <c r="M33" s="641"/>
      <c r="N33" s="281"/>
      <c r="O33" s="281"/>
    </row>
    <row r="34" spans="1:20" ht="12.75" customHeight="1" x14ac:dyDescent="0.25">
      <c r="A34" s="52"/>
      <c r="B34" s="52"/>
      <c r="C34" s="74"/>
      <c r="D34" s="74"/>
      <c r="E34" s="74"/>
      <c r="F34" s="203"/>
      <c r="G34" s="203"/>
      <c r="H34" s="203"/>
      <c r="I34" s="203"/>
      <c r="J34" s="203"/>
      <c r="K34" s="257"/>
    </row>
    <row r="35" spans="1:20" s="42" customFormat="1" ht="17.25" customHeight="1" x14ac:dyDescent="0.25">
      <c r="A35" s="207" t="s">
        <v>756</v>
      </c>
      <c r="B35" s="207" t="s">
        <v>414</v>
      </c>
      <c r="C35" s="67"/>
      <c r="D35" s="68"/>
      <c r="E35" s="68"/>
      <c r="F35" s="68"/>
      <c r="G35" s="68"/>
      <c r="H35" s="68"/>
      <c r="I35" s="68"/>
      <c r="J35" s="68"/>
      <c r="K35" s="68"/>
      <c r="L35" s="631"/>
      <c r="M35" s="631"/>
      <c r="N35" s="279"/>
      <c r="O35" s="279"/>
      <c r="P35" s="45"/>
      <c r="Q35" s="45"/>
      <c r="R35" s="45"/>
      <c r="S35" s="45"/>
      <c r="T35" s="45"/>
    </row>
    <row r="36" spans="1:20" ht="12.75" hidden="1" customHeight="1" x14ac:dyDescent="0.25">
      <c r="A36" s="62"/>
      <c r="B36" s="62"/>
      <c r="C36" s="62"/>
      <c r="D36" s="62"/>
      <c r="E36" s="62"/>
      <c r="F36" s="62"/>
      <c r="G36" s="62"/>
      <c r="H36" s="62"/>
      <c r="K36" s="22" t="s">
        <v>36</v>
      </c>
      <c r="L36" s="633"/>
      <c r="M36" s="633"/>
      <c r="N36" s="280"/>
      <c r="O36" s="280"/>
      <c r="P36" s="46"/>
      <c r="Q36" s="46"/>
      <c r="R36" s="46"/>
      <c r="S36" s="46"/>
      <c r="T36" s="46"/>
    </row>
    <row r="37" spans="1:20" ht="12.75" customHeight="1" x14ac:dyDescent="0.25">
      <c r="A37" s="62"/>
      <c r="B37" s="62"/>
      <c r="C37" s="62"/>
      <c r="D37" s="62"/>
      <c r="E37" s="62"/>
      <c r="F37" s="62"/>
      <c r="G37" s="62"/>
      <c r="H37" s="62"/>
      <c r="K37" s="66" t="s">
        <v>111</v>
      </c>
      <c r="L37" s="633"/>
      <c r="M37" s="633"/>
      <c r="N37" s="280"/>
      <c r="O37" s="280"/>
      <c r="P37" s="46"/>
      <c r="Q37" s="46"/>
      <c r="R37" s="46"/>
      <c r="S37" s="46"/>
      <c r="T37" s="46"/>
    </row>
    <row r="38" spans="1:20" ht="12.75" customHeight="1" x14ac:dyDescent="0.25">
      <c r="A38" s="336"/>
      <c r="B38" s="336"/>
      <c r="C38" s="337" t="s">
        <v>804</v>
      </c>
      <c r="D38" s="337" t="s">
        <v>808</v>
      </c>
      <c r="E38" s="337" t="s">
        <v>812</v>
      </c>
      <c r="F38" s="337" t="s">
        <v>816</v>
      </c>
      <c r="G38" s="337" t="s">
        <v>821</v>
      </c>
      <c r="H38" s="338" t="s">
        <v>826</v>
      </c>
      <c r="I38" s="337" t="s">
        <v>831</v>
      </c>
      <c r="J38" s="337" t="s">
        <v>836</v>
      </c>
      <c r="K38" s="337" t="s">
        <v>842</v>
      </c>
      <c r="L38" s="639"/>
      <c r="M38" s="639"/>
      <c r="N38" s="282"/>
      <c r="O38" s="282"/>
      <c r="P38" s="47"/>
      <c r="Q38" s="47"/>
      <c r="R38" s="47"/>
      <c r="S38" s="47"/>
      <c r="T38" s="47"/>
    </row>
    <row r="39" spans="1:20" ht="12.75" customHeight="1" x14ac:dyDescent="0.25">
      <c r="A39" s="332" t="s">
        <v>225</v>
      </c>
      <c r="B39" s="332" t="s">
        <v>34</v>
      </c>
      <c r="C39" s="323">
        <v>8200.8799999999992</v>
      </c>
      <c r="D39" s="323">
        <v>7095.65</v>
      </c>
      <c r="E39" s="323">
        <v>3809.75</v>
      </c>
      <c r="F39" s="323">
        <v>9562.76</v>
      </c>
      <c r="G39" s="323">
        <v>19649.099999999999</v>
      </c>
      <c r="H39" s="323">
        <v>6627.5</v>
      </c>
      <c r="I39" s="323">
        <v>12605.5</v>
      </c>
      <c r="J39" s="323">
        <v>18049.77</v>
      </c>
      <c r="K39" s="621">
        <v>14766.399999999998</v>
      </c>
      <c r="L39" s="640"/>
      <c r="M39" s="640"/>
    </row>
    <row r="40" spans="1:20" ht="12.75" customHeight="1" x14ac:dyDescent="0.25">
      <c r="A40" s="333" t="s">
        <v>148</v>
      </c>
      <c r="B40" s="333" t="s">
        <v>39</v>
      </c>
      <c r="C40" s="325">
        <v>4632.1499999999996</v>
      </c>
      <c r="D40" s="325">
        <v>4137.3</v>
      </c>
      <c r="E40" s="325">
        <v>1481.14</v>
      </c>
      <c r="F40" s="325">
        <v>3795.78</v>
      </c>
      <c r="G40" s="325">
        <v>11630.14</v>
      </c>
      <c r="H40" s="325">
        <v>4118.37</v>
      </c>
      <c r="I40" s="325">
        <v>3429.08</v>
      </c>
      <c r="J40" s="325">
        <v>9108.75</v>
      </c>
      <c r="K40" s="622">
        <v>9708.619999999999</v>
      </c>
      <c r="L40" s="640"/>
      <c r="M40" s="640"/>
      <c r="N40" s="283"/>
      <c r="O40" s="283"/>
      <c r="P40" s="48"/>
      <c r="Q40" s="48"/>
      <c r="R40" s="48"/>
      <c r="S40" s="48"/>
      <c r="T40" s="48"/>
    </row>
    <row r="41" spans="1:20" ht="12.75" customHeight="1" x14ac:dyDescent="0.25">
      <c r="A41" s="333" t="s">
        <v>149</v>
      </c>
      <c r="B41" s="333" t="s">
        <v>40</v>
      </c>
      <c r="C41" s="325">
        <v>2711.89</v>
      </c>
      <c r="D41" s="325">
        <v>2917.3</v>
      </c>
      <c r="E41" s="325">
        <v>862.11</v>
      </c>
      <c r="F41" s="325">
        <v>5766.98</v>
      </c>
      <c r="G41" s="325">
        <v>5537.55</v>
      </c>
      <c r="H41" s="325">
        <v>2239.2600000000002</v>
      </c>
      <c r="I41" s="325">
        <v>9038.2999999999993</v>
      </c>
      <c r="J41" s="325">
        <v>8778.9</v>
      </c>
      <c r="K41" s="622">
        <v>4325.4799999999996</v>
      </c>
      <c r="L41" s="640"/>
      <c r="M41" s="640"/>
      <c r="N41" s="283"/>
      <c r="O41" s="283"/>
      <c r="P41" s="48"/>
      <c r="Q41" s="48"/>
      <c r="R41" s="48"/>
      <c r="S41" s="48"/>
      <c r="T41" s="48"/>
    </row>
    <row r="42" spans="1:20" ht="12.75" customHeight="1" x14ac:dyDescent="0.25">
      <c r="A42" s="334" t="s">
        <v>60</v>
      </c>
      <c r="B42" s="334" t="s">
        <v>61</v>
      </c>
      <c r="C42" s="326">
        <v>856.84</v>
      </c>
      <c r="D42" s="326">
        <v>41.05</v>
      </c>
      <c r="E42" s="326">
        <v>1466.51</v>
      </c>
      <c r="F42" s="326">
        <v>0</v>
      </c>
      <c r="G42" s="326">
        <v>2481.41</v>
      </c>
      <c r="H42" s="326">
        <v>269.87</v>
      </c>
      <c r="I42" s="326">
        <v>138.12</v>
      </c>
      <c r="J42" s="326">
        <v>162.12</v>
      </c>
      <c r="K42" s="623">
        <v>732.3</v>
      </c>
      <c r="L42" s="640"/>
      <c r="M42" s="640"/>
    </row>
    <row r="43" spans="1:20" ht="24" customHeight="1" x14ac:dyDescent="0.25">
      <c r="A43" s="335" t="s">
        <v>415</v>
      </c>
      <c r="B43" s="335" t="s">
        <v>417</v>
      </c>
      <c r="C43" s="327">
        <v>1.28</v>
      </c>
      <c r="D43" s="327">
        <v>0.41</v>
      </c>
      <c r="E43" s="327">
        <v>0.34</v>
      </c>
      <c r="F43" s="327">
        <v>0.39</v>
      </c>
      <c r="G43" s="327">
        <v>0.96</v>
      </c>
      <c r="H43" s="327">
        <v>0.41</v>
      </c>
      <c r="I43" s="328">
        <v>1.94</v>
      </c>
      <c r="J43" s="328">
        <v>1.62</v>
      </c>
      <c r="K43" s="490">
        <v>1.69</v>
      </c>
      <c r="L43" s="640"/>
      <c r="M43" s="640"/>
    </row>
    <row r="44" spans="1:20" ht="24" customHeight="1" x14ac:dyDescent="0.25">
      <c r="A44" s="335" t="s">
        <v>416</v>
      </c>
      <c r="B44" s="335" t="s">
        <v>418</v>
      </c>
      <c r="C44" s="327">
        <v>1.27</v>
      </c>
      <c r="D44" s="327">
        <v>1.2</v>
      </c>
      <c r="E44" s="327">
        <v>0.55000000000000004</v>
      </c>
      <c r="F44" s="327">
        <v>0.65</v>
      </c>
      <c r="G44" s="327">
        <v>2.19</v>
      </c>
      <c r="H44" s="327">
        <v>0.92</v>
      </c>
      <c r="I44" s="327">
        <v>6.3</v>
      </c>
      <c r="J44" s="327">
        <v>4.9000000000000004</v>
      </c>
      <c r="K44" s="540">
        <v>4.7699999999999996</v>
      </c>
      <c r="L44" s="640"/>
      <c r="M44" s="640"/>
    </row>
    <row r="45" spans="1:20" ht="12.75" customHeight="1" x14ac:dyDescent="0.25">
      <c r="H45" s="61"/>
      <c r="I45" s="61"/>
      <c r="J45" s="61"/>
      <c r="K45" s="258"/>
    </row>
    <row r="46" spans="1:20" ht="17.25" customHeight="1" x14ac:dyDescent="0.25">
      <c r="A46" s="207" t="s">
        <v>749</v>
      </c>
      <c r="B46" s="207" t="s">
        <v>64</v>
      </c>
      <c r="H46" s="61"/>
      <c r="I46" s="61"/>
      <c r="J46" s="61"/>
      <c r="K46" s="61"/>
    </row>
    <row r="67" spans="4:15" s="49" customFormat="1" x14ac:dyDescent="0.25">
      <c r="D67" s="62"/>
      <c r="E67" s="62"/>
      <c r="F67" s="62"/>
      <c r="G67" s="62"/>
      <c r="L67" s="642" t="s">
        <v>96</v>
      </c>
      <c r="M67" s="647" t="s">
        <v>97</v>
      </c>
      <c r="N67" s="277"/>
      <c r="O67" s="277"/>
    </row>
    <row r="68" spans="4:15" s="49" customFormat="1" x14ac:dyDescent="0.25">
      <c r="D68" s="62"/>
      <c r="E68" s="62"/>
      <c r="F68" s="62"/>
      <c r="G68" s="62"/>
      <c r="L68" s="643">
        <v>42339</v>
      </c>
      <c r="M68" s="648">
        <v>2390.6280649770001</v>
      </c>
      <c r="N68" s="277"/>
    </row>
    <row r="69" spans="4:15" s="49" customFormat="1" x14ac:dyDescent="0.25">
      <c r="D69" s="62"/>
      <c r="E69" s="62"/>
      <c r="F69" s="62"/>
      <c r="G69" s="62"/>
      <c r="L69" s="643">
        <v>42340</v>
      </c>
      <c r="M69" s="648">
        <v>2391.13625895411</v>
      </c>
      <c r="N69" s="277"/>
    </row>
    <row r="70" spans="4:15" s="49" customFormat="1" x14ac:dyDescent="0.25">
      <c r="D70" s="62"/>
      <c r="E70" s="62"/>
      <c r="F70" s="62"/>
      <c r="G70" s="62"/>
      <c r="L70" s="643">
        <v>42341</v>
      </c>
      <c r="M70" s="648">
        <v>2391.5154006239104</v>
      </c>
      <c r="N70" s="277"/>
    </row>
    <row r="71" spans="4:15" s="49" customFormat="1" x14ac:dyDescent="0.25">
      <c r="D71" s="62"/>
      <c r="E71" s="62"/>
      <c r="F71" s="62"/>
      <c r="G71" s="62"/>
      <c r="L71" s="643">
        <v>42342</v>
      </c>
      <c r="M71" s="648">
        <v>2391.9575080305399</v>
      </c>
      <c r="N71" s="277"/>
    </row>
    <row r="72" spans="4:15" s="49" customFormat="1" x14ac:dyDescent="0.25">
      <c r="D72" s="62"/>
      <c r="E72" s="62"/>
      <c r="F72" s="62"/>
      <c r="G72" s="62"/>
      <c r="L72" s="643">
        <v>42343</v>
      </c>
      <c r="M72" s="648">
        <v>2392.16182950757</v>
      </c>
      <c r="N72" s="277"/>
    </row>
    <row r="73" spans="4:15" s="49" customFormat="1" x14ac:dyDescent="0.25">
      <c r="D73" s="62"/>
      <c r="E73" s="62"/>
      <c r="F73" s="62"/>
      <c r="G73" s="62"/>
      <c r="L73" s="643">
        <v>42344</v>
      </c>
      <c r="M73" s="648">
        <v>2392.3649129957798</v>
      </c>
      <c r="N73" s="277"/>
    </row>
    <row r="74" spans="4:15" s="49" customFormat="1" x14ac:dyDescent="0.25">
      <c r="D74" s="62"/>
      <c r="E74" s="62"/>
      <c r="F74" s="62"/>
      <c r="G74" s="62"/>
      <c r="L74" s="643">
        <v>42345</v>
      </c>
      <c r="M74" s="648">
        <v>2392.9963957086402</v>
      </c>
      <c r="N74" s="277"/>
    </row>
    <row r="75" spans="4:15" s="49" customFormat="1" x14ac:dyDescent="0.25">
      <c r="D75" s="62"/>
      <c r="E75" s="62"/>
      <c r="F75" s="62"/>
      <c r="G75" s="62"/>
      <c r="L75" s="643">
        <v>42346</v>
      </c>
      <c r="M75" s="648">
        <v>2393.9542505173599</v>
      </c>
      <c r="N75" s="277"/>
    </row>
    <row r="76" spans="4:15" s="49" customFormat="1" x14ac:dyDescent="0.25">
      <c r="D76" s="62"/>
      <c r="E76" s="62"/>
      <c r="F76" s="62"/>
      <c r="G76" s="62"/>
      <c r="L76" s="643">
        <v>42347</v>
      </c>
      <c r="M76" s="648">
        <v>2393.77048985593</v>
      </c>
      <c r="N76" s="277"/>
    </row>
    <row r="77" spans="4:15" s="49" customFormat="1" x14ac:dyDescent="0.25">
      <c r="D77" s="62"/>
      <c r="E77" s="62"/>
      <c r="F77" s="62"/>
      <c r="G77" s="62"/>
      <c r="L77" s="643">
        <v>42348</v>
      </c>
      <c r="M77" s="648">
        <v>2394.1085969604401</v>
      </c>
      <c r="N77" s="277"/>
    </row>
    <row r="78" spans="4:15" s="49" customFormat="1" x14ac:dyDescent="0.25">
      <c r="D78" s="62"/>
      <c r="E78" s="62"/>
      <c r="F78" s="62"/>
      <c r="G78" s="62"/>
      <c r="L78" s="643">
        <v>42349</v>
      </c>
      <c r="M78" s="648">
        <v>2394.1075091662201</v>
      </c>
      <c r="N78" s="277"/>
    </row>
    <row r="79" spans="4:15" s="49" customFormat="1" x14ac:dyDescent="0.25">
      <c r="D79" s="62"/>
      <c r="E79" s="62"/>
      <c r="F79" s="62"/>
      <c r="G79" s="62"/>
      <c r="L79" s="643">
        <v>42350</v>
      </c>
      <c r="M79" s="648">
        <v>2394.32094138512</v>
      </c>
      <c r="N79" s="277"/>
    </row>
    <row r="80" spans="4:15" s="49" customFormat="1" x14ac:dyDescent="0.25">
      <c r="D80" s="62"/>
      <c r="E80" s="62"/>
      <c r="F80" s="62"/>
      <c r="G80" s="62"/>
      <c r="L80" s="643">
        <v>42351</v>
      </c>
      <c r="M80" s="648">
        <v>2394.5280604746004</v>
      </c>
      <c r="N80" s="277"/>
    </row>
    <row r="81" spans="4:14" s="49" customFormat="1" x14ac:dyDescent="0.25">
      <c r="D81" s="62"/>
      <c r="E81" s="62"/>
      <c r="F81" s="62"/>
      <c r="G81" s="62"/>
      <c r="L81" s="643">
        <v>42352</v>
      </c>
      <c r="M81" s="648">
        <v>2395.6178263544498</v>
      </c>
      <c r="N81" s="277"/>
    </row>
    <row r="82" spans="4:14" s="49" customFormat="1" x14ac:dyDescent="0.25">
      <c r="D82" s="62"/>
      <c r="E82" s="62"/>
      <c r="F82" s="62"/>
      <c r="G82" s="62"/>
      <c r="L82" s="643">
        <v>42353</v>
      </c>
      <c r="M82" s="648">
        <v>2396.0671798361705</v>
      </c>
      <c r="N82" s="277"/>
    </row>
    <row r="83" spans="4:14" s="49" customFormat="1" x14ac:dyDescent="0.25">
      <c r="D83" s="62"/>
      <c r="E83" s="62"/>
      <c r="F83" s="62"/>
      <c r="G83" s="62"/>
      <c r="L83" s="643">
        <v>42354</v>
      </c>
      <c r="M83" s="648">
        <v>2396.60691280021</v>
      </c>
      <c r="N83" s="277"/>
    </row>
    <row r="84" spans="4:14" s="49" customFormat="1" x14ac:dyDescent="0.25">
      <c r="D84" s="62"/>
      <c r="E84" s="62"/>
      <c r="F84" s="62"/>
      <c r="G84" s="62"/>
      <c r="L84" s="643">
        <v>42355</v>
      </c>
      <c r="M84" s="648">
        <v>2397.7899353739899</v>
      </c>
      <c r="N84" s="277"/>
    </row>
    <row r="85" spans="4:14" s="49" customFormat="1" x14ac:dyDescent="0.25">
      <c r="D85" s="62"/>
      <c r="E85" s="62"/>
      <c r="F85" s="62"/>
      <c r="G85" s="62"/>
      <c r="L85" s="643">
        <v>42356</v>
      </c>
      <c r="M85" s="648">
        <v>2398.17815760345</v>
      </c>
      <c r="N85" s="277"/>
    </row>
    <row r="86" spans="4:14" s="49" customFormat="1" x14ac:dyDescent="0.25">
      <c r="D86" s="62"/>
      <c r="E86" s="62"/>
      <c r="F86" s="62"/>
      <c r="G86" s="62"/>
      <c r="L86" s="643">
        <v>42357</v>
      </c>
      <c r="M86" s="648">
        <v>2398.38394914021</v>
      </c>
      <c r="N86" s="277"/>
    </row>
    <row r="87" spans="4:14" s="49" customFormat="1" x14ac:dyDescent="0.25">
      <c r="D87" s="62"/>
      <c r="E87" s="62"/>
      <c r="F87" s="62"/>
      <c r="G87" s="62"/>
      <c r="L87" s="643">
        <v>42358</v>
      </c>
      <c r="M87" s="648">
        <v>2398.5911796486002</v>
      </c>
      <c r="N87" s="277"/>
    </row>
    <row r="88" spans="4:14" s="49" customFormat="1" x14ac:dyDescent="0.25">
      <c r="D88" s="62"/>
      <c r="E88" s="62"/>
      <c r="F88" s="62"/>
      <c r="G88" s="62"/>
      <c r="L88" s="643">
        <v>42359</v>
      </c>
      <c r="M88" s="648">
        <v>2396.73425689333</v>
      </c>
      <c r="N88" s="277"/>
    </row>
    <row r="89" spans="4:14" s="49" customFormat="1" x14ac:dyDescent="0.25">
      <c r="D89" s="62"/>
      <c r="E89" s="62"/>
      <c r="F89" s="62"/>
      <c r="G89" s="62"/>
      <c r="L89" s="643">
        <v>42360</v>
      </c>
      <c r="M89" s="648">
        <v>2396.8983514478205</v>
      </c>
      <c r="N89" s="277"/>
    </row>
    <row r="90" spans="4:14" s="49" customFormat="1" x14ac:dyDescent="0.25">
      <c r="D90" s="62"/>
      <c r="E90" s="62"/>
      <c r="F90" s="62"/>
      <c r="G90" s="62"/>
      <c r="L90" s="643">
        <v>42361</v>
      </c>
      <c r="M90" s="648">
        <v>2397.2302790293602</v>
      </c>
      <c r="N90" s="277"/>
    </row>
    <row r="91" spans="4:14" s="49" customFormat="1" x14ac:dyDescent="0.25">
      <c r="D91" s="62"/>
      <c r="E91" s="62"/>
      <c r="F91" s="62"/>
      <c r="G91" s="62"/>
      <c r="L91" s="643">
        <v>42362</v>
      </c>
      <c r="M91" s="648">
        <v>2397.55286978398</v>
      </c>
      <c r="N91" s="277"/>
    </row>
    <row r="92" spans="4:14" s="49" customFormat="1" x14ac:dyDescent="0.25">
      <c r="D92" s="62"/>
      <c r="E92" s="62"/>
      <c r="F92" s="62"/>
      <c r="G92" s="62"/>
      <c r="L92" s="643">
        <v>42363</v>
      </c>
      <c r="M92" s="648">
        <v>2397.1946193352205</v>
      </c>
      <c r="N92" s="277"/>
    </row>
    <row r="93" spans="4:14" s="49" customFormat="1" x14ac:dyDescent="0.25">
      <c r="D93" s="62"/>
      <c r="E93" s="62"/>
      <c r="F93" s="62"/>
      <c r="G93" s="62"/>
      <c r="L93" s="643">
        <v>42364</v>
      </c>
      <c r="M93" s="648">
        <v>2402.4927308137903</v>
      </c>
      <c r="N93" s="277"/>
    </row>
    <row r="94" spans="4:14" s="49" customFormat="1" x14ac:dyDescent="0.25">
      <c r="D94" s="62"/>
      <c r="E94" s="62"/>
      <c r="F94" s="62"/>
      <c r="G94" s="62"/>
      <c r="L94" s="643">
        <v>42365</v>
      </c>
      <c r="M94" s="648">
        <v>2402.7057395204401</v>
      </c>
      <c r="N94" s="277"/>
    </row>
    <row r="95" spans="4:14" s="49" customFormat="1" x14ac:dyDescent="0.25">
      <c r="D95" s="62"/>
      <c r="E95" s="62"/>
      <c r="F95" s="62"/>
      <c r="G95" s="62"/>
      <c r="L95" s="643">
        <v>42366</v>
      </c>
      <c r="M95" s="648">
        <v>2404.4189220424601</v>
      </c>
      <c r="N95" s="277"/>
    </row>
    <row r="96" spans="4:14" s="49" customFormat="1" x14ac:dyDescent="0.25">
      <c r="D96" s="62"/>
      <c r="E96" s="62"/>
      <c r="F96" s="62"/>
      <c r="G96" s="62"/>
      <c r="L96" s="643">
        <v>42367</v>
      </c>
      <c r="M96" s="648">
        <v>2403.8277351055604</v>
      </c>
      <c r="N96" s="277"/>
    </row>
    <row r="97" spans="4:15" s="49" customFormat="1" x14ac:dyDescent="0.25">
      <c r="D97" s="62"/>
      <c r="E97" s="62"/>
      <c r="F97" s="62"/>
      <c r="G97" s="62"/>
      <c r="L97" s="643">
        <v>42368</v>
      </c>
      <c r="M97" s="648">
        <v>2404.8738601004502</v>
      </c>
      <c r="N97" s="277"/>
    </row>
    <row r="98" spans="4:15" s="49" customFormat="1" x14ac:dyDescent="0.25">
      <c r="D98" s="62"/>
      <c r="E98" s="62"/>
      <c r="F98" s="62"/>
      <c r="G98" s="62"/>
      <c r="L98" s="643">
        <v>42369</v>
      </c>
      <c r="M98" s="648">
        <v>2407.4468614255402</v>
      </c>
      <c r="N98" s="277"/>
    </row>
    <row r="99" spans="4:15" s="49" customFormat="1" x14ac:dyDescent="0.25">
      <c r="D99" s="62"/>
      <c r="E99" s="62"/>
      <c r="F99" s="62"/>
      <c r="G99" s="62"/>
      <c r="L99" s="643">
        <v>42370</v>
      </c>
      <c r="M99" s="648">
        <v>2407.6605585093803</v>
      </c>
      <c r="N99" s="277"/>
      <c r="O99" s="277"/>
    </row>
    <row r="100" spans="4:15" s="49" customFormat="1" x14ac:dyDescent="0.25">
      <c r="D100" s="62"/>
      <c r="E100" s="62"/>
      <c r="F100" s="62"/>
      <c r="G100" s="62"/>
      <c r="L100" s="643">
        <v>42371</v>
      </c>
      <c r="M100" s="648">
        <v>2407.8732248536899</v>
      </c>
      <c r="N100" s="277"/>
      <c r="O100" s="277"/>
    </row>
    <row r="101" spans="4:15" s="49" customFormat="1" x14ac:dyDescent="0.25">
      <c r="D101" s="62"/>
      <c r="E101" s="62"/>
      <c r="F101" s="62"/>
      <c r="G101" s="62"/>
      <c r="L101" s="643">
        <v>42372</v>
      </c>
      <c r="M101" s="648">
        <v>2408.0867162487502</v>
      </c>
      <c r="N101" s="277"/>
      <c r="O101" s="277"/>
    </row>
    <row r="102" spans="4:15" s="49" customFormat="1" x14ac:dyDescent="0.25">
      <c r="D102" s="62"/>
      <c r="E102" s="62"/>
      <c r="F102" s="62"/>
      <c r="G102" s="62"/>
      <c r="L102" s="643">
        <v>42373</v>
      </c>
      <c r="M102" s="648">
        <v>2407.1957031089005</v>
      </c>
      <c r="N102" s="277"/>
      <c r="O102" s="277"/>
    </row>
    <row r="103" spans="4:15" s="49" customFormat="1" x14ac:dyDescent="0.25">
      <c r="D103" s="62"/>
      <c r="E103" s="62"/>
      <c r="F103" s="62"/>
      <c r="G103" s="62"/>
      <c r="L103" s="643">
        <v>42374</v>
      </c>
      <c r="M103" s="648">
        <v>2407.5086128261705</v>
      </c>
      <c r="N103" s="277"/>
      <c r="O103" s="277"/>
    </row>
    <row r="104" spans="4:15" s="49" customFormat="1" x14ac:dyDescent="0.25">
      <c r="D104" s="62"/>
      <c r="E104" s="62"/>
      <c r="F104" s="62"/>
      <c r="G104" s="62"/>
      <c r="L104" s="643">
        <v>42375</v>
      </c>
      <c r="M104" s="648">
        <v>2408.1324189164998</v>
      </c>
      <c r="N104" s="277"/>
      <c r="O104" s="277"/>
    </row>
    <row r="105" spans="4:15" s="49" customFormat="1" x14ac:dyDescent="0.25">
      <c r="D105" s="62"/>
      <c r="E105" s="62"/>
      <c r="F105" s="62"/>
      <c r="G105" s="62"/>
      <c r="L105" s="643">
        <v>42376</v>
      </c>
      <c r="M105" s="648">
        <v>2408.3459970081599</v>
      </c>
      <c r="N105" s="277"/>
      <c r="O105" s="277"/>
    </row>
    <row r="106" spans="4:15" s="49" customFormat="1" x14ac:dyDescent="0.25">
      <c r="D106" s="62"/>
      <c r="E106" s="62"/>
      <c r="F106" s="62"/>
      <c r="G106" s="62"/>
      <c r="L106" s="643">
        <v>42377</v>
      </c>
      <c r="M106" s="648">
        <v>2407.73910010595</v>
      </c>
      <c r="N106" s="277"/>
      <c r="O106" s="277"/>
    </row>
    <row r="107" spans="4:15" s="49" customFormat="1" x14ac:dyDescent="0.25">
      <c r="D107" s="62"/>
      <c r="E107" s="62"/>
      <c r="F107" s="62"/>
      <c r="G107" s="62"/>
      <c r="L107" s="643">
        <v>42378</v>
      </c>
      <c r="M107" s="648">
        <v>2407.9517756590399</v>
      </c>
      <c r="N107" s="277"/>
      <c r="O107" s="277"/>
    </row>
    <row r="108" spans="4:15" s="49" customFormat="1" x14ac:dyDescent="0.25">
      <c r="D108" s="62"/>
      <c r="E108" s="62"/>
      <c r="F108" s="62"/>
      <c r="G108" s="62"/>
      <c r="L108" s="643">
        <v>42379</v>
      </c>
      <c r="M108" s="648">
        <v>2408.2010612050203</v>
      </c>
      <c r="N108" s="277"/>
      <c r="O108" s="277"/>
    </row>
    <row r="109" spans="4:15" s="49" customFormat="1" x14ac:dyDescent="0.25">
      <c r="D109" s="62"/>
      <c r="E109" s="62"/>
      <c r="F109" s="62"/>
      <c r="G109" s="62"/>
      <c r="L109" s="643">
        <v>42380</v>
      </c>
      <c r="M109" s="648">
        <v>2407.7622412375399</v>
      </c>
      <c r="N109" s="277"/>
      <c r="O109" s="277"/>
    </row>
    <row r="110" spans="4:15" s="49" customFormat="1" x14ac:dyDescent="0.25">
      <c r="D110" s="62"/>
      <c r="E110" s="62"/>
      <c r="F110" s="62"/>
      <c r="G110" s="62"/>
      <c r="L110" s="643">
        <v>42381</v>
      </c>
      <c r="M110" s="648">
        <v>2407.9632898236005</v>
      </c>
      <c r="N110" s="277"/>
      <c r="O110" s="277"/>
    </row>
    <row r="111" spans="4:15" s="49" customFormat="1" x14ac:dyDescent="0.25">
      <c r="D111" s="62"/>
      <c r="E111" s="62"/>
      <c r="F111" s="62"/>
      <c r="G111" s="62"/>
      <c r="L111" s="643">
        <v>42382</v>
      </c>
      <c r="M111" s="648">
        <v>2406.3585625393503</v>
      </c>
      <c r="N111" s="277"/>
      <c r="O111" s="277"/>
    </row>
    <row r="112" spans="4:15" s="49" customFormat="1" x14ac:dyDescent="0.25">
      <c r="D112" s="62"/>
      <c r="E112" s="62"/>
      <c r="F112" s="62"/>
      <c r="G112" s="62"/>
      <c r="L112" s="643">
        <v>42383</v>
      </c>
      <c r="M112" s="648">
        <v>2404.43269811047</v>
      </c>
      <c r="N112" s="277"/>
      <c r="O112" s="277"/>
    </row>
    <row r="113" spans="4:15" s="49" customFormat="1" x14ac:dyDescent="0.25">
      <c r="D113" s="62"/>
      <c r="E113" s="62"/>
      <c r="F113" s="62"/>
      <c r="G113" s="62"/>
      <c r="L113" s="643">
        <v>42384</v>
      </c>
      <c r="M113" s="648">
        <v>2404.3689859413098</v>
      </c>
      <c r="N113" s="277"/>
      <c r="O113" s="277"/>
    </row>
    <row r="114" spans="4:15" s="49" customFormat="1" x14ac:dyDescent="0.25">
      <c r="D114" s="62"/>
      <c r="E114" s="62"/>
      <c r="F114" s="62"/>
      <c r="G114" s="62"/>
      <c r="L114" s="643">
        <v>42385</v>
      </c>
      <c r="M114" s="648">
        <v>2404.5828784140704</v>
      </c>
      <c r="N114" s="277"/>
      <c r="O114" s="277"/>
    </row>
    <row r="115" spans="4:15" s="49" customFormat="1" x14ac:dyDescent="0.25">
      <c r="D115" s="62"/>
      <c r="E115" s="62"/>
      <c r="F115" s="62"/>
      <c r="G115" s="62"/>
      <c r="L115" s="643">
        <v>42386</v>
      </c>
      <c r="M115" s="648">
        <v>2404.79578172847</v>
      </c>
      <c r="N115" s="277"/>
      <c r="O115" s="277"/>
    </row>
    <row r="116" spans="4:15" s="49" customFormat="1" x14ac:dyDescent="0.25">
      <c r="D116" s="62"/>
      <c r="E116" s="62"/>
      <c r="F116" s="62"/>
      <c r="G116" s="62"/>
      <c r="L116" s="643">
        <v>42387</v>
      </c>
      <c r="M116" s="648">
        <v>2403.1265141208605</v>
      </c>
      <c r="N116" s="277"/>
      <c r="O116" s="277"/>
    </row>
    <row r="117" spans="4:15" s="49" customFormat="1" x14ac:dyDescent="0.25">
      <c r="D117" s="62"/>
      <c r="E117" s="62"/>
      <c r="F117" s="62"/>
      <c r="G117" s="62"/>
      <c r="L117" s="643">
        <v>42388</v>
      </c>
      <c r="M117" s="648">
        <v>2402.8795532334802</v>
      </c>
      <c r="N117" s="277"/>
      <c r="O117" s="277"/>
    </row>
    <row r="118" spans="4:15" s="49" customFormat="1" x14ac:dyDescent="0.25">
      <c r="D118" s="62"/>
      <c r="E118" s="62"/>
      <c r="F118" s="62"/>
      <c r="G118" s="62"/>
      <c r="L118" s="643">
        <v>42389</v>
      </c>
      <c r="M118" s="648">
        <v>2401.9288817412698</v>
      </c>
      <c r="N118" s="277"/>
      <c r="O118" s="277"/>
    </row>
    <row r="119" spans="4:15" s="49" customFormat="1" x14ac:dyDescent="0.25">
      <c r="D119" s="62"/>
      <c r="E119" s="62"/>
      <c r="F119" s="62"/>
      <c r="G119" s="62"/>
      <c r="L119" s="643">
        <v>42390</v>
      </c>
      <c r="M119" s="648">
        <v>2401.02131656047</v>
      </c>
      <c r="N119" s="277"/>
      <c r="O119" s="277"/>
    </row>
    <row r="120" spans="4:15" s="49" customFormat="1" x14ac:dyDescent="0.25">
      <c r="D120" s="62"/>
      <c r="E120" s="62"/>
      <c r="F120" s="62"/>
      <c r="G120" s="62"/>
      <c r="L120" s="643">
        <v>42391</v>
      </c>
      <c r="M120" s="648">
        <v>2401.5794650690505</v>
      </c>
      <c r="N120" s="277"/>
      <c r="O120" s="277"/>
    </row>
    <row r="121" spans="4:15" s="49" customFormat="1" x14ac:dyDescent="0.25">
      <c r="D121" s="62"/>
      <c r="E121" s="62"/>
      <c r="F121" s="62"/>
      <c r="G121" s="62"/>
      <c r="L121" s="643">
        <v>42392</v>
      </c>
      <c r="M121" s="648">
        <v>2401.7943695973599</v>
      </c>
      <c r="N121" s="277"/>
      <c r="O121" s="277"/>
    </row>
    <row r="122" spans="4:15" s="49" customFormat="1" x14ac:dyDescent="0.25">
      <c r="D122" s="62"/>
      <c r="E122" s="62"/>
      <c r="F122" s="62"/>
      <c r="G122" s="62"/>
      <c r="L122" s="643">
        <v>42393</v>
      </c>
      <c r="M122" s="648">
        <v>2402.4958458730002</v>
      </c>
      <c r="N122" s="277"/>
      <c r="O122" s="277"/>
    </row>
    <row r="123" spans="4:15" s="49" customFormat="1" x14ac:dyDescent="0.25">
      <c r="D123" s="62"/>
      <c r="E123" s="62"/>
      <c r="F123" s="62"/>
      <c r="G123" s="62"/>
      <c r="L123" s="643">
        <v>42394</v>
      </c>
      <c r="M123" s="648">
        <v>2403.0442314423203</v>
      </c>
      <c r="N123" s="277"/>
      <c r="O123" s="277"/>
    </row>
    <row r="124" spans="4:15" s="49" customFormat="1" x14ac:dyDescent="0.25">
      <c r="D124" s="62"/>
      <c r="E124" s="62"/>
      <c r="F124" s="62"/>
      <c r="G124" s="62"/>
      <c r="L124" s="643">
        <v>42395</v>
      </c>
      <c r="M124" s="648">
        <v>2404.2990623538499</v>
      </c>
      <c r="N124" s="277"/>
      <c r="O124" s="277"/>
    </row>
    <row r="125" spans="4:15" s="49" customFormat="1" x14ac:dyDescent="0.25">
      <c r="D125" s="62"/>
      <c r="E125" s="62"/>
      <c r="F125" s="62"/>
      <c r="G125" s="62"/>
      <c r="L125" s="643">
        <v>42396</v>
      </c>
      <c r="M125" s="648">
        <v>2405.3658414562296</v>
      </c>
      <c r="N125" s="277"/>
      <c r="O125" s="277"/>
    </row>
    <row r="126" spans="4:15" s="49" customFormat="1" x14ac:dyDescent="0.25">
      <c r="D126" s="62"/>
      <c r="E126" s="62"/>
      <c r="F126" s="62"/>
      <c r="G126" s="62"/>
      <c r="L126" s="643">
        <v>42397</v>
      </c>
      <c r="M126" s="648">
        <v>2407.4504444335298</v>
      </c>
      <c r="N126" s="277"/>
      <c r="O126" s="277"/>
    </row>
    <row r="127" spans="4:15" s="49" customFormat="1" x14ac:dyDescent="0.25">
      <c r="D127" s="62"/>
      <c r="E127" s="62"/>
      <c r="F127" s="62"/>
      <c r="G127" s="62"/>
      <c r="L127" s="643">
        <v>42398</v>
      </c>
      <c r="M127" s="648">
        <v>2410.7803852107199</v>
      </c>
      <c r="N127" s="277"/>
      <c r="O127" s="277"/>
    </row>
    <row r="128" spans="4:15" s="49" customFormat="1" x14ac:dyDescent="0.25">
      <c r="D128" s="62"/>
      <c r="E128" s="62"/>
      <c r="F128" s="62"/>
      <c r="G128" s="62"/>
      <c r="L128" s="643">
        <v>42399</v>
      </c>
      <c r="M128" s="648">
        <v>2410.9898707770203</v>
      </c>
      <c r="N128" s="277"/>
      <c r="O128" s="277"/>
    </row>
    <row r="129" spans="4:15" s="49" customFormat="1" x14ac:dyDescent="0.25">
      <c r="D129" s="62"/>
      <c r="E129" s="62"/>
      <c r="F129" s="62"/>
      <c r="G129" s="62"/>
      <c r="L129" s="643">
        <v>42400</v>
      </c>
      <c r="M129" s="648">
        <v>2411.1978118735501</v>
      </c>
      <c r="N129" s="277"/>
      <c r="O129" s="277"/>
    </row>
    <row r="130" spans="4:15" s="49" customFormat="1" x14ac:dyDescent="0.25">
      <c r="D130" s="62"/>
      <c r="E130" s="62"/>
      <c r="F130" s="62"/>
      <c r="G130" s="62"/>
      <c r="L130" s="643">
        <v>42401</v>
      </c>
      <c r="M130" s="648">
        <v>2411.9061122531702</v>
      </c>
      <c r="N130" s="277"/>
      <c r="O130" s="277"/>
    </row>
    <row r="131" spans="4:15" s="49" customFormat="1" x14ac:dyDescent="0.25">
      <c r="D131" s="62"/>
      <c r="E131" s="62"/>
      <c r="F131" s="62"/>
      <c r="G131" s="62"/>
      <c r="L131" s="643">
        <v>42402</v>
      </c>
      <c r="M131" s="648">
        <v>2411.6529317654199</v>
      </c>
      <c r="N131" s="277"/>
      <c r="O131" s="277"/>
    </row>
    <row r="132" spans="4:15" s="49" customFormat="1" x14ac:dyDescent="0.25">
      <c r="D132" s="62"/>
      <c r="E132" s="62"/>
      <c r="F132" s="62"/>
      <c r="G132" s="62"/>
      <c r="L132" s="643">
        <v>42403</v>
      </c>
      <c r="M132" s="648">
        <v>2410.6853916824098</v>
      </c>
      <c r="N132" s="277"/>
      <c r="O132" s="277"/>
    </row>
    <row r="133" spans="4:15" s="49" customFormat="1" x14ac:dyDescent="0.25">
      <c r="D133" s="62"/>
      <c r="E133" s="62"/>
      <c r="F133" s="62"/>
      <c r="G133" s="62"/>
      <c r="L133" s="643">
        <v>42404</v>
      </c>
      <c r="M133" s="648">
        <v>2410.2952353007699</v>
      </c>
      <c r="N133" s="277"/>
      <c r="O133" s="277"/>
    </row>
    <row r="134" spans="4:15" s="49" customFormat="1" x14ac:dyDescent="0.25">
      <c r="D134" s="62"/>
      <c r="E134" s="62"/>
      <c r="F134" s="62"/>
      <c r="G134" s="62"/>
      <c r="L134" s="643">
        <v>42405</v>
      </c>
      <c r="M134" s="648">
        <v>2409.4487009876898</v>
      </c>
      <c r="N134" s="277"/>
      <c r="O134" s="277"/>
    </row>
    <row r="135" spans="4:15" s="49" customFormat="1" x14ac:dyDescent="0.25">
      <c r="D135" s="62"/>
      <c r="E135" s="62"/>
      <c r="F135" s="62"/>
      <c r="G135" s="62"/>
      <c r="L135" s="643">
        <v>42406</v>
      </c>
      <c r="M135" s="648">
        <v>2417.6387450792399</v>
      </c>
      <c r="N135" s="277"/>
      <c r="O135" s="277"/>
    </row>
    <row r="136" spans="4:15" s="49" customFormat="1" x14ac:dyDescent="0.25">
      <c r="D136" s="62"/>
      <c r="E136" s="62"/>
      <c r="F136" s="62"/>
      <c r="G136" s="62"/>
      <c r="L136" s="643">
        <v>42407</v>
      </c>
      <c r="M136" s="648">
        <v>2417.84108909219</v>
      </c>
      <c r="N136" s="277"/>
      <c r="O136" s="277"/>
    </row>
    <row r="137" spans="4:15" s="49" customFormat="1" x14ac:dyDescent="0.25">
      <c r="D137" s="62"/>
      <c r="E137" s="62"/>
      <c r="F137" s="62"/>
      <c r="G137" s="62"/>
      <c r="L137" s="643">
        <v>42408</v>
      </c>
      <c r="M137" s="648">
        <v>2417.8811084588701</v>
      </c>
      <c r="N137" s="277"/>
      <c r="O137" s="277"/>
    </row>
    <row r="138" spans="4:15" s="49" customFormat="1" x14ac:dyDescent="0.25">
      <c r="D138" s="62"/>
      <c r="E138" s="62"/>
      <c r="F138" s="62"/>
      <c r="G138" s="62"/>
      <c r="L138" s="643">
        <v>42409</v>
      </c>
      <c r="M138" s="648">
        <v>2417.1038264416306</v>
      </c>
      <c r="N138" s="277"/>
      <c r="O138" s="277"/>
    </row>
    <row r="139" spans="4:15" s="49" customFormat="1" x14ac:dyDescent="0.25">
      <c r="D139" s="62"/>
      <c r="E139" s="62"/>
      <c r="F139" s="62"/>
      <c r="G139" s="62"/>
      <c r="L139" s="643">
        <v>42410</v>
      </c>
      <c r="M139" s="648">
        <v>2417.1397976503599</v>
      </c>
      <c r="N139" s="277"/>
      <c r="O139" s="277"/>
    </row>
    <row r="140" spans="4:15" s="49" customFormat="1" x14ac:dyDescent="0.25">
      <c r="D140" s="62"/>
      <c r="E140" s="62"/>
      <c r="F140" s="62"/>
      <c r="G140" s="62"/>
      <c r="L140" s="643">
        <v>42411</v>
      </c>
      <c r="M140" s="648">
        <v>2417.4925024846702</v>
      </c>
      <c r="N140" s="277"/>
      <c r="O140" s="277"/>
    </row>
    <row r="141" spans="4:15" s="49" customFormat="1" x14ac:dyDescent="0.25">
      <c r="D141" s="62"/>
      <c r="E141" s="62"/>
      <c r="F141" s="62"/>
      <c r="G141" s="62"/>
      <c r="L141" s="643">
        <v>42412</v>
      </c>
      <c r="M141" s="648">
        <v>2417.9822522521899</v>
      </c>
      <c r="N141" s="277"/>
      <c r="O141" s="277"/>
    </row>
    <row r="142" spans="4:15" s="49" customFormat="1" x14ac:dyDescent="0.25">
      <c r="D142" s="62"/>
      <c r="E142" s="62"/>
      <c r="F142" s="62"/>
      <c r="G142" s="62"/>
      <c r="L142" s="643">
        <v>42413</v>
      </c>
      <c r="M142" s="648">
        <v>2418.20056058517</v>
      </c>
      <c r="N142" s="277"/>
      <c r="O142" s="277"/>
    </row>
    <row r="143" spans="4:15" s="49" customFormat="1" x14ac:dyDescent="0.25">
      <c r="D143" s="62"/>
      <c r="E143" s="62"/>
      <c r="F143" s="62"/>
      <c r="G143" s="62"/>
      <c r="L143" s="643">
        <v>42414</v>
      </c>
      <c r="M143" s="648">
        <v>2418.4002716967598</v>
      </c>
      <c r="N143" s="277"/>
      <c r="O143" s="277"/>
    </row>
    <row r="144" spans="4:15" s="49" customFormat="1" x14ac:dyDescent="0.25">
      <c r="D144" s="62"/>
      <c r="E144" s="62"/>
      <c r="F144" s="62"/>
      <c r="G144" s="62"/>
      <c r="L144" s="643">
        <v>42415</v>
      </c>
      <c r="M144" s="648">
        <v>2418.6004215772305</v>
      </c>
      <c r="N144" s="277"/>
      <c r="O144" s="277"/>
    </row>
    <row r="145" spans="4:15" s="49" customFormat="1" x14ac:dyDescent="0.25">
      <c r="D145" s="62"/>
      <c r="E145" s="62"/>
      <c r="F145" s="62"/>
      <c r="G145" s="62"/>
      <c r="L145" s="643">
        <v>42416</v>
      </c>
      <c r="M145" s="648">
        <v>2418.8008180513002</v>
      </c>
      <c r="N145" s="277"/>
      <c r="O145" s="277"/>
    </row>
    <row r="146" spans="4:15" s="49" customFormat="1" x14ac:dyDescent="0.25">
      <c r="D146" s="62"/>
      <c r="E146" s="62"/>
      <c r="F146" s="62"/>
      <c r="G146" s="62"/>
      <c r="L146" s="643">
        <v>42417</v>
      </c>
      <c r="M146" s="648">
        <v>2418.0868715054198</v>
      </c>
      <c r="N146" s="277"/>
      <c r="O146" s="277"/>
    </row>
    <row r="147" spans="4:15" s="49" customFormat="1" x14ac:dyDescent="0.25">
      <c r="D147" s="62"/>
      <c r="E147" s="62"/>
      <c r="F147" s="62"/>
      <c r="G147" s="62"/>
      <c r="L147" s="643">
        <v>42418</v>
      </c>
      <c r="M147" s="648">
        <v>2416.4355740645397</v>
      </c>
      <c r="N147" s="277"/>
      <c r="O147" s="277"/>
    </row>
    <row r="148" spans="4:15" s="49" customFormat="1" x14ac:dyDescent="0.25">
      <c r="D148" s="62"/>
      <c r="E148" s="62"/>
      <c r="F148" s="62"/>
      <c r="G148" s="62"/>
      <c r="L148" s="643">
        <v>42419</v>
      </c>
      <c r="M148" s="648">
        <v>2416.1656109882101</v>
      </c>
      <c r="N148" s="277"/>
      <c r="O148" s="277"/>
    </row>
    <row r="149" spans="4:15" s="49" customFormat="1" x14ac:dyDescent="0.25">
      <c r="D149" s="62"/>
      <c r="E149" s="62"/>
      <c r="F149" s="62"/>
      <c r="G149" s="62"/>
      <c r="L149" s="643">
        <v>42420</v>
      </c>
      <c r="M149" s="648">
        <v>2416.3581398757697</v>
      </c>
      <c r="N149" s="277"/>
      <c r="O149" s="277"/>
    </row>
    <row r="150" spans="4:15" s="49" customFormat="1" x14ac:dyDescent="0.25">
      <c r="D150" s="62"/>
      <c r="E150" s="62"/>
      <c r="F150" s="62"/>
      <c r="G150" s="62"/>
      <c r="L150" s="643">
        <v>42421</v>
      </c>
      <c r="M150" s="648">
        <v>2416.59013584995</v>
      </c>
      <c r="N150" s="277"/>
      <c r="O150" s="277"/>
    </row>
    <row r="151" spans="4:15" s="49" customFormat="1" x14ac:dyDescent="0.25">
      <c r="D151" s="62"/>
      <c r="E151" s="62"/>
      <c r="F151" s="62"/>
      <c r="G151" s="62"/>
      <c r="L151" s="643">
        <v>42422</v>
      </c>
      <c r="M151" s="648">
        <v>2420.6199648376105</v>
      </c>
      <c r="N151" s="277"/>
      <c r="O151" s="277"/>
    </row>
    <row r="152" spans="4:15" s="49" customFormat="1" x14ac:dyDescent="0.25">
      <c r="D152" s="62"/>
      <c r="E152" s="62"/>
      <c r="F152" s="62"/>
      <c r="G152" s="62"/>
      <c r="L152" s="643">
        <v>42423</v>
      </c>
      <c r="M152" s="648">
        <v>2420.2777221751003</v>
      </c>
      <c r="N152" s="277"/>
      <c r="O152" s="277"/>
    </row>
    <row r="153" spans="4:15" s="49" customFormat="1" x14ac:dyDescent="0.25">
      <c r="D153" s="62"/>
      <c r="E153" s="62"/>
      <c r="F153" s="62"/>
      <c r="G153" s="62"/>
      <c r="L153" s="643">
        <v>42424</v>
      </c>
      <c r="M153" s="648">
        <v>2421.9290096703003</v>
      </c>
      <c r="N153" s="277"/>
      <c r="O153" s="277"/>
    </row>
    <row r="154" spans="4:15" s="49" customFormat="1" x14ac:dyDescent="0.25">
      <c r="D154" s="62"/>
      <c r="E154" s="62"/>
      <c r="F154" s="62"/>
      <c r="G154" s="62"/>
      <c r="L154" s="643">
        <v>42425</v>
      </c>
      <c r="M154" s="648">
        <v>2422.3411449837399</v>
      </c>
      <c r="N154" s="277"/>
      <c r="O154" s="277"/>
    </row>
    <row r="155" spans="4:15" s="49" customFormat="1" x14ac:dyDescent="0.25">
      <c r="D155" s="62"/>
      <c r="E155" s="62"/>
      <c r="F155" s="62"/>
      <c r="G155" s="62"/>
      <c r="L155" s="643">
        <v>42426</v>
      </c>
      <c r="M155" s="648">
        <v>2423.39599639779</v>
      </c>
      <c r="N155" s="277"/>
      <c r="O155" s="277"/>
    </row>
    <row r="156" spans="4:15" s="49" customFormat="1" x14ac:dyDescent="0.25">
      <c r="D156" s="62"/>
      <c r="E156" s="62"/>
      <c r="F156" s="62"/>
      <c r="G156" s="62"/>
      <c r="L156" s="643">
        <v>42427</v>
      </c>
      <c r="M156" s="648">
        <v>2423.5828774546899</v>
      </c>
      <c r="N156" s="277"/>
      <c r="O156" s="277"/>
    </row>
    <row r="157" spans="4:15" s="49" customFormat="1" x14ac:dyDescent="0.25">
      <c r="D157" s="62"/>
      <c r="E157" s="62"/>
      <c r="F157" s="62"/>
      <c r="G157" s="62"/>
      <c r="L157" s="643">
        <v>42428</v>
      </c>
      <c r="M157" s="648">
        <v>2423.7699008094201</v>
      </c>
      <c r="N157" s="277"/>
      <c r="O157" s="277"/>
    </row>
    <row r="158" spans="4:15" s="49" customFormat="1" x14ac:dyDescent="0.25">
      <c r="D158" s="62"/>
      <c r="E158" s="62"/>
      <c r="F158" s="62"/>
      <c r="G158" s="62"/>
      <c r="L158" s="643">
        <v>42429</v>
      </c>
      <c r="M158" s="648">
        <v>2424.3409586451903</v>
      </c>
      <c r="N158" s="277"/>
      <c r="O158" s="277"/>
    </row>
    <row r="159" spans="4:15" s="49" customFormat="1" x14ac:dyDescent="0.25">
      <c r="D159" s="62"/>
      <c r="E159" s="62"/>
      <c r="F159" s="62"/>
      <c r="G159" s="62"/>
      <c r="L159" s="643">
        <v>42461</v>
      </c>
      <c r="M159" s="648">
        <v>2441.62886613106</v>
      </c>
      <c r="N159" s="277"/>
      <c r="O159" s="277"/>
    </row>
    <row r="160" spans="4:15" s="49" customFormat="1" x14ac:dyDescent="0.25">
      <c r="D160" s="62"/>
      <c r="E160" s="62"/>
      <c r="F160" s="62"/>
      <c r="G160" s="62"/>
      <c r="L160" s="643">
        <v>42462</v>
      </c>
      <c r="M160" s="648">
        <v>2441.8661965322099</v>
      </c>
      <c r="N160" s="277"/>
      <c r="O160" s="277"/>
    </row>
    <row r="161" spans="4:15" s="49" customFormat="1" x14ac:dyDescent="0.25">
      <c r="D161" s="62"/>
      <c r="E161" s="62"/>
      <c r="F161" s="62"/>
      <c r="G161" s="62"/>
      <c r="L161" s="643">
        <v>42463</v>
      </c>
      <c r="M161" s="648">
        <v>2442.0576548392</v>
      </c>
      <c r="N161" s="277"/>
      <c r="O161" s="277"/>
    </row>
    <row r="162" spans="4:15" s="49" customFormat="1" x14ac:dyDescent="0.25">
      <c r="D162" s="62"/>
      <c r="E162" s="62"/>
      <c r="F162" s="62"/>
      <c r="G162" s="62"/>
      <c r="L162" s="643">
        <v>42464</v>
      </c>
      <c r="M162" s="648">
        <v>2442.3751093593405</v>
      </c>
      <c r="N162" s="277"/>
      <c r="O162" s="277"/>
    </row>
    <row r="163" spans="4:15" s="49" customFormat="1" x14ac:dyDescent="0.25">
      <c r="D163" s="62"/>
      <c r="E163" s="62"/>
      <c r="F163" s="62"/>
      <c r="G163" s="62"/>
      <c r="L163" s="643">
        <v>42465</v>
      </c>
      <c r="M163" s="648">
        <v>2441.2751687985206</v>
      </c>
      <c r="N163" s="277"/>
      <c r="O163" s="277"/>
    </row>
    <row r="164" spans="4:15" s="49" customFormat="1" x14ac:dyDescent="0.25">
      <c r="D164" s="62"/>
      <c r="E164" s="62"/>
      <c r="F164" s="62"/>
      <c r="G164" s="62"/>
      <c r="L164" s="643">
        <v>42466</v>
      </c>
      <c r="M164" s="648">
        <v>2442.58016409316</v>
      </c>
      <c r="N164" s="277"/>
      <c r="O164" s="277"/>
    </row>
    <row r="165" spans="4:15" s="49" customFormat="1" x14ac:dyDescent="0.25">
      <c r="D165" s="62"/>
      <c r="E165" s="62"/>
      <c r="F165" s="62"/>
      <c r="G165" s="62"/>
      <c r="L165" s="643">
        <v>42467</v>
      </c>
      <c r="M165" s="648">
        <v>2444.9629226407897</v>
      </c>
      <c r="N165" s="277"/>
      <c r="O165" s="277"/>
    </row>
    <row r="166" spans="4:15" s="49" customFormat="1" x14ac:dyDescent="0.25">
      <c r="D166" s="62"/>
      <c r="E166" s="62"/>
      <c r="F166" s="62"/>
      <c r="G166" s="62"/>
      <c r="L166" s="643">
        <v>42468</v>
      </c>
      <c r="M166" s="648">
        <v>2445.4144184369902</v>
      </c>
      <c r="N166" s="277"/>
      <c r="O166" s="277"/>
    </row>
    <row r="167" spans="4:15" s="49" customFormat="1" x14ac:dyDescent="0.25">
      <c r="D167" s="62"/>
      <c r="E167" s="62"/>
      <c r="F167" s="62"/>
      <c r="G167" s="62"/>
      <c r="L167" s="643">
        <v>42469</v>
      </c>
      <c r="M167" s="648">
        <v>2445.7892601718904</v>
      </c>
      <c r="N167" s="277"/>
      <c r="O167" s="277"/>
    </row>
    <row r="168" spans="4:15" s="49" customFormat="1" x14ac:dyDescent="0.25">
      <c r="D168" s="62"/>
      <c r="E168" s="62"/>
      <c r="F168" s="62"/>
      <c r="G168" s="62"/>
      <c r="L168" s="643">
        <v>42470</v>
      </c>
      <c r="M168" s="648">
        <v>2447.2425418761004</v>
      </c>
      <c r="N168" s="277"/>
      <c r="O168" s="277"/>
    </row>
    <row r="169" spans="4:15" s="49" customFormat="1" x14ac:dyDescent="0.25">
      <c r="D169" s="62"/>
      <c r="E169" s="62"/>
      <c r="F169" s="62"/>
      <c r="G169" s="62"/>
      <c r="L169" s="643">
        <v>42471</v>
      </c>
      <c r="M169" s="648">
        <v>2445.6676840890805</v>
      </c>
      <c r="N169" s="277"/>
      <c r="O169" s="277"/>
    </row>
    <row r="170" spans="4:15" s="49" customFormat="1" x14ac:dyDescent="0.25">
      <c r="D170" s="62"/>
      <c r="E170" s="62"/>
      <c r="F170" s="62"/>
      <c r="G170" s="62"/>
      <c r="L170" s="643">
        <v>42472</v>
      </c>
      <c r="M170" s="648">
        <v>2448.6894798384301</v>
      </c>
      <c r="N170" s="277"/>
      <c r="O170" s="277"/>
    </row>
    <row r="171" spans="4:15" s="49" customFormat="1" x14ac:dyDescent="0.25">
      <c r="D171" s="62"/>
      <c r="E171" s="62"/>
      <c r="F171" s="62"/>
      <c r="G171" s="62"/>
      <c r="L171" s="643">
        <v>42473</v>
      </c>
      <c r="M171" s="648">
        <v>2448.9269532132998</v>
      </c>
      <c r="N171" s="277"/>
      <c r="O171" s="277"/>
    </row>
    <row r="172" spans="4:15" s="49" customFormat="1" x14ac:dyDescent="0.25">
      <c r="D172" s="62"/>
      <c r="E172" s="62"/>
      <c r="F172" s="62"/>
      <c r="G172" s="62"/>
      <c r="L172" s="643">
        <v>42474</v>
      </c>
      <c r="M172" s="648">
        <v>2449.1378529189396</v>
      </c>
      <c r="N172" s="277"/>
      <c r="O172" s="277"/>
    </row>
    <row r="173" spans="4:15" s="49" customFormat="1" x14ac:dyDescent="0.25">
      <c r="D173" s="62"/>
      <c r="E173" s="62"/>
      <c r="F173" s="62"/>
      <c r="G173" s="62"/>
      <c r="L173" s="643">
        <v>42475</v>
      </c>
      <c r="M173" s="648">
        <v>2449.3785005690302</v>
      </c>
      <c r="N173" s="277"/>
      <c r="O173" s="277"/>
    </row>
    <row r="174" spans="4:15" s="49" customFormat="1" x14ac:dyDescent="0.25">
      <c r="D174" s="62"/>
      <c r="E174" s="62"/>
      <c r="F174" s="62"/>
      <c r="G174" s="62"/>
      <c r="L174" s="643">
        <v>42476</v>
      </c>
      <c r="M174" s="648">
        <v>2449.5688176967101</v>
      </c>
      <c r="N174" s="277"/>
      <c r="O174" s="277"/>
    </row>
    <row r="175" spans="4:15" s="49" customFormat="1" x14ac:dyDescent="0.25">
      <c r="D175" s="62"/>
      <c r="E175" s="62"/>
      <c r="F175" s="62"/>
      <c r="G175" s="62"/>
      <c r="L175" s="643">
        <v>42477</v>
      </c>
      <c r="M175" s="648">
        <v>2449.75523221289</v>
      </c>
      <c r="N175" s="277"/>
      <c r="O175" s="277"/>
    </row>
    <row r="176" spans="4:15" s="49" customFormat="1" x14ac:dyDescent="0.25">
      <c r="D176" s="62"/>
      <c r="E176" s="62"/>
      <c r="F176" s="62"/>
      <c r="G176" s="62"/>
      <c r="L176" s="643">
        <v>42478</v>
      </c>
      <c r="M176" s="648">
        <v>2449.6679015104996</v>
      </c>
      <c r="N176" s="277"/>
      <c r="O176" s="277"/>
    </row>
    <row r="177" spans="4:15" s="49" customFormat="1" x14ac:dyDescent="0.25">
      <c r="D177" s="62"/>
      <c r="E177" s="62"/>
      <c r="F177" s="62"/>
      <c r="G177" s="62"/>
      <c r="L177" s="643">
        <v>42479</v>
      </c>
      <c r="M177" s="648">
        <v>2449.8555651094402</v>
      </c>
      <c r="N177" s="277"/>
      <c r="O177" s="277"/>
    </row>
    <row r="178" spans="4:15" s="49" customFormat="1" x14ac:dyDescent="0.25">
      <c r="D178" s="62"/>
      <c r="E178" s="62"/>
      <c r="F178" s="62"/>
      <c r="G178" s="62"/>
      <c r="L178" s="643">
        <v>42480</v>
      </c>
      <c r="M178" s="648">
        <v>2450.2527297540701</v>
      </c>
      <c r="N178" s="277"/>
      <c r="O178" s="277"/>
    </row>
    <row r="179" spans="4:15" s="49" customFormat="1" x14ac:dyDescent="0.25">
      <c r="D179" s="62"/>
      <c r="E179" s="62"/>
      <c r="F179" s="62"/>
      <c r="G179" s="62"/>
      <c r="L179" s="643">
        <v>42481</v>
      </c>
      <c r="M179" s="648">
        <v>2450.2662948331999</v>
      </c>
      <c r="N179" s="277"/>
      <c r="O179" s="277"/>
    </row>
    <row r="180" spans="4:15" s="49" customFormat="1" x14ac:dyDescent="0.25">
      <c r="D180" s="62"/>
      <c r="E180" s="62"/>
      <c r="F180" s="62"/>
      <c r="G180" s="62"/>
      <c r="L180" s="643">
        <v>42482</v>
      </c>
      <c r="M180" s="648">
        <v>2451.7113851583999</v>
      </c>
      <c r="N180" s="277"/>
      <c r="O180" s="277"/>
    </row>
    <row r="181" spans="4:15" s="49" customFormat="1" x14ac:dyDescent="0.25">
      <c r="D181" s="62"/>
      <c r="E181" s="62"/>
      <c r="F181" s="62"/>
      <c r="G181" s="62"/>
      <c r="L181" s="643">
        <v>42483</v>
      </c>
      <c r="M181" s="648">
        <v>2451.8869553845202</v>
      </c>
      <c r="N181" s="277"/>
      <c r="O181" s="277"/>
    </row>
    <row r="182" spans="4:15" s="49" customFormat="1" x14ac:dyDescent="0.25">
      <c r="D182" s="62"/>
      <c r="E182" s="62"/>
      <c r="F182" s="62"/>
      <c r="G182" s="62"/>
      <c r="L182" s="643">
        <v>42484</v>
      </c>
      <c r="M182" s="648">
        <v>2452.0621841717502</v>
      </c>
      <c r="N182" s="277"/>
      <c r="O182" s="277"/>
    </row>
    <row r="183" spans="4:15" s="49" customFormat="1" x14ac:dyDescent="0.25">
      <c r="D183" s="62"/>
      <c r="E183" s="62"/>
      <c r="F183" s="62"/>
      <c r="G183" s="62"/>
      <c r="L183" s="643">
        <v>42485</v>
      </c>
      <c r="M183" s="648">
        <v>2457.24404268326</v>
      </c>
      <c r="N183" s="277"/>
      <c r="O183" s="277"/>
    </row>
    <row r="184" spans="4:15" s="49" customFormat="1" x14ac:dyDescent="0.25">
      <c r="D184" s="62"/>
      <c r="E184" s="62"/>
      <c r="F184" s="62"/>
      <c r="G184" s="62"/>
      <c r="L184" s="643">
        <v>42486</v>
      </c>
      <c r="M184" s="648">
        <v>2458.90052072857</v>
      </c>
      <c r="N184" s="277"/>
      <c r="O184" s="277"/>
    </row>
    <row r="185" spans="4:15" s="49" customFormat="1" x14ac:dyDescent="0.25">
      <c r="D185" s="62"/>
      <c r="E185" s="62"/>
      <c r="F185" s="62"/>
      <c r="G185" s="62"/>
      <c r="L185" s="643">
        <v>42487</v>
      </c>
      <c r="M185" s="648">
        <v>2464.9035694292702</v>
      </c>
      <c r="N185" s="277"/>
      <c r="O185" s="277"/>
    </row>
    <row r="186" spans="4:15" s="49" customFormat="1" x14ac:dyDescent="0.25">
      <c r="D186" s="62"/>
      <c r="E186" s="62"/>
      <c r="F186" s="62"/>
      <c r="G186" s="62"/>
      <c r="L186" s="643">
        <v>42488</v>
      </c>
      <c r="M186" s="648">
        <v>2465.4942651425504</v>
      </c>
      <c r="N186" s="277"/>
      <c r="O186" s="277"/>
    </row>
    <row r="187" spans="4:15" s="49" customFormat="1" x14ac:dyDescent="0.25">
      <c r="D187" s="62"/>
      <c r="E187" s="62"/>
      <c r="F187" s="62"/>
      <c r="G187" s="62"/>
      <c r="L187" s="643">
        <v>42489</v>
      </c>
      <c r="M187" s="648">
        <v>2465.6617195470099</v>
      </c>
      <c r="N187" s="277"/>
      <c r="O187" s="277"/>
    </row>
    <row r="188" spans="4:15" s="49" customFormat="1" x14ac:dyDescent="0.25">
      <c r="D188" s="62"/>
      <c r="E188" s="62"/>
      <c r="F188" s="62"/>
      <c r="G188" s="62"/>
      <c r="L188" s="643">
        <v>42490</v>
      </c>
      <c r="M188" s="648">
        <v>2465.8284606501106</v>
      </c>
      <c r="N188" s="277"/>
      <c r="O188" s="277"/>
    </row>
    <row r="189" spans="4:15" s="49" customFormat="1" x14ac:dyDescent="0.25">
      <c r="D189" s="62"/>
      <c r="E189" s="62"/>
      <c r="F189" s="62"/>
      <c r="G189" s="62"/>
      <c r="L189" s="643">
        <v>42491</v>
      </c>
      <c r="M189" s="648">
        <v>2466</v>
      </c>
      <c r="N189" s="277"/>
      <c r="O189" s="277"/>
    </row>
    <row r="190" spans="4:15" s="49" customFormat="1" x14ac:dyDescent="0.25">
      <c r="D190" s="62"/>
      <c r="E190" s="62"/>
      <c r="F190" s="62"/>
      <c r="G190" s="62"/>
      <c r="L190" s="643">
        <v>42492</v>
      </c>
      <c r="M190" s="648">
        <v>2466.16</v>
      </c>
      <c r="N190" s="277"/>
      <c r="O190" s="277"/>
    </row>
    <row r="191" spans="4:15" s="49" customFormat="1" x14ac:dyDescent="0.25">
      <c r="D191" s="62"/>
      <c r="E191" s="62"/>
      <c r="F191" s="62"/>
      <c r="G191" s="62"/>
      <c r="L191" s="643">
        <v>42493</v>
      </c>
      <c r="M191" s="648">
        <v>2466.33</v>
      </c>
      <c r="N191" s="277"/>
      <c r="O191" s="277"/>
    </row>
    <row r="192" spans="4:15" s="49" customFormat="1" x14ac:dyDescent="0.25">
      <c r="D192" s="62"/>
      <c r="E192" s="62"/>
      <c r="F192" s="62"/>
      <c r="G192" s="62"/>
      <c r="L192" s="643">
        <v>42494</v>
      </c>
      <c r="M192" s="648">
        <v>2465.19</v>
      </c>
      <c r="N192" s="277"/>
      <c r="O192" s="277"/>
    </row>
    <row r="193" spans="4:15" s="49" customFormat="1" x14ac:dyDescent="0.25">
      <c r="D193" s="62"/>
      <c r="E193" s="62"/>
      <c r="F193" s="62"/>
      <c r="G193" s="62"/>
      <c r="L193" s="643">
        <v>42495</v>
      </c>
      <c r="M193" s="648">
        <v>2470.88</v>
      </c>
      <c r="N193" s="277"/>
      <c r="O193" s="277"/>
    </row>
    <row r="194" spans="4:15" s="49" customFormat="1" x14ac:dyDescent="0.25">
      <c r="D194" s="62"/>
      <c r="E194" s="62"/>
      <c r="F194" s="62"/>
      <c r="G194" s="62"/>
      <c r="L194" s="643">
        <v>42496</v>
      </c>
      <c r="M194" s="648">
        <v>2465.75</v>
      </c>
      <c r="N194" s="277"/>
      <c r="O194" s="277"/>
    </row>
    <row r="195" spans="4:15" s="49" customFormat="1" x14ac:dyDescent="0.25">
      <c r="D195" s="62"/>
      <c r="E195" s="62"/>
      <c r="F195" s="62"/>
      <c r="G195" s="62"/>
      <c r="L195" s="643">
        <v>42497</v>
      </c>
      <c r="M195" s="648">
        <v>2465.9</v>
      </c>
      <c r="N195" s="277"/>
      <c r="O195" s="277"/>
    </row>
    <row r="196" spans="4:15" s="49" customFormat="1" x14ac:dyDescent="0.25">
      <c r="D196" s="62"/>
      <c r="E196" s="62"/>
      <c r="F196" s="62"/>
      <c r="G196" s="62"/>
      <c r="L196" s="643">
        <v>42498</v>
      </c>
      <c r="M196" s="648">
        <v>2466.06</v>
      </c>
      <c r="N196" s="277"/>
      <c r="O196" s="277"/>
    </row>
    <row r="197" spans="4:15" s="49" customFormat="1" x14ac:dyDescent="0.25">
      <c r="D197" s="62"/>
      <c r="E197" s="62"/>
      <c r="F197" s="62"/>
      <c r="G197" s="62"/>
      <c r="L197" s="643">
        <v>42499</v>
      </c>
      <c r="M197" s="648">
        <v>2466.7800000000002</v>
      </c>
      <c r="N197" s="277"/>
      <c r="O197" s="277"/>
    </row>
    <row r="198" spans="4:15" s="49" customFormat="1" x14ac:dyDescent="0.25">
      <c r="D198" s="62"/>
      <c r="E198" s="62"/>
      <c r="F198" s="62"/>
      <c r="G198" s="62"/>
      <c r="L198" s="643">
        <v>42500</v>
      </c>
      <c r="M198" s="648">
        <v>2467.23</v>
      </c>
      <c r="N198" s="277"/>
      <c r="O198" s="277"/>
    </row>
    <row r="199" spans="4:15" s="49" customFormat="1" x14ac:dyDescent="0.25">
      <c r="D199" s="62"/>
      <c r="E199" s="62"/>
      <c r="F199" s="62"/>
      <c r="G199" s="62"/>
      <c r="L199" s="643">
        <v>42501</v>
      </c>
      <c r="M199" s="648">
        <v>2466.67</v>
      </c>
      <c r="N199" s="277"/>
      <c r="O199" s="277"/>
    </row>
    <row r="200" spans="4:15" s="49" customFormat="1" x14ac:dyDescent="0.25">
      <c r="D200" s="62"/>
      <c r="E200" s="62"/>
      <c r="F200" s="62"/>
      <c r="G200" s="62"/>
      <c r="L200" s="643">
        <v>42502</v>
      </c>
      <c r="M200" s="648">
        <v>2467.66</v>
      </c>
      <c r="N200" s="277"/>
      <c r="O200" s="277"/>
    </row>
    <row r="201" spans="4:15" s="49" customFormat="1" x14ac:dyDescent="0.25">
      <c r="D201" s="62"/>
      <c r="E201" s="62"/>
      <c r="F201" s="62"/>
      <c r="G201" s="62"/>
      <c r="L201" s="643">
        <v>42503</v>
      </c>
      <c r="M201" s="648">
        <v>2468.33</v>
      </c>
      <c r="N201" s="277"/>
      <c r="O201" s="277"/>
    </row>
    <row r="202" spans="4:15" s="49" customFormat="1" x14ac:dyDescent="0.25">
      <c r="D202" s="62"/>
      <c r="E202" s="62"/>
      <c r="F202" s="62"/>
      <c r="G202" s="62"/>
      <c r="L202" s="643">
        <v>42504</v>
      </c>
      <c r="M202" s="648">
        <v>2468.4899999999998</v>
      </c>
      <c r="N202" s="277"/>
      <c r="O202" s="277"/>
    </row>
    <row r="203" spans="4:15" s="49" customFormat="1" x14ac:dyDescent="0.25">
      <c r="D203" s="62"/>
      <c r="E203" s="62"/>
      <c r="F203" s="62"/>
      <c r="G203" s="62"/>
      <c r="L203" s="643">
        <v>42505</v>
      </c>
      <c r="M203" s="648">
        <v>2468.63</v>
      </c>
      <c r="N203" s="277"/>
      <c r="O203" s="277"/>
    </row>
    <row r="204" spans="4:15" s="49" customFormat="1" x14ac:dyDescent="0.25">
      <c r="D204" s="62"/>
      <c r="E204" s="62"/>
      <c r="F204" s="62"/>
      <c r="G204" s="62"/>
      <c r="L204" s="643">
        <v>42506</v>
      </c>
      <c r="M204" s="648">
        <v>2468.1799999999998</v>
      </c>
      <c r="N204" s="277"/>
      <c r="O204" s="277"/>
    </row>
    <row r="205" spans="4:15" s="49" customFormat="1" x14ac:dyDescent="0.25">
      <c r="D205" s="62"/>
      <c r="E205" s="62"/>
      <c r="F205" s="62"/>
      <c r="G205" s="62"/>
      <c r="L205" s="643">
        <v>42507</v>
      </c>
      <c r="M205" s="648">
        <v>2468.1</v>
      </c>
      <c r="N205" s="277"/>
      <c r="O205" s="277"/>
    </row>
    <row r="206" spans="4:15" s="49" customFormat="1" x14ac:dyDescent="0.25">
      <c r="D206" s="62"/>
      <c r="E206" s="62"/>
      <c r="F206" s="62"/>
      <c r="G206" s="62"/>
      <c r="L206" s="643">
        <v>42508</v>
      </c>
      <c r="M206" s="648">
        <v>2468.73</v>
      </c>
      <c r="N206" s="277"/>
      <c r="O206" s="277"/>
    </row>
    <row r="207" spans="4:15" s="49" customFormat="1" x14ac:dyDescent="0.25">
      <c r="D207" s="62"/>
      <c r="E207" s="62"/>
      <c r="F207" s="62"/>
      <c r="G207" s="62"/>
      <c r="L207" s="643">
        <v>42509</v>
      </c>
      <c r="M207" s="648">
        <v>2469.73</v>
      </c>
      <c r="N207" s="277"/>
      <c r="O207" s="277"/>
    </row>
    <row r="208" spans="4:15" s="49" customFormat="1" x14ac:dyDescent="0.25">
      <c r="D208" s="62"/>
      <c r="E208" s="62"/>
      <c r="F208" s="62"/>
      <c r="G208" s="62"/>
      <c r="L208" s="643">
        <v>42510</v>
      </c>
      <c r="M208" s="648">
        <v>2468.8200000000002</v>
      </c>
      <c r="N208" s="277"/>
      <c r="O208" s="277"/>
    </row>
    <row r="209" spans="4:15" s="49" customFormat="1" x14ac:dyDescent="0.25">
      <c r="D209" s="62"/>
      <c r="E209" s="62"/>
      <c r="F209" s="62"/>
      <c r="G209" s="62"/>
      <c r="L209" s="643">
        <v>42511</v>
      </c>
      <c r="M209" s="648">
        <v>2468.9899999999998</v>
      </c>
      <c r="N209" s="277"/>
      <c r="O209" s="277"/>
    </row>
    <row r="210" spans="4:15" s="49" customFormat="1" x14ac:dyDescent="0.25">
      <c r="D210" s="62"/>
      <c r="E210" s="62"/>
      <c r="F210" s="62"/>
      <c r="G210" s="62"/>
      <c r="L210" s="643">
        <v>42512</v>
      </c>
      <c r="M210" s="648">
        <v>2469.2199999999998</v>
      </c>
      <c r="N210" s="277"/>
      <c r="O210" s="277"/>
    </row>
    <row r="211" spans="4:15" s="49" customFormat="1" x14ac:dyDescent="0.25">
      <c r="D211" s="62"/>
      <c r="E211" s="62"/>
      <c r="F211" s="62"/>
      <c r="G211" s="62"/>
      <c r="L211" s="643">
        <v>42513</v>
      </c>
      <c r="M211" s="648">
        <v>2469.4499999999998</v>
      </c>
      <c r="N211" s="277"/>
      <c r="O211" s="277"/>
    </row>
    <row r="212" spans="4:15" s="49" customFormat="1" x14ac:dyDescent="0.25">
      <c r="D212" s="62"/>
      <c r="E212" s="62"/>
      <c r="F212" s="62"/>
      <c r="G212" s="62"/>
      <c r="L212" s="643">
        <v>42514</v>
      </c>
      <c r="M212" s="648">
        <v>2470.15</v>
      </c>
      <c r="N212" s="277"/>
      <c r="O212" s="277"/>
    </row>
    <row r="213" spans="4:15" s="49" customFormat="1" x14ac:dyDescent="0.25">
      <c r="D213" s="62"/>
      <c r="E213" s="62"/>
      <c r="F213" s="62"/>
      <c r="G213" s="62"/>
      <c r="L213" s="643">
        <v>42515</v>
      </c>
      <c r="M213" s="648">
        <v>2471.25</v>
      </c>
      <c r="N213" s="277"/>
      <c r="O213" s="277"/>
    </row>
    <row r="214" spans="4:15" s="49" customFormat="1" x14ac:dyDescent="0.25">
      <c r="D214" s="62"/>
      <c r="E214" s="62"/>
      <c r="F214" s="62"/>
      <c r="G214" s="62"/>
      <c r="L214" s="643">
        <v>42516</v>
      </c>
      <c r="M214" s="648">
        <v>2470.9299999999998</v>
      </c>
      <c r="N214" s="277"/>
      <c r="O214" s="277"/>
    </row>
    <row r="215" spans="4:15" s="49" customFormat="1" x14ac:dyDescent="0.25">
      <c r="D215" s="62"/>
      <c r="E215" s="62"/>
      <c r="F215" s="62"/>
      <c r="G215" s="62"/>
      <c r="L215" s="643">
        <v>42517</v>
      </c>
      <c r="M215" s="648">
        <v>2473.21</v>
      </c>
      <c r="N215" s="277"/>
      <c r="O215" s="277"/>
    </row>
    <row r="216" spans="4:15" s="49" customFormat="1" x14ac:dyDescent="0.25">
      <c r="D216" s="62"/>
      <c r="E216" s="62"/>
      <c r="F216" s="62"/>
      <c r="G216" s="62"/>
      <c r="L216" s="643">
        <v>42518</v>
      </c>
      <c r="M216" s="648">
        <v>2473.38</v>
      </c>
      <c r="N216" s="277"/>
      <c r="O216" s="277"/>
    </row>
    <row r="217" spans="4:15" s="49" customFormat="1" x14ac:dyDescent="0.25">
      <c r="D217" s="62"/>
      <c r="E217" s="62"/>
      <c r="F217" s="62"/>
      <c r="G217" s="62"/>
      <c r="L217" s="643">
        <v>42519</v>
      </c>
      <c r="M217" s="648">
        <v>2473.54</v>
      </c>
      <c r="N217" s="277"/>
      <c r="O217" s="277"/>
    </row>
    <row r="218" spans="4:15" s="49" customFormat="1" x14ac:dyDescent="0.25">
      <c r="D218" s="62"/>
      <c r="E218" s="62"/>
      <c r="F218" s="62"/>
      <c r="G218" s="62"/>
      <c r="L218" s="643">
        <v>42520</v>
      </c>
      <c r="M218" s="648">
        <v>2475.25</v>
      </c>
      <c r="N218" s="277"/>
      <c r="O218" s="277"/>
    </row>
    <row r="219" spans="4:15" s="49" customFormat="1" x14ac:dyDescent="0.25">
      <c r="D219" s="62"/>
      <c r="E219" s="62"/>
      <c r="F219" s="62"/>
      <c r="G219" s="62"/>
      <c r="L219" s="643">
        <v>42521</v>
      </c>
      <c r="M219" s="648">
        <v>2478.6</v>
      </c>
      <c r="N219" s="277"/>
      <c r="O219" s="277"/>
    </row>
    <row r="220" spans="4:15" s="49" customFormat="1" x14ac:dyDescent="0.25">
      <c r="D220" s="62"/>
      <c r="E220" s="62"/>
      <c r="F220" s="62"/>
      <c r="G220" s="62"/>
      <c r="L220" s="643">
        <v>42522</v>
      </c>
      <c r="M220" s="648">
        <v>2480.33</v>
      </c>
      <c r="N220" s="277"/>
      <c r="O220" s="277"/>
    </row>
    <row r="221" spans="4:15" s="49" customFormat="1" x14ac:dyDescent="0.25">
      <c r="D221" s="62"/>
      <c r="E221" s="62"/>
      <c r="F221" s="62"/>
      <c r="G221" s="62"/>
      <c r="L221" s="643">
        <v>42523</v>
      </c>
      <c r="M221" s="648">
        <v>2481.59</v>
      </c>
      <c r="N221" s="277"/>
      <c r="O221" s="277"/>
    </row>
    <row r="222" spans="4:15" s="49" customFormat="1" x14ac:dyDescent="0.25">
      <c r="D222" s="62"/>
      <c r="E222" s="62"/>
      <c r="F222" s="62"/>
      <c r="G222" s="62"/>
      <c r="L222" s="643">
        <v>42524</v>
      </c>
      <c r="M222" s="648">
        <v>2482.3200000000002</v>
      </c>
      <c r="N222" s="277"/>
      <c r="O222" s="277"/>
    </row>
    <row r="223" spans="4:15" s="49" customFormat="1" x14ac:dyDescent="0.25">
      <c r="D223" s="62"/>
      <c r="E223" s="62"/>
      <c r="F223" s="62"/>
      <c r="G223" s="62"/>
      <c r="L223" s="643">
        <v>42525</v>
      </c>
      <c r="M223" s="648">
        <v>2482.48</v>
      </c>
      <c r="N223" s="277"/>
      <c r="O223" s="277"/>
    </row>
    <row r="224" spans="4:15" s="49" customFormat="1" x14ac:dyDescent="0.25">
      <c r="D224" s="62"/>
      <c r="E224" s="62"/>
      <c r="F224" s="62"/>
      <c r="G224" s="62"/>
      <c r="L224" s="643">
        <v>42526</v>
      </c>
      <c r="M224" s="648">
        <v>2482.63</v>
      </c>
      <c r="N224" s="277"/>
      <c r="O224" s="277"/>
    </row>
    <row r="225" spans="4:15" s="49" customFormat="1" x14ac:dyDescent="0.25">
      <c r="D225" s="62"/>
      <c r="E225" s="62"/>
      <c r="F225" s="62"/>
      <c r="G225" s="62"/>
      <c r="L225" s="643">
        <v>42527</v>
      </c>
      <c r="M225" s="648">
        <v>2482.6999999999998</v>
      </c>
      <c r="N225" s="277"/>
      <c r="O225" s="277"/>
    </row>
    <row r="226" spans="4:15" s="49" customFormat="1" x14ac:dyDescent="0.25">
      <c r="D226" s="62"/>
      <c r="E226" s="62"/>
      <c r="F226" s="62"/>
      <c r="G226" s="62"/>
      <c r="L226" s="643">
        <v>42528</v>
      </c>
      <c r="M226" s="648">
        <v>2483.12</v>
      </c>
      <c r="N226" s="277"/>
      <c r="O226" s="277"/>
    </row>
    <row r="227" spans="4:15" s="49" customFormat="1" x14ac:dyDescent="0.25">
      <c r="D227" s="62"/>
      <c r="E227" s="62"/>
      <c r="F227" s="62"/>
      <c r="G227" s="62"/>
      <c r="L227" s="643">
        <v>42529</v>
      </c>
      <c r="M227" s="648">
        <v>2484.41</v>
      </c>
      <c r="N227" s="277"/>
      <c r="O227" s="277"/>
    </row>
    <row r="228" spans="4:15" s="49" customFormat="1" x14ac:dyDescent="0.25">
      <c r="D228" s="62"/>
      <c r="E228" s="62"/>
      <c r="F228" s="62"/>
      <c r="G228" s="62"/>
      <c r="L228" s="643">
        <v>42530</v>
      </c>
      <c r="M228" s="648">
        <v>2488.35</v>
      </c>
      <c r="N228" s="277"/>
      <c r="O228" s="277"/>
    </row>
    <row r="229" spans="4:15" s="49" customFormat="1" x14ac:dyDescent="0.25">
      <c r="D229" s="62"/>
      <c r="E229" s="62"/>
      <c r="F229" s="62"/>
      <c r="G229" s="62"/>
      <c r="L229" s="643">
        <v>42531</v>
      </c>
      <c r="M229" s="648">
        <v>2488.85</v>
      </c>
      <c r="N229" s="277"/>
      <c r="O229" s="277"/>
    </row>
    <row r="230" spans="4:15" s="49" customFormat="1" x14ac:dyDescent="0.25">
      <c r="D230" s="62"/>
      <c r="E230" s="62"/>
      <c r="F230" s="62"/>
      <c r="G230" s="62"/>
      <c r="L230" s="643">
        <v>42532</v>
      </c>
      <c r="M230" s="648">
        <v>2489.0100000000002</v>
      </c>
      <c r="N230" s="277"/>
      <c r="O230" s="277"/>
    </row>
    <row r="231" spans="4:15" s="49" customFormat="1" x14ac:dyDescent="0.25">
      <c r="D231" s="62"/>
      <c r="E231" s="62"/>
      <c r="F231" s="62"/>
      <c r="G231" s="62"/>
      <c r="L231" s="643">
        <v>42533</v>
      </c>
      <c r="M231" s="648">
        <v>2489.3000000000002</v>
      </c>
      <c r="N231" s="277"/>
      <c r="O231" s="277"/>
    </row>
    <row r="232" spans="4:15" s="49" customFormat="1" x14ac:dyDescent="0.25">
      <c r="D232" s="62"/>
      <c r="E232" s="62"/>
      <c r="F232" s="62"/>
      <c r="G232" s="62"/>
      <c r="L232" s="643">
        <v>42534</v>
      </c>
      <c r="M232" s="648">
        <v>2489.52</v>
      </c>
      <c r="N232" s="277"/>
      <c r="O232" s="277"/>
    </row>
    <row r="233" spans="4:15" s="49" customFormat="1" x14ac:dyDescent="0.25">
      <c r="D233" s="62"/>
      <c r="E233" s="62"/>
      <c r="F233" s="62"/>
      <c r="G233" s="62"/>
      <c r="L233" s="643">
        <v>42535</v>
      </c>
      <c r="M233" s="648">
        <v>2489.54</v>
      </c>
      <c r="N233" s="277"/>
      <c r="O233" s="277"/>
    </row>
    <row r="234" spans="4:15" s="49" customFormat="1" x14ac:dyDescent="0.25">
      <c r="D234" s="62"/>
      <c r="E234" s="62"/>
      <c r="F234" s="62"/>
      <c r="G234" s="62"/>
      <c r="L234" s="643">
        <v>42536</v>
      </c>
      <c r="M234" s="648">
        <v>2492.0500000000002</v>
      </c>
      <c r="N234" s="277"/>
      <c r="O234" s="277"/>
    </row>
    <row r="235" spans="4:15" s="49" customFormat="1" x14ac:dyDescent="0.25">
      <c r="D235" s="62"/>
      <c r="E235" s="62"/>
      <c r="F235" s="62"/>
      <c r="G235" s="62"/>
      <c r="L235" s="643">
        <v>42537</v>
      </c>
      <c r="M235" s="648">
        <v>2491.9699999999998</v>
      </c>
      <c r="N235" s="277"/>
      <c r="O235" s="277"/>
    </row>
    <row r="236" spans="4:15" s="49" customFormat="1" x14ac:dyDescent="0.25">
      <c r="D236" s="62"/>
      <c r="E236" s="62"/>
      <c r="F236" s="62"/>
      <c r="G236" s="62"/>
      <c r="L236" s="643">
        <v>42538</v>
      </c>
      <c r="M236" s="648">
        <v>2490.5300000000002</v>
      </c>
      <c r="N236" s="277"/>
      <c r="O236" s="277"/>
    </row>
    <row r="237" spans="4:15" s="49" customFormat="1" x14ac:dyDescent="0.25">
      <c r="D237" s="62"/>
      <c r="E237" s="62"/>
      <c r="F237" s="62"/>
      <c r="G237" s="62"/>
      <c r="L237" s="643">
        <v>42539</v>
      </c>
      <c r="M237" s="648">
        <v>2490.6799999999998</v>
      </c>
      <c r="N237" s="277"/>
      <c r="O237" s="277"/>
    </row>
    <row r="238" spans="4:15" s="49" customFormat="1" x14ac:dyDescent="0.25">
      <c r="D238" s="62"/>
      <c r="E238" s="62"/>
      <c r="F238" s="62"/>
      <c r="G238" s="62"/>
      <c r="L238" s="643">
        <v>42540</v>
      </c>
      <c r="M238" s="648">
        <v>2490.84</v>
      </c>
      <c r="N238" s="277"/>
      <c r="O238" s="277"/>
    </row>
    <row r="239" spans="4:15" s="49" customFormat="1" x14ac:dyDescent="0.25">
      <c r="D239" s="62"/>
      <c r="E239" s="62"/>
      <c r="F239" s="62"/>
      <c r="G239" s="62"/>
      <c r="L239" s="643">
        <v>42541</v>
      </c>
      <c r="M239" s="648">
        <v>2492.29</v>
      </c>
      <c r="N239" s="277"/>
      <c r="O239" s="277"/>
    </row>
    <row r="240" spans="4:15" s="49" customFormat="1" x14ac:dyDescent="0.25">
      <c r="D240" s="62"/>
      <c r="E240" s="62"/>
      <c r="F240" s="62"/>
      <c r="G240" s="62"/>
      <c r="L240" s="643">
        <v>42542</v>
      </c>
      <c r="M240" s="648">
        <v>2493.11</v>
      </c>
      <c r="N240" s="277"/>
      <c r="O240" s="277"/>
    </row>
    <row r="241" spans="4:15" s="49" customFormat="1" x14ac:dyDescent="0.25">
      <c r="D241" s="62"/>
      <c r="E241" s="62"/>
      <c r="F241" s="62"/>
      <c r="G241" s="62"/>
      <c r="L241" s="643">
        <v>42543</v>
      </c>
      <c r="M241" s="648">
        <v>2494.11</v>
      </c>
      <c r="N241" s="277"/>
      <c r="O241" s="277"/>
    </row>
    <row r="242" spans="4:15" s="49" customFormat="1" x14ac:dyDescent="0.25">
      <c r="D242" s="62"/>
      <c r="E242" s="62"/>
      <c r="F242" s="62"/>
      <c r="G242" s="62"/>
      <c r="L242" s="643">
        <v>42544</v>
      </c>
      <c r="M242" s="648">
        <v>2494.61</v>
      </c>
      <c r="N242" s="277"/>
      <c r="O242" s="277"/>
    </row>
    <row r="243" spans="4:15" s="49" customFormat="1" x14ac:dyDescent="0.25">
      <c r="D243" s="62"/>
      <c r="E243" s="62"/>
      <c r="F243" s="62"/>
      <c r="G243" s="62"/>
      <c r="L243" s="643">
        <v>42545</v>
      </c>
      <c r="M243" s="648">
        <v>2492.6999999999998</v>
      </c>
      <c r="N243" s="277"/>
      <c r="O243" s="277"/>
    </row>
    <row r="244" spans="4:15" s="49" customFormat="1" x14ac:dyDescent="0.25">
      <c r="D244" s="62"/>
      <c r="E244" s="62"/>
      <c r="F244" s="62"/>
      <c r="G244" s="62"/>
      <c r="L244" s="643">
        <v>42546</v>
      </c>
      <c r="M244" s="648">
        <v>2492.85</v>
      </c>
      <c r="N244" s="277"/>
      <c r="O244" s="277"/>
    </row>
    <row r="245" spans="4:15" s="49" customFormat="1" x14ac:dyDescent="0.25">
      <c r="D245" s="62"/>
      <c r="E245" s="62"/>
      <c r="F245" s="62"/>
      <c r="G245" s="62"/>
      <c r="L245" s="643">
        <v>42547</v>
      </c>
      <c r="M245" s="648">
        <v>2492.9899999999998</v>
      </c>
      <c r="N245" s="277"/>
      <c r="O245" s="277"/>
    </row>
    <row r="246" spans="4:15" s="49" customFormat="1" x14ac:dyDescent="0.25">
      <c r="D246" s="62"/>
      <c r="E246" s="62"/>
      <c r="F246" s="62"/>
      <c r="G246" s="62"/>
      <c r="L246" s="643">
        <v>42548</v>
      </c>
      <c r="M246" s="648">
        <v>2491.39</v>
      </c>
      <c r="N246" s="277"/>
      <c r="O246" s="277"/>
    </row>
    <row r="247" spans="4:15" s="49" customFormat="1" x14ac:dyDescent="0.25">
      <c r="D247" s="62"/>
      <c r="E247" s="62"/>
      <c r="F247" s="62"/>
      <c r="G247" s="62"/>
      <c r="L247" s="643">
        <v>42549</v>
      </c>
      <c r="M247" s="648">
        <v>2494.21</v>
      </c>
      <c r="N247" s="277"/>
      <c r="O247" s="277"/>
    </row>
    <row r="248" spans="4:15" s="49" customFormat="1" x14ac:dyDescent="0.25">
      <c r="D248" s="62"/>
      <c r="E248" s="62"/>
      <c r="F248" s="62"/>
      <c r="G248" s="62"/>
      <c r="L248" s="643">
        <v>42550</v>
      </c>
      <c r="M248" s="648">
        <v>2494.7199999999998</v>
      </c>
      <c r="N248" s="277"/>
      <c r="O248" s="277"/>
    </row>
    <row r="249" spans="4:15" s="49" customFormat="1" x14ac:dyDescent="0.25">
      <c r="D249" s="62"/>
      <c r="E249" s="62"/>
      <c r="F249" s="62"/>
      <c r="G249" s="62"/>
      <c r="L249" s="643">
        <v>42551</v>
      </c>
      <c r="M249" s="648">
        <v>2494.25</v>
      </c>
      <c r="N249" s="277"/>
      <c r="O249" s="277"/>
    </row>
    <row r="250" spans="4:15" s="49" customFormat="1" x14ac:dyDescent="0.25">
      <c r="D250" s="62"/>
      <c r="E250" s="62"/>
      <c r="F250" s="62"/>
      <c r="G250" s="62"/>
      <c r="L250" s="643">
        <v>42552</v>
      </c>
      <c r="M250" s="648">
        <v>2494.3000000000002</v>
      </c>
      <c r="N250" s="277"/>
      <c r="O250" s="277"/>
    </row>
    <row r="251" spans="4:15" s="49" customFormat="1" x14ac:dyDescent="0.25">
      <c r="D251" s="62"/>
      <c r="E251" s="62"/>
      <c r="F251" s="62"/>
      <c r="G251" s="62"/>
      <c r="L251" s="643">
        <v>42553</v>
      </c>
      <c r="M251" s="648">
        <v>2494.4299999999998</v>
      </c>
      <c r="N251" s="277"/>
      <c r="O251" s="277"/>
    </row>
    <row r="252" spans="4:15" s="49" customFormat="1" x14ac:dyDescent="0.25">
      <c r="D252" s="62"/>
      <c r="E252" s="62"/>
      <c r="F252" s="62"/>
      <c r="G252" s="62"/>
      <c r="L252" s="643">
        <v>42554</v>
      </c>
      <c r="M252" s="648">
        <v>2494.5700000000002</v>
      </c>
      <c r="N252" s="277"/>
      <c r="O252" s="277"/>
    </row>
    <row r="253" spans="4:15" s="49" customFormat="1" x14ac:dyDescent="0.25">
      <c r="D253" s="62"/>
      <c r="E253" s="62"/>
      <c r="F253" s="62"/>
      <c r="G253" s="62"/>
      <c r="L253" s="643">
        <v>42555</v>
      </c>
      <c r="M253" s="648">
        <v>2495.75</v>
      </c>
      <c r="N253" s="277"/>
      <c r="O253" s="277"/>
    </row>
    <row r="254" spans="4:15" s="49" customFormat="1" x14ac:dyDescent="0.25">
      <c r="D254" s="62"/>
      <c r="E254" s="62"/>
      <c r="F254" s="62"/>
      <c r="G254" s="62"/>
      <c r="L254" s="643">
        <v>42556</v>
      </c>
      <c r="M254" s="648">
        <v>2495.4</v>
      </c>
      <c r="N254" s="277"/>
      <c r="O254" s="277"/>
    </row>
    <row r="255" spans="4:15" s="49" customFormat="1" x14ac:dyDescent="0.25">
      <c r="D255" s="62"/>
      <c r="E255" s="62"/>
      <c r="F255" s="62"/>
      <c r="G255" s="62"/>
      <c r="L255" s="643">
        <v>42557</v>
      </c>
      <c r="M255" s="648">
        <v>2495.65</v>
      </c>
      <c r="N255" s="277"/>
      <c r="O255" s="277"/>
    </row>
    <row r="256" spans="4:15" s="49" customFormat="1" x14ac:dyDescent="0.25">
      <c r="D256" s="62"/>
      <c r="E256" s="62"/>
      <c r="F256" s="62"/>
      <c r="G256" s="62"/>
      <c r="L256" s="643">
        <v>42558</v>
      </c>
      <c r="M256" s="648">
        <v>2495.9699999999998</v>
      </c>
      <c r="N256" s="277"/>
      <c r="O256" s="277"/>
    </row>
    <row r="257" spans="4:15" s="49" customFormat="1" x14ac:dyDescent="0.25">
      <c r="D257" s="62"/>
      <c r="E257" s="62"/>
      <c r="F257" s="62"/>
      <c r="G257" s="62"/>
      <c r="L257" s="643">
        <v>42559</v>
      </c>
      <c r="M257" s="648">
        <v>2496.04</v>
      </c>
      <c r="N257" s="277"/>
      <c r="O257" s="277"/>
    </row>
    <row r="258" spans="4:15" s="49" customFormat="1" x14ac:dyDescent="0.25">
      <c r="D258" s="62"/>
      <c r="E258" s="62"/>
      <c r="F258" s="62"/>
      <c r="G258" s="62"/>
      <c r="L258" s="643">
        <v>42560</v>
      </c>
      <c r="M258" s="648">
        <v>2496.1799999999998</v>
      </c>
      <c r="N258" s="277"/>
      <c r="O258" s="277"/>
    </row>
    <row r="259" spans="4:15" s="49" customFormat="1" x14ac:dyDescent="0.25">
      <c r="D259" s="62"/>
      <c r="E259" s="62"/>
      <c r="F259" s="62"/>
      <c r="G259" s="62"/>
      <c r="L259" s="643">
        <v>42561</v>
      </c>
      <c r="M259" s="648">
        <v>2493.15</v>
      </c>
      <c r="N259" s="277"/>
      <c r="O259" s="277"/>
    </row>
    <row r="260" spans="4:15" s="49" customFormat="1" x14ac:dyDescent="0.25">
      <c r="D260" s="62"/>
      <c r="E260" s="62"/>
      <c r="F260" s="62"/>
      <c r="G260" s="62"/>
      <c r="L260" s="643">
        <v>42562</v>
      </c>
      <c r="M260" s="648">
        <v>2493.0700000000002</v>
      </c>
      <c r="N260" s="277"/>
      <c r="O260" s="277"/>
    </row>
    <row r="261" spans="4:15" s="49" customFormat="1" x14ac:dyDescent="0.25">
      <c r="D261" s="62"/>
      <c r="E261" s="62"/>
      <c r="F261" s="62"/>
      <c r="G261" s="62"/>
      <c r="L261" s="643">
        <v>42563</v>
      </c>
      <c r="M261" s="648">
        <v>2493.48</v>
      </c>
      <c r="N261" s="277"/>
      <c r="O261" s="277"/>
    </row>
    <row r="262" spans="4:15" s="49" customFormat="1" x14ac:dyDescent="0.25">
      <c r="D262" s="62"/>
      <c r="E262" s="62"/>
      <c r="F262" s="62"/>
      <c r="G262" s="62"/>
      <c r="L262" s="643">
        <v>42564</v>
      </c>
      <c r="M262" s="648">
        <v>2494.0100000000002</v>
      </c>
      <c r="N262" s="277"/>
      <c r="O262" s="277"/>
    </row>
    <row r="263" spans="4:15" s="49" customFormat="1" x14ac:dyDescent="0.25">
      <c r="D263" s="62"/>
      <c r="E263" s="62"/>
      <c r="F263" s="62"/>
      <c r="G263" s="62"/>
      <c r="L263" s="643">
        <v>42565</v>
      </c>
      <c r="M263" s="648">
        <v>2500.35</v>
      </c>
      <c r="N263" s="277"/>
      <c r="O263" s="277"/>
    </row>
    <row r="264" spans="4:15" s="49" customFormat="1" x14ac:dyDescent="0.25">
      <c r="D264" s="62"/>
      <c r="E264" s="62"/>
      <c r="F264" s="62"/>
      <c r="G264" s="62"/>
      <c r="L264" s="643">
        <v>42566</v>
      </c>
      <c r="M264" s="648">
        <v>2501.59</v>
      </c>
      <c r="N264" s="277"/>
      <c r="O264" s="277"/>
    </row>
    <row r="265" spans="4:15" s="49" customFormat="1" x14ac:dyDescent="0.25">
      <c r="D265" s="62"/>
      <c r="E265" s="62"/>
      <c r="F265" s="62"/>
      <c r="G265" s="62"/>
      <c r="L265" s="643">
        <v>42567</v>
      </c>
      <c r="M265" s="648">
        <v>2501.73</v>
      </c>
      <c r="N265" s="277"/>
      <c r="O265" s="277"/>
    </row>
    <row r="266" spans="4:15" s="49" customFormat="1" x14ac:dyDescent="0.25">
      <c r="D266" s="62"/>
      <c r="E266" s="62"/>
      <c r="F266" s="62"/>
      <c r="G266" s="62"/>
      <c r="L266" s="643">
        <v>42568</v>
      </c>
      <c r="M266" s="648">
        <v>2501.86</v>
      </c>
      <c r="N266" s="277"/>
      <c r="O266" s="277"/>
    </row>
    <row r="267" spans="4:15" s="49" customFormat="1" x14ac:dyDescent="0.25">
      <c r="D267" s="62"/>
      <c r="E267" s="62"/>
      <c r="F267" s="62"/>
      <c r="G267" s="62"/>
      <c r="L267" s="643">
        <v>42569</v>
      </c>
      <c r="M267" s="648">
        <v>2501.34</v>
      </c>
      <c r="N267" s="277"/>
      <c r="O267" s="277"/>
    </row>
    <row r="268" spans="4:15" s="49" customFormat="1" x14ac:dyDescent="0.25">
      <c r="D268" s="62"/>
      <c r="E268" s="62"/>
      <c r="F268" s="62"/>
      <c r="G268" s="62"/>
      <c r="L268" s="643">
        <v>42570</v>
      </c>
      <c r="M268" s="648">
        <v>2503.1999999999998</v>
      </c>
      <c r="N268" s="277"/>
      <c r="O268" s="277"/>
    </row>
    <row r="269" spans="4:15" s="49" customFormat="1" x14ac:dyDescent="0.25">
      <c r="D269" s="62"/>
      <c r="E269" s="62"/>
      <c r="F269" s="62"/>
      <c r="G269" s="62"/>
      <c r="L269" s="643">
        <v>42571</v>
      </c>
      <c r="M269" s="648">
        <v>2503.77</v>
      </c>
      <c r="N269" s="277"/>
      <c r="O269" s="277"/>
    </row>
    <row r="270" spans="4:15" s="49" customFormat="1" x14ac:dyDescent="0.25">
      <c r="D270" s="62"/>
      <c r="E270" s="62"/>
      <c r="F270" s="62"/>
      <c r="G270" s="62"/>
      <c r="L270" s="643">
        <v>42572</v>
      </c>
      <c r="M270" s="648">
        <v>2516.2600000000002</v>
      </c>
      <c r="N270" s="277"/>
      <c r="O270" s="277"/>
    </row>
    <row r="271" spans="4:15" s="49" customFormat="1" x14ac:dyDescent="0.25">
      <c r="D271" s="62"/>
      <c r="E271" s="62"/>
      <c r="F271" s="62"/>
      <c r="G271" s="62"/>
      <c r="L271" s="643">
        <v>42573</v>
      </c>
      <c r="M271" s="648">
        <v>2517.08</v>
      </c>
      <c r="N271" s="277"/>
      <c r="O271" s="277"/>
    </row>
    <row r="272" spans="4:15" s="49" customFormat="1" x14ac:dyDescent="0.25">
      <c r="D272" s="62"/>
      <c r="E272" s="62"/>
      <c r="F272" s="62"/>
      <c r="G272" s="62"/>
      <c r="L272" s="643">
        <v>42574</v>
      </c>
      <c r="M272" s="648">
        <v>2517.2199999999998</v>
      </c>
      <c r="N272" s="277"/>
      <c r="O272" s="277"/>
    </row>
    <row r="273" spans="4:15" s="49" customFormat="1" x14ac:dyDescent="0.25">
      <c r="D273" s="62"/>
      <c r="E273" s="62"/>
      <c r="F273" s="62"/>
      <c r="G273" s="62"/>
      <c r="L273" s="643">
        <v>42575</v>
      </c>
      <c r="M273" s="648">
        <v>2517.35</v>
      </c>
      <c r="N273" s="277"/>
      <c r="O273" s="277"/>
    </row>
    <row r="274" spans="4:15" s="49" customFormat="1" x14ac:dyDescent="0.25">
      <c r="D274" s="62"/>
      <c r="E274" s="62"/>
      <c r="F274" s="62"/>
      <c r="G274" s="62"/>
      <c r="L274" s="643">
        <v>42576</v>
      </c>
      <c r="M274" s="648">
        <v>2518.0300000000002</v>
      </c>
      <c r="N274" s="277"/>
      <c r="O274" s="277"/>
    </row>
    <row r="275" spans="4:15" s="49" customFormat="1" x14ac:dyDescent="0.25">
      <c r="D275" s="62"/>
      <c r="E275" s="62"/>
      <c r="F275" s="62"/>
      <c r="G275" s="62"/>
      <c r="L275" s="643">
        <v>42577</v>
      </c>
      <c r="M275" s="648">
        <v>2518.5</v>
      </c>
      <c r="N275" s="277"/>
      <c r="O275" s="277"/>
    </row>
    <row r="276" spans="4:15" s="49" customFormat="1" x14ac:dyDescent="0.25">
      <c r="D276" s="62"/>
      <c r="E276" s="62"/>
      <c r="F276" s="62"/>
      <c r="G276" s="62"/>
      <c r="L276" s="643">
        <v>42578</v>
      </c>
      <c r="M276" s="648">
        <v>2517.38</v>
      </c>
      <c r="N276" s="277"/>
      <c r="O276" s="277"/>
    </row>
    <row r="277" spans="4:15" s="49" customFormat="1" x14ac:dyDescent="0.25">
      <c r="D277" s="62"/>
      <c r="E277" s="62"/>
      <c r="F277" s="62"/>
      <c r="G277" s="62"/>
      <c r="L277" s="643">
        <v>42579</v>
      </c>
      <c r="M277" s="648">
        <v>2518.11</v>
      </c>
      <c r="N277" s="277"/>
      <c r="O277" s="277"/>
    </row>
    <row r="278" spans="4:15" s="49" customFormat="1" x14ac:dyDescent="0.25">
      <c r="D278" s="62"/>
      <c r="E278" s="62"/>
      <c r="F278" s="62"/>
      <c r="G278" s="62"/>
      <c r="L278" s="643">
        <v>42580</v>
      </c>
      <c r="M278" s="648">
        <v>2520.17</v>
      </c>
      <c r="N278" s="277"/>
      <c r="O278" s="277"/>
    </row>
    <row r="279" spans="4:15" s="49" customFormat="1" x14ac:dyDescent="0.25">
      <c r="D279" s="62"/>
      <c r="E279" s="62"/>
      <c r="F279" s="62"/>
      <c r="G279" s="62"/>
      <c r="L279" s="643">
        <v>42581</v>
      </c>
      <c r="M279" s="648">
        <v>2520.31</v>
      </c>
      <c r="N279" s="277"/>
      <c r="O279" s="277"/>
    </row>
    <row r="280" spans="4:15" s="49" customFormat="1" x14ac:dyDescent="0.25">
      <c r="D280" s="62"/>
      <c r="E280" s="62"/>
      <c r="F280" s="62"/>
      <c r="G280" s="62"/>
      <c r="L280" s="643">
        <v>42582</v>
      </c>
      <c r="M280" s="648">
        <v>2520.4499999999998</v>
      </c>
      <c r="N280" s="277"/>
      <c r="O280" s="277"/>
    </row>
    <row r="281" spans="4:15" s="49" customFormat="1" x14ac:dyDescent="0.25">
      <c r="D281" s="62"/>
      <c r="E281" s="62"/>
      <c r="F281" s="62"/>
      <c r="G281" s="62"/>
      <c r="L281" s="643">
        <v>42583</v>
      </c>
      <c r="M281" s="648">
        <v>2520.73</v>
      </c>
      <c r="N281" s="277"/>
      <c r="O281" s="277"/>
    </row>
    <row r="282" spans="4:15" s="49" customFormat="1" x14ac:dyDescent="0.25">
      <c r="D282" s="62"/>
      <c r="E282" s="62"/>
      <c r="F282" s="62"/>
      <c r="G282" s="62"/>
      <c r="L282" s="643">
        <v>42584</v>
      </c>
      <c r="M282" s="648">
        <v>2522.06</v>
      </c>
      <c r="N282" s="277"/>
      <c r="O282" s="277"/>
    </row>
    <row r="283" spans="4:15" s="49" customFormat="1" x14ac:dyDescent="0.25">
      <c r="D283" s="62"/>
      <c r="E283" s="62"/>
      <c r="F283" s="62"/>
      <c r="G283" s="62"/>
      <c r="L283" s="643">
        <v>42585</v>
      </c>
      <c r="M283" s="648">
        <v>2521.73</v>
      </c>
      <c r="N283" s="277"/>
      <c r="O283" s="277"/>
    </row>
    <row r="284" spans="4:15" s="49" customFormat="1" x14ac:dyDescent="0.25">
      <c r="D284" s="62"/>
      <c r="E284" s="62"/>
      <c r="F284" s="62"/>
      <c r="G284" s="62"/>
      <c r="L284" s="643">
        <v>42586</v>
      </c>
      <c r="M284" s="648">
        <v>2521.84</v>
      </c>
      <c r="N284" s="277"/>
      <c r="O284" s="277"/>
    </row>
    <row r="285" spans="4:15" s="49" customFormat="1" x14ac:dyDescent="0.25">
      <c r="D285" s="62"/>
      <c r="E285" s="62"/>
      <c r="F285" s="62"/>
      <c r="G285" s="62"/>
      <c r="L285" s="643">
        <v>42587</v>
      </c>
      <c r="M285" s="648">
        <v>2522.6799999999998</v>
      </c>
      <c r="N285" s="277"/>
      <c r="O285" s="277"/>
    </row>
    <row r="286" spans="4:15" s="49" customFormat="1" x14ac:dyDescent="0.25">
      <c r="D286" s="62"/>
      <c r="E286" s="62"/>
      <c r="F286" s="62"/>
      <c r="G286" s="62"/>
      <c r="L286" s="643">
        <v>42588</v>
      </c>
      <c r="M286" s="648">
        <v>2522.8200000000002</v>
      </c>
      <c r="N286" s="277"/>
      <c r="O286" s="277"/>
    </row>
    <row r="287" spans="4:15" s="49" customFormat="1" x14ac:dyDescent="0.25">
      <c r="D287" s="62"/>
      <c r="E287" s="62"/>
      <c r="F287" s="62"/>
      <c r="G287" s="62"/>
      <c r="L287" s="643">
        <v>42589</v>
      </c>
      <c r="M287" s="648">
        <v>2522.9699999999998</v>
      </c>
      <c r="N287" s="277"/>
      <c r="O287" s="277"/>
    </row>
    <row r="288" spans="4:15" s="49" customFormat="1" x14ac:dyDescent="0.25">
      <c r="D288" s="62"/>
      <c r="E288" s="62"/>
      <c r="F288" s="62"/>
      <c r="G288" s="62"/>
      <c r="L288" s="643">
        <v>42590</v>
      </c>
      <c r="M288" s="648">
        <v>2521.5</v>
      </c>
      <c r="N288" s="277"/>
      <c r="O288" s="277"/>
    </row>
    <row r="289" spans="4:15" s="49" customFormat="1" x14ac:dyDescent="0.25">
      <c r="D289" s="62"/>
      <c r="E289" s="62"/>
      <c r="F289" s="62"/>
      <c r="G289" s="62"/>
      <c r="L289" s="643">
        <v>42591</v>
      </c>
      <c r="M289" s="648">
        <v>2521.8000000000002</v>
      </c>
      <c r="N289" s="277"/>
      <c r="O289" s="277"/>
    </row>
    <row r="290" spans="4:15" s="49" customFormat="1" x14ac:dyDescent="0.25">
      <c r="D290" s="62"/>
      <c r="E290" s="62"/>
      <c r="F290" s="62"/>
      <c r="G290" s="62"/>
      <c r="L290" s="643">
        <v>42592</v>
      </c>
      <c r="M290" s="648">
        <v>2525.9499999999998</v>
      </c>
      <c r="N290" s="277"/>
      <c r="O290" s="277"/>
    </row>
    <row r="291" spans="4:15" s="49" customFormat="1" x14ac:dyDescent="0.25">
      <c r="D291" s="62"/>
      <c r="E291" s="62"/>
      <c r="F291" s="62"/>
      <c r="G291" s="62"/>
      <c r="L291" s="643">
        <v>42593</v>
      </c>
      <c r="M291" s="648">
        <v>2526.1999999999998</v>
      </c>
      <c r="N291" s="277"/>
      <c r="O291" s="277"/>
    </row>
    <row r="292" spans="4:15" s="49" customFormat="1" x14ac:dyDescent="0.25">
      <c r="D292" s="62"/>
      <c r="E292" s="62"/>
      <c r="F292" s="62"/>
      <c r="G292" s="62"/>
      <c r="L292" s="643">
        <v>42594</v>
      </c>
      <c r="M292" s="648">
        <v>2525.1999999999998</v>
      </c>
      <c r="N292" s="277"/>
      <c r="O292" s="277"/>
    </row>
    <row r="293" spans="4:15" s="49" customFormat="1" x14ac:dyDescent="0.25">
      <c r="D293" s="62"/>
      <c r="E293" s="62"/>
      <c r="F293" s="62"/>
      <c r="G293" s="62"/>
      <c r="L293" s="643">
        <v>42595</v>
      </c>
      <c r="M293" s="648">
        <v>2525.39</v>
      </c>
      <c r="N293" s="277"/>
      <c r="O293" s="277"/>
    </row>
    <row r="294" spans="4:15" s="49" customFormat="1" x14ac:dyDescent="0.25">
      <c r="D294" s="62"/>
      <c r="E294" s="62"/>
      <c r="F294" s="62"/>
      <c r="G294" s="62"/>
      <c r="L294" s="643">
        <v>42596</v>
      </c>
      <c r="M294" s="648">
        <v>2525.4899999999998</v>
      </c>
      <c r="N294" s="277"/>
      <c r="O294" s="277"/>
    </row>
    <row r="295" spans="4:15" s="49" customFormat="1" x14ac:dyDescent="0.25">
      <c r="D295" s="62"/>
      <c r="E295" s="62"/>
      <c r="F295" s="62"/>
      <c r="G295" s="62"/>
      <c r="L295" s="643">
        <v>42597</v>
      </c>
      <c r="M295" s="648">
        <v>2527.83</v>
      </c>
      <c r="N295" s="277"/>
      <c r="O295" s="277"/>
    </row>
    <row r="296" spans="4:15" s="49" customFormat="1" x14ac:dyDescent="0.25">
      <c r="D296" s="62"/>
      <c r="E296" s="62"/>
      <c r="F296" s="62"/>
      <c r="G296" s="62"/>
      <c r="L296" s="643">
        <v>42598</v>
      </c>
      <c r="M296" s="648">
        <v>2526.1999999999998</v>
      </c>
      <c r="N296" s="277"/>
      <c r="O296" s="277"/>
    </row>
    <row r="297" spans="4:15" s="49" customFormat="1" x14ac:dyDescent="0.25">
      <c r="D297" s="62"/>
      <c r="E297" s="62"/>
      <c r="F297" s="62"/>
      <c r="G297" s="62"/>
      <c r="L297" s="643">
        <v>42599</v>
      </c>
      <c r="M297" s="648">
        <v>2526.31</v>
      </c>
      <c r="N297" s="277"/>
      <c r="O297" s="277"/>
    </row>
    <row r="298" spans="4:15" s="49" customFormat="1" x14ac:dyDescent="0.25">
      <c r="D298" s="62"/>
      <c r="E298" s="62"/>
      <c r="F298" s="62"/>
      <c r="G298" s="62"/>
      <c r="L298" s="643">
        <v>42600</v>
      </c>
      <c r="M298" s="648">
        <v>2526.2600000000002</v>
      </c>
      <c r="N298" s="277"/>
      <c r="O298" s="277"/>
    </row>
    <row r="299" spans="4:15" s="49" customFormat="1" x14ac:dyDescent="0.25">
      <c r="D299" s="62"/>
      <c r="E299" s="62"/>
      <c r="F299" s="62"/>
      <c r="G299" s="62"/>
      <c r="L299" s="643">
        <v>42601</v>
      </c>
      <c r="M299" s="648">
        <v>2527.5</v>
      </c>
      <c r="N299" s="277"/>
      <c r="O299" s="277"/>
    </row>
    <row r="300" spans="4:15" s="49" customFormat="1" x14ac:dyDescent="0.25">
      <c r="D300" s="62"/>
      <c r="E300" s="62"/>
      <c r="F300" s="62"/>
      <c r="G300" s="62"/>
      <c r="L300" s="643">
        <v>42602</v>
      </c>
      <c r="M300" s="648">
        <v>2527.62</v>
      </c>
      <c r="N300" s="277"/>
      <c r="O300" s="277"/>
    </row>
    <row r="301" spans="4:15" s="49" customFormat="1" x14ac:dyDescent="0.25">
      <c r="D301" s="62"/>
      <c r="E301" s="62"/>
      <c r="F301" s="62"/>
      <c r="G301" s="62"/>
      <c r="L301" s="643">
        <v>42603</v>
      </c>
      <c r="M301" s="648">
        <v>2527.75</v>
      </c>
      <c r="N301" s="277"/>
      <c r="O301" s="277"/>
    </row>
    <row r="302" spans="4:15" s="49" customFormat="1" x14ac:dyDescent="0.25">
      <c r="D302" s="62"/>
      <c r="E302" s="62"/>
      <c r="F302" s="62"/>
      <c r="G302" s="62"/>
      <c r="L302" s="643">
        <v>42604</v>
      </c>
      <c r="M302" s="648">
        <v>2527.58</v>
      </c>
      <c r="N302" s="277"/>
      <c r="O302" s="277"/>
    </row>
    <row r="303" spans="4:15" s="49" customFormat="1" x14ac:dyDescent="0.25">
      <c r="D303" s="62"/>
      <c r="E303" s="62"/>
      <c r="F303" s="62"/>
      <c r="G303" s="62"/>
      <c r="L303" s="643">
        <v>42605</v>
      </c>
      <c r="M303" s="648">
        <v>2528.75</v>
      </c>
      <c r="N303" s="277"/>
      <c r="O303" s="277"/>
    </row>
    <row r="304" spans="4:15" s="49" customFormat="1" x14ac:dyDescent="0.25">
      <c r="D304" s="62"/>
      <c r="E304" s="62"/>
      <c r="F304" s="62"/>
      <c r="G304" s="62"/>
      <c r="L304" s="643">
        <v>42606</v>
      </c>
      <c r="M304" s="648">
        <v>2529.14</v>
      </c>
      <c r="N304" s="277"/>
      <c r="O304" s="277"/>
    </row>
    <row r="305" spans="4:15" s="49" customFormat="1" x14ac:dyDescent="0.25">
      <c r="D305" s="62"/>
      <c r="E305" s="62"/>
      <c r="F305" s="62"/>
      <c r="G305" s="62"/>
      <c r="L305" s="643">
        <v>42607</v>
      </c>
      <c r="M305" s="648">
        <v>2529.37</v>
      </c>
      <c r="N305" s="277"/>
      <c r="O305" s="277"/>
    </row>
    <row r="306" spans="4:15" s="49" customFormat="1" x14ac:dyDescent="0.25">
      <c r="D306" s="62"/>
      <c r="E306" s="62"/>
      <c r="F306" s="62"/>
      <c r="G306" s="62"/>
      <c r="L306" s="643">
        <v>42608</v>
      </c>
      <c r="M306" s="648">
        <v>2529.4299999999998</v>
      </c>
      <c r="N306" s="277"/>
      <c r="O306" s="277"/>
    </row>
    <row r="307" spans="4:15" s="49" customFormat="1" x14ac:dyDescent="0.25">
      <c r="D307" s="62"/>
      <c r="E307" s="62"/>
      <c r="F307" s="62"/>
      <c r="G307" s="62"/>
      <c r="L307" s="643">
        <v>42609</v>
      </c>
      <c r="M307" s="648">
        <v>2525.4899999999998</v>
      </c>
      <c r="N307" s="277"/>
      <c r="O307" s="277"/>
    </row>
    <row r="308" spans="4:15" s="49" customFormat="1" x14ac:dyDescent="0.25">
      <c r="D308" s="62"/>
      <c r="E308" s="62"/>
      <c r="F308" s="62"/>
      <c r="G308" s="62"/>
      <c r="L308" s="643">
        <v>42610</v>
      </c>
      <c r="M308" s="648">
        <v>2525.6799999999998</v>
      </c>
      <c r="N308" s="277"/>
      <c r="O308" s="277"/>
    </row>
    <row r="309" spans="4:15" s="49" customFormat="1" x14ac:dyDescent="0.25">
      <c r="D309" s="62"/>
      <c r="E309" s="62"/>
      <c r="F309" s="62"/>
      <c r="G309" s="62"/>
      <c r="L309" s="643">
        <v>42611</v>
      </c>
      <c r="M309" s="648">
        <v>2525.94</v>
      </c>
      <c r="N309" s="277"/>
      <c r="O309" s="277"/>
    </row>
    <row r="310" spans="4:15" s="49" customFormat="1" x14ac:dyDescent="0.25">
      <c r="D310" s="62"/>
      <c r="E310" s="62"/>
      <c r="F310" s="62"/>
      <c r="G310" s="62"/>
      <c r="L310" s="643">
        <v>42612</v>
      </c>
      <c r="M310" s="648">
        <v>2525.6</v>
      </c>
      <c r="N310" s="277"/>
      <c r="O310" s="277"/>
    </row>
    <row r="311" spans="4:15" s="49" customFormat="1" x14ac:dyDescent="0.25">
      <c r="D311" s="62"/>
      <c r="E311" s="62"/>
      <c r="F311" s="62"/>
      <c r="G311" s="62"/>
      <c r="L311" s="643">
        <v>42613</v>
      </c>
      <c r="M311" s="648">
        <v>2526.14</v>
      </c>
      <c r="N311" s="277"/>
      <c r="O311" s="277"/>
    </row>
    <row r="312" spans="4:15" s="49" customFormat="1" x14ac:dyDescent="0.25">
      <c r="D312" s="62"/>
      <c r="E312" s="62"/>
      <c r="F312" s="62"/>
      <c r="G312" s="62"/>
      <c r="L312" s="643">
        <v>42614</v>
      </c>
      <c r="M312" s="648">
        <v>2526.54</v>
      </c>
      <c r="N312" s="277"/>
      <c r="O312" s="277"/>
    </row>
    <row r="313" spans="4:15" s="49" customFormat="1" x14ac:dyDescent="0.25">
      <c r="D313" s="62"/>
      <c r="E313" s="62"/>
      <c r="F313" s="62"/>
      <c r="G313" s="62"/>
      <c r="L313" s="643">
        <v>42615</v>
      </c>
      <c r="M313" s="648">
        <v>2527.4499999999998</v>
      </c>
      <c r="N313" s="277"/>
      <c r="O313" s="277"/>
    </row>
    <row r="314" spans="4:15" s="49" customFormat="1" x14ac:dyDescent="0.25">
      <c r="D314" s="62"/>
      <c r="E314" s="62"/>
      <c r="F314" s="62"/>
      <c r="G314" s="62"/>
      <c r="L314" s="643">
        <v>42616</v>
      </c>
      <c r="M314" s="648">
        <v>2526.5</v>
      </c>
      <c r="N314" s="277"/>
      <c r="O314" s="277"/>
    </row>
    <row r="315" spans="4:15" s="49" customFormat="1" x14ac:dyDescent="0.25">
      <c r="D315" s="62"/>
      <c r="E315" s="62"/>
      <c r="F315" s="62"/>
      <c r="G315" s="62"/>
      <c r="L315" s="643">
        <v>42617</v>
      </c>
      <c r="M315" s="648">
        <v>2526.64</v>
      </c>
      <c r="N315" s="277"/>
      <c r="O315" s="277"/>
    </row>
    <row r="316" spans="4:15" s="49" customFormat="1" x14ac:dyDescent="0.25">
      <c r="D316" s="62"/>
      <c r="E316" s="62"/>
      <c r="F316" s="62"/>
      <c r="G316" s="62"/>
      <c r="L316" s="643">
        <v>42618</v>
      </c>
      <c r="M316" s="648">
        <v>2525.6999999999998</v>
      </c>
      <c r="N316" s="277"/>
      <c r="O316" s="277"/>
    </row>
    <row r="317" spans="4:15" s="49" customFormat="1" x14ac:dyDescent="0.25">
      <c r="D317" s="62"/>
      <c r="E317" s="62"/>
      <c r="F317" s="62"/>
      <c r="G317" s="62"/>
      <c r="L317" s="643">
        <v>42619</v>
      </c>
      <c r="M317" s="648">
        <v>2531.7199999999998</v>
      </c>
      <c r="N317" s="277"/>
      <c r="O317" s="277"/>
    </row>
    <row r="318" spans="4:15" s="49" customFormat="1" x14ac:dyDescent="0.25">
      <c r="D318" s="62"/>
      <c r="E318" s="62"/>
      <c r="F318" s="62"/>
      <c r="G318" s="62"/>
      <c r="L318" s="643">
        <v>42620</v>
      </c>
      <c r="M318" s="648">
        <v>2533.4</v>
      </c>
      <c r="N318" s="277"/>
      <c r="O318" s="277"/>
    </row>
    <row r="319" spans="4:15" s="49" customFormat="1" x14ac:dyDescent="0.25">
      <c r="D319" s="62"/>
      <c r="E319" s="62"/>
      <c r="F319" s="62"/>
      <c r="G319" s="62"/>
      <c r="L319" s="643">
        <v>42621</v>
      </c>
      <c r="M319" s="648">
        <v>2534.25</v>
      </c>
      <c r="N319" s="277"/>
      <c r="O319" s="277"/>
    </row>
    <row r="320" spans="4:15" s="49" customFormat="1" x14ac:dyDescent="0.25">
      <c r="D320" s="62"/>
      <c r="E320" s="62"/>
      <c r="F320" s="62"/>
      <c r="G320" s="62"/>
      <c r="L320" s="643">
        <v>42622</v>
      </c>
      <c r="M320" s="648">
        <v>2534.83</v>
      </c>
      <c r="N320" s="277"/>
      <c r="O320" s="277"/>
    </row>
    <row r="321" spans="4:15" s="49" customFormat="1" x14ac:dyDescent="0.25">
      <c r="D321" s="62"/>
      <c r="E321" s="62"/>
      <c r="F321" s="62"/>
      <c r="G321" s="62"/>
      <c r="L321" s="643">
        <v>42623</v>
      </c>
      <c r="M321" s="648">
        <v>2533.0700000000002</v>
      </c>
      <c r="N321" s="277"/>
      <c r="O321" s="277"/>
    </row>
    <row r="322" spans="4:15" s="49" customFormat="1" x14ac:dyDescent="0.25">
      <c r="D322" s="62"/>
      <c r="E322" s="62"/>
      <c r="F322" s="62"/>
      <c r="G322" s="62"/>
      <c r="L322" s="643">
        <v>42624</v>
      </c>
      <c r="M322" s="648">
        <v>2533.21</v>
      </c>
      <c r="N322" s="277"/>
      <c r="O322" s="277"/>
    </row>
    <row r="323" spans="4:15" s="49" customFormat="1" x14ac:dyDescent="0.25">
      <c r="D323" s="62"/>
      <c r="E323" s="62"/>
      <c r="F323" s="62"/>
      <c r="G323" s="62"/>
      <c r="L323" s="643">
        <v>42625</v>
      </c>
      <c r="M323" s="648">
        <v>2532.56</v>
      </c>
      <c r="N323" s="277"/>
      <c r="O323" s="277"/>
    </row>
    <row r="324" spans="4:15" s="49" customFormat="1" x14ac:dyDescent="0.25">
      <c r="D324" s="62"/>
      <c r="E324" s="62"/>
      <c r="F324" s="62"/>
      <c r="G324" s="62"/>
      <c r="L324" s="643">
        <v>42626</v>
      </c>
      <c r="M324" s="648">
        <v>2531.75</v>
      </c>
      <c r="N324" s="277"/>
      <c r="O324" s="277"/>
    </row>
    <row r="325" spans="4:15" s="49" customFormat="1" x14ac:dyDescent="0.25">
      <c r="D325" s="62"/>
      <c r="E325" s="62"/>
      <c r="F325" s="62"/>
      <c r="G325" s="62"/>
      <c r="L325" s="643">
        <v>42627</v>
      </c>
      <c r="M325" s="648">
        <v>2532.2800000000002</v>
      </c>
      <c r="N325" s="277"/>
      <c r="O325" s="277"/>
    </row>
    <row r="326" spans="4:15" s="49" customFormat="1" x14ac:dyDescent="0.25">
      <c r="D326" s="62"/>
      <c r="E326" s="62"/>
      <c r="F326" s="62"/>
      <c r="G326" s="62"/>
      <c r="L326" s="643">
        <v>42628</v>
      </c>
      <c r="M326" s="648">
        <v>2532.73</v>
      </c>
      <c r="N326" s="277"/>
      <c r="O326" s="277"/>
    </row>
    <row r="327" spans="4:15" s="49" customFormat="1" x14ac:dyDescent="0.25">
      <c r="D327" s="62"/>
      <c r="E327" s="62"/>
      <c r="F327" s="62"/>
      <c r="G327" s="62"/>
      <c r="L327" s="643">
        <v>42629</v>
      </c>
      <c r="M327" s="648">
        <v>2532.06</v>
      </c>
      <c r="N327" s="277"/>
      <c r="O327" s="277"/>
    </row>
    <row r="328" spans="4:15" s="49" customFormat="1" x14ac:dyDescent="0.25">
      <c r="D328" s="62"/>
      <c r="E328" s="62"/>
      <c r="F328" s="62"/>
      <c r="G328" s="62"/>
      <c r="L328" s="643">
        <v>42630</v>
      </c>
      <c r="M328" s="648">
        <v>2532.1999999999998</v>
      </c>
      <c r="N328" s="277"/>
      <c r="O328" s="277"/>
    </row>
    <row r="329" spans="4:15" s="49" customFormat="1" x14ac:dyDescent="0.25">
      <c r="D329" s="62"/>
      <c r="E329" s="62"/>
      <c r="F329" s="62"/>
      <c r="G329" s="62"/>
      <c r="L329" s="643">
        <v>42631</v>
      </c>
      <c r="M329" s="648">
        <v>2532.38</v>
      </c>
      <c r="N329" s="277"/>
      <c r="O329" s="277"/>
    </row>
    <row r="330" spans="4:15" s="49" customFormat="1" x14ac:dyDescent="0.25">
      <c r="D330" s="62"/>
      <c r="E330" s="62"/>
      <c r="F330" s="62"/>
      <c r="G330" s="62"/>
      <c r="L330" s="643">
        <v>42632</v>
      </c>
      <c r="M330" s="648">
        <v>2533.5700000000002</v>
      </c>
      <c r="N330" s="277"/>
      <c r="O330" s="277"/>
    </row>
    <row r="331" spans="4:15" s="49" customFormat="1" x14ac:dyDescent="0.25">
      <c r="D331" s="62"/>
      <c r="E331" s="62"/>
      <c r="F331" s="62"/>
      <c r="G331" s="62"/>
      <c r="L331" s="643">
        <v>42633</v>
      </c>
      <c r="M331" s="648">
        <v>2533.89</v>
      </c>
      <c r="N331" s="277"/>
      <c r="O331" s="277"/>
    </row>
    <row r="332" spans="4:15" s="49" customFormat="1" x14ac:dyDescent="0.25">
      <c r="D332" s="62"/>
      <c r="E332" s="62"/>
      <c r="F332" s="62"/>
      <c r="G332" s="62"/>
      <c r="L332" s="643">
        <v>42634</v>
      </c>
      <c r="M332" s="648">
        <v>2533.96</v>
      </c>
      <c r="N332" s="277"/>
      <c r="O332" s="277"/>
    </row>
    <row r="333" spans="4:15" s="49" customFormat="1" x14ac:dyDescent="0.25">
      <c r="D333" s="62"/>
      <c r="E333" s="62"/>
      <c r="F333" s="62"/>
      <c r="G333" s="62"/>
      <c r="L333" s="643">
        <v>42635</v>
      </c>
      <c r="M333" s="648">
        <v>2534.36</v>
      </c>
      <c r="N333" s="277"/>
      <c r="O333" s="277"/>
    </row>
    <row r="334" spans="4:15" s="49" customFormat="1" x14ac:dyDescent="0.25">
      <c r="D334" s="62"/>
      <c r="E334" s="62"/>
      <c r="F334" s="62"/>
      <c r="G334" s="62"/>
      <c r="L334" s="643">
        <v>42636</v>
      </c>
      <c r="M334" s="648">
        <v>2534.3200000000002</v>
      </c>
      <c r="N334" s="277"/>
      <c r="O334" s="277"/>
    </row>
    <row r="335" spans="4:15" s="49" customFormat="1" x14ac:dyDescent="0.25">
      <c r="D335" s="62"/>
      <c r="E335" s="62"/>
      <c r="F335" s="62"/>
      <c r="G335" s="62"/>
      <c r="L335" s="643">
        <v>42637</v>
      </c>
      <c r="M335" s="648">
        <v>2534.4699999999998</v>
      </c>
      <c r="N335" s="277"/>
      <c r="O335" s="277"/>
    </row>
    <row r="336" spans="4:15" s="49" customFormat="1" x14ac:dyDescent="0.25">
      <c r="D336" s="62"/>
      <c r="E336" s="62"/>
      <c r="F336" s="62"/>
      <c r="G336" s="62"/>
      <c r="L336" s="643">
        <v>42638</v>
      </c>
      <c r="M336" s="648">
        <v>2534.62</v>
      </c>
      <c r="N336" s="277"/>
      <c r="O336" s="277"/>
    </row>
    <row r="337" spans="4:15" s="49" customFormat="1" x14ac:dyDescent="0.25">
      <c r="D337" s="62"/>
      <c r="E337" s="62"/>
      <c r="F337" s="62"/>
      <c r="G337" s="62"/>
      <c r="L337" s="643">
        <v>42639</v>
      </c>
      <c r="M337" s="648">
        <v>2535.1999999999998</v>
      </c>
      <c r="N337" s="277"/>
      <c r="O337" s="277"/>
    </row>
    <row r="338" spans="4:15" s="49" customFormat="1" x14ac:dyDescent="0.25">
      <c r="D338" s="62"/>
      <c r="E338" s="62"/>
      <c r="F338" s="62"/>
      <c r="G338" s="62"/>
      <c r="L338" s="643">
        <v>42640</v>
      </c>
      <c r="M338" s="648">
        <v>2535</v>
      </c>
      <c r="N338" s="277"/>
      <c r="O338" s="277"/>
    </row>
    <row r="339" spans="4:15" s="49" customFormat="1" x14ac:dyDescent="0.25">
      <c r="D339" s="62"/>
      <c r="E339" s="62"/>
      <c r="F339" s="62"/>
      <c r="G339" s="62"/>
      <c r="L339" s="643">
        <v>42641</v>
      </c>
      <c r="M339" s="648">
        <v>2534.33</v>
      </c>
      <c r="N339" s="277"/>
      <c r="O339" s="277"/>
    </row>
    <row r="340" spans="4:15" s="49" customFormat="1" x14ac:dyDescent="0.25">
      <c r="D340" s="62"/>
      <c r="E340" s="62"/>
      <c r="F340" s="62"/>
      <c r="G340" s="62"/>
      <c r="L340" s="643">
        <v>42642</v>
      </c>
      <c r="M340" s="648">
        <v>2535.65</v>
      </c>
      <c r="N340" s="277"/>
      <c r="O340" s="277"/>
    </row>
    <row r="341" spans="4:15" s="49" customFormat="1" x14ac:dyDescent="0.25">
      <c r="D341" s="62"/>
      <c r="E341" s="62"/>
      <c r="F341" s="62"/>
      <c r="G341" s="62"/>
      <c r="L341" s="643">
        <v>42643</v>
      </c>
      <c r="M341" s="648">
        <v>2535.4899999999998</v>
      </c>
      <c r="N341" s="277"/>
      <c r="O341" s="277"/>
    </row>
    <row r="342" spans="4:15" s="49" customFormat="1" x14ac:dyDescent="0.25">
      <c r="D342" s="62"/>
      <c r="E342" s="62"/>
      <c r="F342" s="62"/>
      <c r="G342" s="62"/>
      <c r="L342" s="643">
        <v>42644</v>
      </c>
      <c r="M342" s="648">
        <v>2535.64</v>
      </c>
      <c r="N342" s="277"/>
      <c r="O342" s="277"/>
    </row>
    <row r="343" spans="4:15" s="49" customFormat="1" x14ac:dyDescent="0.25">
      <c r="D343" s="62"/>
      <c r="E343" s="62"/>
      <c r="F343" s="62"/>
      <c r="G343" s="62"/>
      <c r="L343" s="643">
        <v>42645</v>
      </c>
      <c r="M343" s="648">
        <v>2535.7800000000002</v>
      </c>
      <c r="N343" s="277"/>
      <c r="O343" s="277"/>
    </row>
    <row r="344" spans="4:15" s="49" customFormat="1" x14ac:dyDescent="0.25">
      <c r="D344" s="62"/>
      <c r="E344" s="62"/>
      <c r="F344" s="62"/>
      <c r="G344" s="62"/>
      <c r="L344" s="643">
        <v>42646</v>
      </c>
      <c r="M344" s="648">
        <v>2535.4499999999998</v>
      </c>
      <c r="N344" s="277"/>
      <c r="O344" s="277"/>
    </row>
    <row r="345" spans="4:15" s="49" customFormat="1" x14ac:dyDescent="0.25">
      <c r="D345" s="62"/>
      <c r="E345" s="62"/>
      <c r="F345" s="62"/>
      <c r="G345" s="62"/>
      <c r="L345" s="643">
        <v>42647</v>
      </c>
      <c r="M345" s="648">
        <v>2539.25</v>
      </c>
      <c r="N345" s="277"/>
      <c r="O345" s="277"/>
    </row>
    <row r="346" spans="4:15" s="49" customFormat="1" x14ac:dyDescent="0.25">
      <c r="D346" s="62"/>
      <c r="E346" s="62"/>
      <c r="F346" s="62"/>
      <c r="G346" s="62"/>
      <c r="L346" s="643">
        <v>42648</v>
      </c>
      <c r="M346" s="648">
        <v>2538.46</v>
      </c>
      <c r="N346" s="277"/>
      <c r="O346" s="277"/>
    </row>
    <row r="347" spans="4:15" s="49" customFormat="1" x14ac:dyDescent="0.25">
      <c r="D347" s="62"/>
      <c r="E347" s="62"/>
      <c r="F347" s="62"/>
      <c r="G347" s="62"/>
      <c r="L347" s="643">
        <v>42649</v>
      </c>
      <c r="M347" s="648">
        <v>2539.67</v>
      </c>
      <c r="N347" s="277"/>
      <c r="O347" s="277"/>
    </row>
    <row r="348" spans="4:15" s="49" customFormat="1" x14ac:dyDescent="0.25">
      <c r="D348" s="62"/>
      <c r="E348" s="62"/>
      <c r="F348" s="62"/>
      <c r="G348" s="62"/>
      <c r="L348" s="643">
        <v>42650</v>
      </c>
      <c r="M348" s="648">
        <v>2537.09</v>
      </c>
      <c r="N348" s="277"/>
      <c r="O348" s="277"/>
    </row>
    <row r="349" spans="4:15" s="49" customFormat="1" x14ac:dyDescent="0.25">
      <c r="D349" s="62"/>
      <c r="E349" s="62"/>
      <c r="F349" s="62"/>
      <c r="G349" s="62"/>
      <c r="L349" s="643">
        <v>42651</v>
      </c>
      <c r="M349" s="648">
        <v>2537.25</v>
      </c>
      <c r="N349" s="277"/>
      <c r="O349" s="277"/>
    </row>
    <row r="350" spans="4:15" s="49" customFormat="1" x14ac:dyDescent="0.25">
      <c r="D350" s="62"/>
      <c r="E350" s="62"/>
      <c r="F350" s="62"/>
      <c r="G350" s="62"/>
      <c r="L350" s="643">
        <v>42652</v>
      </c>
      <c r="M350" s="648">
        <v>2537.41</v>
      </c>
      <c r="N350" s="277"/>
      <c r="O350" s="277"/>
    </row>
    <row r="351" spans="4:15" s="49" customFormat="1" x14ac:dyDescent="0.25">
      <c r="D351" s="62"/>
      <c r="E351" s="62"/>
      <c r="F351" s="62"/>
      <c r="G351" s="62"/>
      <c r="L351" s="643">
        <v>42653</v>
      </c>
      <c r="M351" s="648">
        <v>2537.1999999999998</v>
      </c>
      <c r="N351" s="277"/>
      <c r="O351" s="277"/>
    </row>
    <row r="352" spans="4:15" s="49" customFormat="1" x14ac:dyDescent="0.25">
      <c r="D352" s="62"/>
      <c r="E352" s="62"/>
      <c r="F352" s="62"/>
      <c r="G352" s="62"/>
      <c r="L352" s="643">
        <v>42654</v>
      </c>
      <c r="M352" s="648">
        <v>2536.12</v>
      </c>
      <c r="N352" s="277"/>
      <c r="O352" s="277"/>
    </row>
    <row r="353" spans="4:15" s="49" customFormat="1" x14ac:dyDescent="0.25">
      <c r="D353" s="62"/>
      <c r="E353" s="62"/>
      <c r="F353" s="62"/>
      <c r="G353" s="62"/>
      <c r="L353" s="643">
        <v>42655</v>
      </c>
      <c r="M353" s="648">
        <v>2536.0300000000002</v>
      </c>
      <c r="N353" s="277"/>
      <c r="O353" s="277"/>
    </row>
    <row r="354" spans="4:15" s="49" customFormat="1" x14ac:dyDescent="0.25">
      <c r="D354" s="62"/>
      <c r="E354" s="62"/>
      <c r="F354" s="62"/>
      <c r="G354" s="62"/>
      <c r="L354" s="643">
        <v>42656</v>
      </c>
      <c r="M354" s="648">
        <v>2542.04</v>
      </c>
      <c r="N354" s="277"/>
      <c r="O354" s="277"/>
    </row>
    <row r="355" spans="4:15" s="49" customFormat="1" x14ac:dyDescent="0.25">
      <c r="D355" s="62"/>
      <c r="E355" s="62"/>
      <c r="F355" s="62"/>
      <c r="G355" s="62"/>
      <c r="L355" s="643">
        <v>42657</v>
      </c>
      <c r="M355" s="648">
        <v>2543.58</v>
      </c>
      <c r="N355" s="277"/>
      <c r="O355" s="277"/>
    </row>
    <row r="356" spans="4:15" s="49" customFormat="1" x14ac:dyDescent="0.25">
      <c r="D356" s="62"/>
      <c r="E356" s="62"/>
      <c r="F356" s="62"/>
      <c r="G356" s="62"/>
      <c r="L356" s="643">
        <v>42658</v>
      </c>
      <c r="M356" s="648">
        <v>2543.7399999999998</v>
      </c>
      <c r="N356" s="277"/>
      <c r="O356" s="277"/>
    </row>
    <row r="357" spans="4:15" s="49" customFormat="1" x14ac:dyDescent="0.25">
      <c r="D357" s="62"/>
      <c r="E357" s="62"/>
      <c r="F357" s="62"/>
      <c r="G357" s="62"/>
      <c r="L357" s="643">
        <v>42659</v>
      </c>
      <c r="M357" s="648">
        <v>2543.89</v>
      </c>
      <c r="N357" s="277"/>
      <c r="O357" s="277"/>
    </row>
    <row r="358" spans="4:15" s="49" customFormat="1" x14ac:dyDescent="0.25">
      <c r="D358" s="62"/>
      <c r="E358" s="62"/>
      <c r="F358" s="62"/>
      <c r="G358" s="62"/>
      <c r="L358" s="643">
        <v>42660</v>
      </c>
      <c r="M358" s="648">
        <v>2541.66</v>
      </c>
      <c r="N358" s="277"/>
      <c r="O358" s="277"/>
    </row>
    <row r="359" spans="4:15" s="49" customFormat="1" x14ac:dyDescent="0.25">
      <c r="D359" s="62"/>
      <c r="E359" s="62"/>
      <c r="F359" s="62"/>
      <c r="G359" s="62"/>
      <c r="L359" s="643">
        <v>42661</v>
      </c>
      <c r="M359" s="648">
        <v>2542.9499999999998</v>
      </c>
      <c r="N359" s="277"/>
      <c r="O359" s="277"/>
    </row>
    <row r="360" spans="4:15" s="49" customFormat="1" x14ac:dyDescent="0.25">
      <c r="D360" s="62"/>
      <c r="E360" s="62"/>
      <c r="F360" s="62"/>
      <c r="G360" s="62"/>
      <c r="L360" s="643">
        <v>42662</v>
      </c>
      <c r="M360" s="648">
        <v>2544.6999999999998</v>
      </c>
      <c r="N360" s="277"/>
      <c r="O360" s="277"/>
    </row>
    <row r="361" spans="4:15" s="49" customFormat="1" x14ac:dyDescent="0.25">
      <c r="D361" s="62"/>
      <c r="E361" s="62"/>
      <c r="F361" s="62"/>
      <c r="G361" s="62"/>
      <c r="L361" s="643">
        <v>42663</v>
      </c>
      <c r="M361" s="648">
        <v>2547.5</v>
      </c>
      <c r="N361" s="277"/>
      <c r="O361" s="277"/>
    </row>
    <row r="362" spans="4:15" s="49" customFormat="1" x14ac:dyDescent="0.25">
      <c r="D362" s="62"/>
      <c r="E362" s="62"/>
      <c r="F362" s="62"/>
      <c r="G362" s="62"/>
      <c r="L362" s="643">
        <v>42664</v>
      </c>
      <c r="M362" s="648">
        <v>2549.09</v>
      </c>
      <c r="N362" s="277"/>
      <c r="O362" s="277"/>
    </row>
    <row r="363" spans="4:15" s="49" customFormat="1" x14ac:dyDescent="0.25">
      <c r="D363" s="62"/>
      <c r="E363" s="62"/>
      <c r="F363" s="62"/>
      <c r="G363" s="62"/>
      <c r="L363" s="643">
        <v>42665</v>
      </c>
      <c r="M363" s="648">
        <v>2551.98</v>
      </c>
      <c r="N363" s="277"/>
      <c r="O363" s="277"/>
    </row>
    <row r="364" spans="4:15" s="49" customFormat="1" x14ac:dyDescent="0.25">
      <c r="D364" s="62"/>
      <c r="E364" s="62"/>
      <c r="F364" s="62"/>
      <c r="G364" s="62"/>
      <c r="L364" s="643">
        <v>42666</v>
      </c>
      <c r="M364" s="648">
        <v>2552.14</v>
      </c>
      <c r="N364" s="277"/>
      <c r="O364" s="277"/>
    </row>
    <row r="365" spans="4:15" s="49" customFormat="1" x14ac:dyDescent="0.25">
      <c r="D365" s="62"/>
      <c r="E365" s="62"/>
      <c r="F365" s="62"/>
      <c r="G365" s="62"/>
      <c r="L365" s="643">
        <v>42667</v>
      </c>
      <c r="M365" s="648">
        <v>2554.71</v>
      </c>
      <c r="N365" s="277"/>
      <c r="O365" s="277"/>
    </row>
    <row r="366" spans="4:15" s="49" customFormat="1" x14ac:dyDescent="0.25">
      <c r="D366" s="62"/>
      <c r="E366" s="62"/>
      <c r="F366" s="62"/>
      <c r="G366" s="62"/>
      <c r="L366" s="643">
        <v>42668</v>
      </c>
      <c r="M366" s="648">
        <v>2556.04</v>
      </c>
      <c r="N366" s="277"/>
      <c r="O366" s="277"/>
    </row>
    <row r="367" spans="4:15" s="49" customFormat="1" x14ac:dyDescent="0.25">
      <c r="D367" s="62"/>
      <c r="E367" s="62"/>
      <c r="F367" s="62"/>
      <c r="G367" s="62"/>
      <c r="L367" s="643">
        <v>42669</v>
      </c>
      <c r="M367" s="648">
        <v>2557.52</v>
      </c>
      <c r="N367" s="277"/>
      <c r="O367" s="277"/>
    </row>
    <row r="368" spans="4:15" s="49" customFormat="1" x14ac:dyDescent="0.25">
      <c r="D368" s="62"/>
      <c r="E368" s="62"/>
      <c r="F368" s="62"/>
      <c r="G368" s="62"/>
      <c r="L368" s="643">
        <v>42670</v>
      </c>
      <c r="M368" s="648">
        <v>2560.0700000000002</v>
      </c>
      <c r="N368" s="277"/>
      <c r="O368" s="277"/>
    </row>
    <row r="369" spans="4:15" s="49" customFormat="1" x14ac:dyDescent="0.25">
      <c r="D369" s="62"/>
      <c r="E369" s="62"/>
      <c r="F369" s="62"/>
      <c r="G369" s="62"/>
      <c r="L369" s="643">
        <v>42671</v>
      </c>
      <c r="M369" s="648">
        <v>2560.09</v>
      </c>
      <c r="N369" s="277"/>
      <c r="O369" s="277"/>
    </row>
    <row r="370" spans="4:15" s="49" customFormat="1" x14ac:dyDescent="0.25">
      <c r="D370" s="62"/>
      <c r="E370" s="62"/>
      <c r="F370" s="62"/>
      <c r="G370" s="62"/>
      <c r="L370" s="643">
        <v>42672</v>
      </c>
      <c r="M370" s="648">
        <v>2560.5700000000002</v>
      </c>
      <c r="N370" s="277"/>
      <c r="O370" s="277"/>
    </row>
    <row r="371" spans="4:15" s="49" customFormat="1" x14ac:dyDescent="0.25">
      <c r="D371" s="62"/>
      <c r="E371" s="62"/>
      <c r="F371" s="62"/>
      <c r="G371" s="62"/>
      <c r="L371" s="643">
        <v>42673</v>
      </c>
      <c r="M371" s="648">
        <v>2560.73</v>
      </c>
      <c r="N371" s="277"/>
      <c r="O371" s="277"/>
    </row>
    <row r="372" spans="4:15" s="49" customFormat="1" x14ac:dyDescent="0.25">
      <c r="D372" s="62"/>
      <c r="E372" s="62"/>
      <c r="F372" s="62"/>
      <c r="G372" s="62"/>
      <c r="L372" s="643">
        <v>42674</v>
      </c>
      <c r="M372" s="648">
        <v>2561.67</v>
      </c>
      <c r="N372" s="277"/>
      <c r="O372" s="277"/>
    </row>
    <row r="373" spans="4:15" s="49" customFormat="1" x14ac:dyDescent="0.25">
      <c r="D373" s="62"/>
      <c r="E373" s="62"/>
      <c r="F373" s="62"/>
      <c r="G373" s="62"/>
      <c r="L373" s="643">
        <v>42675</v>
      </c>
      <c r="M373" s="648">
        <v>2560.86</v>
      </c>
      <c r="N373" s="277"/>
      <c r="O373" s="277"/>
    </row>
    <row r="374" spans="4:15" s="49" customFormat="1" x14ac:dyDescent="0.25">
      <c r="D374" s="62"/>
      <c r="E374" s="62"/>
      <c r="F374" s="62"/>
      <c r="G374" s="62"/>
      <c r="L374" s="643">
        <v>42676</v>
      </c>
      <c r="M374" s="648">
        <v>2559.48</v>
      </c>
      <c r="N374" s="277"/>
      <c r="O374" s="277"/>
    </row>
    <row r="375" spans="4:15" s="49" customFormat="1" x14ac:dyDescent="0.25">
      <c r="D375" s="62"/>
      <c r="E375" s="62"/>
      <c r="F375" s="62"/>
      <c r="G375" s="62"/>
      <c r="L375" s="643">
        <v>42677</v>
      </c>
      <c r="M375" s="648">
        <v>2557.88</v>
      </c>
      <c r="N375" s="277"/>
      <c r="O375" s="277"/>
    </row>
    <row r="376" spans="4:15" s="49" customFormat="1" x14ac:dyDescent="0.25">
      <c r="D376" s="62"/>
      <c r="E376" s="62"/>
      <c r="F376" s="62"/>
      <c r="G376" s="62"/>
      <c r="L376" s="643">
        <v>42678</v>
      </c>
      <c r="M376" s="648">
        <v>2557.89</v>
      </c>
      <c r="N376" s="277"/>
      <c r="O376" s="277"/>
    </row>
    <row r="377" spans="4:15" s="49" customFormat="1" x14ac:dyDescent="0.25">
      <c r="D377" s="62"/>
      <c r="E377" s="62"/>
      <c r="F377" s="62"/>
      <c r="G377" s="62"/>
      <c r="L377" s="643">
        <v>42679</v>
      </c>
      <c r="M377" s="648">
        <v>2558.1</v>
      </c>
      <c r="N377" s="277"/>
      <c r="O377" s="277"/>
    </row>
    <row r="378" spans="4:15" s="49" customFormat="1" x14ac:dyDescent="0.25">
      <c r="D378" s="62"/>
      <c r="E378" s="62"/>
      <c r="F378" s="62"/>
      <c r="G378" s="62"/>
      <c r="L378" s="643">
        <v>42680</v>
      </c>
      <c r="M378" s="648">
        <v>2558.2199999999998</v>
      </c>
      <c r="N378" s="277"/>
      <c r="O378" s="277"/>
    </row>
    <row r="379" spans="4:15" s="49" customFormat="1" x14ac:dyDescent="0.25">
      <c r="D379" s="62"/>
      <c r="E379" s="62"/>
      <c r="F379" s="62"/>
      <c r="G379" s="62"/>
      <c r="L379" s="643">
        <v>42681</v>
      </c>
      <c r="M379" s="648">
        <v>2557.67</v>
      </c>
      <c r="N379" s="277"/>
      <c r="O379" s="277"/>
    </row>
    <row r="380" spans="4:15" s="49" customFormat="1" x14ac:dyDescent="0.25">
      <c r="D380" s="62"/>
      <c r="E380" s="62"/>
      <c r="F380" s="62"/>
      <c r="G380" s="62"/>
      <c r="L380" s="643">
        <v>42682</v>
      </c>
      <c r="M380" s="648">
        <v>2559.09</v>
      </c>
      <c r="N380" s="277"/>
      <c r="O380" s="277"/>
    </row>
    <row r="381" spans="4:15" s="49" customFormat="1" x14ac:dyDescent="0.25">
      <c r="D381" s="62"/>
      <c r="E381" s="62"/>
      <c r="F381" s="62"/>
      <c r="G381" s="62"/>
      <c r="L381" s="643">
        <v>42683</v>
      </c>
      <c r="M381" s="648">
        <v>2559.48</v>
      </c>
      <c r="N381" s="277"/>
      <c r="O381" s="277"/>
    </row>
    <row r="382" spans="4:15" s="49" customFormat="1" x14ac:dyDescent="0.25">
      <c r="D382" s="62"/>
      <c r="E382" s="62"/>
      <c r="F382" s="62"/>
      <c r="G382" s="62"/>
      <c r="L382" s="643">
        <v>42684</v>
      </c>
      <c r="M382" s="648">
        <v>2559.8200000000002</v>
      </c>
      <c r="N382" s="277"/>
      <c r="O382" s="277"/>
    </row>
    <row r="383" spans="4:15" s="49" customFormat="1" x14ac:dyDescent="0.25">
      <c r="D383" s="62"/>
      <c r="E383" s="62"/>
      <c r="F383" s="62"/>
      <c r="G383" s="62"/>
      <c r="L383" s="643">
        <v>42685</v>
      </c>
      <c r="M383" s="648">
        <v>2559.9899999999998</v>
      </c>
      <c r="N383" s="277"/>
      <c r="O383" s="277"/>
    </row>
    <row r="384" spans="4:15" s="49" customFormat="1" x14ac:dyDescent="0.25">
      <c r="D384" s="62"/>
      <c r="E384" s="62"/>
      <c r="F384" s="62"/>
      <c r="G384" s="62"/>
      <c r="L384" s="643">
        <v>42686</v>
      </c>
      <c r="M384" s="648">
        <v>2560.15</v>
      </c>
      <c r="N384" s="277"/>
      <c r="O384" s="277"/>
    </row>
    <row r="385" spans="4:15" s="49" customFormat="1" x14ac:dyDescent="0.25">
      <c r="D385" s="62"/>
      <c r="E385" s="62"/>
      <c r="F385" s="62"/>
      <c r="G385" s="62"/>
      <c r="L385" s="643">
        <v>42687</v>
      </c>
      <c r="M385" s="648">
        <v>2560.31</v>
      </c>
      <c r="N385" s="277"/>
      <c r="O385" s="277"/>
    </row>
    <row r="386" spans="4:15" s="49" customFormat="1" x14ac:dyDescent="0.25">
      <c r="D386" s="62"/>
      <c r="E386" s="62"/>
      <c r="F386" s="62"/>
      <c r="G386" s="62"/>
      <c r="L386" s="643">
        <v>42688</v>
      </c>
      <c r="M386" s="648">
        <v>2558.56</v>
      </c>
      <c r="N386" s="277"/>
      <c r="O386" s="277"/>
    </row>
    <row r="387" spans="4:15" s="49" customFormat="1" x14ac:dyDescent="0.25">
      <c r="D387" s="62"/>
      <c r="E387" s="62"/>
      <c r="F387" s="62"/>
      <c r="G387" s="62"/>
      <c r="L387" s="643">
        <v>42689</v>
      </c>
      <c r="M387" s="648">
        <v>2558.66</v>
      </c>
      <c r="N387" s="277"/>
      <c r="O387" s="277"/>
    </row>
    <row r="388" spans="4:15" s="49" customFormat="1" x14ac:dyDescent="0.25">
      <c r="D388" s="62"/>
      <c r="E388" s="62"/>
      <c r="F388" s="62"/>
      <c r="G388" s="62"/>
      <c r="L388" s="643">
        <v>42690</v>
      </c>
      <c r="M388" s="648">
        <v>2559.13</v>
      </c>
      <c r="N388" s="277"/>
      <c r="O388" s="277"/>
    </row>
    <row r="389" spans="4:15" s="49" customFormat="1" x14ac:dyDescent="0.25">
      <c r="D389" s="62"/>
      <c r="E389" s="62"/>
      <c r="F389" s="62"/>
      <c r="G389" s="62"/>
      <c r="L389" s="643">
        <v>42691</v>
      </c>
      <c r="M389" s="648">
        <v>2559.85</v>
      </c>
      <c r="N389" s="277"/>
      <c r="O389" s="277"/>
    </row>
    <row r="390" spans="4:15" s="49" customFormat="1" x14ac:dyDescent="0.25">
      <c r="D390" s="62"/>
      <c r="E390" s="62"/>
      <c r="F390" s="62"/>
      <c r="G390" s="62"/>
      <c r="L390" s="643">
        <v>42692</v>
      </c>
      <c r="M390" s="648">
        <v>2562.46</v>
      </c>
      <c r="N390" s="277"/>
      <c r="O390" s="277"/>
    </row>
    <row r="391" spans="4:15" s="49" customFormat="1" x14ac:dyDescent="0.25">
      <c r="D391" s="62"/>
      <c r="E391" s="62"/>
      <c r="F391" s="62"/>
      <c r="G391" s="62"/>
      <c r="L391" s="643">
        <v>42693</v>
      </c>
      <c r="M391" s="648">
        <v>2562.62</v>
      </c>
      <c r="N391" s="277"/>
      <c r="O391" s="277"/>
    </row>
    <row r="392" spans="4:15" s="49" customFormat="1" x14ac:dyDescent="0.25">
      <c r="D392" s="62"/>
      <c r="E392" s="62"/>
      <c r="F392" s="62"/>
      <c r="G392" s="62"/>
      <c r="L392" s="643">
        <v>42694</v>
      </c>
      <c r="M392" s="648">
        <v>2562.7800000000002</v>
      </c>
      <c r="N392" s="277"/>
      <c r="O392" s="277"/>
    </row>
    <row r="393" spans="4:15" s="49" customFormat="1" x14ac:dyDescent="0.25">
      <c r="D393" s="62"/>
      <c r="E393" s="62"/>
      <c r="F393" s="62"/>
      <c r="G393" s="62"/>
      <c r="L393" s="643">
        <v>42695</v>
      </c>
      <c r="M393" s="648">
        <v>2563.94</v>
      </c>
      <c r="N393" s="277"/>
      <c r="O393" s="277"/>
    </row>
    <row r="394" spans="4:15" s="49" customFormat="1" x14ac:dyDescent="0.25">
      <c r="D394" s="62"/>
      <c r="E394" s="62"/>
      <c r="F394" s="62"/>
      <c r="G394" s="62"/>
      <c r="L394" s="643">
        <v>42696</v>
      </c>
      <c r="M394" s="648">
        <v>2564.8000000000002</v>
      </c>
      <c r="N394" s="277"/>
      <c r="O394" s="277"/>
    </row>
    <row r="395" spans="4:15" s="49" customFormat="1" x14ac:dyDescent="0.25">
      <c r="D395" s="62"/>
      <c r="E395" s="62"/>
      <c r="F395" s="62"/>
      <c r="G395" s="62"/>
      <c r="L395" s="643">
        <v>42697</v>
      </c>
      <c r="M395" s="648">
        <v>2566.19</v>
      </c>
      <c r="N395" s="277"/>
      <c r="O395" s="277"/>
    </row>
    <row r="396" spans="4:15" s="49" customFormat="1" x14ac:dyDescent="0.25">
      <c r="D396" s="62"/>
      <c r="E396" s="62"/>
      <c r="F396" s="62"/>
      <c r="G396" s="62"/>
      <c r="L396" s="643">
        <v>42698</v>
      </c>
      <c r="M396" s="648">
        <v>2566.2399999999998</v>
      </c>
      <c r="N396" s="277"/>
      <c r="O396" s="277"/>
    </row>
    <row r="397" spans="4:15" s="49" customFormat="1" x14ac:dyDescent="0.25">
      <c r="D397" s="62"/>
      <c r="E397" s="62"/>
      <c r="F397" s="62"/>
      <c r="G397" s="62"/>
      <c r="L397" s="643">
        <v>42699</v>
      </c>
      <c r="M397" s="648">
        <v>2569.5100000000002</v>
      </c>
      <c r="N397" s="277"/>
      <c r="O397" s="277"/>
    </row>
    <row r="398" spans="4:15" s="49" customFormat="1" x14ac:dyDescent="0.25">
      <c r="D398" s="62"/>
      <c r="E398" s="62"/>
      <c r="F398" s="62"/>
      <c r="G398" s="62"/>
      <c r="L398" s="643">
        <v>42700</v>
      </c>
      <c r="M398" s="648">
        <v>2569.8200000000002</v>
      </c>
      <c r="N398" s="277"/>
      <c r="O398" s="277"/>
    </row>
    <row r="399" spans="4:15" s="49" customFormat="1" x14ac:dyDescent="0.25">
      <c r="D399" s="62"/>
      <c r="E399" s="62"/>
      <c r="F399" s="62"/>
      <c r="G399" s="62"/>
      <c r="L399" s="643">
        <v>42701</v>
      </c>
      <c r="M399" s="648">
        <v>2570.0300000000002</v>
      </c>
      <c r="N399" s="277"/>
      <c r="O399" s="277"/>
    </row>
    <row r="400" spans="4:15" s="49" customFormat="1" x14ac:dyDescent="0.25">
      <c r="D400" s="62"/>
      <c r="E400" s="62"/>
      <c r="F400" s="62"/>
      <c r="G400" s="62"/>
      <c r="L400" s="643">
        <v>42702</v>
      </c>
      <c r="M400" s="648">
        <v>2569.86</v>
      </c>
      <c r="N400" s="277"/>
      <c r="O400" s="277"/>
    </row>
    <row r="401" spans="4:15" s="49" customFormat="1" x14ac:dyDescent="0.25">
      <c r="D401" s="62"/>
      <c r="E401" s="62"/>
      <c r="F401" s="62"/>
      <c r="G401" s="62"/>
      <c r="L401" s="643">
        <v>42703</v>
      </c>
      <c r="M401" s="648">
        <v>2570.37</v>
      </c>
      <c r="N401" s="277"/>
      <c r="O401" s="277"/>
    </row>
    <row r="402" spans="4:15" s="49" customFormat="1" x14ac:dyDescent="0.25">
      <c r="D402" s="62"/>
      <c r="E402" s="62"/>
      <c r="F402" s="62"/>
      <c r="G402" s="62"/>
      <c r="L402" s="643">
        <v>42704</v>
      </c>
      <c r="M402" s="648">
        <v>2570.54</v>
      </c>
      <c r="N402" s="277"/>
      <c r="O402" s="277"/>
    </row>
    <row r="403" spans="4:15" s="49" customFormat="1" x14ac:dyDescent="0.25">
      <c r="D403" s="62"/>
      <c r="E403" s="62"/>
      <c r="F403" s="62"/>
      <c r="G403" s="62"/>
      <c r="L403" s="643">
        <v>42705</v>
      </c>
      <c r="M403" s="648">
        <v>2573.58</v>
      </c>
      <c r="N403" s="277"/>
      <c r="O403" s="277"/>
    </row>
    <row r="404" spans="4:15" s="49" customFormat="1" x14ac:dyDescent="0.25">
      <c r="D404" s="62"/>
      <c r="E404" s="62"/>
      <c r="F404" s="62"/>
      <c r="G404" s="62"/>
      <c r="L404" s="643">
        <v>42706</v>
      </c>
      <c r="M404" s="648">
        <v>2575.09</v>
      </c>
      <c r="N404" s="277"/>
      <c r="O404" s="277"/>
    </row>
    <row r="405" spans="4:15" s="49" customFormat="1" x14ac:dyDescent="0.25">
      <c r="D405" s="62"/>
      <c r="E405" s="62"/>
      <c r="F405" s="62"/>
      <c r="G405" s="62"/>
      <c r="L405" s="643">
        <v>42707</v>
      </c>
      <c r="M405" s="648">
        <v>2575.2399999999998</v>
      </c>
      <c r="N405" s="277"/>
      <c r="O405" s="277"/>
    </row>
    <row r="406" spans="4:15" s="49" customFormat="1" x14ac:dyDescent="0.25">
      <c r="D406" s="62"/>
      <c r="E406" s="62"/>
      <c r="F406" s="62"/>
      <c r="G406" s="62"/>
      <c r="L406" s="643">
        <v>42708</v>
      </c>
      <c r="M406" s="648">
        <v>2575.36</v>
      </c>
      <c r="N406" s="277"/>
      <c r="O406" s="277"/>
    </row>
    <row r="407" spans="4:15" s="49" customFormat="1" x14ac:dyDescent="0.25">
      <c r="D407" s="62"/>
      <c r="E407" s="62"/>
      <c r="F407" s="62"/>
      <c r="G407" s="62"/>
      <c r="L407" s="643">
        <v>42709</v>
      </c>
      <c r="M407" s="648">
        <v>2575.98</v>
      </c>
      <c r="N407" s="277"/>
      <c r="O407" s="277"/>
    </row>
    <row r="408" spans="4:15" s="49" customFormat="1" x14ac:dyDescent="0.25">
      <c r="D408" s="62"/>
      <c r="E408" s="62"/>
      <c r="F408" s="62"/>
      <c r="G408" s="62"/>
      <c r="L408" s="643">
        <v>42710</v>
      </c>
      <c r="M408" s="648">
        <v>2579.0500000000002</v>
      </c>
      <c r="N408" s="277"/>
      <c r="O408" s="277"/>
    </row>
    <row r="409" spans="4:15" s="49" customFormat="1" x14ac:dyDescent="0.25">
      <c r="D409" s="62"/>
      <c r="E409" s="62"/>
      <c r="F409" s="62"/>
      <c r="G409" s="62"/>
      <c r="L409" s="643">
        <v>42711</v>
      </c>
      <c r="M409" s="648">
        <v>2577.98</v>
      </c>
      <c r="N409" s="277"/>
      <c r="O409" s="277"/>
    </row>
    <row r="410" spans="4:15" s="49" customFormat="1" x14ac:dyDescent="0.25">
      <c r="D410" s="62"/>
      <c r="E410" s="62"/>
      <c r="F410" s="62"/>
      <c r="G410" s="62"/>
      <c r="L410" s="643">
        <v>42712</v>
      </c>
      <c r="M410" s="648">
        <v>2578.52</v>
      </c>
      <c r="N410" s="277"/>
      <c r="O410" s="277"/>
    </row>
    <row r="411" spans="4:15" s="49" customFormat="1" x14ac:dyDescent="0.25">
      <c r="D411" s="62"/>
      <c r="E411" s="62"/>
      <c r="F411" s="62"/>
      <c r="G411" s="62"/>
      <c r="L411" s="643">
        <v>42713</v>
      </c>
      <c r="M411" s="648">
        <v>2580.04</v>
      </c>
      <c r="N411" s="277"/>
      <c r="O411" s="277"/>
    </row>
    <row r="412" spans="4:15" s="49" customFormat="1" x14ac:dyDescent="0.25">
      <c r="D412" s="62"/>
      <c r="E412" s="62"/>
      <c r="F412" s="62"/>
      <c r="G412" s="62"/>
      <c r="L412" s="643">
        <v>42714</v>
      </c>
      <c r="M412" s="648">
        <v>2580.19</v>
      </c>
      <c r="N412" s="277"/>
      <c r="O412" s="277"/>
    </row>
    <row r="413" spans="4:15" s="49" customFormat="1" x14ac:dyDescent="0.25">
      <c r="D413" s="62"/>
      <c r="E413" s="62"/>
      <c r="F413" s="62"/>
      <c r="G413" s="62"/>
      <c r="L413" s="643">
        <v>42715</v>
      </c>
      <c r="M413" s="648">
        <v>2580.35</v>
      </c>
      <c r="N413" s="277"/>
      <c r="O413" s="277"/>
    </row>
    <row r="414" spans="4:15" s="49" customFormat="1" x14ac:dyDescent="0.25">
      <c r="D414" s="62"/>
      <c r="E414" s="62"/>
      <c r="F414" s="62"/>
      <c r="G414" s="62"/>
      <c r="L414" s="643">
        <v>42716</v>
      </c>
      <c r="M414" s="648">
        <v>2581</v>
      </c>
      <c r="N414" s="277"/>
      <c r="O414" s="277"/>
    </row>
    <row r="415" spans="4:15" s="49" customFormat="1" x14ac:dyDescent="0.25">
      <c r="D415" s="62"/>
      <c r="E415" s="62"/>
      <c r="F415" s="62"/>
      <c r="G415" s="62"/>
      <c r="L415" s="643">
        <v>42717</v>
      </c>
      <c r="M415" s="648">
        <v>2583.64</v>
      </c>
      <c r="N415" s="277"/>
      <c r="O415" s="277"/>
    </row>
    <row r="416" spans="4:15" s="49" customFormat="1" x14ac:dyDescent="0.25">
      <c r="D416" s="62"/>
      <c r="E416" s="62"/>
      <c r="F416" s="62"/>
      <c r="G416" s="62"/>
      <c r="L416" s="643">
        <v>42718</v>
      </c>
      <c r="M416" s="648">
        <v>2586.9699999999998</v>
      </c>
      <c r="N416" s="277"/>
      <c r="O416" s="277"/>
    </row>
    <row r="417" spans="4:15" s="49" customFormat="1" x14ac:dyDescent="0.25">
      <c r="D417" s="62"/>
      <c r="E417" s="62"/>
      <c r="F417" s="62"/>
      <c r="G417" s="62"/>
      <c r="L417" s="643">
        <v>42719</v>
      </c>
      <c r="M417" s="648">
        <v>2588.34</v>
      </c>
      <c r="N417" s="277"/>
      <c r="O417" s="277"/>
    </row>
    <row r="418" spans="4:15" s="49" customFormat="1" x14ac:dyDescent="0.25">
      <c r="D418" s="62"/>
      <c r="E418" s="62"/>
      <c r="F418" s="62"/>
      <c r="G418" s="62"/>
      <c r="L418" s="643">
        <v>42720</v>
      </c>
      <c r="M418" s="648">
        <v>2588.64</v>
      </c>
      <c r="N418" s="277"/>
      <c r="O418" s="277"/>
    </row>
    <row r="419" spans="4:15" s="49" customFormat="1" x14ac:dyDescent="0.25">
      <c r="D419" s="62"/>
      <c r="E419" s="62"/>
      <c r="F419" s="62"/>
      <c r="G419" s="62"/>
      <c r="L419" s="643">
        <v>42721</v>
      </c>
      <c r="M419" s="648">
        <v>2588.7800000000002</v>
      </c>
      <c r="N419" s="277"/>
      <c r="O419" s="277"/>
    </row>
    <row r="420" spans="4:15" s="49" customFormat="1" x14ac:dyDescent="0.25">
      <c r="D420" s="62"/>
      <c r="E420" s="62"/>
      <c r="F420" s="62"/>
      <c r="G420" s="62"/>
      <c r="L420" s="643">
        <v>42722</v>
      </c>
      <c r="M420" s="648">
        <v>2588.92</v>
      </c>
      <c r="N420" s="277"/>
      <c r="O420" s="277"/>
    </row>
    <row r="421" spans="4:15" s="49" customFormat="1" x14ac:dyDescent="0.25">
      <c r="D421" s="62"/>
      <c r="E421" s="62"/>
      <c r="F421" s="62"/>
      <c r="G421" s="62"/>
      <c r="L421" s="643">
        <v>42723</v>
      </c>
      <c r="M421" s="648">
        <v>2588.2800000000002</v>
      </c>
      <c r="N421" s="277"/>
      <c r="O421" s="277"/>
    </row>
    <row r="422" spans="4:15" s="49" customFormat="1" x14ac:dyDescent="0.25">
      <c r="D422" s="62"/>
      <c r="E422" s="62"/>
      <c r="F422" s="62"/>
      <c r="G422" s="62"/>
      <c r="L422" s="643">
        <v>42724</v>
      </c>
      <c r="M422" s="648">
        <v>2587.61</v>
      </c>
      <c r="N422" s="277"/>
      <c r="O422" s="277"/>
    </row>
    <row r="423" spans="4:15" s="49" customFormat="1" x14ac:dyDescent="0.25">
      <c r="D423" s="62"/>
      <c r="E423" s="62"/>
      <c r="F423" s="62"/>
      <c r="G423" s="62"/>
      <c r="L423" s="643">
        <v>42725</v>
      </c>
      <c r="M423" s="648">
        <v>2589.37</v>
      </c>
      <c r="N423" s="277"/>
      <c r="O423" s="277"/>
    </row>
    <row r="424" spans="4:15" s="49" customFormat="1" x14ac:dyDescent="0.25">
      <c r="D424" s="62"/>
      <c r="E424" s="62"/>
      <c r="F424" s="62"/>
      <c r="G424" s="62"/>
      <c r="L424" s="643">
        <v>42726</v>
      </c>
      <c r="M424" s="648">
        <v>2589.4299999999998</v>
      </c>
      <c r="N424" s="277"/>
      <c r="O424" s="277"/>
    </row>
    <row r="425" spans="4:15" s="49" customFormat="1" x14ac:dyDescent="0.25">
      <c r="D425" s="62"/>
      <c r="E425" s="62"/>
      <c r="F425" s="62"/>
      <c r="G425" s="62"/>
      <c r="L425" s="643">
        <v>42727</v>
      </c>
      <c r="M425" s="648">
        <v>2587.69</v>
      </c>
      <c r="N425" s="277"/>
      <c r="O425" s="277"/>
    </row>
    <row r="426" spans="4:15" s="49" customFormat="1" x14ac:dyDescent="0.25">
      <c r="D426" s="62"/>
      <c r="E426" s="62"/>
      <c r="F426" s="62"/>
      <c r="G426" s="62"/>
      <c r="L426" s="643">
        <v>42728</v>
      </c>
      <c r="M426" s="648">
        <v>2587.81</v>
      </c>
      <c r="N426" s="277"/>
      <c r="O426" s="277"/>
    </row>
    <row r="427" spans="4:15" s="49" customFormat="1" x14ac:dyDescent="0.25">
      <c r="D427" s="62"/>
      <c r="E427" s="62"/>
      <c r="F427" s="62"/>
      <c r="G427" s="62"/>
      <c r="L427" s="643">
        <v>42729</v>
      </c>
      <c r="M427" s="648">
        <v>2587.94</v>
      </c>
      <c r="N427" s="277"/>
      <c r="O427" s="277"/>
    </row>
    <row r="428" spans="4:15" s="49" customFormat="1" x14ac:dyDescent="0.25">
      <c r="D428" s="62"/>
      <c r="E428" s="62"/>
      <c r="F428" s="62"/>
      <c r="G428" s="62"/>
      <c r="L428" s="643">
        <v>42730</v>
      </c>
      <c r="M428" s="648">
        <v>2587.44</v>
      </c>
      <c r="N428" s="277"/>
      <c r="O428" s="277"/>
    </row>
    <row r="429" spans="4:15" s="49" customFormat="1" x14ac:dyDescent="0.25">
      <c r="D429" s="62"/>
      <c r="E429" s="62"/>
      <c r="F429" s="62"/>
      <c r="G429" s="62"/>
      <c r="L429" s="643">
        <v>42731</v>
      </c>
      <c r="M429" s="648">
        <v>2588.0100000000002</v>
      </c>
      <c r="N429" s="277"/>
      <c r="O429" s="277"/>
    </row>
    <row r="430" spans="4:15" s="49" customFormat="1" x14ac:dyDescent="0.25">
      <c r="D430" s="62"/>
      <c r="E430" s="62"/>
      <c r="F430" s="62"/>
      <c r="G430" s="62"/>
      <c r="L430" s="643">
        <v>42732</v>
      </c>
      <c r="M430" s="648">
        <v>2587.7399999999998</v>
      </c>
      <c r="N430" s="277"/>
      <c r="O430" s="277"/>
    </row>
    <row r="431" spans="4:15" s="49" customFormat="1" x14ac:dyDescent="0.25">
      <c r="D431" s="62"/>
      <c r="E431" s="62"/>
      <c r="F431" s="62"/>
      <c r="G431" s="62"/>
      <c r="L431" s="643">
        <v>42733</v>
      </c>
      <c r="M431" s="648">
        <v>2589.19</v>
      </c>
      <c r="N431" s="277"/>
      <c r="O431" s="277"/>
    </row>
    <row r="432" spans="4:15" s="49" customFormat="1" x14ac:dyDescent="0.25">
      <c r="D432" s="62"/>
      <c r="E432" s="62"/>
      <c r="F432" s="62"/>
      <c r="G432" s="62"/>
      <c r="L432" s="643">
        <v>42734</v>
      </c>
      <c r="M432" s="648">
        <v>2592.41</v>
      </c>
      <c r="N432" s="277"/>
      <c r="O432" s="277"/>
    </row>
    <row r="433" spans="4:15" s="49" customFormat="1" x14ac:dyDescent="0.25">
      <c r="D433" s="62"/>
      <c r="E433" s="62"/>
      <c r="F433" s="62"/>
      <c r="G433" s="62"/>
      <c r="L433" s="643">
        <v>42735</v>
      </c>
      <c r="M433" s="648">
        <v>2592.5</v>
      </c>
      <c r="N433" s="277"/>
      <c r="O433" s="277"/>
    </row>
    <row r="434" spans="4:15" s="49" customFormat="1" x14ac:dyDescent="0.25">
      <c r="D434" s="62"/>
      <c r="E434" s="62"/>
      <c r="F434" s="62"/>
      <c r="G434" s="62"/>
      <c r="L434" s="643">
        <v>42736</v>
      </c>
      <c r="M434" s="648">
        <v>2592.59</v>
      </c>
      <c r="N434" s="277"/>
      <c r="O434" s="277"/>
    </row>
    <row r="435" spans="4:15" s="49" customFormat="1" x14ac:dyDescent="0.25">
      <c r="D435" s="62"/>
      <c r="E435" s="62"/>
      <c r="F435" s="62"/>
      <c r="G435" s="62"/>
      <c r="L435" s="643">
        <v>42737</v>
      </c>
      <c r="M435" s="648">
        <v>2592.6799999999998</v>
      </c>
      <c r="N435" s="277"/>
      <c r="O435" s="277"/>
    </row>
    <row r="436" spans="4:15" s="49" customFormat="1" x14ac:dyDescent="0.25">
      <c r="D436" s="62"/>
      <c r="E436" s="62"/>
      <c r="F436" s="62"/>
      <c r="G436" s="62"/>
      <c r="L436" s="643">
        <v>42738</v>
      </c>
      <c r="M436" s="648">
        <v>2592.77</v>
      </c>
      <c r="N436" s="277"/>
      <c r="O436" s="277"/>
    </row>
    <row r="437" spans="4:15" s="49" customFormat="1" x14ac:dyDescent="0.25">
      <c r="D437" s="62"/>
      <c r="E437" s="62"/>
      <c r="F437" s="62"/>
      <c r="G437" s="62"/>
      <c r="L437" s="643">
        <v>42739</v>
      </c>
      <c r="M437" s="648">
        <v>2590.9699999999998</v>
      </c>
      <c r="N437" s="277"/>
      <c r="O437" s="277"/>
    </row>
    <row r="438" spans="4:15" s="49" customFormat="1" x14ac:dyDescent="0.25">
      <c r="D438" s="62"/>
      <c r="E438" s="62"/>
      <c r="F438" s="62"/>
      <c r="G438" s="62"/>
      <c r="L438" s="643">
        <v>42740</v>
      </c>
      <c r="M438" s="648">
        <v>2591.96</v>
      </c>
      <c r="N438" s="277"/>
      <c r="O438" s="277"/>
    </row>
    <row r="439" spans="4:15" s="49" customFormat="1" x14ac:dyDescent="0.25">
      <c r="D439" s="62"/>
      <c r="E439" s="62"/>
      <c r="F439" s="62"/>
      <c r="G439" s="62"/>
      <c r="L439" s="643">
        <v>42741</v>
      </c>
      <c r="M439" s="648">
        <v>2591.9</v>
      </c>
      <c r="N439" s="277"/>
      <c r="O439" s="277"/>
    </row>
    <row r="440" spans="4:15" s="49" customFormat="1" x14ac:dyDescent="0.25">
      <c r="D440" s="62"/>
      <c r="E440" s="62"/>
      <c r="F440" s="62"/>
      <c r="G440" s="62"/>
      <c r="L440" s="643">
        <v>42742</v>
      </c>
      <c r="M440" s="648">
        <v>2591.9899999999998</v>
      </c>
      <c r="N440" s="277"/>
      <c r="O440" s="277"/>
    </row>
    <row r="441" spans="4:15" s="49" customFormat="1" x14ac:dyDescent="0.25">
      <c r="D441" s="62"/>
      <c r="E441" s="62"/>
      <c r="F441" s="62"/>
      <c r="G441" s="62"/>
      <c r="L441" s="643">
        <v>42743</v>
      </c>
      <c r="M441" s="648">
        <v>2592.0700000000002</v>
      </c>
      <c r="N441" s="277"/>
      <c r="O441" s="277"/>
    </row>
    <row r="442" spans="4:15" s="49" customFormat="1" x14ac:dyDescent="0.25">
      <c r="D442" s="62"/>
      <c r="E442" s="62"/>
      <c r="F442" s="62"/>
      <c r="G442" s="62"/>
      <c r="L442" s="643">
        <v>42744</v>
      </c>
      <c r="M442" s="648">
        <v>2594.13</v>
      </c>
      <c r="N442" s="277"/>
      <c r="O442" s="277"/>
    </row>
    <row r="443" spans="4:15" s="49" customFormat="1" x14ac:dyDescent="0.25">
      <c r="D443" s="62"/>
      <c r="E443" s="62"/>
      <c r="F443" s="62"/>
      <c r="G443" s="62"/>
      <c r="L443" s="643">
        <v>42745</v>
      </c>
      <c r="M443" s="648">
        <v>2591.4</v>
      </c>
      <c r="N443" s="277"/>
      <c r="O443" s="277"/>
    </row>
    <row r="444" spans="4:15" s="49" customFormat="1" x14ac:dyDescent="0.25">
      <c r="D444" s="62"/>
      <c r="E444" s="62"/>
      <c r="F444" s="62"/>
      <c r="G444" s="62"/>
      <c r="L444" s="643">
        <v>42746</v>
      </c>
      <c r="M444" s="648">
        <v>2590.35</v>
      </c>
      <c r="N444" s="277"/>
      <c r="O444" s="277"/>
    </row>
    <row r="445" spans="4:15" s="49" customFormat="1" x14ac:dyDescent="0.25">
      <c r="D445" s="62"/>
      <c r="E445" s="62"/>
      <c r="F445" s="62"/>
      <c r="G445" s="62"/>
      <c r="L445" s="643">
        <v>42747</v>
      </c>
      <c r="M445" s="648">
        <v>2593.17</v>
      </c>
      <c r="N445" s="277"/>
      <c r="O445" s="277"/>
    </row>
    <row r="446" spans="4:15" s="49" customFormat="1" x14ac:dyDescent="0.25">
      <c r="D446" s="62"/>
      <c r="E446" s="62"/>
      <c r="F446" s="62"/>
      <c r="G446" s="62"/>
      <c r="L446" s="643">
        <v>42748</v>
      </c>
      <c r="M446" s="648">
        <v>2591.48</v>
      </c>
      <c r="N446" s="277"/>
      <c r="O446" s="277"/>
    </row>
    <row r="447" spans="4:15" s="49" customFormat="1" x14ac:dyDescent="0.25">
      <c r="D447" s="62"/>
      <c r="E447" s="62"/>
      <c r="F447" s="62"/>
      <c r="G447" s="62"/>
      <c r="L447" s="643">
        <v>42749</v>
      </c>
      <c r="M447" s="648">
        <v>2591.5700000000002</v>
      </c>
      <c r="N447" s="277"/>
      <c r="O447" s="277"/>
    </row>
    <row r="448" spans="4:15" s="49" customFormat="1" x14ac:dyDescent="0.25">
      <c r="D448" s="62"/>
      <c r="E448" s="62"/>
      <c r="F448" s="62"/>
      <c r="G448" s="62"/>
      <c r="L448" s="643">
        <v>42750</v>
      </c>
      <c r="M448" s="648">
        <v>2591.65</v>
      </c>
      <c r="N448" s="277"/>
      <c r="O448" s="277"/>
    </row>
    <row r="449" spans="4:15" s="49" customFormat="1" x14ac:dyDescent="0.25">
      <c r="D449" s="62"/>
      <c r="E449" s="62"/>
      <c r="F449" s="62"/>
      <c r="G449" s="62"/>
      <c r="L449" s="643">
        <v>42751</v>
      </c>
      <c r="M449" s="648">
        <v>2591.7199999999998</v>
      </c>
      <c r="N449" s="277"/>
      <c r="O449" s="277"/>
    </row>
    <row r="450" spans="4:15" s="49" customFormat="1" x14ac:dyDescent="0.25">
      <c r="D450" s="62"/>
      <c r="E450" s="62"/>
      <c r="F450" s="62"/>
      <c r="G450" s="62"/>
      <c r="L450" s="643">
        <v>42752</v>
      </c>
      <c r="M450" s="648">
        <v>2592.27</v>
      </c>
      <c r="N450" s="277"/>
      <c r="O450" s="277"/>
    </row>
    <row r="451" spans="4:15" s="49" customFormat="1" x14ac:dyDescent="0.25">
      <c r="D451" s="62"/>
      <c r="E451" s="62"/>
      <c r="F451" s="62"/>
      <c r="G451" s="62"/>
      <c r="L451" s="643">
        <v>42753</v>
      </c>
      <c r="M451" s="648">
        <v>2591.5</v>
      </c>
      <c r="N451" s="277"/>
      <c r="O451" s="277"/>
    </row>
    <row r="452" spans="4:15" s="49" customFormat="1" x14ac:dyDescent="0.25">
      <c r="D452" s="62"/>
      <c r="E452" s="62"/>
      <c r="F452" s="62"/>
      <c r="G452" s="62"/>
      <c r="L452" s="643">
        <v>42754</v>
      </c>
      <c r="M452" s="648">
        <v>2587.66</v>
      </c>
      <c r="N452" s="277"/>
      <c r="O452" s="277"/>
    </row>
    <row r="453" spans="4:15" s="49" customFormat="1" x14ac:dyDescent="0.25">
      <c r="D453" s="62"/>
      <c r="E453" s="62"/>
      <c r="F453" s="62"/>
      <c r="G453" s="62"/>
      <c r="L453" s="643">
        <v>42755</v>
      </c>
      <c r="M453" s="648">
        <v>2585.3000000000002</v>
      </c>
      <c r="N453" s="277"/>
      <c r="O453" s="277"/>
    </row>
    <row r="454" spans="4:15" s="49" customFormat="1" x14ac:dyDescent="0.25">
      <c r="D454" s="62"/>
      <c r="E454" s="62"/>
      <c r="F454" s="62"/>
      <c r="G454" s="62"/>
      <c r="L454" s="643">
        <v>42756</v>
      </c>
      <c r="M454" s="648">
        <v>2585.64</v>
      </c>
      <c r="N454" s="277"/>
      <c r="O454" s="277"/>
    </row>
    <row r="455" spans="4:15" s="49" customFormat="1" x14ac:dyDescent="0.25">
      <c r="D455" s="62"/>
      <c r="E455" s="62"/>
      <c r="F455" s="62"/>
      <c r="G455" s="62"/>
      <c r="L455" s="643">
        <v>42757</v>
      </c>
      <c r="M455" s="648">
        <v>2585.75</v>
      </c>
      <c r="N455" s="277"/>
      <c r="O455" s="277"/>
    </row>
    <row r="456" spans="4:15" s="49" customFormat="1" x14ac:dyDescent="0.25">
      <c r="D456" s="62"/>
      <c r="E456" s="62"/>
      <c r="F456" s="62"/>
      <c r="G456" s="62"/>
      <c r="L456" s="643">
        <v>42758</v>
      </c>
      <c r="M456" s="648">
        <v>2586.34</v>
      </c>
      <c r="N456" s="277"/>
      <c r="O456" s="277"/>
    </row>
    <row r="457" spans="4:15" s="49" customFormat="1" x14ac:dyDescent="0.25">
      <c r="D457" s="62"/>
      <c r="E457" s="62"/>
      <c r="F457" s="62"/>
      <c r="G457" s="62"/>
      <c r="L457" s="643">
        <v>42759</v>
      </c>
      <c r="M457" s="648">
        <v>2585.8000000000002</v>
      </c>
      <c r="N457" s="277"/>
      <c r="O457" s="277"/>
    </row>
    <row r="458" spans="4:15" s="49" customFormat="1" x14ac:dyDescent="0.25">
      <c r="D458" s="62"/>
      <c r="E458" s="62"/>
      <c r="F458" s="62"/>
      <c r="G458" s="62"/>
      <c r="L458" s="643">
        <v>42760</v>
      </c>
      <c r="M458" s="648">
        <v>2584.5500000000002</v>
      </c>
      <c r="N458" s="277"/>
      <c r="O458" s="277"/>
    </row>
    <row r="459" spans="4:15" s="49" customFormat="1" x14ac:dyDescent="0.25">
      <c r="D459" s="62"/>
      <c r="E459" s="62"/>
      <c r="F459" s="62"/>
      <c r="G459" s="62"/>
      <c r="L459" s="643">
        <v>42761</v>
      </c>
      <c r="M459" s="648">
        <v>2584.65</v>
      </c>
      <c r="N459" s="277"/>
      <c r="O459" s="277"/>
    </row>
    <row r="460" spans="4:15" s="49" customFormat="1" x14ac:dyDescent="0.25">
      <c r="D460" s="62"/>
      <c r="E460" s="62"/>
      <c r="F460" s="62"/>
      <c r="G460" s="62"/>
      <c r="L460" s="643">
        <v>42762</v>
      </c>
      <c r="M460" s="648">
        <v>2584.1</v>
      </c>
      <c r="N460" s="277"/>
      <c r="O460" s="277"/>
    </row>
    <row r="461" spans="4:15" s="49" customFormat="1" x14ac:dyDescent="0.25">
      <c r="D461" s="62"/>
      <c r="E461" s="62"/>
      <c r="F461" s="62"/>
      <c r="G461" s="62"/>
      <c r="L461" s="643">
        <v>42763</v>
      </c>
      <c r="M461" s="648">
        <v>2584.2199999999998</v>
      </c>
      <c r="N461" s="277"/>
      <c r="O461" s="277"/>
    </row>
    <row r="462" spans="4:15" s="49" customFormat="1" x14ac:dyDescent="0.25">
      <c r="D462" s="62"/>
      <c r="E462" s="62"/>
      <c r="F462" s="62"/>
      <c r="G462" s="62"/>
      <c r="L462" s="643">
        <v>42764</v>
      </c>
      <c r="M462" s="648">
        <v>2584.2199999999998</v>
      </c>
      <c r="N462" s="277"/>
      <c r="O462" s="277"/>
    </row>
    <row r="463" spans="4:15" s="49" customFormat="1" x14ac:dyDescent="0.25">
      <c r="D463" s="62"/>
      <c r="E463" s="62"/>
      <c r="F463" s="62"/>
      <c r="G463" s="62"/>
      <c r="L463" s="643">
        <v>42765</v>
      </c>
      <c r="M463" s="648">
        <v>2584.84</v>
      </c>
      <c r="N463" s="277"/>
      <c r="O463" s="277"/>
    </row>
    <row r="464" spans="4:15" s="49" customFormat="1" x14ac:dyDescent="0.25">
      <c r="D464" s="62"/>
      <c r="E464" s="62"/>
      <c r="F464" s="62"/>
      <c r="G464" s="62"/>
      <c r="L464" s="643">
        <v>42766</v>
      </c>
      <c r="M464" s="648">
        <v>2585.86</v>
      </c>
      <c r="N464" s="277"/>
      <c r="O464" s="277"/>
    </row>
    <row r="465" spans="4:15" s="49" customFormat="1" x14ac:dyDescent="0.25">
      <c r="D465" s="62"/>
      <c r="E465" s="62"/>
      <c r="F465" s="62"/>
      <c r="G465" s="62"/>
      <c r="L465" s="643">
        <v>42767</v>
      </c>
      <c r="M465" s="648">
        <v>2586.65</v>
      </c>
      <c r="N465" s="277"/>
      <c r="O465" s="277"/>
    </row>
    <row r="466" spans="4:15" s="49" customFormat="1" x14ac:dyDescent="0.25">
      <c r="D466" s="62"/>
      <c r="E466" s="62"/>
      <c r="F466" s="62"/>
      <c r="G466" s="62"/>
      <c r="L466" s="643">
        <v>42768</v>
      </c>
      <c r="M466" s="648">
        <v>2586.96</v>
      </c>
      <c r="N466" s="277"/>
      <c r="O466" s="277"/>
    </row>
    <row r="467" spans="4:15" s="49" customFormat="1" x14ac:dyDescent="0.25">
      <c r="D467" s="62"/>
      <c r="E467" s="62"/>
      <c r="F467" s="62"/>
      <c r="G467" s="62"/>
      <c r="L467" s="643">
        <v>42769</v>
      </c>
      <c r="M467" s="648">
        <v>2586.5</v>
      </c>
      <c r="N467" s="277"/>
      <c r="O467" s="277"/>
    </row>
    <row r="468" spans="4:15" s="49" customFormat="1" x14ac:dyDescent="0.25">
      <c r="D468" s="62"/>
      <c r="E468" s="62"/>
      <c r="F468" s="62"/>
      <c r="G468" s="62"/>
      <c r="L468" s="643">
        <v>42770</v>
      </c>
      <c r="M468" s="648">
        <v>2586.63</v>
      </c>
      <c r="N468" s="277"/>
      <c r="O468" s="277"/>
    </row>
    <row r="469" spans="4:15" s="49" customFormat="1" x14ac:dyDescent="0.25">
      <c r="D469" s="62"/>
      <c r="E469" s="62"/>
      <c r="F469" s="62"/>
      <c r="G469" s="62"/>
      <c r="L469" s="643">
        <v>42771</v>
      </c>
      <c r="M469" s="648">
        <v>2586.7399999999998</v>
      </c>
      <c r="N469" s="277"/>
      <c r="O469" s="277"/>
    </row>
    <row r="470" spans="4:15" s="49" customFormat="1" x14ac:dyDescent="0.25">
      <c r="D470" s="62"/>
      <c r="E470" s="62"/>
      <c r="F470" s="62"/>
      <c r="G470" s="62"/>
      <c r="L470" s="643">
        <v>42772</v>
      </c>
      <c r="M470" s="648">
        <v>2587.09</v>
      </c>
      <c r="N470" s="277"/>
      <c r="O470" s="277"/>
    </row>
    <row r="471" spans="4:15" s="49" customFormat="1" x14ac:dyDescent="0.25">
      <c r="D471" s="62"/>
      <c r="E471" s="62"/>
      <c r="F471" s="62"/>
      <c r="G471" s="62"/>
      <c r="L471" s="643">
        <v>42773</v>
      </c>
      <c r="M471" s="648">
        <v>2587.6</v>
      </c>
      <c r="N471" s="277"/>
      <c r="O471" s="277"/>
    </row>
    <row r="472" spans="4:15" s="49" customFormat="1" x14ac:dyDescent="0.25">
      <c r="D472" s="62"/>
      <c r="E472" s="62"/>
      <c r="F472" s="62"/>
      <c r="G472" s="62"/>
      <c r="L472" s="643">
        <v>42774</v>
      </c>
      <c r="M472" s="648">
        <v>2587.5100000000002</v>
      </c>
      <c r="N472" s="277"/>
      <c r="O472" s="277"/>
    </row>
    <row r="473" spans="4:15" s="49" customFormat="1" x14ac:dyDescent="0.25">
      <c r="D473" s="62"/>
      <c r="E473" s="62"/>
      <c r="F473" s="62"/>
      <c r="G473" s="62"/>
      <c r="L473" s="643">
        <v>42775</v>
      </c>
      <c r="M473" s="648">
        <v>2588.23</v>
      </c>
      <c r="N473" s="277"/>
      <c r="O473" s="277"/>
    </row>
    <row r="474" spans="4:15" s="49" customFormat="1" x14ac:dyDescent="0.25">
      <c r="D474" s="62"/>
      <c r="E474" s="62"/>
      <c r="F474" s="62"/>
      <c r="G474" s="62"/>
      <c r="L474" s="643">
        <v>42776</v>
      </c>
      <c r="M474" s="648">
        <v>2588.0300000000002</v>
      </c>
      <c r="N474" s="277"/>
      <c r="O474" s="277"/>
    </row>
    <row r="475" spans="4:15" s="49" customFormat="1" x14ac:dyDescent="0.25">
      <c r="D475" s="62"/>
      <c r="E475" s="62"/>
      <c r="F475" s="62"/>
      <c r="G475" s="62"/>
      <c r="L475" s="643">
        <v>42777</v>
      </c>
      <c r="M475" s="648">
        <v>2588.13</v>
      </c>
      <c r="N475" s="277"/>
      <c r="O475" s="277"/>
    </row>
    <row r="476" spans="4:15" s="49" customFormat="1" x14ac:dyDescent="0.25">
      <c r="D476" s="62"/>
      <c r="E476" s="62"/>
      <c r="F476" s="62"/>
      <c r="G476" s="62"/>
      <c r="L476" s="643">
        <v>42778</v>
      </c>
      <c r="M476" s="648">
        <v>2588.2399999999998</v>
      </c>
      <c r="N476" s="277"/>
      <c r="O476" s="277"/>
    </row>
    <row r="477" spans="4:15" s="49" customFormat="1" x14ac:dyDescent="0.25">
      <c r="D477" s="62"/>
      <c r="E477" s="62"/>
      <c r="F477" s="62"/>
      <c r="G477" s="62"/>
      <c r="L477" s="643">
        <v>42779</v>
      </c>
      <c r="M477" s="648">
        <v>2590.02</v>
      </c>
      <c r="N477" s="277"/>
      <c r="O477" s="277"/>
    </row>
    <row r="478" spans="4:15" s="49" customFormat="1" x14ac:dyDescent="0.25">
      <c r="D478" s="62"/>
      <c r="E478" s="62"/>
      <c r="F478" s="62"/>
      <c r="G478" s="62"/>
      <c r="L478" s="643">
        <v>42780</v>
      </c>
      <c r="M478" s="648">
        <v>2590.4</v>
      </c>
      <c r="N478" s="277"/>
      <c r="O478" s="277"/>
    </row>
    <row r="479" spans="4:15" s="49" customFormat="1" x14ac:dyDescent="0.25">
      <c r="D479" s="62"/>
      <c r="E479" s="62"/>
      <c r="F479" s="62"/>
      <c r="G479" s="62"/>
      <c r="L479" s="643">
        <v>42781</v>
      </c>
      <c r="M479" s="648">
        <v>2590.5500000000002</v>
      </c>
      <c r="N479" s="277"/>
      <c r="O479" s="277"/>
    </row>
    <row r="480" spans="4:15" s="49" customFormat="1" x14ac:dyDescent="0.25">
      <c r="D480" s="62"/>
      <c r="E480" s="62"/>
      <c r="F480" s="62"/>
      <c r="G480" s="62"/>
      <c r="L480" s="643">
        <v>42782</v>
      </c>
      <c r="M480" s="648">
        <v>2590.69</v>
      </c>
      <c r="N480" s="277"/>
      <c r="O480" s="277"/>
    </row>
    <row r="481" spans="4:15" s="49" customFormat="1" x14ac:dyDescent="0.25">
      <c r="D481" s="62"/>
      <c r="E481" s="62"/>
      <c r="F481" s="62"/>
      <c r="G481" s="62"/>
      <c r="L481" s="643">
        <v>42783</v>
      </c>
      <c r="M481" s="648">
        <v>2591.0500000000002</v>
      </c>
      <c r="N481" s="277"/>
      <c r="O481" s="277"/>
    </row>
    <row r="482" spans="4:15" s="49" customFormat="1" x14ac:dyDescent="0.25">
      <c r="D482" s="62"/>
      <c r="E482" s="62"/>
      <c r="F482" s="62"/>
      <c r="G482" s="62"/>
      <c r="L482" s="643">
        <v>42784</v>
      </c>
      <c r="M482" s="648">
        <v>2591.1999999999998</v>
      </c>
      <c r="N482" s="277"/>
      <c r="O482" s="277"/>
    </row>
    <row r="483" spans="4:15" s="49" customFormat="1" x14ac:dyDescent="0.25">
      <c r="D483" s="62"/>
      <c r="E483" s="62"/>
      <c r="F483" s="62"/>
      <c r="G483" s="62"/>
      <c r="L483" s="643">
        <v>42785</v>
      </c>
      <c r="M483" s="648">
        <v>2591.56</v>
      </c>
      <c r="N483" s="277"/>
      <c r="O483" s="277"/>
    </row>
    <row r="484" spans="4:15" s="49" customFormat="1" x14ac:dyDescent="0.25">
      <c r="D484" s="62"/>
      <c r="E484" s="62"/>
      <c r="F484" s="62"/>
      <c r="G484" s="62"/>
      <c r="L484" s="643">
        <v>42786</v>
      </c>
      <c r="M484" s="648">
        <v>2592.29</v>
      </c>
      <c r="N484" s="277"/>
      <c r="O484" s="277"/>
    </row>
    <row r="485" spans="4:15" s="49" customFormat="1" x14ac:dyDescent="0.25">
      <c r="D485" s="62"/>
      <c r="E485" s="62"/>
      <c r="F485" s="62"/>
      <c r="G485" s="62"/>
      <c r="L485" s="643">
        <v>42787</v>
      </c>
      <c r="M485" s="648">
        <v>2592.2800000000002</v>
      </c>
      <c r="N485" s="277"/>
      <c r="O485" s="277"/>
    </row>
    <row r="486" spans="4:15" s="49" customFormat="1" x14ac:dyDescent="0.25">
      <c r="D486" s="62"/>
      <c r="E486" s="62"/>
      <c r="F486" s="62"/>
      <c r="G486" s="62"/>
      <c r="L486" s="643">
        <v>42788</v>
      </c>
      <c r="M486" s="648">
        <v>2596.1799999999998</v>
      </c>
      <c r="N486" s="277"/>
      <c r="O486" s="277"/>
    </row>
    <row r="487" spans="4:15" s="49" customFormat="1" x14ac:dyDescent="0.25">
      <c r="D487" s="62"/>
      <c r="E487" s="62"/>
      <c r="F487" s="62"/>
      <c r="G487" s="62"/>
      <c r="L487" s="643">
        <v>42789</v>
      </c>
      <c r="M487" s="648">
        <v>2597.41</v>
      </c>
      <c r="N487" s="277"/>
      <c r="O487" s="277"/>
    </row>
    <row r="488" spans="4:15" s="49" customFormat="1" x14ac:dyDescent="0.25">
      <c r="D488" s="62"/>
      <c r="E488" s="62"/>
      <c r="F488" s="62"/>
      <c r="G488" s="62"/>
      <c r="L488" s="643">
        <v>42790</v>
      </c>
      <c r="M488" s="648">
        <v>2594.39</v>
      </c>
      <c r="N488" s="277"/>
      <c r="O488" s="277"/>
    </row>
    <row r="489" spans="4:15" s="49" customFormat="1" x14ac:dyDescent="0.25">
      <c r="D489" s="62"/>
      <c r="E489" s="62"/>
      <c r="F489" s="62"/>
      <c r="G489" s="62"/>
      <c r="L489" s="643">
        <v>42791</v>
      </c>
      <c r="M489" s="648">
        <v>2594.5300000000002</v>
      </c>
      <c r="N489" s="277"/>
      <c r="O489" s="277"/>
    </row>
    <row r="490" spans="4:15" s="49" customFormat="1" x14ac:dyDescent="0.25">
      <c r="D490" s="62"/>
      <c r="E490" s="62"/>
      <c r="F490" s="62"/>
      <c r="G490" s="62"/>
      <c r="L490" s="643">
        <v>42792</v>
      </c>
      <c r="M490" s="648">
        <v>2594.73</v>
      </c>
      <c r="N490" s="277"/>
      <c r="O490" s="277"/>
    </row>
    <row r="491" spans="4:15" s="49" customFormat="1" x14ac:dyDescent="0.25">
      <c r="D491" s="62"/>
      <c r="E491" s="62"/>
      <c r="F491" s="62"/>
      <c r="G491" s="62"/>
      <c r="L491" s="643">
        <v>42793</v>
      </c>
      <c r="M491" s="648">
        <v>2596.21</v>
      </c>
      <c r="N491" s="277"/>
      <c r="O491" s="277"/>
    </row>
    <row r="492" spans="4:15" s="49" customFormat="1" x14ac:dyDescent="0.25">
      <c r="D492" s="62"/>
      <c r="E492" s="62"/>
      <c r="F492" s="62"/>
      <c r="G492" s="62"/>
      <c r="L492" s="643">
        <v>42794</v>
      </c>
      <c r="M492" s="648">
        <v>2596.2800000000002</v>
      </c>
      <c r="N492" s="277"/>
      <c r="O492" s="277"/>
    </row>
    <row r="493" spans="4:15" s="49" customFormat="1" x14ac:dyDescent="0.25">
      <c r="D493" s="62"/>
      <c r="E493" s="62"/>
      <c r="F493" s="62"/>
      <c r="G493" s="62"/>
      <c r="L493" s="643">
        <v>42795</v>
      </c>
      <c r="M493" s="648">
        <v>2596.36</v>
      </c>
      <c r="N493" s="277"/>
      <c r="O493" s="277"/>
    </row>
    <row r="494" spans="4:15" s="49" customFormat="1" x14ac:dyDescent="0.25">
      <c r="D494" s="62"/>
      <c r="E494" s="62"/>
      <c r="F494" s="62"/>
      <c r="G494" s="62"/>
      <c r="L494" s="643">
        <v>42796</v>
      </c>
      <c r="M494" s="648">
        <v>2597.08</v>
      </c>
      <c r="N494" s="277"/>
      <c r="O494" s="277"/>
    </row>
    <row r="495" spans="4:15" s="49" customFormat="1" x14ac:dyDescent="0.25">
      <c r="D495" s="62"/>
      <c r="E495" s="62"/>
      <c r="F495" s="62"/>
      <c r="G495" s="62"/>
      <c r="L495" s="643">
        <v>42797</v>
      </c>
      <c r="M495" s="648">
        <v>2597.77</v>
      </c>
      <c r="N495" s="277"/>
      <c r="O495" s="277"/>
    </row>
    <row r="496" spans="4:15" s="49" customFormat="1" x14ac:dyDescent="0.25">
      <c r="D496" s="62"/>
      <c r="E496" s="62"/>
      <c r="F496" s="62"/>
      <c r="G496" s="62"/>
      <c r="L496" s="643">
        <v>42798</v>
      </c>
      <c r="M496" s="648">
        <v>2597.92</v>
      </c>
      <c r="N496" s="277"/>
      <c r="O496" s="277"/>
    </row>
    <row r="497" spans="4:15" s="49" customFormat="1" x14ac:dyDescent="0.25">
      <c r="D497" s="62"/>
      <c r="E497" s="62"/>
      <c r="F497" s="62"/>
      <c r="G497" s="62"/>
      <c r="L497" s="643">
        <v>42799</v>
      </c>
      <c r="M497" s="648">
        <v>2598.06</v>
      </c>
      <c r="N497" s="277"/>
      <c r="O497" s="277"/>
    </row>
    <row r="498" spans="4:15" s="49" customFormat="1" x14ac:dyDescent="0.25">
      <c r="D498" s="62"/>
      <c r="E498" s="62"/>
      <c r="F498" s="62"/>
      <c r="G498" s="62"/>
      <c r="L498" s="643">
        <v>42800</v>
      </c>
      <c r="M498" s="648">
        <v>2598.21</v>
      </c>
      <c r="N498" s="277"/>
      <c r="O498" s="277"/>
    </row>
    <row r="499" spans="4:15" s="49" customFormat="1" x14ac:dyDescent="0.25">
      <c r="D499" s="62"/>
      <c r="E499" s="62"/>
      <c r="F499" s="62"/>
      <c r="G499" s="62"/>
      <c r="L499" s="643">
        <v>42801</v>
      </c>
      <c r="M499" s="648">
        <v>2599.89</v>
      </c>
      <c r="N499" s="277"/>
      <c r="O499" s="277"/>
    </row>
    <row r="500" spans="4:15" s="49" customFormat="1" x14ac:dyDescent="0.25">
      <c r="D500" s="62"/>
      <c r="E500" s="62"/>
      <c r="F500" s="62"/>
      <c r="G500" s="62"/>
      <c r="L500" s="643">
        <v>42802</v>
      </c>
      <c r="M500" s="648">
        <v>2599.7199999999998</v>
      </c>
      <c r="N500" s="277"/>
      <c r="O500" s="277"/>
    </row>
    <row r="501" spans="4:15" s="49" customFormat="1" x14ac:dyDescent="0.25">
      <c r="D501" s="62"/>
      <c r="E501" s="62"/>
      <c r="F501" s="62"/>
      <c r="G501" s="62"/>
      <c r="L501" s="643">
        <v>42803</v>
      </c>
      <c r="M501" s="648">
        <v>2599.12</v>
      </c>
      <c r="N501" s="277"/>
      <c r="O501" s="277"/>
    </row>
    <row r="502" spans="4:15" s="49" customFormat="1" x14ac:dyDescent="0.25">
      <c r="D502" s="62"/>
      <c r="E502" s="62"/>
      <c r="F502" s="62"/>
      <c r="G502" s="62"/>
      <c r="L502" s="643">
        <v>42804</v>
      </c>
      <c r="M502" s="648">
        <v>2599.67</v>
      </c>
      <c r="N502" s="277"/>
      <c r="O502" s="277"/>
    </row>
    <row r="503" spans="4:15" s="49" customFormat="1" x14ac:dyDescent="0.25">
      <c r="D503" s="62"/>
      <c r="E503" s="62"/>
      <c r="F503" s="62"/>
      <c r="G503" s="62"/>
      <c r="L503" s="643">
        <v>42805</v>
      </c>
      <c r="M503" s="648">
        <v>2599.8200000000002</v>
      </c>
      <c r="N503" s="277"/>
      <c r="O503" s="277"/>
    </row>
    <row r="504" spans="4:15" s="49" customFormat="1" x14ac:dyDescent="0.25">
      <c r="D504" s="62"/>
      <c r="E504" s="62"/>
      <c r="F504" s="62"/>
      <c r="G504" s="62"/>
      <c r="L504" s="643">
        <v>42806</v>
      </c>
      <c r="M504" s="648">
        <v>2599.96</v>
      </c>
      <c r="N504" s="277"/>
      <c r="O504" s="277"/>
    </row>
    <row r="505" spans="4:15" s="49" customFormat="1" x14ac:dyDescent="0.25">
      <c r="D505" s="62"/>
      <c r="E505" s="62"/>
      <c r="F505" s="62"/>
      <c r="G505" s="62"/>
      <c r="L505" s="643">
        <v>42807</v>
      </c>
      <c r="M505" s="648">
        <v>2599.1799999999998</v>
      </c>
      <c r="N505" s="277"/>
      <c r="O505" s="277"/>
    </row>
    <row r="506" spans="4:15" s="49" customFormat="1" x14ac:dyDescent="0.25">
      <c r="D506" s="62"/>
      <c r="E506" s="62"/>
      <c r="F506" s="62"/>
      <c r="G506" s="62"/>
      <c r="L506" s="643">
        <v>42808</v>
      </c>
      <c r="M506" s="648">
        <v>2599.39</v>
      </c>
      <c r="N506" s="277"/>
      <c r="O506" s="277"/>
    </row>
    <row r="507" spans="4:15" s="49" customFormat="1" x14ac:dyDescent="0.25">
      <c r="D507" s="62"/>
      <c r="E507" s="62"/>
      <c r="F507" s="62"/>
      <c r="G507" s="62"/>
      <c r="L507" s="643">
        <v>42809</v>
      </c>
      <c r="M507" s="648">
        <v>2599.38</v>
      </c>
      <c r="N507" s="277"/>
      <c r="O507" s="277"/>
    </row>
    <row r="508" spans="4:15" s="49" customFormat="1" x14ac:dyDescent="0.25">
      <c r="D508" s="62"/>
      <c r="E508" s="62"/>
      <c r="F508" s="62"/>
      <c r="G508" s="62"/>
      <c r="L508" s="643">
        <v>42810</v>
      </c>
      <c r="M508" s="648">
        <v>2600.63</v>
      </c>
      <c r="N508" s="277"/>
      <c r="O508" s="277"/>
    </row>
    <row r="509" spans="4:15" s="49" customFormat="1" x14ac:dyDescent="0.25">
      <c r="D509" s="62"/>
      <c r="E509" s="62"/>
      <c r="F509" s="62"/>
      <c r="G509" s="62"/>
      <c r="L509" s="643">
        <v>42811</v>
      </c>
      <c r="M509" s="648">
        <v>2601.44</v>
      </c>
      <c r="N509" s="277"/>
      <c r="O509" s="277"/>
    </row>
    <row r="510" spans="4:15" s="49" customFormat="1" x14ac:dyDescent="0.25">
      <c r="D510" s="62"/>
      <c r="E510" s="62"/>
      <c r="F510" s="62"/>
      <c r="G510" s="62"/>
      <c r="L510" s="643">
        <v>42812</v>
      </c>
      <c r="M510" s="648">
        <v>2601.59</v>
      </c>
      <c r="N510" s="277"/>
      <c r="O510" s="277"/>
    </row>
    <row r="511" spans="4:15" s="49" customFormat="1" x14ac:dyDescent="0.25">
      <c r="D511" s="62"/>
      <c r="E511" s="62"/>
      <c r="F511" s="62"/>
      <c r="G511" s="62"/>
      <c r="L511" s="643">
        <v>42813</v>
      </c>
      <c r="M511" s="648">
        <v>2601.7399999999998</v>
      </c>
      <c r="N511" s="277"/>
      <c r="O511" s="277"/>
    </row>
    <row r="512" spans="4:15" s="49" customFormat="1" x14ac:dyDescent="0.25">
      <c r="D512" s="62"/>
      <c r="E512" s="62"/>
      <c r="F512" s="62"/>
      <c r="G512" s="62"/>
      <c r="L512" s="643">
        <v>42814</v>
      </c>
      <c r="M512" s="648">
        <v>2606.77</v>
      </c>
      <c r="N512" s="277"/>
      <c r="O512" s="277"/>
    </row>
    <row r="513" spans="4:15" s="49" customFormat="1" x14ac:dyDescent="0.25">
      <c r="D513" s="62"/>
      <c r="E513" s="62"/>
      <c r="F513" s="62"/>
      <c r="G513" s="62"/>
      <c r="L513" s="643">
        <v>42815</v>
      </c>
      <c r="M513" s="648">
        <v>2607.3200000000002</v>
      </c>
      <c r="N513" s="277"/>
      <c r="O513" s="277"/>
    </row>
    <row r="514" spans="4:15" s="49" customFormat="1" x14ac:dyDescent="0.25">
      <c r="D514" s="62"/>
      <c r="E514" s="62"/>
      <c r="F514" s="62"/>
      <c r="G514" s="62"/>
      <c r="L514" s="643">
        <v>42816</v>
      </c>
      <c r="M514" s="648">
        <v>2607.06</v>
      </c>
      <c r="N514" s="277"/>
      <c r="O514" s="277"/>
    </row>
    <row r="515" spans="4:15" s="49" customFormat="1" x14ac:dyDescent="0.25">
      <c r="D515" s="62"/>
      <c r="E515" s="62"/>
      <c r="F515" s="62"/>
      <c r="G515" s="62"/>
      <c r="L515" s="643">
        <v>42817</v>
      </c>
      <c r="M515" s="648">
        <v>2607.0700000000002</v>
      </c>
      <c r="N515" s="277"/>
      <c r="O515" s="277"/>
    </row>
    <row r="516" spans="4:15" s="49" customFormat="1" x14ac:dyDescent="0.25">
      <c r="D516" s="62"/>
      <c r="E516" s="62"/>
      <c r="F516" s="62"/>
      <c r="G516" s="62"/>
      <c r="L516" s="643">
        <v>42818</v>
      </c>
      <c r="M516" s="648">
        <v>2607.83</v>
      </c>
      <c r="N516" s="277"/>
      <c r="O516" s="277"/>
    </row>
    <row r="517" spans="4:15" s="49" customFormat="1" x14ac:dyDescent="0.25">
      <c r="D517" s="62"/>
      <c r="E517" s="62"/>
      <c r="F517" s="62"/>
      <c r="G517" s="62"/>
      <c r="L517" s="643">
        <v>42819</v>
      </c>
      <c r="M517" s="648">
        <v>2607.9699999999998</v>
      </c>
      <c r="N517" s="277"/>
      <c r="O517" s="277"/>
    </row>
    <row r="518" spans="4:15" s="49" customFormat="1" x14ac:dyDescent="0.25">
      <c r="D518" s="62"/>
      <c r="E518" s="62"/>
      <c r="F518" s="62"/>
      <c r="G518" s="62"/>
      <c r="L518" s="643">
        <v>42820</v>
      </c>
      <c r="M518" s="648">
        <v>2608.11</v>
      </c>
      <c r="N518" s="277"/>
      <c r="O518" s="277"/>
    </row>
    <row r="519" spans="4:15" s="49" customFormat="1" x14ac:dyDescent="0.25">
      <c r="D519" s="62"/>
      <c r="E519" s="62"/>
      <c r="F519" s="62"/>
      <c r="G519" s="62"/>
      <c r="L519" s="643">
        <v>42821</v>
      </c>
      <c r="M519" s="648">
        <v>2608.41</v>
      </c>
      <c r="N519" s="277"/>
      <c r="O519" s="277"/>
    </row>
    <row r="520" spans="4:15" s="49" customFormat="1" x14ac:dyDescent="0.25">
      <c r="D520" s="62"/>
      <c r="E520" s="62"/>
      <c r="F520" s="62"/>
      <c r="G520" s="62"/>
      <c r="L520" s="643">
        <v>42822</v>
      </c>
      <c r="M520" s="648">
        <v>2608.3200000000002</v>
      </c>
      <c r="N520" s="277"/>
      <c r="O520" s="277"/>
    </row>
    <row r="521" spans="4:15" s="49" customFormat="1" x14ac:dyDescent="0.25">
      <c r="D521" s="62"/>
      <c r="E521" s="62"/>
      <c r="F521" s="62"/>
      <c r="G521" s="62"/>
      <c r="L521" s="643">
        <v>42823</v>
      </c>
      <c r="M521" s="648">
        <v>2607.83</v>
      </c>
      <c r="N521" s="277"/>
      <c r="O521" s="277"/>
    </row>
    <row r="522" spans="4:15" s="49" customFormat="1" x14ac:dyDescent="0.25">
      <c r="D522" s="62"/>
      <c r="E522" s="62"/>
      <c r="F522" s="62"/>
      <c r="G522" s="62"/>
      <c r="L522" s="643">
        <v>42824</v>
      </c>
      <c r="M522" s="648">
        <v>2607.75</v>
      </c>
      <c r="N522" s="277"/>
      <c r="O522" s="277"/>
    </row>
    <row r="523" spans="4:15" s="49" customFormat="1" x14ac:dyDescent="0.25">
      <c r="D523" s="62"/>
      <c r="E523" s="62"/>
      <c r="F523" s="62"/>
      <c r="G523" s="62"/>
      <c r="L523" s="643">
        <v>42825</v>
      </c>
      <c r="M523" s="648">
        <v>2608.71</v>
      </c>
      <c r="N523" s="277"/>
      <c r="O523" s="277"/>
    </row>
    <row r="524" spans="4:15" s="49" customFormat="1" x14ac:dyDescent="0.25">
      <c r="D524" s="62"/>
      <c r="E524" s="62"/>
      <c r="F524" s="62"/>
      <c r="G524" s="62"/>
      <c r="L524" s="643">
        <v>42826</v>
      </c>
      <c r="M524" s="648">
        <v>2608.8200000000002</v>
      </c>
      <c r="N524" s="277"/>
      <c r="O524" s="277"/>
    </row>
    <row r="525" spans="4:15" s="49" customFormat="1" x14ac:dyDescent="0.25">
      <c r="D525" s="62"/>
      <c r="E525" s="62"/>
      <c r="F525" s="62"/>
      <c r="G525" s="62"/>
      <c r="L525" s="643">
        <v>42827</v>
      </c>
      <c r="M525" s="648">
        <v>2608.94</v>
      </c>
      <c r="N525" s="277"/>
      <c r="O525" s="277"/>
    </row>
    <row r="526" spans="4:15" s="49" customFormat="1" x14ac:dyDescent="0.25">
      <c r="D526" s="62"/>
      <c r="E526" s="62"/>
      <c r="F526" s="62"/>
      <c r="G526" s="62"/>
      <c r="L526" s="643">
        <v>42828</v>
      </c>
      <c r="M526" s="648">
        <v>2607.9299999999998</v>
      </c>
      <c r="N526" s="277"/>
      <c r="O526" s="277"/>
    </row>
    <row r="527" spans="4:15" s="49" customFormat="1" x14ac:dyDescent="0.25">
      <c r="D527" s="62"/>
      <c r="E527" s="62"/>
      <c r="F527" s="62"/>
      <c r="G527" s="62"/>
      <c r="L527" s="643">
        <v>42829</v>
      </c>
      <c r="M527" s="648">
        <v>2611.33</v>
      </c>
      <c r="N527" s="277"/>
      <c r="O527" s="277"/>
    </row>
    <row r="528" spans="4:15" s="49" customFormat="1" x14ac:dyDescent="0.25">
      <c r="D528" s="62"/>
      <c r="E528" s="62"/>
      <c r="F528" s="62"/>
      <c r="G528" s="62"/>
      <c r="L528" s="643">
        <v>42830</v>
      </c>
      <c r="M528" s="648">
        <v>2611.86</v>
      </c>
      <c r="N528" s="277"/>
      <c r="O528" s="277"/>
    </row>
    <row r="529" spans="4:15" s="49" customFormat="1" x14ac:dyDescent="0.25">
      <c r="D529" s="62"/>
      <c r="E529" s="62"/>
      <c r="F529" s="62"/>
      <c r="G529" s="62"/>
      <c r="L529" s="643">
        <v>42831</v>
      </c>
      <c r="M529" s="648">
        <v>2611.6</v>
      </c>
      <c r="N529" s="277"/>
      <c r="O529" s="277"/>
    </row>
    <row r="530" spans="4:15" s="49" customFormat="1" x14ac:dyDescent="0.25">
      <c r="D530" s="62"/>
      <c r="E530" s="62"/>
      <c r="F530" s="62"/>
      <c r="G530" s="62"/>
      <c r="L530" s="643">
        <v>42832</v>
      </c>
      <c r="M530" s="648">
        <v>2612.33</v>
      </c>
      <c r="N530" s="277"/>
      <c r="O530" s="277"/>
    </row>
    <row r="531" spans="4:15" s="49" customFormat="1" x14ac:dyDescent="0.25">
      <c r="D531" s="62"/>
      <c r="E531" s="62"/>
      <c r="F531" s="62"/>
      <c r="G531" s="62"/>
      <c r="L531" s="643">
        <v>42833</v>
      </c>
      <c r="M531" s="648">
        <v>2612.58</v>
      </c>
      <c r="N531" s="277"/>
      <c r="O531" s="277"/>
    </row>
    <row r="532" spans="4:15" s="49" customFormat="1" x14ac:dyDescent="0.25">
      <c r="D532" s="62"/>
      <c r="E532" s="62"/>
      <c r="F532" s="62"/>
      <c r="G532" s="62"/>
      <c r="L532" s="643">
        <v>42834</v>
      </c>
      <c r="M532" s="648">
        <v>2612.67</v>
      </c>
      <c r="N532" s="277"/>
      <c r="O532" s="277"/>
    </row>
    <row r="533" spans="4:15" s="49" customFormat="1" x14ac:dyDescent="0.25">
      <c r="D533" s="62"/>
      <c r="E533" s="62"/>
      <c r="F533" s="62"/>
      <c r="G533" s="62"/>
      <c r="L533" s="643">
        <v>42835</v>
      </c>
      <c r="M533" s="648">
        <v>2613.7600000000002</v>
      </c>
      <c r="N533" s="277"/>
      <c r="O533" s="277"/>
    </row>
    <row r="534" spans="4:15" s="49" customFormat="1" x14ac:dyDescent="0.25">
      <c r="D534" s="62"/>
      <c r="E534" s="62"/>
      <c r="F534" s="62"/>
      <c r="G534" s="62"/>
      <c r="L534" s="643">
        <v>42836</v>
      </c>
      <c r="M534" s="648">
        <v>2613.6799999999998</v>
      </c>
      <c r="N534" s="277"/>
      <c r="O534" s="277"/>
    </row>
    <row r="535" spans="4:15" s="49" customFormat="1" x14ac:dyDescent="0.25">
      <c r="D535" s="62"/>
      <c r="E535" s="62"/>
      <c r="F535" s="62"/>
      <c r="G535" s="62"/>
      <c r="L535" s="643">
        <v>42837</v>
      </c>
      <c r="M535" s="648">
        <v>2615.13</v>
      </c>
      <c r="N535" s="277"/>
      <c r="O535" s="277"/>
    </row>
    <row r="536" spans="4:15" s="49" customFormat="1" x14ac:dyDescent="0.25">
      <c r="D536" s="62"/>
      <c r="E536" s="62"/>
      <c r="F536" s="62"/>
      <c r="G536" s="62"/>
      <c r="L536" s="643">
        <v>42838</v>
      </c>
      <c r="M536" s="648">
        <v>2614.4299999999998</v>
      </c>
      <c r="N536" s="277"/>
      <c r="O536" s="277"/>
    </row>
    <row r="537" spans="4:15" s="49" customFormat="1" x14ac:dyDescent="0.25">
      <c r="D537" s="62"/>
      <c r="E537" s="62"/>
      <c r="F537" s="62"/>
      <c r="G537" s="62"/>
      <c r="L537" s="643">
        <v>42839</v>
      </c>
      <c r="M537" s="648">
        <v>2614.52</v>
      </c>
      <c r="N537" s="277"/>
      <c r="O537" s="277"/>
    </row>
    <row r="538" spans="4:15" s="49" customFormat="1" x14ac:dyDescent="0.25">
      <c r="D538" s="62"/>
      <c r="E538" s="62"/>
      <c r="F538" s="62"/>
      <c r="G538" s="62"/>
      <c r="L538" s="643">
        <v>42840</v>
      </c>
      <c r="M538" s="648">
        <v>2614.61</v>
      </c>
      <c r="N538" s="277"/>
      <c r="O538" s="277"/>
    </row>
    <row r="539" spans="4:15" s="49" customFormat="1" x14ac:dyDescent="0.25">
      <c r="D539" s="62"/>
      <c r="E539" s="62"/>
      <c r="F539" s="62"/>
      <c r="G539" s="62"/>
      <c r="L539" s="643">
        <v>42841</v>
      </c>
      <c r="M539" s="648">
        <v>2614.6999999999998</v>
      </c>
      <c r="N539" s="277"/>
      <c r="O539" s="277"/>
    </row>
    <row r="540" spans="4:15" s="49" customFormat="1" x14ac:dyDescent="0.25">
      <c r="D540" s="62"/>
      <c r="E540" s="62"/>
      <c r="F540" s="62"/>
      <c r="G540" s="62"/>
      <c r="L540" s="643">
        <v>42842</v>
      </c>
      <c r="M540" s="648">
        <v>2614.79</v>
      </c>
      <c r="N540" s="277"/>
      <c r="O540" s="277"/>
    </row>
    <row r="541" spans="4:15" s="49" customFormat="1" x14ac:dyDescent="0.25">
      <c r="D541" s="62"/>
      <c r="E541" s="62"/>
      <c r="F541" s="62"/>
      <c r="G541" s="62"/>
      <c r="L541" s="643">
        <v>42843</v>
      </c>
      <c r="M541" s="648">
        <v>2606.38</v>
      </c>
      <c r="N541" s="277"/>
      <c r="O541" s="277"/>
    </row>
    <row r="542" spans="4:15" s="49" customFormat="1" x14ac:dyDescent="0.25">
      <c r="D542" s="62"/>
      <c r="E542" s="62"/>
      <c r="F542" s="62"/>
      <c r="G542" s="62"/>
      <c r="L542" s="643">
        <v>42844</v>
      </c>
      <c r="M542" s="648">
        <v>2613.5700000000002</v>
      </c>
      <c r="N542" s="277"/>
      <c r="O542" s="277"/>
    </row>
    <row r="543" spans="4:15" s="49" customFormat="1" x14ac:dyDescent="0.25">
      <c r="D543" s="62"/>
      <c r="E543" s="62"/>
      <c r="F543" s="62"/>
      <c r="G543" s="62"/>
      <c r="L543" s="643">
        <v>42845</v>
      </c>
      <c r="M543" s="648">
        <v>2614.12</v>
      </c>
      <c r="N543" s="277"/>
      <c r="O543" s="277"/>
    </row>
    <row r="544" spans="4:15" s="49" customFormat="1" x14ac:dyDescent="0.25">
      <c r="D544" s="62"/>
      <c r="E544" s="62"/>
      <c r="F544" s="62"/>
      <c r="G544" s="62"/>
      <c r="L544" s="643">
        <v>42846</v>
      </c>
      <c r="M544" s="648">
        <v>2614.1799999999998</v>
      </c>
      <c r="N544" s="277"/>
      <c r="O544" s="277"/>
    </row>
    <row r="545" spans="4:15" s="49" customFormat="1" x14ac:dyDescent="0.25">
      <c r="D545" s="62"/>
      <c r="E545" s="62"/>
      <c r="F545" s="62"/>
      <c r="G545" s="62"/>
      <c r="L545" s="643">
        <v>42847</v>
      </c>
      <c r="M545" s="648">
        <v>2614.25</v>
      </c>
      <c r="N545" s="277"/>
      <c r="O545" s="277"/>
    </row>
    <row r="546" spans="4:15" s="49" customFormat="1" x14ac:dyDescent="0.25">
      <c r="D546" s="62"/>
      <c r="E546" s="62"/>
      <c r="F546" s="62"/>
      <c r="G546" s="62"/>
      <c r="L546" s="643">
        <v>42848</v>
      </c>
      <c r="M546" s="648">
        <v>2614.4299999999998</v>
      </c>
      <c r="N546" s="277"/>
      <c r="O546" s="277"/>
    </row>
    <row r="547" spans="4:15" s="49" customFormat="1" x14ac:dyDescent="0.25">
      <c r="D547" s="62"/>
      <c r="E547" s="62"/>
      <c r="F547" s="62"/>
      <c r="G547" s="62"/>
      <c r="L547" s="643">
        <v>42849</v>
      </c>
      <c r="M547" s="648">
        <v>2614.34</v>
      </c>
      <c r="N547" s="277"/>
      <c r="O547" s="277"/>
    </row>
    <row r="548" spans="4:15" s="49" customFormat="1" x14ac:dyDescent="0.25">
      <c r="D548" s="62"/>
      <c r="E548" s="62"/>
      <c r="F548" s="62"/>
      <c r="G548" s="62"/>
      <c r="L548" s="643">
        <v>42850</v>
      </c>
      <c r="M548" s="648">
        <v>2614.0700000000002</v>
      </c>
      <c r="N548" s="277"/>
      <c r="O548" s="277"/>
    </row>
    <row r="549" spans="4:15" s="49" customFormat="1" x14ac:dyDescent="0.25">
      <c r="D549" s="62"/>
      <c r="E549" s="62"/>
      <c r="F549" s="62"/>
      <c r="G549" s="62"/>
      <c r="L549" s="643">
        <v>42851</v>
      </c>
      <c r="M549" s="648">
        <v>2611.2199999999998</v>
      </c>
      <c r="N549" s="277"/>
      <c r="O549" s="277"/>
    </row>
    <row r="550" spans="4:15" s="49" customFormat="1" x14ac:dyDescent="0.25">
      <c r="D550" s="62"/>
      <c r="E550" s="62"/>
      <c r="F550" s="62"/>
      <c r="G550" s="62"/>
      <c r="L550" s="643">
        <v>42852</v>
      </c>
      <c r="M550" s="648">
        <v>2612.96</v>
      </c>
      <c r="N550" s="277"/>
      <c r="O550" s="277"/>
    </row>
    <row r="551" spans="4:15" s="49" customFormat="1" x14ac:dyDescent="0.25">
      <c r="D551" s="62"/>
      <c r="E551" s="62"/>
      <c r="F551" s="62"/>
      <c r="G551" s="62"/>
      <c r="L551" s="643">
        <v>42853</v>
      </c>
      <c r="M551" s="648">
        <v>2612.4699999999998</v>
      </c>
      <c r="N551" s="277"/>
      <c r="O551" s="277"/>
    </row>
    <row r="552" spans="4:15" s="49" customFormat="1" x14ac:dyDescent="0.25">
      <c r="D552" s="62"/>
      <c r="E552" s="62"/>
      <c r="F552" s="62"/>
      <c r="G552" s="62"/>
      <c r="L552" s="643">
        <v>42854</v>
      </c>
      <c r="M552" s="648">
        <v>2612.5700000000002</v>
      </c>
      <c r="N552" s="277"/>
      <c r="O552" s="277"/>
    </row>
    <row r="553" spans="4:15" s="49" customFormat="1" x14ac:dyDescent="0.25">
      <c r="D553" s="62"/>
      <c r="E553" s="62"/>
      <c r="F553" s="62"/>
      <c r="G553" s="62"/>
      <c r="L553" s="643">
        <v>42855</v>
      </c>
      <c r="M553" s="648">
        <v>2612.67</v>
      </c>
      <c r="N553" s="277"/>
      <c r="O553" s="277"/>
    </row>
    <row r="554" spans="4:15" s="49" customFormat="1" x14ac:dyDescent="0.25">
      <c r="D554" s="62"/>
      <c r="E554" s="62"/>
      <c r="F554" s="62"/>
      <c r="G554" s="62"/>
      <c r="L554" s="643">
        <v>42856</v>
      </c>
      <c r="M554" s="648">
        <v>2612.77</v>
      </c>
      <c r="N554" s="277"/>
      <c r="O554" s="277"/>
    </row>
    <row r="555" spans="4:15" s="49" customFormat="1" x14ac:dyDescent="0.25">
      <c r="D555" s="62"/>
      <c r="E555" s="62"/>
      <c r="F555" s="62"/>
      <c r="G555" s="62"/>
      <c r="L555" s="643">
        <v>42857</v>
      </c>
      <c r="M555" s="648">
        <v>2612.87</v>
      </c>
      <c r="N555" s="277"/>
      <c r="O555" s="277"/>
    </row>
    <row r="556" spans="4:15" s="49" customFormat="1" x14ac:dyDescent="0.25">
      <c r="D556" s="62"/>
      <c r="E556" s="62"/>
      <c r="F556" s="62"/>
      <c r="G556" s="62"/>
      <c r="L556" s="643">
        <v>42858</v>
      </c>
      <c r="M556" s="648">
        <v>2613.06</v>
      </c>
      <c r="N556" s="277"/>
      <c r="O556" s="277"/>
    </row>
    <row r="557" spans="4:15" s="49" customFormat="1" x14ac:dyDescent="0.25">
      <c r="D557" s="62"/>
      <c r="E557" s="62"/>
      <c r="F557" s="62"/>
      <c r="G557" s="62"/>
      <c r="L557" s="643">
        <v>42859</v>
      </c>
      <c r="M557" s="648">
        <v>2611.5100000000002</v>
      </c>
      <c r="N557" s="277"/>
      <c r="O557" s="277"/>
    </row>
    <row r="558" spans="4:15" s="49" customFormat="1" x14ac:dyDescent="0.25">
      <c r="D558" s="62"/>
      <c r="E558" s="62"/>
      <c r="F558" s="62"/>
      <c r="G558" s="62"/>
      <c r="L558" s="643">
        <v>42860</v>
      </c>
      <c r="M558" s="648">
        <v>2608.3000000000002</v>
      </c>
      <c r="N558" s="277"/>
      <c r="O558" s="277"/>
    </row>
    <row r="559" spans="4:15" s="49" customFormat="1" x14ac:dyDescent="0.25">
      <c r="D559" s="62"/>
      <c r="E559" s="62"/>
      <c r="F559" s="62"/>
      <c r="G559" s="62"/>
      <c r="L559" s="643">
        <v>42861</v>
      </c>
      <c r="M559" s="648">
        <v>2608.42</v>
      </c>
      <c r="N559" s="277"/>
      <c r="O559" s="277"/>
    </row>
    <row r="560" spans="4:15" s="49" customFormat="1" x14ac:dyDescent="0.25">
      <c r="D560" s="62"/>
      <c r="E560" s="62"/>
      <c r="F560" s="62"/>
      <c r="G560" s="62"/>
      <c r="L560" s="643">
        <v>42862</v>
      </c>
      <c r="M560" s="648">
        <v>2608.5300000000002</v>
      </c>
      <c r="N560" s="277"/>
      <c r="O560" s="277"/>
    </row>
    <row r="561" spans="4:15" s="49" customFormat="1" x14ac:dyDescent="0.25">
      <c r="D561" s="62"/>
      <c r="E561" s="62"/>
      <c r="F561" s="62"/>
      <c r="G561" s="62"/>
      <c r="L561" s="643">
        <v>42863</v>
      </c>
      <c r="M561" s="648">
        <v>2609.21</v>
      </c>
      <c r="N561" s="277"/>
      <c r="O561" s="277"/>
    </row>
    <row r="562" spans="4:15" s="49" customFormat="1" x14ac:dyDescent="0.25">
      <c r="D562" s="62"/>
      <c r="E562" s="62"/>
      <c r="F562" s="62"/>
      <c r="G562" s="62"/>
      <c r="L562" s="643">
        <v>42864</v>
      </c>
      <c r="M562" s="648">
        <v>2609.41</v>
      </c>
      <c r="N562" s="277"/>
      <c r="O562" s="277"/>
    </row>
    <row r="563" spans="4:15" s="49" customFormat="1" x14ac:dyDescent="0.25">
      <c r="D563" s="62"/>
      <c r="E563" s="62"/>
      <c r="F563" s="62"/>
      <c r="G563" s="62"/>
      <c r="L563" s="643">
        <v>42865</v>
      </c>
      <c r="M563" s="648">
        <v>2611.4699999999998</v>
      </c>
      <c r="N563" s="277"/>
      <c r="O563" s="277"/>
    </row>
    <row r="564" spans="4:15" s="49" customFormat="1" x14ac:dyDescent="0.25">
      <c r="D564" s="62"/>
      <c r="E564" s="62"/>
      <c r="F564" s="62"/>
      <c r="G564" s="62"/>
      <c r="L564" s="643">
        <v>42866</v>
      </c>
      <c r="M564" s="648">
        <v>2613.65</v>
      </c>
      <c r="N564" s="277"/>
      <c r="O564" s="277"/>
    </row>
    <row r="565" spans="4:15" s="49" customFormat="1" x14ac:dyDescent="0.25">
      <c r="D565" s="62"/>
      <c r="E565" s="62"/>
      <c r="F565" s="62"/>
      <c r="G565" s="62"/>
      <c r="L565" s="643">
        <v>42867</v>
      </c>
      <c r="M565" s="648">
        <v>2612.52</v>
      </c>
      <c r="N565" s="277"/>
      <c r="O565" s="277"/>
    </row>
    <row r="566" spans="4:15" s="49" customFormat="1" x14ac:dyDescent="0.25">
      <c r="D566" s="62"/>
      <c r="E566" s="62"/>
      <c r="F566" s="62"/>
      <c r="G566" s="62"/>
      <c r="L566" s="643">
        <v>42868</v>
      </c>
      <c r="M566" s="648">
        <v>2612.63</v>
      </c>
      <c r="N566" s="277"/>
      <c r="O566" s="277"/>
    </row>
    <row r="567" spans="4:15" s="49" customFormat="1" x14ac:dyDescent="0.25">
      <c r="D567" s="62"/>
      <c r="E567" s="62"/>
      <c r="F567" s="62"/>
      <c r="G567" s="62"/>
      <c r="L567" s="643">
        <v>42869</v>
      </c>
      <c r="M567" s="648">
        <v>2612.87</v>
      </c>
      <c r="N567" s="277"/>
      <c r="O567" s="277"/>
    </row>
    <row r="568" spans="4:15" s="49" customFormat="1" x14ac:dyDescent="0.25">
      <c r="D568" s="62"/>
      <c r="E568" s="62"/>
      <c r="F568" s="62"/>
      <c r="G568" s="62"/>
      <c r="L568" s="643">
        <v>42870</v>
      </c>
      <c r="M568" s="648">
        <v>2612.92</v>
      </c>
      <c r="N568" s="277"/>
      <c r="O568" s="277"/>
    </row>
    <row r="569" spans="4:15" s="49" customFormat="1" x14ac:dyDescent="0.25">
      <c r="D569" s="62"/>
      <c r="E569" s="62"/>
      <c r="F569" s="62"/>
      <c r="G569" s="62"/>
      <c r="L569" s="643">
        <v>42871</v>
      </c>
      <c r="M569" s="648">
        <v>2612.41</v>
      </c>
      <c r="N569" s="277"/>
      <c r="O569" s="277"/>
    </row>
    <row r="570" spans="4:15" s="49" customFormat="1" x14ac:dyDescent="0.25">
      <c r="D570" s="62"/>
      <c r="E570" s="62"/>
      <c r="F570" s="62"/>
      <c r="G570" s="62"/>
      <c r="L570" s="643">
        <v>42872</v>
      </c>
      <c r="M570" s="648">
        <v>2612.2399999999998</v>
      </c>
      <c r="N570" s="277"/>
      <c r="O570" s="277"/>
    </row>
    <row r="571" spans="4:15" s="49" customFormat="1" x14ac:dyDescent="0.25">
      <c r="D571" s="62"/>
      <c r="E571" s="62"/>
      <c r="F571" s="62"/>
      <c r="G571" s="62"/>
      <c r="L571" s="643">
        <v>42873</v>
      </c>
      <c r="M571" s="648">
        <v>2613.1799999999998</v>
      </c>
      <c r="N571" s="277"/>
      <c r="O571" s="277"/>
    </row>
    <row r="572" spans="4:15" s="49" customFormat="1" x14ac:dyDescent="0.25">
      <c r="D572" s="62"/>
      <c r="E572" s="62"/>
      <c r="F572" s="62"/>
      <c r="G572" s="62"/>
      <c r="L572" s="643">
        <v>42874</v>
      </c>
      <c r="M572" s="648">
        <v>2613.2199999999998</v>
      </c>
      <c r="N572" s="277"/>
      <c r="O572" s="277"/>
    </row>
    <row r="573" spans="4:15" s="49" customFormat="1" x14ac:dyDescent="0.25">
      <c r="D573" s="62"/>
      <c r="E573" s="62"/>
      <c r="F573" s="62"/>
      <c r="G573" s="62"/>
      <c r="L573" s="643">
        <v>42875</v>
      </c>
      <c r="M573" s="648">
        <v>2614.1799999999998</v>
      </c>
      <c r="N573" s="277"/>
      <c r="O573" s="277"/>
    </row>
    <row r="574" spans="4:15" s="49" customFormat="1" x14ac:dyDescent="0.25">
      <c r="D574" s="62"/>
      <c r="E574" s="62"/>
      <c r="F574" s="62"/>
      <c r="G574" s="62"/>
      <c r="L574" s="643">
        <v>42876</v>
      </c>
      <c r="M574" s="648">
        <v>2614.31</v>
      </c>
      <c r="N574" s="277"/>
      <c r="O574" s="277"/>
    </row>
    <row r="575" spans="4:15" s="49" customFormat="1" x14ac:dyDescent="0.25">
      <c r="D575" s="62"/>
      <c r="E575" s="62"/>
      <c r="F575" s="62"/>
      <c r="G575" s="62"/>
      <c r="L575" s="643">
        <v>42877</v>
      </c>
      <c r="M575" s="648">
        <v>2614.42</v>
      </c>
      <c r="N575" s="277"/>
      <c r="O575" s="277"/>
    </row>
    <row r="576" spans="4:15" s="49" customFormat="1" x14ac:dyDescent="0.25">
      <c r="D576" s="62"/>
      <c r="E576" s="62"/>
      <c r="F576" s="62"/>
      <c r="G576" s="62"/>
      <c r="L576" s="643">
        <v>42878</v>
      </c>
      <c r="M576" s="648">
        <v>2613.91</v>
      </c>
      <c r="N576" s="277"/>
      <c r="O576" s="277"/>
    </row>
    <row r="577" spans="4:15" s="49" customFormat="1" x14ac:dyDescent="0.25">
      <c r="D577" s="62"/>
      <c r="E577" s="62"/>
      <c r="F577" s="62"/>
      <c r="G577" s="62"/>
      <c r="L577" s="643">
        <v>42879</v>
      </c>
      <c r="M577" s="648">
        <v>2613.69</v>
      </c>
      <c r="N577" s="277"/>
      <c r="O577" s="277"/>
    </row>
    <row r="578" spans="4:15" s="49" customFormat="1" x14ac:dyDescent="0.25">
      <c r="D578" s="62"/>
      <c r="E578" s="62"/>
      <c r="F578" s="62"/>
      <c r="G578" s="62"/>
      <c r="L578" s="643">
        <v>42880</v>
      </c>
      <c r="M578" s="648">
        <v>2613.25</v>
      </c>
      <c r="N578" s="277"/>
      <c r="O578" s="277"/>
    </row>
    <row r="579" spans="4:15" s="49" customFormat="1" x14ac:dyDescent="0.25">
      <c r="D579" s="62"/>
      <c r="E579" s="62"/>
      <c r="F579" s="62"/>
      <c r="G579" s="62"/>
      <c r="L579" s="643">
        <v>42881</v>
      </c>
      <c r="M579" s="648">
        <v>2611.12</v>
      </c>
      <c r="N579" s="277"/>
      <c r="O579" s="277"/>
    </row>
    <row r="580" spans="4:15" s="49" customFormat="1" x14ac:dyDescent="0.25">
      <c r="D580" s="62"/>
      <c r="E580" s="62"/>
      <c r="F580" s="62"/>
      <c r="G580" s="62"/>
      <c r="L580" s="643">
        <v>42882</v>
      </c>
      <c r="M580" s="648">
        <v>2611.2600000000002</v>
      </c>
      <c r="N580" s="277"/>
      <c r="O580" s="277"/>
    </row>
    <row r="581" spans="4:15" s="49" customFormat="1" x14ac:dyDescent="0.25">
      <c r="D581" s="62"/>
      <c r="E581" s="62"/>
      <c r="F581" s="62"/>
      <c r="G581" s="62"/>
      <c r="L581" s="643">
        <v>42883</v>
      </c>
      <c r="M581" s="648">
        <v>2611.4</v>
      </c>
      <c r="N581" s="277"/>
      <c r="O581" s="277"/>
    </row>
    <row r="582" spans="4:15" s="49" customFormat="1" x14ac:dyDescent="0.25">
      <c r="D582" s="62"/>
      <c r="E582" s="62"/>
      <c r="F582" s="62"/>
      <c r="G582" s="62"/>
      <c r="L582" s="643">
        <v>42884</v>
      </c>
      <c r="M582" s="648">
        <v>2611.4299999999998</v>
      </c>
      <c r="N582" s="277"/>
      <c r="O582" s="277"/>
    </row>
    <row r="583" spans="4:15" s="49" customFormat="1" x14ac:dyDescent="0.25">
      <c r="D583" s="62"/>
      <c r="E583" s="62"/>
      <c r="F583" s="62"/>
      <c r="G583" s="62"/>
      <c r="L583" s="643">
        <v>42885</v>
      </c>
      <c r="M583" s="648">
        <v>2612.46</v>
      </c>
      <c r="N583" s="277"/>
      <c r="O583" s="277"/>
    </row>
    <row r="584" spans="4:15" s="49" customFormat="1" x14ac:dyDescent="0.25">
      <c r="D584" s="62"/>
      <c r="E584" s="62"/>
      <c r="F584" s="62"/>
      <c r="G584" s="62"/>
      <c r="L584" s="643">
        <v>42886</v>
      </c>
      <c r="M584" s="648">
        <v>2612.3000000000002</v>
      </c>
      <c r="N584" s="277"/>
      <c r="O584" s="277"/>
    </row>
    <row r="585" spans="4:15" s="49" customFormat="1" x14ac:dyDescent="0.25">
      <c r="D585" s="62"/>
      <c r="E585" s="62"/>
      <c r="F585" s="62"/>
      <c r="G585" s="62"/>
      <c r="L585" s="643">
        <v>42887</v>
      </c>
      <c r="M585" s="648">
        <v>2611.86</v>
      </c>
      <c r="N585" s="277"/>
      <c r="O585" s="277"/>
    </row>
    <row r="586" spans="4:15" s="49" customFormat="1" x14ac:dyDescent="0.25">
      <c r="D586" s="62"/>
      <c r="E586" s="62"/>
      <c r="F586" s="62"/>
      <c r="G586" s="62"/>
      <c r="L586" s="643">
        <v>42888</v>
      </c>
      <c r="M586" s="648">
        <v>2611.0700000000002</v>
      </c>
      <c r="N586" s="277"/>
      <c r="O586" s="277"/>
    </row>
    <row r="587" spans="4:15" s="49" customFormat="1" x14ac:dyDescent="0.25">
      <c r="D587" s="62"/>
      <c r="E587" s="62"/>
      <c r="F587" s="62"/>
      <c r="G587" s="62"/>
      <c r="L587" s="643">
        <v>42889</v>
      </c>
      <c r="M587" s="648">
        <v>2611.21</v>
      </c>
      <c r="N587" s="277"/>
      <c r="O587" s="277"/>
    </row>
    <row r="588" spans="4:15" s="49" customFormat="1" x14ac:dyDescent="0.25">
      <c r="D588" s="62"/>
      <c r="E588" s="62"/>
      <c r="F588" s="62"/>
      <c r="G588" s="62"/>
      <c r="L588" s="643">
        <v>42890</v>
      </c>
      <c r="M588" s="648">
        <v>2611.35</v>
      </c>
      <c r="N588" s="277"/>
      <c r="O588" s="277"/>
    </row>
    <row r="589" spans="4:15" s="49" customFormat="1" x14ac:dyDescent="0.25">
      <c r="D589" s="62"/>
      <c r="E589" s="62"/>
      <c r="F589" s="62"/>
      <c r="G589" s="62"/>
      <c r="L589" s="643">
        <v>42891</v>
      </c>
      <c r="M589" s="648">
        <v>2628.83</v>
      </c>
      <c r="N589" s="277"/>
      <c r="O589" s="277"/>
    </row>
    <row r="590" spans="4:15" s="49" customFormat="1" x14ac:dyDescent="0.25">
      <c r="D590" s="62"/>
      <c r="E590" s="62"/>
      <c r="F590" s="62"/>
      <c r="G590" s="62"/>
      <c r="L590" s="643">
        <v>42892</v>
      </c>
      <c r="M590" s="648">
        <v>2628.36</v>
      </c>
      <c r="N590" s="277"/>
      <c r="O590" s="277"/>
    </row>
    <row r="591" spans="4:15" s="49" customFormat="1" x14ac:dyDescent="0.25">
      <c r="D591" s="62"/>
      <c r="E591" s="62"/>
      <c r="F591" s="62"/>
      <c r="G591" s="62"/>
      <c r="L591" s="643">
        <v>42893</v>
      </c>
      <c r="M591" s="648">
        <v>2627.87</v>
      </c>
      <c r="N591" s="277"/>
      <c r="O591" s="277"/>
    </row>
    <row r="592" spans="4:15" s="49" customFormat="1" x14ac:dyDescent="0.25">
      <c r="D592" s="62"/>
      <c r="E592" s="62"/>
      <c r="F592" s="62"/>
      <c r="G592" s="62"/>
      <c r="L592" s="643">
        <v>42894</v>
      </c>
      <c r="M592" s="648">
        <v>2627.88</v>
      </c>
      <c r="N592" s="277"/>
      <c r="O592" s="277"/>
    </row>
    <row r="593" spans="4:15" s="49" customFormat="1" x14ac:dyDescent="0.25">
      <c r="D593" s="62"/>
      <c r="E593" s="62"/>
      <c r="F593" s="62"/>
      <c r="G593" s="62"/>
      <c r="L593" s="643">
        <v>42895</v>
      </c>
      <c r="M593" s="648">
        <v>2628.82</v>
      </c>
      <c r="N593" s="277"/>
      <c r="O593" s="277"/>
    </row>
    <row r="594" spans="4:15" s="49" customFormat="1" x14ac:dyDescent="0.25">
      <c r="D594" s="62"/>
      <c r="E594" s="62"/>
      <c r="F594" s="62"/>
      <c r="G594" s="62"/>
      <c r="L594" s="643">
        <v>42896</v>
      </c>
      <c r="M594" s="648">
        <v>2628.94</v>
      </c>
      <c r="N594" s="277"/>
      <c r="O594" s="277"/>
    </row>
    <row r="595" spans="4:15" s="49" customFormat="1" x14ac:dyDescent="0.25">
      <c r="D595" s="62"/>
      <c r="E595" s="62"/>
      <c r="F595" s="62"/>
      <c r="G595" s="62"/>
      <c r="L595" s="643">
        <v>42897</v>
      </c>
      <c r="M595" s="648">
        <v>2629.18</v>
      </c>
      <c r="N595" s="277"/>
      <c r="O595" s="277"/>
    </row>
    <row r="596" spans="4:15" s="49" customFormat="1" x14ac:dyDescent="0.25">
      <c r="D596" s="62"/>
      <c r="E596" s="62"/>
      <c r="F596" s="62"/>
      <c r="G596" s="62"/>
      <c r="L596" s="643">
        <v>42898</v>
      </c>
      <c r="M596" s="648">
        <v>2629.61</v>
      </c>
      <c r="N596" s="277"/>
      <c r="O596" s="277"/>
    </row>
    <row r="597" spans="4:15" s="49" customFormat="1" x14ac:dyDescent="0.25">
      <c r="D597" s="62"/>
      <c r="E597" s="62"/>
      <c r="F597" s="62"/>
      <c r="G597" s="62"/>
      <c r="L597" s="643">
        <v>42899</v>
      </c>
      <c r="M597" s="648">
        <v>2631.16</v>
      </c>
      <c r="N597" s="277"/>
      <c r="O597" s="277"/>
    </row>
    <row r="598" spans="4:15" s="49" customFormat="1" x14ac:dyDescent="0.25">
      <c r="D598" s="62"/>
      <c r="E598" s="62"/>
      <c r="F598" s="62"/>
      <c r="G598" s="62"/>
      <c r="L598" s="643">
        <v>42900</v>
      </c>
      <c r="M598" s="648">
        <v>2630.35</v>
      </c>
      <c r="N598" s="277"/>
      <c r="O598" s="277"/>
    </row>
    <row r="599" spans="4:15" s="49" customFormat="1" x14ac:dyDescent="0.25">
      <c r="D599" s="62"/>
      <c r="E599" s="62"/>
      <c r="F599" s="62"/>
      <c r="G599" s="62"/>
      <c r="L599" s="643">
        <v>42901</v>
      </c>
      <c r="M599" s="648">
        <v>2628.98</v>
      </c>
      <c r="N599" s="277"/>
      <c r="O599" s="277"/>
    </row>
    <row r="600" spans="4:15" s="49" customFormat="1" x14ac:dyDescent="0.25">
      <c r="D600" s="62"/>
      <c r="E600" s="62"/>
      <c r="F600" s="62"/>
      <c r="G600" s="62"/>
      <c r="L600" s="643">
        <v>42902</v>
      </c>
      <c r="M600" s="648">
        <v>2628.35</v>
      </c>
      <c r="N600" s="277"/>
      <c r="O600" s="277"/>
    </row>
    <row r="601" spans="4:15" s="49" customFormat="1" x14ac:dyDescent="0.25">
      <c r="D601" s="62"/>
      <c r="E601" s="62"/>
      <c r="F601" s="62"/>
      <c r="G601" s="62"/>
      <c r="L601" s="643">
        <v>42903</v>
      </c>
      <c r="M601" s="648">
        <v>2628.45</v>
      </c>
      <c r="N601" s="277"/>
      <c r="O601" s="277"/>
    </row>
    <row r="602" spans="4:15" s="49" customFormat="1" x14ac:dyDescent="0.25">
      <c r="D602" s="62"/>
      <c r="E602" s="62"/>
      <c r="F602" s="62"/>
      <c r="G602" s="62"/>
      <c r="L602" s="643">
        <v>42904</v>
      </c>
      <c r="M602" s="648">
        <v>2628.55</v>
      </c>
      <c r="N602" s="277"/>
      <c r="O602" s="277"/>
    </row>
    <row r="603" spans="4:15" s="49" customFormat="1" x14ac:dyDescent="0.25">
      <c r="D603" s="62"/>
      <c r="E603" s="62"/>
      <c r="F603" s="62"/>
      <c r="G603" s="62"/>
      <c r="L603" s="643">
        <v>42905</v>
      </c>
      <c r="M603" s="648">
        <v>2627.18</v>
      </c>
      <c r="N603" s="277"/>
      <c r="O603" s="277"/>
    </row>
    <row r="604" spans="4:15" s="49" customFormat="1" x14ac:dyDescent="0.25">
      <c r="D604" s="62"/>
      <c r="E604" s="62"/>
      <c r="F604" s="62"/>
      <c r="G604" s="62"/>
      <c r="L604" s="643">
        <v>42906</v>
      </c>
      <c r="M604" s="648">
        <v>2623.97</v>
      </c>
      <c r="N604" s="277"/>
      <c r="O604" s="277"/>
    </row>
    <row r="605" spans="4:15" s="49" customFormat="1" x14ac:dyDescent="0.25">
      <c r="D605" s="62"/>
      <c r="E605" s="62"/>
      <c r="F605" s="62"/>
      <c r="G605" s="62"/>
      <c r="K605" s="112"/>
      <c r="L605" s="643">
        <v>42907</v>
      </c>
      <c r="M605" s="648">
        <v>2623.92</v>
      </c>
      <c r="N605" s="277"/>
      <c r="O605" s="277"/>
    </row>
    <row r="606" spans="4:15" s="49" customFormat="1" x14ac:dyDescent="0.25">
      <c r="D606" s="62"/>
      <c r="E606" s="62"/>
      <c r="F606" s="62"/>
      <c r="G606" s="62"/>
      <c r="K606" s="112"/>
      <c r="L606" s="643">
        <v>42908</v>
      </c>
      <c r="M606" s="648">
        <v>2623.77</v>
      </c>
      <c r="N606" s="277"/>
      <c r="O606" s="277"/>
    </row>
    <row r="607" spans="4:15" s="49" customFormat="1" x14ac:dyDescent="0.25">
      <c r="D607" s="62"/>
      <c r="E607" s="62"/>
      <c r="F607" s="62"/>
      <c r="G607" s="62"/>
      <c r="K607" s="112"/>
      <c r="L607" s="643">
        <v>42909</v>
      </c>
      <c r="M607" s="648">
        <v>2625.97</v>
      </c>
      <c r="N607" s="277"/>
      <c r="O607" s="277"/>
    </row>
    <row r="608" spans="4:15" s="49" customFormat="1" x14ac:dyDescent="0.25">
      <c r="D608" s="62"/>
      <c r="E608" s="62"/>
      <c r="F608" s="62"/>
      <c r="G608" s="62"/>
      <c r="K608" s="112"/>
      <c r="L608" s="643">
        <v>42910</v>
      </c>
      <c r="M608" s="648">
        <v>2626.07</v>
      </c>
      <c r="N608" s="277"/>
      <c r="O608" s="277"/>
    </row>
    <row r="609" spans="1:15" s="49" customFormat="1" x14ac:dyDescent="0.25">
      <c r="A609" s="62"/>
      <c r="B609" s="62"/>
      <c r="C609" s="62"/>
      <c r="D609" s="62"/>
      <c r="E609" s="62"/>
      <c r="F609" s="62"/>
      <c r="G609" s="62"/>
      <c r="K609" s="112"/>
      <c r="L609" s="643">
        <v>42911</v>
      </c>
      <c r="M609" s="648">
        <v>2626.17</v>
      </c>
      <c r="N609" s="277"/>
      <c r="O609" s="277"/>
    </row>
    <row r="610" spans="1:15" s="49" customFormat="1" x14ac:dyDescent="0.25">
      <c r="A610" s="62"/>
      <c r="B610" s="62"/>
      <c r="C610" s="62"/>
      <c r="D610" s="62"/>
      <c r="E610" s="62"/>
      <c r="F610" s="62"/>
      <c r="G610" s="62"/>
      <c r="K610" s="112"/>
      <c r="L610" s="643">
        <v>42912</v>
      </c>
      <c r="M610" s="648">
        <v>2627</v>
      </c>
      <c r="N610" s="277"/>
      <c r="O610" s="277"/>
    </row>
    <row r="611" spans="1:15" s="49" customFormat="1" x14ac:dyDescent="0.25">
      <c r="A611" s="62"/>
      <c r="B611" s="62"/>
      <c r="C611" s="62"/>
      <c r="D611" s="62"/>
      <c r="E611" s="62"/>
      <c r="F611" s="62"/>
      <c r="G611" s="62"/>
      <c r="K611" s="112"/>
      <c r="L611" s="643">
        <v>42913</v>
      </c>
      <c r="M611" s="648">
        <v>2627.15</v>
      </c>
      <c r="N611" s="277"/>
      <c r="O611" s="277"/>
    </row>
    <row r="612" spans="1:15" s="49" customFormat="1" x14ac:dyDescent="0.25">
      <c r="A612" s="62"/>
      <c r="B612" s="62"/>
      <c r="C612" s="62"/>
      <c r="D612" s="62"/>
      <c r="E612" s="62"/>
      <c r="F612" s="62"/>
      <c r="G612" s="62"/>
      <c r="K612" s="112"/>
      <c r="L612" s="643">
        <v>42914</v>
      </c>
      <c r="M612" s="648">
        <v>2628.74</v>
      </c>
      <c r="N612" s="277"/>
      <c r="O612" s="277"/>
    </row>
    <row r="613" spans="1:15" s="49" customFormat="1" x14ac:dyDescent="0.25">
      <c r="A613" s="62"/>
      <c r="B613" s="62"/>
      <c r="C613" s="62"/>
      <c r="D613" s="62"/>
      <c r="E613" s="62"/>
      <c r="F613" s="62"/>
      <c r="G613" s="62"/>
      <c r="K613" s="112"/>
      <c r="L613" s="643">
        <v>42915</v>
      </c>
      <c r="M613" s="648">
        <v>2628.86</v>
      </c>
      <c r="N613" s="277"/>
      <c r="O613" s="277"/>
    </row>
    <row r="614" spans="1:15" s="49" customFormat="1" x14ac:dyDescent="0.25">
      <c r="A614" s="62"/>
      <c r="B614" s="62"/>
      <c r="C614" s="62"/>
      <c r="D614" s="62"/>
      <c r="E614" s="62"/>
      <c r="F614" s="62"/>
      <c r="G614" s="62"/>
      <c r="K614" s="112"/>
      <c r="L614" s="643">
        <v>42916</v>
      </c>
      <c r="M614" s="648">
        <v>2628.25</v>
      </c>
      <c r="N614" s="277"/>
      <c r="O614" s="277"/>
    </row>
    <row r="615" spans="1:15" s="49" customFormat="1" x14ac:dyDescent="0.25">
      <c r="A615" s="62"/>
      <c r="B615" s="62"/>
      <c r="C615" s="62"/>
      <c r="D615" s="62"/>
      <c r="E615" s="62"/>
      <c r="F615" s="62"/>
      <c r="G615" s="62"/>
      <c r="K615" s="112"/>
      <c r="L615" s="643">
        <v>42917</v>
      </c>
      <c r="M615" s="648">
        <v>2628.35</v>
      </c>
      <c r="N615" s="277"/>
      <c r="O615" s="277"/>
    </row>
    <row r="616" spans="1:15" s="49" customFormat="1" x14ac:dyDescent="0.25">
      <c r="A616" s="62"/>
      <c r="B616" s="62"/>
      <c r="C616" s="62"/>
      <c r="D616" s="62"/>
      <c r="E616" s="62"/>
      <c r="F616" s="62"/>
      <c r="G616" s="62"/>
      <c r="L616" s="643">
        <v>42918</v>
      </c>
      <c r="M616" s="648">
        <v>2628.45</v>
      </c>
      <c r="N616" s="277"/>
      <c r="O616" s="277"/>
    </row>
    <row r="617" spans="1:15" s="49" customFormat="1" x14ac:dyDescent="0.25">
      <c r="A617" s="62"/>
      <c r="B617" s="62"/>
      <c r="C617" s="62"/>
      <c r="D617" s="62"/>
      <c r="E617" s="62"/>
      <c r="F617" s="62"/>
      <c r="G617" s="62"/>
      <c r="L617" s="643">
        <v>42919</v>
      </c>
      <c r="M617" s="648">
        <v>2627.94</v>
      </c>
      <c r="N617" s="277"/>
      <c r="O617" s="277"/>
    </row>
    <row r="618" spans="1:15" s="49" customFormat="1" x14ac:dyDescent="0.25">
      <c r="A618" s="62"/>
      <c r="B618" s="62"/>
      <c r="C618" s="62"/>
      <c r="D618" s="62"/>
      <c r="E618" s="62"/>
      <c r="F618" s="62"/>
      <c r="G618" s="62"/>
      <c r="L618" s="643">
        <v>42920</v>
      </c>
      <c r="M618" s="648">
        <v>2628.56</v>
      </c>
      <c r="N618" s="277"/>
      <c r="O618" s="277"/>
    </row>
    <row r="619" spans="1:15" s="49" customFormat="1" x14ac:dyDescent="0.25">
      <c r="A619" s="62"/>
      <c r="B619" s="62"/>
      <c r="C619" s="62"/>
      <c r="D619" s="62"/>
      <c r="E619" s="62"/>
      <c r="F619" s="62"/>
      <c r="G619" s="62"/>
      <c r="L619" s="643">
        <v>42921</v>
      </c>
      <c r="M619" s="648">
        <v>2629.82</v>
      </c>
      <c r="N619" s="277"/>
      <c r="O619" s="277"/>
    </row>
    <row r="620" spans="1:15" s="49" customFormat="1" x14ac:dyDescent="0.25">
      <c r="A620" s="62"/>
      <c r="B620" s="62"/>
      <c r="C620" s="62"/>
      <c r="D620" s="62"/>
      <c r="E620" s="62"/>
      <c r="F620" s="62"/>
      <c r="G620" s="62"/>
      <c r="L620" s="643">
        <v>42922</v>
      </c>
      <c r="M620" s="648">
        <v>2628.28</v>
      </c>
      <c r="N620" s="277"/>
      <c r="O620" s="277"/>
    </row>
    <row r="621" spans="1:15" s="49" customFormat="1" x14ac:dyDescent="0.25">
      <c r="A621" s="62"/>
      <c r="B621" s="62"/>
      <c r="C621" s="62"/>
      <c r="D621" s="62"/>
      <c r="E621" s="62"/>
      <c r="F621" s="62"/>
      <c r="G621" s="62"/>
      <c r="L621" s="643">
        <v>42923</v>
      </c>
      <c r="M621" s="648">
        <v>2628</v>
      </c>
      <c r="N621" s="277"/>
      <c r="O621" s="277"/>
    </row>
    <row r="622" spans="1:15" s="49" customFormat="1" x14ac:dyDescent="0.25">
      <c r="A622" s="62"/>
      <c r="B622" s="62"/>
      <c r="C622" s="62"/>
      <c r="D622" s="62"/>
      <c r="E622" s="62"/>
      <c r="F622" s="62"/>
      <c r="G622" s="62"/>
      <c r="L622" s="643">
        <v>42924</v>
      </c>
      <c r="M622" s="648">
        <v>2628.09</v>
      </c>
      <c r="N622" s="277"/>
      <c r="O622" s="277"/>
    </row>
    <row r="623" spans="1:15" s="49" customFormat="1" x14ac:dyDescent="0.25">
      <c r="A623" s="62"/>
      <c r="B623" s="62"/>
      <c r="C623" s="62"/>
      <c r="D623" s="62"/>
      <c r="E623" s="62"/>
      <c r="F623" s="62"/>
      <c r="G623" s="62"/>
      <c r="L623" s="643">
        <v>42925</v>
      </c>
      <c r="M623" s="648">
        <v>2628.19</v>
      </c>
      <c r="N623" s="277"/>
      <c r="O623" s="277"/>
    </row>
    <row r="624" spans="1:15" s="49" customFormat="1" x14ac:dyDescent="0.25">
      <c r="A624" s="62"/>
      <c r="B624" s="62"/>
      <c r="C624" s="62"/>
      <c r="D624" s="62"/>
      <c r="E624" s="62"/>
      <c r="F624" s="62"/>
      <c r="G624" s="62"/>
      <c r="L624" s="643">
        <v>42926</v>
      </c>
      <c r="M624" s="648">
        <v>2629.36</v>
      </c>
      <c r="N624" s="277"/>
      <c r="O624" s="277"/>
    </row>
    <row r="625" spans="1:15" s="49" customFormat="1" x14ac:dyDescent="0.25">
      <c r="A625" s="62"/>
      <c r="B625" s="62"/>
      <c r="C625" s="62"/>
      <c r="D625" s="62"/>
      <c r="E625" s="62"/>
      <c r="F625" s="62"/>
      <c r="G625" s="62"/>
      <c r="L625" s="643">
        <v>42927</v>
      </c>
      <c r="M625" s="648">
        <v>2630.26</v>
      </c>
      <c r="N625" s="277"/>
      <c r="O625" s="277"/>
    </row>
    <row r="626" spans="1:15" s="49" customFormat="1" x14ac:dyDescent="0.25">
      <c r="A626" s="62"/>
      <c r="B626" s="62"/>
      <c r="C626" s="62"/>
      <c r="D626" s="62"/>
      <c r="E626" s="62"/>
      <c r="F626" s="62"/>
      <c r="G626" s="62"/>
      <c r="L626" s="643">
        <v>42928</v>
      </c>
      <c r="M626" s="648">
        <v>2633.71</v>
      </c>
      <c r="N626" s="277"/>
      <c r="O626" s="277"/>
    </row>
    <row r="627" spans="1:15" s="49" customFormat="1" x14ac:dyDescent="0.25">
      <c r="A627" s="62"/>
      <c r="B627" s="62"/>
      <c r="C627" s="62"/>
      <c r="D627" s="62"/>
      <c r="E627" s="62"/>
      <c r="F627" s="62"/>
      <c r="G627" s="62"/>
      <c r="L627" s="643">
        <v>42929</v>
      </c>
      <c r="M627" s="648">
        <v>2634.07</v>
      </c>
      <c r="N627" s="277"/>
      <c r="O627" s="277"/>
    </row>
    <row r="628" spans="1:15" s="49" customFormat="1" x14ac:dyDescent="0.25">
      <c r="A628" s="62"/>
      <c r="B628" s="62"/>
      <c r="C628" s="62"/>
      <c r="D628" s="62"/>
      <c r="E628" s="62"/>
      <c r="F628" s="62"/>
      <c r="G628" s="62"/>
      <c r="L628" s="643">
        <v>42930</v>
      </c>
      <c r="M628" s="648">
        <v>2633.18</v>
      </c>
      <c r="N628" s="277"/>
      <c r="O628" s="277"/>
    </row>
    <row r="629" spans="1:15" s="49" customFormat="1" x14ac:dyDescent="0.25">
      <c r="A629" s="62"/>
      <c r="B629" s="62"/>
      <c r="C629" s="62"/>
      <c r="D629" s="62"/>
      <c r="E629" s="62"/>
      <c r="F629" s="62"/>
      <c r="G629" s="62"/>
      <c r="L629" s="643">
        <v>42931</v>
      </c>
      <c r="M629" s="648">
        <v>2633.27</v>
      </c>
      <c r="N629" s="277"/>
      <c r="O629" s="277"/>
    </row>
    <row r="630" spans="1:15" s="49" customFormat="1" x14ac:dyDescent="0.25">
      <c r="A630" s="62"/>
      <c r="B630" s="62"/>
      <c r="C630" s="62"/>
      <c r="D630" s="62"/>
      <c r="E630" s="62"/>
      <c r="F630" s="62"/>
      <c r="G630" s="62"/>
      <c r="L630" s="643">
        <v>42932</v>
      </c>
      <c r="M630" s="648">
        <v>2633.4</v>
      </c>
      <c r="N630" s="277"/>
      <c r="O630" s="277"/>
    </row>
    <row r="631" spans="1:15" s="49" customFormat="1" x14ac:dyDescent="0.25">
      <c r="A631" s="62"/>
      <c r="B631" s="62"/>
      <c r="C631" s="62"/>
      <c r="D631" s="62"/>
      <c r="E631" s="62"/>
      <c r="F631" s="62"/>
      <c r="G631" s="62"/>
      <c r="L631" s="643">
        <v>42933</v>
      </c>
      <c r="M631" s="648">
        <v>2633.04</v>
      </c>
      <c r="N631" s="277"/>
      <c r="O631" s="277"/>
    </row>
    <row r="632" spans="1:15" s="49" customFormat="1" x14ac:dyDescent="0.25">
      <c r="A632" s="62"/>
      <c r="B632" s="62"/>
      <c r="C632" s="62"/>
      <c r="D632" s="62"/>
      <c r="E632" s="62"/>
      <c r="F632" s="62"/>
      <c r="G632" s="62"/>
      <c r="L632" s="643">
        <v>42934</v>
      </c>
      <c r="M632" s="648">
        <v>2632.76</v>
      </c>
      <c r="N632" s="277"/>
      <c r="O632" s="277"/>
    </row>
    <row r="633" spans="1:15" s="49" customFormat="1" x14ac:dyDescent="0.25">
      <c r="A633" s="62"/>
      <c r="B633" s="62"/>
      <c r="C633" s="62"/>
      <c r="D633" s="62"/>
      <c r="E633" s="62"/>
      <c r="F633" s="62"/>
      <c r="G633" s="62"/>
      <c r="L633" s="643">
        <v>42935</v>
      </c>
      <c r="M633" s="648">
        <v>2633.66</v>
      </c>
      <c r="N633" s="277"/>
      <c r="O633" s="277"/>
    </row>
    <row r="634" spans="1:15" s="49" customFormat="1" x14ac:dyDescent="0.25">
      <c r="A634" s="62"/>
      <c r="B634" s="62"/>
      <c r="C634" s="62"/>
      <c r="D634" s="62"/>
      <c r="E634" s="62"/>
      <c r="F634" s="62"/>
      <c r="G634" s="62"/>
      <c r="L634" s="643">
        <v>42936</v>
      </c>
      <c r="M634" s="648">
        <v>2632.83</v>
      </c>
      <c r="N634" s="277"/>
      <c r="O634" s="277"/>
    </row>
    <row r="635" spans="1:15" s="49" customFormat="1" x14ac:dyDescent="0.25">
      <c r="A635" s="62"/>
      <c r="B635" s="62"/>
      <c r="C635" s="62"/>
      <c r="D635" s="62"/>
      <c r="E635" s="62"/>
      <c r="F635" s="62"/>
      <c r="G635" s="62"/>
      <c r="L635" s="643">
        <v>42937</v>
      </c>
      <c r="M635" s="648">
        <v>2625.6</v>
      </c>
      <c r="N635" s="277"/>
      <c r="O635" s="277"/>
    </row>
    <row r="636" spans="1:15" s="49" customFormat="1" x14ac:dyDescent="0.25">
      <c r="A636" s="62"/>
      <c r="B636" s="62"/>
      <c r="C636" s="62"/>
      <c r="D636" s="62"/>
      <c r="E636" s="62"/>
      <c r="F636" s="62"/>
      <c r="G636" s="62"/>
      <c r="L636" s="643">
        <v>42938</v>
      </c>
      <c r="M636" s="648">
        <v>2625.71</v>
      </c>
      <c r="N636" s="277"/>
      <c r="O636" s="277"/>
    </row>
    <row r="637" spans="1:15" s="49" customFormat="1" x14ac:dyDescent="0.25">
      <c r="A637" s="62"/>
      <c r="B637" s="62"/>
      <c r="C637" s="62"/>
      <c r="D637" s="62"/>
      <c r="E637" s="62"/>
      <c r="F637" s="62"/>
      <c r="G637" s="62"/>
      <c r="L637" s="643">
        <v>42939</v>
      </c>
      <c r="M637" s="648">
        <v>2625.81</v>
      </c>
      <c r="N637" s="277"/>
      <c r="O637" s="277"/>
    </row>
    <row r="638" spans="1:15" s="49" customFormat="1" x14ac:dyDescent="0.25">
      <c r="A638" s="62"/>
      <c r="B638" s="62"/>
      <c r="C638" s="62"/>
      <c r="D638" s="62"/>
      <c r="E638" s="62"/>
      <c r="F638" s="62"/>
      <c r="G638" s="62"/>
      <c r="L638" s="643">
        <v>42940</v>
      </c>
      <c r="M638" s="648">
        <v>2626.76</v>
      </c>
      <c r="N638" s="277"/>
      <c r="O638" s="277"/>
    </row>
    <row r="639" spans="1:15" s="49" customFormat="1" x14ac:dyDescent="0.25">
      <c r="A639" s="62"/>
      <c r="B639" s="62"/>
      <c r="C639" s="62"/>
      <c r="D639" s="62"/>
      <c r="E639" s="62"/>
      <c r="F639" s="62"/>
      <c r="G639" s="62"/>
      <c r="L639" s="643">
        <v>42941</v>
      </c>
      <c r="M639" s="648">
        <v>2626.95</v>
      </c>
      <c r="N639" s="277"/>
      <c r="O639" s="277"/>
    </row>
    <row r="640" spans="1:15" s="49" customFormat="1" x14ac:dyDescent="0.25">
      <c r="A640" s="62"/>
      <c r="B640" s="62"/>
      <c r="C640" s="62"/>
      <c r="D640" s="62"/>
      <c r="E640" s="62"/>
      <c r="F640" s="62"/>
      <c r="G640" s="62"/>
      <c r="L640" s="643">
        <v>42942</v>
      </c>
      <c r="M640" s="648">
        <v>2628.87</v>
      </c>
      <c r="N640" s="277"/>
      <c r="O640" s="277"/>
    </row>
    <row r="641" spans="1:15" s="49" customFormat="1" x14ac:dyDescent="0.25">
      <c r="A641" s="62"/>
      <c r="B641" s="62"/>
      <c r="C641" s="62"/>
      <c r="D641" s="62"/>
      <c r="E641" s="62"/>
      <c r="F641" s="62"/>
      <c r="G641" s="62"/>
      <c r="L641" s="643">
        <v>42943</v>
      </c>
      <c r="M641" s="648">
        <v>2643.03</v>
      </c>
      <c r="N641" s="277"/>
      <c r="O641" s="277"/>
    </row>
    <row r="642" spans="1:15" s="49" customFormat="1" x14ac:dyDescent="0.25">
      <c r="A642" s="62"/>
      <c r="B642" s="62"/>
      <c r="C642" s="62"/>
      <c r="D642" s="62"/>
      <c r="E642" s="62"/>
      <c r="F642" s="62"/>
      <c r="G642" s="62"/>
      <c r="L642" s="643">
        <v>42944</v>
      </c>
      <c r="M642" s="648">
        <v>2645.07</v>
      </c>
      <c r="N642" s="277"/>
      <c r="O642" s="277"/>
    </row>
    <row r="643" spans="1:15" s="49" customFormat="1" x14ac:dyDescent="0.25">
      <c r="A643" s="62"/>
      <c r="B643" s="62"/>
      <c r="C643" s="62"/>
      <c r="D643" s="62"/>
      <c r="E643" s="62"/>
      <c r="F643" s="62"/>
      <c r="G643" s="62"/>
      <c r="L643" s="643">
        <v>42945</v>
      </c>
      <c r="M643" s="648">
        <v>2645.17</v>
      </c>
      <c r="N643" s="277"/>
      <c r="O643" s="277"/>
    </row>
    <row r="644" spans="1:15" s="49" customFormat="1" x14ac:dyDescent="0.25">
      <c r="A644" s="62"/>
      <c r="B644" s="62"/>
      <c r="C644" s="62"/>
      <c r="D644" s="62"/>
      <c r="E644" s="62"/>
      <c r="F644" s="62"/>
      <c r="G644" s="62"/>
      <c r="L644" s="643">
        <v>42946</v>
      </c>
      <c r="M644" s="648">
        <v>2645.34</v>
      </c>
      <c r="N644" s="277"/>
      <c r="O644" s="277"/>
    </row>
    <row r="645" spans="1:15" s="49" customFormat="1" x14ac:dyDescent="0.25">
      <c r="A645" s="62"/>
      <c r="B645" s="62"/>
      <c r="C645" s="62"/>
      <c r="D645" s="62"/>
      <c r="E645" s="62"/>
      <c r="F645" s="62"/>
      <c r="G645" s="62"/>
      <c r="L645" s="643">
        <v>42947</v>
      </c>
      <c r="M645" s="648">
        <v>2642.83</v>
      </c>
      <c r="N645" s="277"/>
      <c r="O645" s="277"/>
    </row>
    <row r="646" spans="1:15" s="49" customFormat="1" x14ac:dyDescent="0.25">
      <c r="A646" s="62"/>
      <c r="B646" s="62"/>
      <c r="C646" s="62"/>
      <c r="D646" s="62"/>
      <c r="E646" s="62"/>
      <c r="F646" s="62"/>
      <c r="G646" s="62"/>
      <c r="L646" s="643">
        <v>42948</v>
      </c>
      <c r="M646" s="648">
        <v>2644.28</v>
      </c>
      <c r="N646" s="277"/>
      <c r="O646" s="277"/>
    </row>
    <row r="647" spans="1:15" s="49" customFormat="1" x14ac:dyDescent="0.25">
      <c r="A647" s="62"/>
      <c r="B647" s="62"/>
      <c r="C647" s="62"/>
      <c r="D647" s="62"/>
      <c r="E647" s="62"/>
      <c r="F647" s="62"/>
      <c r="G647" s="62"/>
      <c r="L647" s="643">
        <v>42949</v>
      </c>
      <c r="M647" s="648">
        <v>2643.94</v>
      </c>
      <c r="N647" s="277"/>
      <c r="O647" s="277"/>
    </row>
    <row r="648" spans="1:15" s="49" customFormat="1" x14ac:dyDescent="0.25">
      <c r="A648" s="62"/>
      <c r="B648" s="62"/>
      <c r="C648" s="62"/>
      <c r="D648" s="62"/>
      <c r="E648" s="62"/>
      <c r="F648" s="62"/>
      <c r="G648" s="62"/>
      <c r="L648" s="643">
        <v>42950</v>
      </c>
      <c r="M648" s="648">
        <v>2644.79</v>
      </c>
      <c r="N648" s="277"/>
      <c r="O648" s="277"/>
    </row>
    <row r="649" spans="1:15" x14ac:dyDescent="0.25">
      <c r="A649" s="62"/>
      <c r="B649" s="62"/>
      <c r="C649" s="62"/>
      <c r="D649" s="62"/>
      <c r="E649" s="62"/>
      <c r="F649" s="62"/>
      <c r="G649" s="62"/>
      <c r="L649" s="643">
        <v>42951</v>
      </c>
      <c r="M649" s="648">
        <v>2646.69</v>
      </c>
    </row>
    <row r="650" spans="1:15" x14ac:dyDescent="0.25">
      <c r="A650" s="62"/>
      <c r="B650" s="62"/>
      <c r="C650" s="62"/>
      <c r="D650" s="62"/>
      <c r="E650" s="62"/>
      <c r="F650" s="62"/>
      <c r="G650" s="62"/>
      <c r="L650" s="643">
        <v>42952</v>
      </c>
      <c r="M650" s="648">
        <v>2647.14</v>
      </c>
    </row>
    <row r="651" spans="1:15" x14ac:dyDescent="0.25">
      <c r="A651" s="62"/>
      <c r="B651" s="62"/>
      <c r="C651" s="62"/>
      <c r="D651" s="62"/>
      <c r="E651" s="62"/>
      <c r="F651" s="62"/>
      <c r="G651" s="62"/>
      <c r="L651" s="643">
        <v>42953</v>
      </c>
      <c r="M651" s="648">
        <v>2647.51</v>
      </c>
    </row>
    <row r="652" spans="1:15" x14ac:dyDescent="0.25">
      <c r="A652" s="62"/>
      <c r="B652" s="62"/>
      <c r="C652" s="62"/>
      <c r="D652" s="62"/>
      <c r="E652" s="62"/>
      <c r="F652" s="62"/>
      <c r="G652" s="62"/>
      <c r="L652" s="643">
        <v>42954</v>
      </c>
      <c r="M652" s="648">
        <v>2647.89</v>
      </c>
    </row>
    <row r="653" spans="1:15" x14ac:dyDescent="0.25">
      <c r="A653" s="62"/>
      <c r="B653" s="62"/>
      <c r="C653" s="62"/>
      <c r="D653" s="62"/>
      <c r="E653" s="62"/>
      <c r="F653" s="62"/>
      <c r="G653" s="62"/>
      <c r="L653" s="643">
        <v>42955</v>
      </c>
      <c r="M653" s="648">
        <v>2647.93</v>
      </c>
    </row>
    <row r="654" spans="1:15" x14ac:dyDescent="0.25">
      <c r="A654" s="62"/>
      <c r="B654" s="62"/>
      <c r="C654" s="62"/>
      <c r="D654" s="62"/>
      <c r="E654" s="62"/>
      <c r="F654" s="62"/>
      <c r="G654" s="62"/>
      <c r="L654" s="643">
        <v>42956</v>
      </c>
      <c r="M654" s="648">
        <v>2647.43</v>
      </c>
    </row>
    <row r="655" spans="1:15" x14ac:dyDescent="0.25">
      <c r="A655" s="62"/>
      <c r="B655" s="62"/>
      <c r="C655" s="62"/>
      <c r="D655" s="62"/>
      <c r="E655" s="62"/>
      <c r="F655" s="62"/>
      <c r="G655" s="62"/>
      <c r="L655" s="643">
        <v>42957</v>
      </c>
      <c r="M655" s="648">
        <v>2649.75</v>
      </c>
    </row>
    <row r="656" spans="1:15" x14ac:dyDescent="0.25">
      <c r="L656" s="643">
        <v>42958</v>
      </c>
      <c r="M656" s="648">
        <v>2649.59</v>
      </c>
    </row>
    <row r="657" spans="12:13" x14ac:dyDescent="0.25">
      <c r="L657" s="643">
        <v>42959</v>
      </c>
      <c r="M657" s="648">
        <v>2649.33</v>
      </c>
    </row>
    <row r="658" spans="12:13" x14ac:dyDescent="0.25">
      <c r="L658" s="643">
        <v>42960</v>
      </c>
      <c r="M658" s="648">
        <v>2649.42</v>
      </c>
    </row>
    <row r="659" spans="12:13" x14ac:dyDescent="0.25">
      <c r="L659" s="643">
        <v>42961</v>
      </c>
      <c r="M659" s="648">
        <v>2646.81</v>
      </c>
    </row>
    <row r="660" spans="12:13" x14ac:dyDescent="0.25">
      <c r="L660" s="643">
        <v>42962</v>
      </c>
      <c r="M660" s="648">
        <v>2645.52</v>
      </c>
    </row>
    <row r="661" spans="12:13" x14ac:dyDescent="0.25">
      <c r="L661" s="643">
        <v>42963</v>
      </c>
      <c r="M661" s="648">
        <v>2642</v>
      </c>
    </row>
    <row r="662" spans="12:13" x14ac:dyDescent="0.25">
      <c r="L662" s="643">
        <v>42964</v>
      </c>
      <c r="M662" s="648">
        <v>2642.55</v>
      </c>
    </row>
    <row r="663" spans="12:13" x14ac:dyDescent="0.25">
      <c r="L663" s="643">
        <v>42965</v>
      </c>
      <c r="M663" s="648">
        <v>2642.14</v>
      </c>
    </row>
    <row r="664" spans="12:13" x14ac:dyDescent="0.25">
      <c r="L664" s="643">
        <v>42966</v>
      </c>
      <c r="M664" s="648">
        <v>2642.18</v>
      </c>
    </row>
    <row r="665" spans="12:13" x14ac:dyDescent="0.25">
      <c r="L665" s="643">
        <v>42967</v>
      </c>
      <c r="M665" s="648">
        <v>2642.21</v>
      </c>
    </row>
    <row r="666" spans="12:13" x14ac:dyDescent="0.25">
      <c r="L666" s="643">
        <v>42968</v>
      </c>
      <c r="M666" s="648">
        <v>2644.28</v>
      </c>
    </row>
    <row r="667" spans="12:13" x14ac:dyDescent="0.25">
      <c r="L667" s="643">
        <v>42969</v>
      </c>
      <c r="M667" s="648">
        <v>2644.12</v>
      </c>
    </row>
    <row r="668" spans="12:13" x14ac:dyDescent="0.25">
      <c r="L668" s="643">
        <v>42970</v>
      </c>
      <c r="M668" s="648">
        <v>2643.57</v>
      </c>
    </row>
    <row r="669" spans="12:13" x14ac:dyDescent="0.25">
      <c r="L669" s="643">
        <v>42971</v>
      </c>
      <c r="M669" s="648">
        <v>2642.95</v>
      </c>
    </row>
    <row r="670" spans="12:13" x14ac:dyDescent="0.25">
      <c r="L670" s="643">
        <v>42972</v>
      </c>
      <c r="M670" s="648">
        <v>2642.89</v>
      </c>
    </row>
    <row r="671" spans="12:13" x14ac:dyDescent="0.25">
      <c r="L671" s="643">
        <v>42973</v>
      </c>
      <c r="M671" s="648">
        <v>2642.92</v>
      </c>
    </row>
    <row r="672" spans="12:13" x14ac:dyDescent="0.25">
      <c r="L672" s="643">
        <v>42974</v>
      </c>
      <c r="M672" s="648">
        <v>2643.54</v>
      </c>
    </row>
    <row r="673" spans="12:13" x14ac:dyDescent="0.25">
      <c r="L673" s="643">
        <v>42975</v>
      </c>
      <c r="M673" s="648">
        <v>2643.51</v>
      </c>
    </row>
    <row r="674" spans="12:13" x14ac:dyDescent="0.25">
      <c r="L674" s="643">
        <v>42976</v>
      </c>
      <c r="M674" s="648">
        <v>2643.74</v>
      </c>
    </row>
    <row r="675" spans="12:13" x14ac:dyDescent="0.25">
      <c r="L675" s="643">
        <v>42977</v>
      </c>
      <c r="M675" s="648">
        <v>2643.36</v>
      </c>
    </row>
    <row r="676" spans="12:13" x14ac:dyDescent="0.25">
      <c r="L676" s="643">
        <v>42978</v>
      </c>
      <c r="M676" s="648">
        <v>2644.21</v>
      </c>
    </row>
    <row r="677" spans="12:13" x14ac:dyDescent="0.25">
      <c r="L677" s="643">
        <v>42979</v>
      </c>
      <c r="M677" s="648">
        <v>2643.55</v>
      </c>
    </row>
    <row r="678" spans="12:13" x14ac:dyDescent="0.25">
      <c r="L678" s="643">
        <v>42980</v>
      </c>
      <c r="M678" s="648">
        <v>2643.81</v>
      </c>
    </row>
    <row r="679" spans="12:13" x14ac:dyDescent="0.25">
      <c r="L679" s="643">
        <v>42981</v>
      </c>
      <c r="M679" s="648">
        <v>2643.85</v>
      </c>
    </row>
    <row r="680" spans="12:13" x14ac:dyDescent="0.25">
      <c r="L680" s="643">
        <v>42982</v>
      </c>
      <c r="M680" s="648">
        <v>2645.91</v>
      </c>
    </row>
    <row r="681" spans="12:13" x14ac:dyDescent="0.25">
      <c r="L681" s="643">
        <v>42983</v>
      </c>
      <c r="M681" s="648">
        <v>2645.82</v>
      </c>
    </row>
    <row r="682" spans="12:13" x14ac:dyDescent="0.25">
      <c r="L682" s="643">
        <v>42984</v>
      </c>
      <c r="M682" s="648">
        <v>2646.99</v>
      </c>
    </row>
    <row r="683" spans="12:13" x14ac:dyDescent="0.25">
      <c r="L683" s="643">
        <v>42985</v>
      </c>
      <c r="M683" s="648">
        <v>2647.34</v>
      </c>
    </row>
    <row r="684" spans="12:13" x14ac:dyDescent="0.25">
      <c r="L684" s="643">
        <v>42986</v>
      </c>
      <c r="M684" s="648">
        <v>2646.82</v>
      </c>
    </row>
    <row r="685" spans="12:13" x14ac:dyDescent="0.25">
      <c r="L685" s="643">
        <v>42987</v>
      </c>
      <c r="M685" s="648">
        <v>2646.87</v>
      </c>
    </row>
    <row r="686" spans="12:13" x14ac:dyDescent="0.25">
      <c r="L686" s="643">
        <v>42988</v>
      </c>
      <c r="M686" s="648">
        <v>2646.92</v>
      </c>
    </row>
    <row r="687" spans="12:13" x14ac:dyDescent="0.25">
      <c r="L687" s="643">
        <v>42989</v>
      </c>
      <c r="M687" s="648">
        <v>2651.02</v>
      </c>
    </row>
    <row r="688" spans="12:13" x14ac:dyDescent="0.25">
      <c r="L688" s="643">
        <v>42990</v>
      </c>
      <c r="M688" s="648">
        <v>2650.74</v>
      </c>
    </row>
    <row r="689" spans="10:13" x14ac:dyDescent="0.25">
      <c r="L689" s="643">
        <v>42991</v>
      </c>
      <c r="M689" s="648">
        <v>2650.5</v>
      </c>
    </row>
    <row r="690" spans="10:13" x14ac:dyDescent="0.25">
      <c r="L690" s="643">
        <v>42992</v>
      </c>
      <c r="M690" s="648">
        <v>2649.95</v>
      </c>
    </row>
    <row r="691" spans="10:13" x14ac:dyDescent="0.25">
      <c r="L691" s="643">
        <v>42993</v>
      </c>
      <c r="M691" s="648">
        <v>2649.89</v>
      </c>
    </row>
    <row r="692" spans="10:13" x14ac:dyDescent="0.25">
      <c r="L692" s="643">
        <v>42994</v>
      </c>
      <c r="M692" s="648">
        <v>2657.34</v>
      </c>
    </row>
    <row r="693" spans="10:13" x14ac:dyDescent="0.25">
      <c r="L693" s="643">
        <v>42995</v>
      </c>
      <c r="M693" s="648">
        <v>2657.44</v>
      </c>
    </row>
    <row r="694" spans="10:13" x14ac:dyDescent="0.25">
      <c r="L694" s="643">
        <v>42996</v>
      </c>
      <c r="M694" s="648">
        <v>2658.82</v>
      </c>
    </row>
    <row r="695" spans="10:13" x14ac:dyDescent="0.25">
      <c r="L695" s="643">
        <v>42997</v>
      </c>
      <c r="M695" s="648">
        <v>2658.27</v>
      </c>
    </row>
    <row r="696" spans="10:13" x14ac:dyDescent="0.25">
      <c r="J696" s="215"/>
      <c r="K696" s="215"/>
      <c r="L696" s="643">
        <v>42998</v>
      </c>
      <c r="M696" s="648">
        <v>2657.98</v>
      </c>
    </row>
    <row r="697" spans="10:13" x14ac:dyDescent="0.25">
      <c r="J697" s="215"/>
      <c r="K697" s="215"/>
      <c r="L697" s="643">
        <v>42999</v>
      </c>
      <c r="M697" s="648">
        <v>2659.47</v>
      </c>
    </row>
    <row r="698" spans="10:13" x14ac:dyDescent="0.25">
      <c r="J698" s="215"/>
      <c r="K698" s="215"/>
      <c r="L698" s="643">
        <v>43000</v>
      </c>
      <c r="M698" s="648">
        <v>2658.83</v>
      </c>
    </row>
    <row r="699" spans="10:13" x14ac:dyDescent="0.25">
      <c r="J699" s="215"/>
      <c r="K699" s="215"/>
      <c r="L699" s="643">
        <v>43001</v>
      </c>
      <c r="M699" s="648">
        <v>2658.94</v>
      </c>
    </row>
    <row r="700" spans="10:13" x14ac:dyDescent="0.25">
      <c r="J700" s="215"/>
      <c r="K700" s="215"/>
      <c r="L700" s="643">
        <v>43002</v>
      </c>
      <c r="M700" s="648">
        <v>2659.29</v>
      </c>
    </row>
    <row r="701" spans="10:13" x14ac:dyDescent="0.25">
      <c r="J701" s="215"/>
      <c r="K701" s="215"/>
      <c r="L701" s="643">
        <v>43003</v>
      </c>
      <c r="M701" s="648">
        <v>2659.91</v>
      </c>
    </row>
    <row r="702" spans="10:13" x14ac:dyDescent="0.25">
      <c r="J702" s="215"/>
      <c r="K702" s="215"/>
      <c r="L702" s="643">
        <v>43004</v>
      </c>
      <c r="M702" s="648">
        <v>2660.11</v>
      </c>
    </row>
    <row r="703" spans="10:13" x14ac:dyDescent="0.25">
      <c r="J703" s="215"/>
      <c r="K703" s="215"/>
      <c r="L703" s="643">
        <v>43005</v>
      </c>
      <c r="M703" s="648">
        <v>2660.5</v>
      </c>
    </row>
    <row r="704" spans="10:13" x14ac:dyDescent="0.25">
      <c r="J704" s="215"/>
      <c r="K704" s="215"/>
      <c r="L704" s="643">
        <v>43006</v>
      </c>
      <c r="M704" s="648">
        <v>2660.91</v>
      </c>
    </row>
    <row r="705" spans="12:13" x14ac:dyDescent="0.25">
      <c r="L705" s="643">
        <v>43007</v>
      </c>
      <c r="M705" s="648">
        <v>2660.7</v>
      </c>
    </row>
    <row r="706" spans="12:13" x14ac:dyDescent="0.25">
      <c r="L706" s="643">
        <v>43008</v>
      </c>
      <c r="M706" s="648">
        <v>2660.8</v>
      </c>
    </row>
    <row r="707" spans="12:13" x14ac:dyDescent="0.25">
      <c r="L707" s="643">
        <v>43009</v>
      </c>
      <c r="M707" s="648">
        <v>2660.9</v>
      </c>
    </row>
    <row r="708" spans="12:13" x14ac:dyDescent="0.25">
      <c r="L708" s="643">
        <v>43010</v>
      </c>
      <c r="M708" s="648">
        <v>2660.12</v>
      </c>
    </row>
    <row r="709" spans="12:13" x14ac:dyDescent="0.25">
      <c r="L709" s="643">
        <v>43011</v>
      </c>
      <c r="M709" s="648">
        <v>2661.39</v>
      </c>
    </row>
    <row r="710" spans="12:13" x14ac:dyDescent="0.25">
      <c r="L710" s="643">
        <v>43012</v>
      </c>
      <c r="M710" s="648">
        <v>2660.68</v>
      </c>
    </row>
    <row r="711" spans="12:13" x14ac:dyDescent="0.25">
      <c r="L711" s="643">
        <v>43013</v>
      </c>
      <c r="M711" s="648">
        <v>2661.89</v>
      </c>
    </row>
    <row r="712" spans="12:13" x14ac:dyDescent="0.25">
      <c r="L712" s="643">
        <v>43014</v>
      </c>
      <c r="M712" s="648">
        <v>2663.3</v>
      </c>
    </row>
    <row r="713" spans="12:13" x14ac:dyDescent="0.25">
      <c r="L713" s="643">
        <v>43015</v>
      </c>
      <c r="M713" s="648">
        <v>2663.4</v>
      </c>
    </row>
    <row r="714" spans="12:13" x14ac:dyDescent="0.25">
      <c r="L714" s="643">
        <v>43016</v>
      </c>
      <c r="M714" s="648">
        <v>2663.5</v>
      </c>
    </row>
    <row r="715" spans="12:13" x14ac:dyDescent="0.25">
      <c r="L715" s="643">
        <v>43017</v>
      </c>
      <c r="M715" s="648">
        <v>2663.48</v>
      </c>
    </row>
    <row r="716" spans="12:13" x14ac:dyDescent="0.25">
      <c r="L716" s="643">
        <v>43018</v>
      </c>
      <c r="M716" s="648">
        <v>2664.76</v>
      </c>
    </row>
    <row r="717" spans="12:13" x14ac:dyDescent="0.25">
      <c r="L717" s="643">
        <v>43019</v>
      </c>
      <c r="M717" s="648">
        <v>2664.52</v>
      </c>
    </row>
    <row r="718" spans="12:13" x14ac:dyDescent="0.25">
      <c r="L718" s="643">
        <v>43020</v>
      </c>
      <c r="M718" s="648">
        <v>2665.29</v>
      </c>
    </row>
    <row r="719" spans="12:13" x14ac:dyDescent="0.25">
      <c r="L719" s="643">
        <v>43021</v>
      </c>
      <c r="M719" s="648">
        <v>2664.86</v>
      </c>
    </row>
    <row r="720" spans="12:13" x14ac:dyDescent="0.25">
      <c r="L720" s="643">
        <v>43022</v>
      </c>
      <c r="M720" s="648">
        <v>2664.95</v>
      </c>
    </row>
    <row r="721" spans="12:13" x14ac:dyDescent="0.25">
      <c r="L721" s="643">
        <v>43023</v>
      </c>
      <c r="M721" s="648">
        <v>2665.04</v>
      </c>
    </row>
    <row r="722" spans="12:13" x14ac:dyDescent="0.25">
      <c r="L722" s="643">
        <v>43024</v>
      </c>
      <c r="M722" s="648">
        <v>2666.25</v>
      </c>
    </row>
    <row r="723" spans="12:13" x14ac:dyDescent="0.25">
      <c r="L723" s="643">
        <v>43025</v>
      </c>
      <c r="M723" s="648">
        <v>2665.84</v>
      </c>
    </row>
    <row r="724" spans="12:13" x14ac:dyDescent="0.25">
      <c r="L724" s="643">
        <v>43026</v>
      </c>
      <c r="M724" s="648">
        <v>2665.46</v>
      </c>
    </row>
    <row r="725" spans="12:13" x14ac:dyDescent="0.25">
      <c r="L725" s="643">
        <v>43027</v>
      </c>
      <c r="M725" s="648">
        <v>2666.85</v>
      </c>
    </row>
    <row r="726" spans="12:13" x14ac:dyDescent="0.25">
      <c r="L726" s="643">
        <v>43028</v>
      </c>
      <c r="M726" s="648">
        <v>2666.93</v>
      </c>
    </row>
    <row r="727" spans="12:13" x14ac:dyDescent="0.25">
      <c r="L727" s="643">
        <v>43029</v>
      </c>
      <c r="M727" s="648">
        <v>2667.06</v>
      </c>
    </row>
    <row r="728" spans="12:13" x14ac:dyDescent="0.25">
      <c r="L728" s="643">
        <v>43030</v>
      </c>
      <c r="M728" s="648">
        <v>2667.22</v>
      </c>
    </row>
    <row r="729" spans="12:13" x14ac:dyDescent="0.25">
      <c r="L729" s="643">
        <v>43031</v>
      </c>
      <c r="M729" s="648">
        <v>2667.62</v>
      </c>
    </row>
    <row r="730" spans="12:13" x14ac:dyDescent="0.25">
      <c r="L730" s="643">
        <v>43032</v>
      </c>
      <c r="M730" s="648">
        <v>2668.11</v>
      </c>
    </row>
    <row r="731" spans="12:13" x14ac:dyDescent="0.25">
      <c r="L731" s="643">
        <v>43033</v>
      </c>
      <c r="M731" s="648">
        <v>2674.75</v>
      </c>
    </row>
    <row r="732" spans="12:13" x14ac:dyDescent="0.25">
      <c r="L732" s="643">
        <v>43034</v>
      </c>
      <c r="M732" s="648">
        <v>2679.86</v>
      </c>
    </row>
    <row r="733" spans="12:13" x14ac:dyDescent="0.25">
      <c r="L733" s="643">
        <v>43035</v>
      </c>
      <c r="M733" s="648">
        <v>2681.81</v>
      </c>
    </row>
    <row r="734" spans="12:13" x14ac:dyDescent="0.25">
      <c r="L734" s="643">
        <v>43036</v>
      </c>
      <c r="M734" s="648">
        <v>2681.89</v>
      </c>
    </row>
    <row r="735" spans="12:13" x14ac:dyDescent="0.25">
      <c r="L735" s="643">
        <v>43037</v>
      </c>
      <c r="M735" s="648">
        <v>2682.25</v>
      </c>
    </row>
    <row r="736" spans="12:13" x14ac:dyDescent="0.25">
      <c r="L736" s="643">
        <v>43038</v>
      </c>
      <c r="M736" s="648">
        <v>2682.27</v>
      </c>
    </row>
    <row r="737" spans="12:13" x14ac:dyDescent="0.25">
      <c r="L737" s="643">
        <v>43039</v>
      </c>
      <c r="M737" s="648">
        <v>2683.66</v>
      </c>
    </row>
    <row r="738" spans="12:13" x14ac:dyDescent="0.25">
      <c r="L738" s="643">
        <v>43040</v>
      </c>
      <c r="M738" s="648">
        <v>2683.43207661824</v>
      </c>
    </row>
    <row r="739" spans="12:13" x14ac:dyDescent="0.25">
      <c r="L739" s="643">
        <v>43041</v>
      </c>
      <c r="M739" s="648">
        <v>2683.7944113912199</v>
      </c>
    </row>
    <row r="740" spans="12:13" x14ac:dyDescent="0.25">
      <c r="L740" s="643">
        <v>43042</v>
      </c>
      <c r="M740" s="648">
        <v>2683.2784828856902</v>
      </c>
    </row>
    <row r="741" spans="12:13" x14ac:dyDescent="0.25">
      <c r="L741" s="643">
        <v>43043</v>
      </c>
      <c r="M741" s="648">
        <v>2683.4926297438901</v>
      </c>
    </row>
    <row r="742" spans="12:13" x14ac:dyDescent="0.25">
      <c r="L742" s="643">
        <v>43044</v>
      </c>
      <c r="M742" s="648">
        <v>2683.5666620460302</v>
      </c>
    </row>
    <row r="743" spans="12:13" x14ac:dyDescent="0.25">
      <c r="L743" s="643">
        <v>43045</v>
      </c>
      <c r="M743" s="648">
        <v>2683.1301306434102</v>
      </c>
    </row>
    <row r="744" spans="12:13" x14ac:dyDescent="0.25">
      <c r="L744" s="643">
        <v>43046</v>
      </c>
      <c r="M744" s="648">
        <v>2684.0399944762403</v>
      </c>
    </row>
    <row r="745" spans="12:13" x14ac:dyDescent="0.25">
      <c r="L745" s="643">
        <v>43047</v>
      </c>
      <c r="M745" s="648">
        <v>2682.9126568384004</v>
      </c>
    </row>
    <row r="746" spans="12:13" x14ac:dyDescent="0.25">
      <c r="L746" s="643">
        <v>43048</v>
      </c>
      <c r="M746" s="648">
        <v>2684.7541697382298</v>
      </c>
    </row>
    <row r="747" spans="12:13" x14ac:dyDescent="0.25">
      <c r="L747" s="643">
        <v>43049</v>
      </c>
      <c r="M747" s="648">
        <v>2691.0379725444504</v>
      </c>
    </row>
    <row r="748" spans="12:13" x14ac:dyDescent="0.25">
      <c r="L748" s="643">
        <v>43050</v>
      </c>
      <c r="M748" s="648">
        <v>2690.8057233510804</v>
      </c>
    </row>
    <row r="749" spans="12:13" x14ac:dyDescent="0.25">
      <c r="L749" s="643">
        <v>43051</v>
      </c>
      <c r="M749" s="648">
        <v>2690.8293203112803</v>
      </c>
    </row>
    <row r="750" spans="12:13" x14ac:dyDescent="0.25">
      <c r="L750" s="643">
        <v>43052</v>
      </c>
      <c r="M750" s="648">
        <v>2690.8901485470301</v>
      </c>
    </row>
    <row r="751" spans="12:13" x14ac:dyDescent="0.25">
      <c r="L751" s="643">
        <v>43053</v>
      </c>
      <c r="M751" s="648">
        <v>2691.1306848978998</v>
      </c>
    </row>
    <row r="752" spans="12:13" x14ac:dyDescent="0.25">
      <c r="L752" s="643">
        <v>43054</v>
      </c>
      <c r="M752" s="648">
        <v>2689.5634054761499</v>
      </c>
    </row>
    <row r="753" spans="12:13" x14ac:dyDescent="0.25">
      <c r="L753" s="643">
        <v>43055</v>
      </c>
      <c r="M753" s="648">
        <v>2689.4365749386802</v>
      </c>
    </row>
    <row r="754" spans="12:13" x14ac:dyDescent="0.25">
      <c r="L754" s="643">
        <v>43056</v>
      </c>
      <c r="M754" s="648">
        <v>2692.4585642832503</v>
      </c>
    </row>
    <row r="755" spans="12:13" x14ac:dyDescent="0.25">
      <c r="L755" s="643">
        <v>43057</v>
      </c>
      <c r="M755" s="648">
        <v>2692.4375130897001</v>
      </c>
    </row>
    <row r="756" spans="12:13" x14ac:dyDescent="0.25">
      <c r="L756" s="643">
        <v>43058</v>
      </c>
      <c r="M756" s="648">
        <v>2692.4167886466203</v>
      </c>
    </row>
    <row r="757" spans="12:13" x14ac:dyDescent="0.25">
      <c r="L757" s="643">
        <v>43059</v>
      </c>
      <c r="M757" s="648">
        <v>2691.3673591916004</v>
      </c>
    </row>
    <row r="758" spans="12:13" x14ac:dyDescent="0.25">
      <c r="L758" s="643">
        <v>43060</v>
      </c>
      <c r="M758" s="648">
        <v>2692.4667215909899</v>
      </c>
    </row>
    <row r="759" spans="12:13" x14ac:dyDescent="0.25">
      <c r="L759" s="643">
        <v>43061</v>
      </c>
      <c r="M759" s="648">
        <v>2691.2802449442702</v>
      </c>
    </row>
    <row r="760" spans="12:13" x14ac:dyDescent="0.25">
      <c r="L760" s="643">
        <v>43062</v>
      </c>
      <c r="M760" s="648">
        <v>2693.1320331408001</v>
      </c>
    </row>
    <row r="761" spans="12:13" x14ac:dyDescent="0.25">
      <c r="L761" s="643">
        <v>43063</v>
      </c>
      <c r="M761" s="648">
        <v>2694.7886493463902</v>
      </c>
    </row>
    <row r="762" spans="12:13" x14ac:dyDescent="0.25">
      <c r="L762" s="643">
        <v>43064</v>
      </c>
      <c r="M762" s="648">
        <v>2694.7665462834702</v>
      </c>
    </row>
    <row r="763" spans="12:13" x14ac:dyDescent="0.25">
      <c r="L763" s="643">
        <v>43065</v>
      </c>
      <c r="M763" s="648">
        <v>2694.7483248598101</v>
      </c>
    </row>
    <row r="764" spans="12:13" x14ac:dyDescent="0.25">
      <c r="L764" s="643">
        <v>43066</v>
      </c>
      <c r="M764" s="648">
        <v>2693.7191760964702</v>
      </c>
    </row>
    <row r="765" spans="12:13" x14ac:dyDescent="0.25">
      <c r="L765" s="643">
        <v>43067</v>
      </c>
      <c r="M765" s="648">
        <v>2695.6002353934405</v>
      </c>
    </row>
    <row r="766" spans="12:13" x14ac:dyDescent="0.25">
      <c r="L766" s="643">
        <v>43068</v>
      </c>
      <c r="M766" s="648">
        <v>2695.6357540770305</v>
      </c>
    </row>
    <row r="767" spans="12:13" x14ac:dyDescent="0.25">
      <c r="L767" s="643">
        <v>43069</v>
      </c>
      <c r="M767" s="648">
        <v>2696.5283162505198</v>
      </c>
    </row>
    <row r="768" spans="12:13" x14ac:dyDescent="0.25">
      <c r="L768" s="643">
        <v>43070</v>
      </c>
      <c r="M768" s="648">
        <v>2696.53</v>
      </c>
    </row>
    <row r="769" spans="12:13" x14ac:dyDescent="0.25">
      <c r="L769" s="643">
        <v>43071</v>
      </c>
      <c r="M769" s="648">
        <v>2696.51</v>
      </c>
    </row>
    <row r="770" spans="12:13" x14ac:dyDescent="0.25">
      <c r="L770" s="643">
        <v>43072</v>
      </c>
      <c r="M770" s="648">
        <v>2696.48</v>
      </c>
    </row>
    <row r="771" spans="12:13" x14ac:dyDescent="0.25">
      <c r="L771" s="643">
        <v>43073</v>
      </c>
      <c r="M771" s="648">
        <v>2696.33</v>
      </c>
    </row>
    <row r="772" spans="12:13" x14ac:dyDescent="0.25">
      <c r="L772" s="643">
        <v>43074</v>
      </c>
      <c r="M772" s="648">
        <v>2696.83</v>
      </c>
    </row>
    <row r="773" spans="12:13" x14ac:dyDescent="0.25">
      <c r="L773" s="643">
        <v>43075</v>
      </c>
      <c r="M773" s="648">
        <v>2697.79</v>
      </c>
    </row>
    <row r="774" spans="12:13" x14ac:dyDescent="0.25">
      <c r="L774" s="643">
        <v>43076</v>
      </c>
      <c r="M774" s="648">
        <v>2698.13</v>
      </c>
    </row>
    <row r="775" spans="12:13" x14ac:dyDescent="0.25">
      <c r="L775" s="643">
        <v>43077</v>
      </c>
      <c r="M775" s="648">
        <v>2698.54</v>
      </c>
    </row>
    <row r="776" spans="12:13" x14ac:dyDescent="0.25">
      <c r="L776" s="643">
        <v>43078</v>
      </c>
      <c r="M776" s="648">
        <v>2698.52</v>
      </c>
    </row>
    <row r="777" spans="12:13" x14ac:dyDescent="0.25">
      <c r="L777" s="643">
        <v>43079</v>
      </c>
      <c r="M777" s="648">
        <v>2698.49</v>
      </c>
    </row>
    <row r="778" spans="12:13" x14ac:dyDescent="0.25">
      <c r="L778" s="643">
        <v>43080</v>
      </c>
      <c r="M778" s="648">
        <v>2696.11</v>
      </c>
    </row>
    <row r="779" spans="12:13" x14ac:dyDescent="0.25">
      <c r="L779" s="643">
        <v>43081</v>
      </c>
      <c r="M779" s="648">
        <v>2696.18</v>
      </c>
    </row>
    <row r="780" spans="12:13" x14ac:dyDescent="0.25">
      <c r="L780" s="643">
        <v>43082</v>
      </c>
      <c r="M780" s="648">
        <v>2696.24</v>
      </c>
    </row>
    <row r="781" spans="12:13" x14ac:dyDescent="0.25">
      <c r="L781" s="643">
        <v>43083</v>
      </c>
      <c r="M781" s="648">
        <v>2697.48</v>
      </c>
    </row>
    <row r="782" spans="12:13" x14ac:dyDescent="0.25">
      <c r="L782" s="643">
        <v>43084</v>
      </c>
      <c r="M782" s="648">
        <v>2696.85</v>
      </c>
    </row>
    <row r="783" spans="12:13" x14ac:dyDescent="0.25">
      <c r="L783" s="643">
        <v>43085</v>
      </c>
      <c r="M783" s="648">
        <v>2696.9</v>
      </c>
    </row>
    <row r="784" spans="12:13" x14ac:dyDescent="0.25">
      <c r="L784" s="643">
        <v>43086</v>
      </c>
      <c r="M784" s="648">
        <v>2696.94</v>
      </c>
    </row>
    <row r="785" spans="12:13" x14ac:dyDescent="0.25">
      <c r="L785" s="643">
        <v>43087</v>
      </c>
      <c r="M785" s="648">
        <v>2695.27</v>
      </c>
    </row>
    <row r="786" spans="12:13" x14ac:dyDescent="0.25">
      <c r="L786" s="643">
        <v>43088</v>
      </c>
      <c r="M786" s="648">
        <v>2695.13</v>
      </c>
    </row>
    <row r="787" spans="12:13" x14ac:dyDescent="0.25">
      <c r="L787" s="643">
        <v>43089</v>
      </c>
      <c r="M787" s="648">
        <v>2700.54</v>
      </c>
    </row>
    <row r="788" spans="12:13" x14ac:dyDescent="0.25">
      <c r="L788" s="643">
        <v>43090</v>
      </c>
      <c r="M788" s="648">
        <v>2700.08</v>
      </c>
    </row>
    <row r="789" spans="12:13" x14ac:dyDescent="0.25">
      <c r="L789" s="643">
        <v>43091</v>
      </c>
      <c r="M789" s="648">
        <v>2697.48</v>
      </c>
    </row>
    <row r="790" spans="12:13" x14ac:dyDescent="0.25">
      <c r="L790" s="643">
        <v>43092</v>
      </c>
      <c r="M790" s="648">
        <v>2697.56</v>
      </c>
    </row>
    <row r="791" spans="12:13" x14ac:dyDescent="0.25">
      <c r="L791" s="643">
        <v>43093</v>
      </c>
      <c r="M791" s="648">
        <v>2697.55</v>
      </c>
    </row>
    <row r="792" spans="12:13" x14ac:dyDescent="0.25">
      <c r="L792" s="643">
        <v>43094</v>
      </c>
      <c r="M792" s="648">
        <v>2697.88</v>
      </c>
    </row>
    <row r="793" spans="12:13" x14ac:dyDescent="0.25">
      <c r="L793" s="643">
        <v>43095</v>
      </c>
      <c r="M793" s="648">
        <v>2698.12</v>
      </c>
    </row>
    <row r="794" spans="12:13" x14ac:dyDescent="0.25">
      <c r="L794" s="643">
        <v>43096</v>
      </c>
      <c r="M794" s="648">
        <v>2700.71</v>
      </c>
    </row>
    <row r="795" spans="12:13" x14ac:dyDescent="0.25">
      <c r="L795" s="643">
        <v>43097</v>
      </c>
      <c r="M795" s="648">
        <v>2698.74</v>
      </c>
    </row>
    <row r="796" spans="12:13" x14ac:dyDescent="0.25">
      <c r="L796" s="643">
        <v>43098</v>
      </c>
      <c r="M796" s="648">
        <v>2713.42</v>
      </c>
    </row>
    <row r="797" spans="12:13" x14ac:dyDescent="0.25">
      <c r="L797" s="643">
        <v>43099</v>
      </c>
      <c r="M797" s="648">
        <v>2713.4</v>
      </c>
    </row>
    <row r="798" spans="12:13" x14ac:dyDescent="0.25">
      <c r="L798" s="643">
        <v>43100</v>
      </c>
      <c r="M798" s="648">
        <v>2713.39</v>
      </c>
    </row>
    <row r="799" spans="12:13" x14ac:dyDescent="0.25">
      <c r="L799" s="643">
        <v>43101</v>
      </c>
      <c r="M799" s="648">
        <v>2713.43</v>
      </c>
    </row>
    <row r="800" spans="12:13" x14ac:dyDescent="0.25">
      <c r="L800" s="643">
        <v>43102</v>
      </c>
      <c r="M800" s="648">
        <v>2713.45</v>
      </c>
    </row>
    <row r="801" spans="12:13" x14ac:dyDescent="0.25">
      <c r="L801" s="643">
        <v>43103</v>
      </c>
      <c r="M801" s="648">
        <v>2710.3</v>
      </c>
    </row>
    <row r="802" spans="12:13" x14ac:dyDescent="0.25">
      <c r="L802" s="643">
        <v>43104</v>
      </c>
      <c r="M802" s="648">
        <v>2712.53</v>
      </c>
    </row>
    <row r="803" spans="12:13" x14ac:dyDescent="0.25">
      <c r="L803" s="643">
        <v>43105</v>
      </c>
      <c r="M803" s="648">
        <v>2712.04</v>
      </c>
    </row>
    <row r="804" spans="12:13" x14ac:dyDescent="0.25">
      <c r="L804" s="643">
        <v>43106</v>
      </c>
      <c r="M804" s="648">
        <v>2712.08</v>
      </c>
    </row>
    <row r="805" spans="12:13" x14ac:dyDescent="0.25">
      <c r="L805" s="643">
        <v>43107</v>
      </c>
      <c r="M805" s="648">
        <v>2712.13</v>
      </c>
    </row>
    <row r="806" spans="12:13" x14ac:dyDescent="0.25">
      <c r="L806" s="643">
        <v>43108</v>
      </c>
      <c r="M806" s="648">
        <v>2717.7</v>
      </c>
    </row>
    <row r="807" spans="12:13" x14ac:dyDescent="0.25">
      <c r="L807" s="643">
        <v>43109</v>
      </c>
      <c r="M807" s="648">
        <v>2719.59</v>
      </c>
    </row>
    <row r="808" spans="12:13" x14ac:dyDescent="0.25">
      <c r="L808" s="643">
        <v>43110</v>
      </c>
      <c r="M808" s="648">
        <v>2720.16</v>
      </c>
    </row>
    <row r="809" spans="12:13" x14ac:dyDescent="0.25">
      <c r="L809" s="643">
        <v>43111</v>
      </c>
      <c r="M809" s="648">
        <v>2722.27</v>
      </c>
    </row>
    <row r="810" spans="12:13" x14ac:dyDescent="0.25">
      <c r="L810" s="643">
        <v>43112</v>
      </c>
      <c r="M810" s="648">
        <v>2723.43</v>
      </c>
    </row>
    <row r="811" spans="12:13" x14ac:dyDescent="0.25">
      <c r="L811" s="643">
        <v>43113</v>
      </c>
      <c r="M811" s="648">
        <v>2723.47</v>
      </c>
    </row>
    <row r="812" spans="12:13" x14ac:dyDescent="0.25">
      <c r="L812" s="643">
        <v>43114</v>
      </c>
      <c r="M812" s="648">
        <v>2723.5</v>
      </c>
    </row>
    <row r="813" spans="12:13" x14ac:dyDescent="0.25">
      <c r="L813" s="643">
        <v>43115</v>
      </c>
      <c r="M813" s="648">
        <v>2726.29</v>
      </c>
    </row>
    <row r="814" spans="12:13" x14ac:dyDescent="0.25">
      <c r="L814" s="643">
        <v>43116</v>
      </c>
      <c r="M814" s="648">
        <v>2726.95</v>
      </c>
    </row>
    <row r="815" spans="12:13" x14ac:dyDescent="0.25">
      <c r="L815" s="643">
        <v>43117</v>
      </c>
      <c r="M815" s="648">
        <v>2725.98</v>
      </c>
    </row>
    <row r="816" spans="12:13" x14ac:dyDescent="0.25">
      <c r="L816" s="643">
        <v>43118</v>
      </c>
      <c r="M816" s="648">
        <v>2727.94</v>
      </c>
    </row>
    <row r="817" spans="12:13" x14ac:dyDescent="0.25">
      <c r="L817" s="643">
        <v>43119</v>
      </c>
      <c r="M817" s="648">
        <v>2728.89</v>
      </c>
    </row>
    <row r="818" spans="12:13" x14ac:dyDescent="0.25">
      <c r="L818" s="643">
        <v>43120</v>
      </c>
      <c r="M818" s="648">
        <v>2728.91</v>
      </c>
    </row>
    <row r="819" spans="12:13" x14ac:dyDescent="0.25">
      <c r="L819" s="643">
        <v>43121</v>
      </c>
      <c r="M819" s="648">
        <v>2728.93</v>
      </c>
    </row>
    <row r="820" spans="12:13" x14ac:dyDescent="0.25">
      <c r="L820" s="643">
        <v>43122</v>
      </c>
      <c r="M820" s="648">
        <v>2729.27</v>
      </c>
    </row>
    <row r="821" spans="12:13" x14ac:dyDescent="0.25">
      <c r="L821" s="643">
        <v>43123</v>
      </c>
      <c r="M821" s="648">
        <v>2731.16</v>
      </c>
    </row>
    <row r="822" spans="12:13" x14ac:dyDescent="0.25">
      <c r="L822" s="643">
        <v>43124</v>
      </c>
      <c r="M822" s="648">
        <v>2731.3</v>
      </c>
    </row>
    <row r="823" spans="12:13" x14ac:dyDescent="0.25">
      <c r="L823" s="643">
        <v>43125</v>
      </c>
      <c r="M823" s="648">
        <v>2739.17</v>
      </c>
    </row>
    <row r="824" spans="12:13" x14ac:dyDescent="0.25">
      <c r="L824" s="643">
        <v>43126</v>
      </c>
      <c r="M824" s="648">
        <v>2740.28</v>
      </c>
    </row>
    <row r="825" spans="12:13" x14ac:dyDescent="0.25">
      <c r="L825" s="643">
        <v>43127</v>
      </c>
      <c r="M825" s="648">
        <v>2740.29</v>
      </c>
    </row>
    <row r="826" spans="12:13" x14ac:dyDescent="0.25">
      <c r="L826" s="643">
        <v>43128</v>
      </c>
      <c r="M826" s="648">
        <v>2739.54</v>
      </c>
    </row>
    <row r="827" spans="12:13" x14ac:dyDescent="0.25">
      <c r="L827" s="643">
        <v>43129</v>
      </c>
      <c r="M827" s="648">
        <v>2730.21</v>
      </c>
    </row>
    <row r="828" spans="12:13" x14ac:dyDescent="0.25">
      <c r="L828" s="643">
        <v>43130</v>
      </c>
      <c r="M828" s="648">
        <v>2729.96</v>
      </c>
    </row>
    <row r="829" spans="12:13" x14ac:dyDescent="0.25">
      <c r="L829" s="643">
        <v>43131</v>
      </c>
      <c r="M829" s="648">
        <v>2732.31</v>
      </c>
    </row>
    <row r="830" spans="12:13" x14ac:dyDescent="0.25">
      <c r="L830" s="643">
        <v>43132</v>
      </c>
      <c r="M830" s="648">
        <v>2734</v>
      </c>
    </row>
    <row r="831" spans="12:13" x14ac:dyDescent="0.25">
      <c r="L831" s="643">
        <v>43133</v>
      </c>
      <c r="M831" s="648">
        <v>2734.65</v>
      </c>
    </row>
    <row r="832" spans="12:13" x14ac:dyDescent="0.25">
      <c r="L832" s="643">
        <v>43134</v>
      </c>
      <c r="M832" s="648">
        <v>2734.74</v>
      </c>
    </row>
    <row r="833" spans="12:13" x14ac:dyDescent="0.25">
      <c r="L833" s="643">
        <v>43135</v>
      </c>
      <c r="M833" s="648">
        <v>2734.82</v>
      </c>
    </row>
    <row r="834" spans="12:13" x14ac:dyDescent="0.25">
      <c r="L834" s="643">
        <v>43136</v>
      </c>
      <c r="M834" s="648">
        <v>2732.45</v>
      </c>
    </row>
    <row r="835" spans="12:13" x14ac:dyDescent="0.25">
      <c r="L835" s="643">
        <v>43137</v>
      </c>
      <c r="M835" s="648">
        <v>2733.03</v>
      </c>
    </row>
    <row r="836" spans="12:13" x14ac:dyDescent="0.25">
      <c r="L836" s="643">
        <v>43138</v>
      </c>
      <c r="M836" s="648">
        <v>2733.49</v>
      </c>
    </row>
    <row r="837" spans="12:13" x14ac:dyDescent="0.25">
      <c r="L837" s="643">
        <v>43139</v>
      </c>
      <c r="M837" s="648">
        <v>2736.13</v>
      </c>
    </row>
    <row r="838" spans="12:13" x14ac:dyDescent="0.25">
      <c r="L838" s="643">
        <v>43140</v>
      </c>
      <c r="M838" s="648">
        <v>2736.49</v>
      </c>
    </row>
    <row r="839" spans="12:13" x14ac:dyDescent="0.25">
      <c r="L839" s="643">
        <v>43141</v>
      </c>
      <c r="M839" s="648">
        <v>2736.52</v>
      </c>
    </row>
    <row r="840" spans="12:13" x14ac:dyDescent="0.25">
      <c r="L840" s="643">
        <v>43142</v>
      </c>
      <c r="M840" s="648">
        <v>2736.55</v>
      </c>
    </row>
    <row r="841" spans="12:13" x14ac:dyDescent="0.25">
      <c r="L841" s="643">
        <v>43143</v>
      </c>
      <c r="M841" s="648">
        <v>2736.11</v>
      </c>
    </row>
    <row r="842" spans="12:13" x14ac:dyDescent="0.25">
      <c r="L842" s="643">
        <v>43144</v>
      </c>
      <c r="M842" s="648">
        <v>2735.28</v>
      </c>
    </row>
    <row r="843" spans="12:13" x14ac:dyDescent="0.25">
      <c r="L843" s="643">
        <v>43145</v>
      </c>
      <c r="M843" s="648">
        <v>2731.08</v>
      </c>
    </row>
    <row r="844" spans="12:13" x14ac:dyDescent="0.25">
      <c r="L844" s="643">
        <v>43146</v>
      </c>
      <c r="M844" s="648">
        <v>2729.38</v>
      </c>
    </row>
    <row r="845" spans="12:13" x14ac:dyDescent="0.25">
      <c r="L845" s="643">
        <v>43147</v>
      </c>
      <c r="M845" s="648">
        <v>2729.42</v>
      </c>
    </row>
    <row r="846" spans="12:13" x14ac:dyDescent="0.25">
      <c r="L846" s="643">
        <v>43148</v>
      </c>
      <c r="M846" s="648">
        <v>2729.47</v>
      </c>
    </row>
    <row r="847" spans="12:13" x14ac:dyDescent="0.25">
      <c r="L847" s="643">
        <v>43149</v>
      </c>
      <c r="M847" s="648">
        <v>2729.69</v>
      </c>
    </row>
    <row r="848" spans="12:13" x14ac:dyDescent="0.25">
      <c r="L848" s="643">
        <v>43150</v>
      </c>
      <c r="M848" s="648">
        <v>2729.55</v>
      </c>
    </row>
    <row r="849" spans="12:13" x14ac:dyDescent="0.25">
      <c r="L849" s="643">
        <v>43151</v>
      </c>
      <c r="M849" s="648">
        <v>2729.69</v>
      </c>
    </row>
    <row r="850" spans="12:13" x14ac:dyDescent="0.25">
      <c r="L850" s="643">
        <v>43152</v>
      </c>
      <c r="M850" s="648">
        <v>2729.9</v>
      </c>
    </row>
    <row r="851" spans="12:13" x14ac:dyDescent="0.25">
      <c r="L851" s="643">
        <v>43153</v>
      </c>
      <c r="M851" s="648">
        <v>2733.48</v>
      </c>
    </row>
    <row r="852" spans="12:13" x14ac:dyDescent="0.25">
      <c r="L852" s="643">
        <v>43154</v>
      </c>
      <c r="M852" s="648">
        <v>2735.83</v>
      </c>
    </row>
    <row r="853" spans="12:13" x14ac:dyDescent="0.25">
      <c r="L853" s="643">
        <v>43155</v>
      </c>
      <c r="M853" s="648">
        <v>2735.88</v>
      </c>
    </row>
    <row r="854" spans="12:13" x14ac:dyDescent="0.25">
      <c r="L854" s="643">
        <v>43156</v>
      </c>
      <c r="M854" s="648">
        <v>2734.77</v>
      </c>
    </row>
    <row r="855" spans="12:13" x14ac:dyDescent="0.25">
      <c r="L855" s="643">
        <v>43157</v>
      </c>
      <c r="M855" s="648">
        <v>2733.69</v>
      </c>
    </row>
    <row r="856" spans="12:13" x14ac:dyDescent="0.25">
      <c r="L856" s="643">
        <v>43158</v>
      </c>
      <c r="M856" s="648">
        <v>2733.67</v>
      </c>
    </row>
    <row r="857" spans="12:13" x14ac:dyDescent="0.25">
      <c r="L857" s="643">
        <v>43159</v>
      </c>
      <c r="M857" s="648">
        <v>2733.16</v>
      </c>
    </row>
    <row r="858" spans="12:13" x14ac:dyDescent="0.25">
      <c r="L858" s="643">
        <v>43160</v>
      </c>
      <c r="M858" s="648">
        <v>2733.01</v>
      </c>
    </row>
    <row r="859" spans="12:13" x14ac:dyDescent="0.25">
      <c r="L859" s="643">
        <v>43161</v>
      </c>
      <c r="M859" s="648">
        <v>2732.58</v>
      </c>
    </row>
    <row r="860" spans="12:13" x14ac:dyDescent="0.25">
      <c r="L860" s="643">
        <v>43162</v>
      </c>
      <c r="M860" s="648">
        <v>2733.56</v>
      </c>
    </row>
    <row r="861" spans="12:13" x14ac:dyDescent="0.25">
      <c r="L861" s="643">
        <v>43163</v>
      </c>
      <c r="M861" s="648">
        <v>2733.62</v>
      </c>
    </row>
    <row r="862" spans="12:13" x14ac:dyDescent="0.25">
      <c r="L862" s="643">
        <v>43164</v>
      </c>
      <c r="M862" s="648">
        <v>2734</v>
      </c>
    </row>
    <row r="863" spans="12:13" x14ac:dyDescent="0.25">
      <c r="L863" s="643">
        <v>43165</v>
      </c>
      <c r="M863" s="648">
        <v>2733.67</v>
      </c>
    </row>
    <row r="864" spans="12:13" x14ac:dyDescent="0.25">
      <c r="L864" s="643">
        <v>43166</v>
      </c>
      <c r="M864" s="648">
        <v>2736.97</v>
      </c>
    </row>
    <row r="865" spans="12:13" x14ac:dyDescent="0.25">
      <c r="L865" s="643">
        <v>43167</v>
      </c>
      <c r="M865" s="648">
        <v>2736.49</v>
      </c>
    </row>
    <row r="866" spans="12:13" x14ac:dyDescent="0.25">
      <c r="L866" s="643">
        <v>43168</v>
      </c>
      <c r="M866" s="648">
        <v>2738.43</v>
      </c>
    </row>
    <row r="867" spans="12:13" x14ac:dyDescent="0.25">
      <c r="L867" s="643">
        <v>43169</v>
      </c>
      <c r="M867" s="648">
        <v>2738.48</v>
      </c>
    </row>
    <row r="868" spans="12:13" x14ac:dyDescent="0.25">
      <c r="L868" s="643">
        <v>43170</v>
      </c>
      <c r="M868" s="648">
        <v>2737.29</v>
      </c>
    </row>
    <row r="869" spans="12:13" x14ac:dyDescent="0.25">
      <c r="L869" s="643">
        <v>43171</v>
      </c>
      <c r="M869" s="648">
        <v>2743.08</v>
      </c>
    </row>
    <row r="870" spans="12:13" x14ac:dyDescent="0.25">
      <c r="L870" s="643">
        <v>43172</v>
      </c>
      <c r="M870" s="648">
        <v>2744.44</v>
      </c>
    </row>
    <row r="871" spans="12:13" x14ac:dyDescent="0.25">
      <c r="L871" s="643">
        <v>43173</v>
      </c>
      <c r="M871" s="648">
        <v>2745.35</v>
      </c>
    </row>
    <row r="872" spans="12:13" x14ac:dyDescent="0.25">
      <c r="L872" s="643">
        <v>43174</v>
      </c>
      <c r="M872" s="648">
        <v>2746.91</v>
      </c>
    </row>
    <row r="873" spans="12:13" x14ac:dyDescent="0.25">
      <c r="L873" s="643">
        <v>43175</v>
      </c>
      <c r="M873" s="648">
        <v>2748.24</v>
      </c>
    </row>
    <row r="874" spans="12:13" x14ac:dyDescent="0.25">
      <c r="L874" s="643">
        <v>43176</v>
      </c>
      <c r="M874" s="648">
        <v>2748.31</v>
      </c>
    </row>
    <row r="875" spans="12:13" x14ac:dyDescent="0.25">
      <c r="L875" s="643">
        <v>43177</v>
      </c>
      <c r="M875" s="648">
        <v>2748.38</v>
      </c>
    </row>
    <row r="876" spans="12:13" x14ac:dyDescent="0.25">
      <c r="L876" s="643">
        <v>43178</v>
      </c>
      <c r="M876" s="648">
        <v>2749.04</v>
      </c>
    </row>
    <row r="877" spans="12:13" x14ac:dyDescent="0.25">
      <c r="L877" s="643">
        <v>43179</v>
      </c>
      <c r="M877" s="648">
        <v>2750.1</v>
      </c>
    </row>
    <row r="878" spans="12:13" x14ac:dyDescent="0.25">
      <c r="L878" s="643">
        <v>43180</v>
      </c>
      <c r="M878" s="648">
        <v>2751.11</v>
      </c>
    </row>
    <row r="879" spans="12:13" x14ac:dyDescent="0.25">
      <c r="L879" s="643">
        <v>43181</v>
      </c>
      <c r="M879" s="648">
        <v>2750.7</v>
      </c>
    </row>
    <row r="880" spans="12:13" x14ac:dyDescent="0.25">
      <c r="L880" s="643">
        <v>43182</v>
      </c>
      <c r="M880" s="648">
        <v>2751.37</v>
      </c>
    </row>
    <row r="881" spans="12:13" x14ac:dyDescent="0.25">
      <c r="L881" s="643">
        <v>43183</v>
      </c>
      <c r="M881" s="648">
        <v>2751.46</v>
      </c>
    </row>
    <row r="882" spans="12:13" x14ac:dyDescent="0.25">
      <c r="L882" s="643">
        <v>43184</v>
      </c>
      <c r="M882" s="648">
        <v>2751.5</v>
      </c>
    </row>
    <row r="883" spans="12:13" x14ac:dyDescent="0.25">
      <c r="L883" s="643">
        <v>43185</v>
      </c>
      <c r="M883" s="648">
        <v>2745.89</v>
      </c>
    </row>
    <row r="884" spans="12:13" x14ac:dyDescent="0.25">
      <c r="L884" s="643">
        <v>43186</v>
      </c>
      <c r="M884" s="648">
        <v>2745.96</v>
      </c>
    </row>
    <row r="885" spans="12:13" x14ac:dyDescent="0.25">
      <c r="L885" s="643">
        <v>43187</v>
      </c>
      <c r="M885" s="648">
        <v>2751.53</v>
      </c>
    </row>
    <row r="886" spans="12:13" x14ac:dyDescent="0.25">
      <c r="L886" s="643">
        <v>43188</v>
      </c>
      <c r="M886" s="648">
        <v>2750.04</v>
      </c>
    </row>
    <row r="887" spans="12:13" x14ac:dyDescent="0.25">
      <c r="L887" s="643">
        <v>43189</v>
      </c>
      <c r="M887" s="648">
        <v>2748.62</v>
      </c>
    </row>
    <row r="888" spans="12:13" x14ac:dyDescent="0.25">
      <c r="L888" s="643">
        <v>43190</v>
      </c>
      <c r="M888" s="648">
        <v>2748.68</v>
      </c>
    </row>
    <row r="889" spans="12:13" x14ac:dyDescent="0.25">
      <c r="L889" s="643">
        <v>43191</v>
      </c>
      <c r="M889" s="648">
        <v>2748.74</v>
      </c>
    </row>
    <row r="890" spans="12:13" x14ac:dyDescent="0.25">
      <c r="L890" s="643">
        <v>43192</v>
      </c>
      <c r="M890" s="648">
        <v>2747.96</v>
      </c>
    </row>
    <row r="891" spans="12:13" x14ac:dyDescent="0.25">
      <c r="L891" s="643">
        <v>43193</v>
      </c>
      <c r="M891" s="648">
        <v>2753.01</v>
      </c>
    </row>
    <row r="892" spans="12:13" x14ac:dyDescent="0.25">
      <c r="L892" s="643">
        <v>43194</v>
      </c>
      <c r="M892" s="648">
        <v>2752.89</v>
      </c>
    </row>
    <row r="893" spans="12:13" x14ac:dyDescent="0.25">
      <c r="L893" s="643">
        <v>43195</v>
      </c>
      <c r="M893" s="648">
        <v>2753.12</v>
      </c>
    </row>
    <row r="894" spans="12:13" x14ac:dyDescent="0.25">
      <c r="L894" s="643">
        <v>43196</v>
      </c>
      <c r="M894" s="648">
        <v>2753.2</v>
      </c>
    </row>
    <row r="895" spans="12:13" x14ac:dyDescent="0.25">
      <c r="L895" s="643">
        <v>43197</v>
      </c>
      <c r="M895" s="648">
        <v>2752.45</v>
      </c>
    </row>
    <row r="896" spans="12:13" x14ac:dyDescent="0.25">
      <c r="L896" s="643">
        <v>43198</v>
      </c>
      <c r="M896" s="648">
        <v>2752.5</v>
      </c>
    </row>
    <row r="897" spans="12:13" x14ac:dyDescent="0.25">
      <c r="L897" s="643">
        <v>43199</v>
      </c>
      <c r="M897" s="648">
        <v>2752.56</v>
      </c>
    </row>
    <row r="898" spans="12:13" x14ac:dyDescent="0.25">
      <c r="L898" s="643">
        <v>43200</v>
      </c>
      <c r="M898" s="648">
        <v>2750.16</v>
      </c>
    </row>
    <row r="899" spans="12:13" x14ac:dyDescent="0.25">
      <c r="L899" s="643">
        <v>43201</v>
      </c>
      <c r="M899" s="648">
        <v>2750.96</v>
      </c>
    </row>
    <row r="900" spans="12:13" x14ac:dyDescent="0.25">
      <c r="L900" s="643">
        <v>43202</v>
      </c>
      <c r="M900" s="648">
        <v>2751.9</v>
      </c>
    </row>
    <row r="901" spans="12:13" x14ac:dyDescent="0.25">
      <c r="L901" s="643">
        <v>43203</v>
      </c>
      <c r="M901" s="648">
        <v>2751.82</v>
      </c>
    </row>
    <row r="902" spans="12:13" x14ac:dyDescent="0.25">
      <c r="L902" s="643">
        <v>43204</v>
      </c>
      <c r="M902" s="648">
        <v>2751.87</v>
      </c>
    </row>
    <row r="903" spans="12:13" x14ac:dyDescent="0.25">
      <c r="L903" s="643">
        <v>43205</v>
      </c>
      <c r="M903" s="648">
        <v>2751.94</v>
      </c>
    </row>
    <row r="904" spans="12:13" x14ac:dyDescent="0.25">
      <c r="L904" s="643">
        <v>43206</v>
      </c>
      <c r="M904" s="648">
        <v>2755.17</v>
      </c>
    </row>
    <row r="905" spans="12:13" x14ac:dyDescent="0.25">
      <c r="L905" s="643">
        <v>43207</v>
      </c>
      <c r="M905" s="648">
        <v>2754.36</v>
      </c>
    </row>
    <row r="906" spans="12:13" x14ac:dyDescent="0.25">
      <c r="L906" s="643">
        <v>43208</v>
      </c>
      <c r="M906" s="648">
        <v>2753.93</v>
      </c>
    </row>
    <row r="907" spans="12:13" x14ac:dyDescent="0.25">
      <c r="L907" s="643">
        <v>43209</v>
      </c>
      <c r="M907" s="648">
        <v>2755.62</v>
      </c>
    </row>
    <row r="908" spans="12:13" x14ac:dyDescent="0.25">
      <c r="L908" s="643">
        <v>43210</v>
      </c>
      <c r="M908" s="648">
        <v>2755.77</v>
      </c>
    </row>
    <row r="909" spans="12:13" x14ac:dyDescent="0.25">
      <c r="L909" s="643">
        <v>43211</v>
      </c>
      <c r="M909" s="648">
        <v>2755.82</v>
      </c>
    </row>
    <row r="910" spans="12:13" x14ac:dyDescent="0.25">
      <c r="L910" s="643">
        <v>43212</v>
      </c>
      <c r="M910" s="648">
        <v>2755.86</v>
      </c>
    </row>
    <row r="911" spans="12:13" x14ac:dyDescent="0.25">
      <c r="L911" s="643">
        <v>43213</v>
      </c>
      <c r="M911" s="648">
        <v>2757.43</v>
      </c>
    </row>
    <row r="912" spans="12:13" x14ac:dyDescent="0.25">
      <c r="L912" s="643">
        <v>43214</v>
      </c>
      <c r="M912" s="648">
        <v>2758.07</v>
      </c>
    </row>
    <row r="913" spans="12:13" x14ac:dyDescent="0.25">
      <c r="L913" s="643">
        <v>43215</v>
      </c>
      <c r="M913" s="648">
        <v>2758.64</v>
      </c>
    </row>
    <row r="914" spans="12:13" x14ac:dyDescent="0.25">
      <c r="L914" s="643">
        <v>43216</v>
      </c>
      <c r="M914" s="648">
        <v>2756.73</v>
      </c>
    </row>
    <row r="915" spans="12:13" x14ac:dyDescent="0.25">
      <c r="L915" s="643">
        <v>43217</v>
      </c>
      <c r="M915" s="648">
        <v>2757.98</v>
      </c>
    </row>
    <row r="916" spans="12:13" x14ac:dyDescent="0.25">
      <c r="L916" s="643">
        <v>43218</v>
      </c>
      <c r="M916" s="648">
        <v>2758.02</v>
      </c>
    </row>
    <row r="917" spans="12:13" x14ac:dyDescent="0.25">
      <c r="L917" s="643">
        <v>43219</v>
      </c>
      <c r="M917" s="648">
        <v>2758.07</v>
      </c>
    </row>
    <row r="918" spans="12:13" x14ac:dyDescent="0.25">
      <c r="L918" s="643">
        <v>43220</v>
      </c>
      <c r="M918" s="648">
        <v>2758.21</v>
      </c>
    </row>
    <row r="919" spans="12:13" x14ac:dyDescent="0.25">
      <c r="L919" s="643">
        <v>43221</v>
      </c>
      <c r="M919" s="648">
        <v>2758.25</v>
      </c>
    </row>
    <row r="920" spans="12:13" x14ac:dyDescent="0.25">
      <c r="L920" s="643">
        <v>43222</v>
      </c>
      <c r="M920" s="648">
        <v>2758.23</v>
      </c>
    </row>
    <row r="921" spans="12:13" x14ac:dyDescent="0.25">
      <c r="L921" s="643">
        <v>43223</v>
      </c>
      <c r="M921" s="648">
        <v>2757.75</v>
      </c>
    </row>
    <row r="922" spans="12:13" x14ac:dyDescent="0.25">
      <c r="L922" s="643">
        <v>43224</v>
      </c>
      <c r="M922" s="648">
        <v>2751.17</v>
      </c>
    </row>
    <row r="923" spans="12:13" x14ac:dyDescent="0.25">
      <c r="L923" s="643">
        <v>43225</v>
      </c>
      <c r="M923" s="648">
        <v>2751.28</v>
      </c>
    </row>
    <row r="924" spans="12:13" x14ac:dyDescent="0.25">
      <c r="L924" s="643">
        <v>43226</v>
      </c>
      <c r="M924" s="648">
        <v>2751.52</v>
      </c>
    </row>
    <row r="925" spans="12:13" x14ac:dyDescent="0.25">
      <c r="L925" s="643">
        <v>43227</v>
      </c>
      <c r="M925" s="648">
        <v>2754.48</v>
      </c>
    </row>
    <row r="926" spans="12:13" x14ac:dyDescent="0.25">
      <c r="L926" s="643">
        <v>43228</v>
      </c>
      <c r="M926" s="648">
        <v>2754.42</v>
      </c>
    </row>
    <row r="927" spans="12:13" x14ac:dyDescent="0.25">
      <c r="L927" s="643">
        <v>43229</v>
      </c>
      <c r="M927" s="648">
        <v>2755.23</v>
      </c>
    </row>
    <row r="928" spans="12:13" x14ac:dyDescent="0.25">
      <c r="L928" s="643">
        <v>43230</v>
      </c>
      <c r="M928" s="648">
        <v>2755.87</v>
      </c>
    </row>
    <row r="929" spans="12:13" x14ac:dyDescent="0.25">
      <c r="L929" s="643">
        <v>43231</v>
      </c>
      <c r="M929" s="648">
        <v>2755.53</v>
      </c>
    </row>
    <row r="930" spans="12:13" x14ac:dyDescent="0.25">
      <c r="L930" s="643">
        <v>43232</v>
      </c>
      <c r="M930" s="648">
        <v>2755.61</v>
      </c>
    </row>
    <row r="931" spans="12:13" x14ac:dyDescent="0.25">
      <c r="L931" s="643">
        <v>43233</v>
      </c>
      <c r="M931" s="648">
        <v>2755.69</v>
      </c>
    </row>
    <row r="932" spans="12:13" x14ac:dyDescent="0.25">
      <c r="L932" s="643">
        <v>43234</v>
      </c>
      <c r="M932" s="648">
        <v>2756.11</v>
      </c>
    </row>
    <row r="933" spans="12:13" x14ac:dyDescent="0.25">
      <c r="L933" s="643">
        <v>43235</v>
      </c>
      <c r="M933" s="648">
        <v>2756.65</v>
      </c>
    </row>
    <row r="934" spans="12:13" x14ac:dyDescent="0.25">
      <c r="L934" s="643">
        <v>43236</v>
      </c>
      <c r="M934" s="648">
        <v>2757.66</v>
      </c>
    </row>
    <row r="935" spans="12:13" x14ac:dyDescent="0.25">
      <c r="L935" s="643">
        <v>43237</v>
      </c>
      <c r="M935" s="648">
        <v>2755.54</v>
      </c>
    </row>
    <row r="936" spans="12:13" x14ac:dyDescent="0.25">
      <c r="L936" s="643">
        <v>43238</v>
      </c>
      <c r="M936" s="648">
        <v>2756.83</v>
      </c>
    </row>
    <row r="937" spans="12:13" x14ac:dyDescent="0.25">
      <c r="L937" s="643">
        <v>43239</v>
      </c>
      <c r="M937" s="648">
        <v>2756.91</v>
      </c>
    </row>
    <row r="938" spans="12:13" x14ac:dyDescent="0.25">
      <c r="L938" s="643">
        <v>43240</v>
      </c>
      <c r="M938" s="648">
        <v>2756.98</v>
      </c>
    </row>
    <row r="939" spans="12:13" x14ac:dyDescent="0.25">
      <c r="L939" s="643">
        <v>43241</v>
      </c>
      <c r="M939" s="648">
        <v>2756.39</v>
      </c>
    </row>
    <row r="940" spans="12:13" x14ac:dyDescent="0.25">
      <c r="L940" s="643">
        <v>43242</v>
      </c>
      <c r="M940" s="648">
        <v>2756.37</v>
      </c>
    </row>
    <row r="941" spans="12:13" x14ac:dyDescent="0.25">
      <c r="L941" s="643">
        <v>43243</v>
      </c>
      <c r="M941" s="648">
        <v>2757.22</v>
      </c>
    </row>
    <row r="942" spans="12:13" x14ac:dyDescent="0.25">
      <c r="L942" s="643">
        <v>43244</v>
      </c>
      <c r="M942" s="648">
        <v>2758.97</v>
      </c>
    </row>
    <row r="943" spans="12:13" x14ac:dyDescent="0.25">
      <c r="L943" s="643">
        <v>43245</v>
      </c>
      <c r="M943" s="648">
        <v>2758.79</v>
      </c>
    </row>
    <row r="944" spans="12:13" x14ac:dyDescent="0.25">
      <c r="L944" s="643">
        <v>43246</v>
      </c>
      <c r="M944" s="648">
        <v>2758.87</v>
      </c>
    </row>
    <row r="945" spans="12:13" x14ac:dyDescent="0.25">
      <c r="L945" s="643">
        <v>43247</v>
      </c>
      <c r="M945" s="648">
        <v>2758.95</v>
      </c>
    </row>
    <row r="946" spans="12:13" x14ac:dyDescent="0.25">
      <c r="L946" s="643">
        <v>43248</v>
      </c>
      <c r="M946" s="648">
        <v>2758.24</v>
      </c>
    </row>
    <row r="947" spans="12:13" x14ac:dyDescent="0.25">
      <c r="L947" s="643">
        <v>43249</v>
      </c>
      <c r="M947" s="648">
        <v>2757.09</v>
      </c>
    </row>
    <row r="948" spans="12:13" x14ac:dyDescent="0.25">
      <c r="L948" s="643">
        <v>43250</v>
      </c>
      <c r="M948" s="648">
        <v>2766.46</v>
      </c>
    </row>
    <row r="949" spans="12:13" x14ac:dyDescent="0.25">
      <c r="L949" s="643">
        <v>43251</v>
      </c>
      <c r="M949" s="648">
        <v>2768.98</v>
      </c>
    </row>
    <row r="950" spans="12:13" x14ac:dyDescent="0.25">
      <c r="L950" s="643">
        <v>43252</v>
      </c>
      <c r="M950" s="648">
        <v>2769.12</v>
      </c>
    </row>
    <row r="951" spans="12:13" x14ac:dyDescent="0.25">
      <c r="L951" s="643">
        <v>43253</v>
      </c>
      <c r="M951" s="648">
        <v>2769.16</v>
      </c>
    </row>
    <row r="952" spans="12:13" x14ac:dyDescent="0.25">
      <c r="L952" s="643">
        <v>43254</v>
      </c>
      <c r="M952" s="648">
        <v>2769.2</v>
      </c>
    </row>
    <row r="953" spans="12:13" x14ac:dyDescent="0.25">
      <c r="L953" s="643">
        <v>43255</v>
      </c>
      <c r="M953" s="648">
        <v>2769.32</v>
      </c>
    </row>
    <row r="954" spans="12:13" x14ac:dyDescent="0.25">
      <c r="L954" s="643">
        <v>43256</v>
      </c>
      <c r="M954" s="648">
        <v>2792.8</v>
      </c>
    </row>
    <row r="955" spans="12:13" x14ac:dyDescent="0.25">
      <c r="L955" s="643">
        <v>43257</v>
      </c>
      <c r="M955" s="648">
        <v>2794.82</v>
      </c>
    </row>
    <row r="956" spans="12:13" x14ac:dyDescent="0.25">
      <c r="L956" s="643">
        <v>43258</v>
      </c>
      <c r="M956" s="648">
        <v>2794.73</v>
      </c>
    </row>
    <row r="957" spans="12:13" x14ac:dyDescent="0.25">
      <c r="L957" s="643">
        <v>43259</v>
      </c>
      <c r="M957" s="648">
        <v>2795.35</v>
      </c>
    </row>
    <row r="958" spans="12:13" x14ac:dyDescent="0.25">
      <c r="L958" s="643">
        <v>43260</v>
      </c>
      <c r="M958" s="648">
        <v>2795.37</v>
      </c>
    </row>
    <row r="959" spans="12:13" x14ac:dyDescent="0.25">
      <c r="L959" s="643">
        <v>43261</v>
      </c>
      <c r="M959" s="648">
        <v>2795.39</v>
      </c>
    </row>
    <row r="960" spans="12:13" x14ac:dyDescent="0.25">
      <c r="L960" s="643">
        <v>43262</v>
      </c>
      <c r="M960" s="648">
        <v>2793.86</v>
      </c>
    </row>
    <row r="961" spans="12:13" x14ac:dyDescent="0.25">
      <c r="L961" s="643">
        <v>43263</v>
      </c>
      <c r="M961" s="648">
        <v>2774.42</v>
      </c>
    </row>
    <row r="962" spans="12:13" x14ac:dyDescent="0.25">
      <c r="L962" s="643">
        <v>43264</v>
      </c>
      <c r="M962" s="648">
        <v>2777.66</v>
      </c>
    </row>
    <row r="963" spans="12:13" x14ac:dyDescent="0.25">
      <c r="L963" s="643">
        <v>43265</v>
      </c>
      <c r="M963" s="648">
        <v>2778.93</v>
      </c>
    </row>
    <row r="964" spans="12:13" x14ac:dyDescent="0.25">
      <c r="L964" s="643">
        <v>43266</v>
      </c>
      <c r="M964" s="648">
        <v>2778.91</v>
      </c>
    </row>
    <row r="965" spans="12:13" x14ac:dyDescent="0.25">
      <c r="L965" s="643">
        <v>43267</v>
      </c>
      <c r="M965" s="648">
        <v>2778.93</v>
      </c>
    </row>
    <row r="966" spans="12:13" x14ac:dyDescent="0.25">
      <c r="L966" s="643">
        <v>43268</v>
      </c>
      <c r="M966" s="648">
        <v>2778.96</v>
      </c>
    </row>
    <row r="967" spans="12:13" x14ac:dyDescent="0.25">
      <c r="L967" s="643">
        <v>43269</v>
      </c>
      <c r="M967" s="648">
        <v>2779.73</v>
      </c>
    </row>
    <row r="968" spans="12:13" x14ac:dyDescent="0.25">
      <c r="L968" s="643">
        <v>43270</v>
      </c>
      <c r="M968" s="648">
        <v>2778.68</v>
      </c>
    </row>
    <row r="969" spans="12:13" x14ac:dyDescent="0.25">
      <c r="L969" s="643">
        <v>43271</v>
      </c>
      <c r="M969" s="648">
        <v>2779.23</v>
      </c>
    </row>
    <row r="970" spans="12:13" x14ac:dyDescent="0.25">
      <c r="L970" s="643">
        <v>43272</v>
      </c>
      <c r="M970" s="648">
        <v>2776.86</v>
      </c>
    </row>
    <row r="971" spans="12:13" x14ac:dyDescent="0.25">
      <c r="L971" s="643">
        <v>43273</v>
      </c>
      <c r="M971" s="648">
        <v>2776.23</v>
      </c>
    </row>
    <row r="972" spans="12:13" x14ac:dyDescent="0.25">
      <c r="L972" s="643">
        <v>43274</v>
      </c>
      <c r="M972" s="648">
        <v>2775.58</v>
      </c>
    </row>
    <row r="973" spans="12:13" x14ac:dyDescent="0.25">
      <c r="L973" s="643">
        <v>43275</v>
      </c>
      <c r="M973" s="648">
        <v>2775.63</v>
      </c>
    </row>
    <row r="974" spans="12:13" x14ac:dyDescent="0.25">
      <c r="L974" s="643">
        <v>43276</v>
      </c>
      <c r="M974" s="648">
        <v>2783</v>
      </c>
    </row>
    <row r="975" spans="12:13" x14ac:dyDescent="0.25">
      <c r="L975" s="643">
        <v>43277</v>
      </c>
      <c r="M975" s="648">
        <v>2782.99</v>
      </c>
    </row>
    <row r="976" spans="12:13" x14ac:dyDescent="0.25">
      <c r="L976" s="643">
        <v>43278</v>
      </c>
      <c r="M976" s="648">
        <v>2783.01</v>
      </c>
    </row>
    <row r="977" spans="12:13" x14ac:dyDescent="0.25">
      <c r="L977" s="643">
        <v>43279</v>
      </c>
      <c r="M977" s="648">
        <v>2784.37</v>
      </c>
    </row>
    <row r="978" spans="12:13" x14ac:dyDescent="0.25">
      <c r="L978" s="643">
        <v>43280</v>
      </c>
      <c r="M978" s="648">
        <v>2788.59</v>
      </c>
    </row>
    <row r="979" spans="12:13" x14ac:dyDescent="0.25">
      <c r="L979" s="643">
        <v>43281</v>
      </c>
      <c r="M979" s="648">
        <v>2788.61</v>
      </c>
    </row>
    <row r="980" spans="12:13" x14ac:dyDescent="0.25">
      <c r="L980" s="643">
        <v>43282</v>
      </c>
      <c r="M980" s="648">
        <v>2788.57</v>
      </c>
    </row>
    <row r="981" spans="12:13" x14ac:dyDescent="0.25">
      <c r="L981" s="643">
        <v>43283</v>
      </c>
      <c r="M981" s="648">
        <v>2791.92</v>
      </c>
    </row>
    <row r="982" spans="12:13" x14ac:dyDescent="0.25">
      <c r="L982" s="643">
        <v>43284</v>
      </c>
      <c r="M982" s="648">
        <v>2791.56</v>
      </c>
    </row>
    <row r="983" spans="12:13" x14ac:dyDescent="0.25">
      <c r="L983" s="643">
        <v>43285</v>
      </c>
      <c r="M983" s="648">
        <v>2790.91</v>
      </c>
    </row>
    <row r="984" spans="12:13" x14ac:dyDescent="0.25">
      <c r="L984" s="643">
        <v>43286</v>
      </c>
      <c r="M984" s="648">
        <v>2788.84</v>
      </c>
    </row>
    <row r="985" spans="12:13" x14ac:dyDescent="0.25">
      <c r="L985" s="643">
        <v>43287</v>
      </c>
      <c r="M985" s="648">
        <v>2789.87</v>
      </c>
    </row>
    <row r="986" spans="12:13" x14ac:dyDescent="0.25">
      <c r="L986" s="643">
        <v>43288</v>
      </c>
      <c r="M986" s="648">
        <v>2787.68</v>
      </c>
    </row>
    <row r="987" spans="12:13" x14ac:dyDescent="0.25">
      <c r="L987" s="643">
        <v>43289</v>
      </c>
      <c r="M987" s="648">
        <v>2787.72</v>
      </c>
    </row>
    <row r="988" spans="12:13" x14ac:dyDescent="0.25">
      <c r="L988" s="643">
        <v>43290</v>
      </c>
      <c r="M988" s="648">
        <v>2779.39</v>
      </c>
    </row>
    <row r="989" spans="12:13" x14ac:dyDescent="0.25">
      <c r="L989" s="643">
        <v>43291</v>
      </c>
      <c r="M989" s="648">
        <v>2790.22</v>
      </c>
    </row>
    <row r="990" spans="12:13" x14ac:dyDescent="0.25">
      <c r="L990" s="643">
        <v>43292</v>
      </c>
      <c r="M990" s="648">
        <v>2788.19</v>
      </c>
    </row>
    <row r="991" spans="12:13" x14ac:dyDescent="0.25">
      <c r="L991" s="643">
        <v>43293</v>
      </c>
      <c r="M991" s="648">
        <v>2788.29</v>
      </c>
    </row>
    <row r="992" spans="12:13" x14ac:dyDescent="0.25">
      <c r="L992" s="643">
        <v>43294</v>
      </c>
      <c r="M992" s="648">
        <v>2787.98</v>
      </c>
    </row>
    <row r="993" spans="12:13" x14ac:dyDescent="0.25">
      <c r="L993" s="643">
        <v>43295</v>
      </c>
      <c r="M993" s="648">
        <v>2788.01</v>
      </c>
    </row>
    <row r="994" spans="12:13" x14ac:dyDescent="0.25">
      <c r="L994" s="643">
        <v>43296</v>
      </c>
      <c r="M994" s="648">
        <v>2788.05</v>
      </c>
    </row>
    <row r="995" spans="12:13" x14ac:dyDescent="0.25">
      <c r="L995" s="643">
        <v>43297</v>
      </c>
      <c r="M995" s="648">
        <v>2786.83</v>
      </c>
    </row>
    <row r="996" spans="12:13" x14ac:dyDescent="0.25">
      <c r="L996" s="643">
        <v>43298</v>
      </c>
      <c r="M996" s="648">
        <v>2792.44</v>
      </c>
    </row>
    <row r="997" spans="12:13" x14ac:dyDescent="0.25">
      <c r="L997" s="643">
        <v>43299</v>
      </c>
      <c r="M997" s="648">
        <v>2801.57</v>
      </c>
    </row>
    <row r="998" spans="12:13" x14ac:dyDescent="0.25">
      <c r="L998" s="643">
        <v>43300</v>
      </c>
      <c r="M998" s="648">
        <v>2799.56</v>
      </c>
    </row>
    <row r="999" spans="12:13" x14ac:dyDescent="0.25">
      <c r="L999" s="643">
        <v>43301</v>
      </c>
      <c r="M999" s="648">
        <v>2802.91</v>
      </c>
    </row>
    <row r="1000" spans="12:13" x14ac:dyDescent="0.25">
      <c r="L1000" s="643">
        <v>43302</v>
      </c>
      <c r="M1000" s="648">
        <v>2802.96</v>
      </c>
    </row>
    <row r="1001" spans="12:13" x14ac:dyDescent="0.25">
      <c r="L1001" s="643">
        <v>43303</v>
      </c>
      <c r="M1001" s="648">
        <v>2803.01</v>
      </c>
    </row>
    <row r="1002" spans="12:13" x14ac:dyDescent="0.25">
      <c r="L1002" s="643">
        <v>43304</v>
      </c>
      <c r="M1002" s="648">
        <v>2798.48</v>
      </c>
    </row>
    <row r="1003" spans="12:13" x14ac:dyDescent="0.25">
      <c r="L1003" s="643">
        <v>43305</v>
      </c>
      <c r="M1003" s="648">
        <v>2799.29</v>
      </c>
    </row>
    <row r="1004" spans="12:13" x14ac:dyDescent="0.25">
      <c r="L1004" s="643">
        <v>43306</v>
      </c>
      <c r="M1004" s="648">
        <v>2799.79</v>
      </c>
    </row>
    <row r="1005" spans="12:13" x14ac:dyDescent="0.25">
      <c r="L1005" s="643">
        <v>43307</v>
      </c>
      <c r="M1005" s="648">
        <v>2801.92</v>
      </c>
    </row>
    <row r="1006" spans="12:13" x14ac:dyDescent="0.25">
      <c r="L1006" s="643">
        <v>43308</v>
      </c>
      <c r="M1006" s="648">
        <v>2803.73</v>
      </c>
    </row>
    <row r="1007" spans="12:13" x14ac:dyDescent="0.25">
      <c r="L1007" s="643">
        <v>43309</v>
      </c>
      <c r="M1007" s="648">
        <v>2803.77</v>
      </c>
    </row>
    <row r="1008" spans="12:13" x14ac:dyDescent="0.25">
      <c r="L1008" s="643">
        <v>43310</v>
      </c>
      <c r="M1008" s="648">
        <v>2804.45</v>
      </c>
    </row>
    <row r="1009" spans="12:13" x14ac:dyDescent="0.25">
      <c r="L1009" s="643">
        <v>43311</v>
      </c>
      <c r="M1009" s="648">
        <v>2805.48</v>
      </c>
    </row>
    <row r="1010" spans="12:13" x14ac:dyDescent="0.25">
      <c r="L1010" s="643">
        <v>43312</v>
      </c>
      <c r="M1010" s="648">
        <v>2804.28</v>
      </c>
    </row>
    <row r="1011" spans="12:13" x14ac:dyDescent="0.25">
      <c r="L1011" s="643">
        <v>43313</v>
      </c>
      <c r="M1011" s="648">
        <v>2805.07</v>
      </c>
    </row>
    <row r="1012" spans="12:13" x14ac:dyDescent="0.25">
      <c r="L1012" s="643">
        <v>43314</v>
      </c>
      <c r="M1012" s="648">
        <v>2808.46</v>
      </c>
    </row>
    <row r="1013" spans="12:13" x14ac:dyDescent="0.25">
      <c r="L1013" s="643">
        <v>43315</v>
      </c>
      <c r="M1013" s="648">
        <v>2812.78</v>
      </c>
    </row>
    <row r="1014" spans="12:13" x14ac:dyDescent="0.25">
      <c r="L1014" s="643">
        <v>43316</v>
      </c>
      <c r="M1014" s="648">
        <v>2812.82</v>
      </c>
    </row>
    <row r="1015" spans="12:13" x14ac:dyDescent="0.25">
      <c r="L1015" s="643">
        <v>43317</v>
      </c>
      <c r="M1015" s="648">
        <v>2812.86</v>
      </c>
    </row>
    <row r="1016" spans="12:13" x14ac:dyDescent="0.25">
      <c r="L1016" s="643">
        <v>43318</v>
      </c>
      <c r="M1016" s="648">
        <v>2813.72</v>
      </c>
    </row>
    <row r="1017" spans="12:13" x14ac:dyDescent="0.25">
      <c r="L1017" s="643">
        <v>43319</v>
      </c>
      <c r="M1017" s="648">
        <v>2813.5</v>
      </c>
    </row>
    <row r="1018" spans="12:13" x14ac:dyDescent="0.25">
      <c r="L1018" s="643">
        <v>43320</v>
      </c>
      <c r="M1018" s="648">
        <v>2813.72</v>
      </c>
    </row>
    <row r="1019" spans="12:13" x14ac:dyDescent="0.25">
      <c r="L1019" s="643">
        <v>43321</v>
      </c>
      <c r="M1019" s="648">
        <v>2815.86</v>
      </c>
    </row>
    <row r="1020" spans="12:13" x14ac:dyDescent="0.25">
      <c r="L1020" s="643">
        <v>43322</v>
      </c>
      <c r="M1020" s="648">
        <v>2815.23</v>
      </c>
    </row>
    <row r="1021" spans="12:13" x14ac:dyDescent="0.25">
      <c r="L1021" s="643">
        <v>43323</v>
      </c>
      <c r="M1021" s="648">
        <v>2815.26</v>
      </c>
    </row>
    <row r="1022" spans="12:13" x14ac:dyDescent="0.25">
      <c r="L1022" s="643">
        <v>43324</v>
      </c>
      <c r="M1022" s="648">
        <v>2815.3</v>
      </c>
    </row>
    <row r="1023" spans="12:13" x14ac:dyDescent="0.25">
      <c r="L1023" s="643">
        <v>43325</v>
      </c>
      <c r="M1023" s="648">
        <v>2804.82</v>
      </c>
    </row>
    <row r="1024" spans="12:13" x14ac:dyDescent="0.25">
      <c r="L1024" s="643">
        <v>43326</v>
      </c>
      <c r="M1024" s="648">
        <v>2804.83</v>
      </c>
    </row>
    <row r="1025" spans="12:13" x14ac:dyDescent="0.25">
      <c r="L1025" s="643">
        <v>43327</v>
      </c>
      <c r="M1025" s="648">
        <v>2807.66</v>
      </c>
    </row>
    <row r="1026" spans="12:13" x14ac:dyDescent="0.25">
      <c r="L1026" s="643">
        <v>43328</v>
      </c>
      <c r="M1026" s="648">
        <v>2818.41</v>
      </c>
    </row>
    <row r="1027" spans="12:13" x14ac:dyDescent="0.25">
      <c r="L1027" s="643">
        <v>43329</v>
      </c>
      <c r="M1027" s="648">
        <v>2819.48</v>
      </c>
    </row>
    <row r="1028" spans="12:13" x14ac:dyDescent="0.25">
      <c r="L1028" s="643">
        <v>43330</v>
      </c>
      <c r="M1028" s="648">
        <v>2819.51</v>
      </c>
    </row>
    <row r="1029" spans="12:13" x14ac:dyDescent="0.25">
      <c r="L1029" s="643">
        <v>43331</v>
      </c>
      <c r="M1029" s="648">
        <v>2819.54</v>
      </c>
    </row>
    <row r="1030" spans="12:13" x14ac:dyDescent="0.25">
      <c r="L1030" s="643">
        <v>43332</v>
      </c>
      <c r="M1030" s="648">
        <v>2818.76</v>
      </c>
    </row>
    <row r="1031" spans="12:13" x14ac:dyDescent="0.25">
      <c r="L1031" s="643">
        <v>43333</v>
      </c>
      <c r="M1031" s="648">
        <v>2818.62</v>
      </c>
    </row>
    <row r="1032" spans="12:13" x14ac:dyDescent="0.25">
      <c r="L1032" s="643">
        <v>43334</v>
      </c>
      <c r="M1032" s="648">
        <v>2818.7</v>
      </c>
    </row>
    <row r="1033" spans="12:13" x14ac:dyDescent="0.25">
      <c r="L1033" s="643">
        <v>43335</v>
      </c>
      <c r="M1033" s="648">
        <v>2818.55</v>
      </c>
    </row>
    <row r="1034" spans="12:13" x14ac:dyDescent="0.25">
      <c r="L1034" s="643">
        <v>43336</v>
      </c>
      <c r="M1034" s="648">
        <v>2819.22</v>
      </c>
    </row>
    <row r="1035" spans="12:13" x14ac:dyDescent="0.25">
      <c r="L1035" s="643">
        <v>43337</v>
      </c>
      <c r="M1035" s="648">
        <v>2819.25</v>
      </c>
    </row>
    <row r="1036" spans="12:13" x14ac:dyDescent="0.25">
      <c r="L1036" s="643">
        <v>43338</v>
      </c>
      <c r="M1036" s="648">
        <v>2819.28</v>
      </c>
    </row>
    <row r="1037" spans="12:13" x14ac:dyDescent="0.25">
      <c r="L1037" s="643">
        <v>43339</v>
      </c>
      <c r="M1037" s="648">
        <v>2819.4</v>
      </c>
    </row>
    <row r="1038" spans="12:13" x14ac:dyDescent="0.25">
      <c r="L1038" s="643">
        <v>43340</v>
      </c>
      <c r="M1038" s="648">
        <v>2819.45</v>
      </c>
    </row>
    <row r="1039" spans="12:13" x14ac:dyDescent="0.25">
      <c r="L1039" s="643">
        <v>43341</v>
      </c>
      <c r="M1039" s="648">
        <v>2820.9</v>
      </c>
    </row>
    <row r="1040" spans="12:13" x14ac:dyDescent="0.25">
      <c r="L1040" s="643">
        <v>43342</v>
      </c>
      <c r="M1040" s="648">
        <v>2820.23</v>
      </c>
    </row>
    <row r="1041" spans="12:13" x14ac:dyDescent="0.25">
      <c r="L1041" s="643">
        <v>43343</v>
      </c>
      <c r="M1041" s="648">
        <v>2821.31</v>
      </c>
    </row>
    <row r="1042" spans="12:13" x14ac:dyDescent="0.25">
      <c r="L1042" s="643">
        <v>43344</v>
      </c>
      <c r="M1042" s="648">
        <v>2821.29</v>
      </c>
    </row>
    <row r="1043" spans="12:13" x14ac:dyDescent="0.25">
      <c r="L1043" s="643">
        <v>43345</v>
      </c>
      <c r="M1043" s="648">
        <v>2818.13</v>
      </c>
    </row>
    <row r="1044" spans="12:13" x14ac:dyDescent="0.25">
      <c r="L1044" s="643">
        <v>43346</v>
      </c>
      <c r="M1044" s="648">
        <v>2817.75</v>
      </c>
    </row>
    <row r="1045" spans="12:13" x14ac:dyDescent="0.25">
      <c r="L1045" s="643">
        <v>43347</v>
      </c>
      <c r="M1045" s="648">
        <v>2817.47</v>
      </c>
    </row>
    <row r="1046" spans="12:13" x14ac:dyDescent="0.25">
      <c r="L1046" s="643">
        <v>43348</v>
      </c>
      <c r="M1046" s="648">
        <v>2816.44</v>
      </c>
    </row>
    <row r="1047" spans="12:13" x14ac:dyDescent="0.25">
      <c r="L1047" s="643">
        <v>43349</v>
      </c>
      <c r="M1047" s="648">
        <v>2816.23</v>
      </c>
    </row>
    <row r="1048" spans="12:13" x14ac:dyDescent="0.25">
      <c r="L1048" s="643">
        <v>43350</v>
      </c>
      <c r="M1048" s="648">
        <v>2816.11</v>
      </c>
    </row>
    <row r="1049" spans="12:13" x14ac:dyDescent="0.25">
      <c r="L1049" s="643">
        <v>43351</v>
      </c>
      <c r="M1049" s="648">
        <v>2816.1</v>
      </c>
    </row>
    <row r="1050" spans="12:13" x14ac:dyDescent="0.25">
      <c r="L1050" s="643">
        <v>43352</v>
      </c>
      <c r="M1050" s="648">
        <v>2816.09</v>
      </c>
    </row>
    <row r="1051" spans="12:13" x14ac:dyDescent="0.25">
      <c r="L1051" s="643">
        <v>43353</v>
      </c>
      <c r="M1051" s="648">
        <v>2815.01</v>
      </c>
    </row>
    <row r="1052" spans="12:13" x14ac:dyDescent="0.25">
      <c r="L1052" s="643">
        <v>43354</v>
      </c>
      <c r="M1052" s="648">
        <v>2822.85</v>
      </c>
    </row>
    <row r="1053" spans="12:13" x14ac:dyDescent="0.25">
      <c r="L1053" s="643">
        <v>43355</v>
      </c>
      <c r="M1053" s="648">
        <v>2823.51</v>
      </c>
    </row>
    <row r="1054" spans="12:13" x14ac:dyDescent="0.25">
      <c r="L1054" s="643">
        <v>43356</v>
      </c>
      <c r="M1054" s="648">
        <v>2823.06</v>
      </c>
    </row>
    <row r="1055" spans="12:13" x14ac:dyDescent="0.25">
      <c r="L1055" s="643">
        <v>43357</v>
      </c>
      <c r="M1055" s="648">
        <v>2822.87</v>
      </c>
    </row>
    <row r="1056" spans="12:13" x14ac:dyDescent="0.25">
      <c r="L1056" s="643">
        <v>43358</v>
      </c>
      <c r="M1056" s="648">
        <v>2822.86</v>
      </c>
    </row>
    <row r="1057" spans="12:13" x14ac:dyDescent="0.25">
      <c r="L1057" s="643">
        <v>43359</v>
      </c>
      <c r="M1057" s="648">
        <v>2822.84</v>
      </c>
    </row>
    <row r="1058" spans="12:13" x14ac:dyDescent="0.25">
      <c r="L1058" s="643">
        <v>43360</v>
      </c>
      <c r="M1058" s="648">
        <v>2824.28</v>
      </c>
    </row>
    <row r="1059" spans="12:13" x14ac:dyDescent="0.25">
      <c r="L1059" s="643">
        <v>43361</v>
      </c>
      <c r="M1059" s="648">
        <v>2826.27</v>
      </c>
    </row>
    <row r="1060" spans="12:13" x14ac:dyDescent="0.25">
      <c r="L1060" s="643">
        <v>43362</v>
      </c>
      <c r="M1060" s="648">
        <v>2825.48</v>
      </c>
    </row>
    <row r="1061" spans="12:13" x14ac:dyDescent="0.25">
      <c r="L1061" s="643">
        <v>43363</v>
      </c>
      <c r="M1061" s="648">
        <v>2825.48</v>
      </c>
    </row>
    <row r="1062" spans="12:13" x14ac:dyDescent="0.25">
      <c r="L1062" s="643">
        <v>43364</v>
      </c>
      <c r="M1062" s="648">
        <v>2826.04</v>
      </c>
    </row>
    <row r="1063" spans="12:13" x14ac:dyDescent="0.25">
      <c r="L1063" s="643">
        <v>43365</v>
      </c>
      <c r="M1063" s="648">
        <v>2826.07</v>
      </c>
    </row>
    <row r="1064" spans="12:13" x14ac:dyDescent="0.25">
      <c r="L1064" s="643">
        <v>43366</v>
      </c>
      <c r="M1064" s="648">
        <v>2826.05</v>
      </c>
    </row>
    <row r="1065" spans="12:13" x14ac:dyDescent="0.25">
      <c r="L1065" s="643">
        <v>43367</v>
      </c>
      <c r="M1065" s="648">
        <v>2823.71</v>
      </c>
    </row>
    <row r="1066" spans="12:13" x14ac:dyDescent="0.25">
      <c r="L1066" s="643">
        <v>43368</v>
      </c>
      <c r="M1066" s="648">
        <v>2824.96</v>
      </c>
    </row>
    <row r="1067" spans="12:13" x14ac:dyDescent="0.25">
      <c r="L1067" s="643">
        <v>43369</v>
      </c>
      <c r="M1067" s="648">
        <v>2822.52</v>
      </c>
    </row>
    <row r="1068" spans="12:13" x14ac:dyDescent="0.25">
      <c r="L1068" s="643">
        <v>43370</v>
      </c>
      <c r="M1068" s="648">
        <v>2825.51</v>
      </c>
    </row>
    <row r="1069" spans="12:13" x14ac:dyDescent="0.25">
      <c r="L1069" s="643">
        <v>43371</v>
      </c>
      <c r="M1069" s="648">
        <v>2825.07</v>
      </c>
    </row>
    <row r="1070" spans="12:13" x14ac:dyDescent="0.25">
      <c r="L1070" s="643">
        <v>43372</v>
      </c>
      <c r="M1070" s="648">
        <v>2825.06</v>
      </c>
    </row>
    <row r="1071" spans="12:13" x14ac:dyDescent="0.25">
      <c r="L1071" s="643">
        <v>43373</v>
      </c>
      <c r="M1071" s="648">
        <v>2825.54</v>
      </c>
    </row>
    <row r="1072" spans="12:13" x14ac:dyDescent="0.25">
      <c r="L1072" s="643">
        <v>43374</v>
      </c>
      <c r="M1072" s="648">
        <v>2825.47</v>
      </c>
    </row>
    <row r="1073" spans="12:13" x14ac:dyDescent="0.25">
      <c r="L1073" s="643">
        <v>43375</v>
      </c>
      <c r="M1073" s="648">
        <v>2826.4</v>
      </c>
    </row>
    <row r="1074" spans="12:13" x14ac:dyDescent="0.25">
      <c r="L1074" s="643">
        <v>43376</v>
      </c>
      <c r="M1074" s="648">
        <v>2826.9</v>
      </c>
    </row>
    <row r="1075" spans="12:13" x14ac:dyDescent="0.25">
      <c r="L1075" s="643">
        <v>43377</v>
      </c>
      <c r="M1075" s="648">
        <v>2827.53</v>
      </c>
    </row>
    <row r="1076" spans="12:13" x14ac:dyDescent="0.25">
      <c r="L1076" s="643">
        <v>43378</v>
      </c>
      <c r="M1076" s="648">
        <v>2827.91</v>
      </c>
    </row>
    <row r="1077" spans="12:13" x14ac:dyDescent="0.25">
      <c r="L1077" s="643">
        <v>43379</v>
      </c>
      <c r="M1077" s="648">
        <v>2828.07</v>
      </c>
    </row>
    <row r="1078" spans="12:13" x14ac:dyDescent="0.25">
      <c r="L1078" s="643">
        <v>43380</v>
      </c>
      <c r="M1078" s="648">
        <v>2828.11</v>
      </c>
    </row>
    <row r="1079" spans="12:13" x14ac:dyDescent="0.25">
      <c r="L1079" s="643">
        <v>43381</v>
      </c>
      <c r="M1079" s="648">
        <v>2827.77</v>
      </c>
    </row>
    <row r="1080" spans="12:13" x14ac:dyDescent="0.25">
      <c r="L1080" s="643">
        <v>43382</v>
      </c>
      <c r="M1080" s="648">
        <v>2828.19</v>
      </c>
    </row>
    <row r="1081" spans="12:13" x14ac:dyDescent="0.25">
      <c r="L1081" s="643">
        <v>43383</v>
      </c>
      <c r="M1081" s="648">
        <v>2828.72</v>
      </c>
    </row>
    <row r="1082" spans="12:13" x14ac:dyDescent="0.25">
      <c r="L1082" s="643">
        <v>43384</v>
      </c>
      <c r="M1082" s="648">
        <v>2827.75</v>
      </c>
    </row>
    <row r="1083" spans="12:13" x14ac:dyDescent="0.25">
      <c r="L1083" s="643">
        <v>43385</v>
      </c>
      <c r="M1083" s="648">
        <v>2827.69</v>
      </c>
    </row>
    <row r="1084" spans="12:13" x14ac:dyDescent="0.25">
      <c r="L1084" s="643">
        <v>43386</v>
      </c>
      <c r="M1084" s="648">
        <v>2827.72</v>
      </c>
    </row>
    <row r="1085" spans="12:13" x14ac:dyDescent="0.25">
      <c r="L1085" s="643">
        <v>43387</v>
      </c>
      <c r="M1085" s="648">
        <v>2827.74</v>
      </c>
    </row>
    <row r="1086" spans="12:13" x14ac:dyDescent="0.25">
      <c r="L1086" s="643">
        <v>43388</v>
      </c>
      <c r="M1086" s="648">
        <v>2808.51</v>
      </c>
    </row>
    <row r="1087" spans="12:13" x14ac:dyDescent="0.25">
      <c r="L1087" s="643">
        <v>43389</v>
      </c>
      <c r="M1087" s="648">
        <v>2818.61</v>
      </c>
    </row>
    <row r="1088" spans="12:13" x14ac:dyDescent="0.25">
      <c r="L1088" s="643">
        <v>43390</v>
      </c>
      <c r="M1088" s="648">
        <v>2819.67</v>
      </c>
    </row>
    <row r="1089" spans="12:13" x14ac:dyDescent="0.25">
      <c r="L1089" s="643">
        <v>43391</v>
      </c>
      <c r="M1089" s="648">
        <v>2821.2</v>
      </c>
    </row>
    <row r="1090" spans="12:13" x14ac:dyDescent="0.25">
      <c r="L1090" s="643">
        <v>43392</v>
      </c>
      <c r="M1090" s="648">
        <v>2822.23</v>
      </c>
    </row>
    <row r="1091" spans="12:13" x14ac:dyDescent="0.25">
      <c r="L1091" s="643">
        <v>43393</v>
      </c>
      <c r="M1091" s="648">
        <v>2818.41</v>
      </c>
    </row>
    <row r="1092" spans="12:13" x14ac:dyDescent="0.25">
      <c r="L1092" s="643">
        <v>43394</v>
      </c>
      <c r="M1092" s="648">
        <v>2818.47</v>
      </c>
    </row>
    <row r="1093" spans="12:13" x14ac:dyDescent="0.25">
      <c r="L1093" s="643">
        <v>43395</v>
      </c>
      <c r="M1093" s="648">
        <v>2820.19</v>
      </c>
    </row>
    <row r="1094" spans="12:13" x14ac:dyDescent="0.25">
      <c r="L1094" s="643">
        <v>43396</v>
      </c>
      <c r="M1094" s="648">
        <v>2821</v>
      </c>
    </row>
    <row r="1095" spans="12:13" x14ac:dyDescent="0.25">
      <c r="L1095" s="643">
        <v>43397</v>
      </c>
      <c r="M1095" s="648">
        <v>2823.03</v>
      </c>
    </row>
    <row r="1096" spans="12:13" x14ac:dyDescent="0.25">
      <c r="L1096" s="643">
        <v>43398</v>
      </c>
      <c r="M1096" s="648">
        <v>2827.14</v>
      </c>
    </row>
    <row r="1097" spans="12:13" x14ac:dyDescent="0.25">
      <c r="L1097" s="643">
        <v>43399</v>
      </c>
      <c r="M1097" s="648">
        <v>2828.72</v>
      </c>
    </row>
    <row r="1098" spans="12:13" x14ac:dyDescent="0.25">
      <c r="L1098" s="643">
        <v>43400</v>
      </c>
      <c r="M1098" s="648">
        <v>2828.75</v>
      </c>
    </row>
    <row r="1099" spans="12:13" x14ac:dyDescent="0.25">
      <c r="L1099" s="643">
        <v>43401</v>
      </c>
      <c r="M1099" s="648">
        <v>2828.79</v>
      </c>
    </row>
    <row r="1100" spans="12:13" x14ac:dyDescent="0.25">
      <c r="L1100" s="643">
        <v>43402</v>
      </c>
      <c r="M1100" s="648">
        <v>2825.77</v>
      </c>
    </row>
    <row r="1101" spans="12:13" x14ac:dyDescent="0.25">
      <c r="L1101" s="643">
        <v>43403</v>
      </c>
      <c r="M1101" s="648">
        <v>2825.61</v>
      </c>
    </row>
    <row r="1102" spans="12:13" x14ac:dyDescent="0.25">
      <c r="L1102" s="643">
        <v>43404</v>
      </c>
      <c r="M1102" s="648">
        <v>2825.82</v>
      </c>
    </row>
    <row r="1103" spans="12:13" x14ac:dyDescent="0.25">
      <c r="L1103" s="643">
        <v>43405</v>
      </c>
      <c r="M1103" s="648">
        <v>2825.7</v>
      </c>
    </row>
    <row r="1104" spans="12:13" x14ac:dyDescent="0.25">
      <c r="L1104" s="643">
        <v>43406</v>
      </c>
      <c r="M1104" s="648">
        <v>2825.99</v>
      </c>
    </row>
    <row r="1105" spans="12:13" x14ac:dyDescent="0.25">
      <c r="L1105" s="643">
        <v>43407</v>
      </c>
      <c r="M1105" s="648">
        <v>2826.03</v>
      </c>
    </row>
    <row r="1106" spans="12:13" x14ac:dyDescent="0.25">
      <c r="L1106" s="643">
        <v>43408</v>
      </c>
      <c r="M1106" s="648">
        <v>2826.06</v>
      </c>
    </row>
    <row r="1107" spans="12:13" x14ac:dyDescent="0.25">
      <c r="L1107" s="643">
        <v>43409</v>
      </c>
      <c r="M1107" s="648">
        <v>2826.56</v>
      </c>
    </row>
    <row r="1108" spans="12:13" x14ac:dyDescent="0.25">
      <c r="L1108" s="643">
        <v>43410</v>
      </c>
      <c r="M1108" s="648">
        <v>2825.81</v>
      </c>
    </row>
    <row r="1109" spans="12:13" x14ac:dyDescent="0.25">
      <c r="L1109" s="643">
        <v>43411</v>
      </c>
      <c r="M1109" s="648">
        <v>2826.42</v>
      </c>
    </row>
    <row r="1110" spans="12:13" x14ac:dyDescent="0.25">
      <c r="L1110" s="643">
        <v>43412</v>
      </c>
      <c r="M1110" s="648">
        <v>2828.25</v>
      </c>
    </row>
    <row r="1111" spans="12:13" x14ac:dyDescent="0.25">
      <c r="L1111" s="643">
        <v>43413</v>
      </c>
      <c r="M1111" s="648">
        <v>2826.94</v>
      </c>
    </row>
    <row r="1112" spans="12:13" x14ac:dyDescent="0.25">
      <c r="L1112" s="643">
        <v>43414</v>
      </c>
      <c r="M1112" s="648">
        <v>2826.94</v>
      </c>
    </row>
    <row r="1113" spans="12:13" x14ac:dyDescent="0.25">
      <c r="L1113" s="643">
        <v>43415</v>
      </c>
      <c r="M1113" s="648">
        <v>2826.99</v>
      </c>
    </row>
    <row r="1114" spans="12:13" x14ac:dyDescent="0.25">
      <c r="L1114" s="643">
        <v>43416</v>
      </c>
      <c r="M1114" s="648">
        <v>2826.98</v>
      </c>
    </row>
    <row r="1115" spans="12:13" x14ac:dyDescent="0.25">
      <c r="L1115" s="643">
        <v>43417</v>
      </c>
      <c r="M1115" s="648">
        <v>2831.51</v>
      </c>
    </row>
    <row r="1116" spans="12:13" x14ac:dyDescent="0.25">
      <c r="L1116" s="643">
        <v>43418</v>
      </c>
      <c r="M1116" s="648">
        <v>2831.49</v>
      </c>
    </row>
    <row r="1117" spans="12:13" x14ac:dyDescent="0.25">
      <c r="L1117" s="643">
        <v>43419</v>
      </c>
      <c r="M1117" s="648">
        <v>2831.82</v>
      </c>
    </row>
    <row r="1118" spans="12:13" x14ac:dyDescent="0.25">
      <c r="L1118" s="643">
        <v>43420</v>
      </c>
      <c r="M1118" s="648">
        <v>2831.21</v>
      </c>
    </row>
    <row r="1119" spans="12:13" x14ac:dyDescent="0.25">
      <c r="L1119" s="643">
        <v>43421</v>
      </c>
      <c r="M1119" s="648">
        <v>2831.21</v>
      </c>
    </row>
    <row r="1120" spans="12:13" x14ac:dyDescent="0.25">
      <c r="L1120" s="643">
        <v>43422</v>
      </c>
      <c r="M1120" s="648">
        <v>2831.9</v>
      </c>
    </row>
    <row r="1121" spans="12:13" x14ac:dyDescent="0.25">
      <c r="L1121" s="643">
        <v>43423</v>
      </c>
      <c r="M1121" s="648">
        <v>2833.52</v>
      </c>
    </row>
    <row r="1122" spans="12:13" x14ac:dyDescent="0.25">
      <c r="L1122" s="643">
        <v>43424</v>
      </c>
      <c r="M1122" s="648">
        <v>2832.75</v>
      </c>
    </row>
    <row r="1123" spans="12:13" x14ac:dyDescent="0.25">
      <c r="L1123" s="643">
        <v>43425</v>
      </c>
      <c r="M1123" s="648">
        <v>2839.59</v>
      </c>
    </row>
    <row r="1124" spans="12:13" x14ac:dyDescent="0.25">
      <c r="L1124" s="643">
        <v>43426</v>
      </c>
      <c r="M1124" s="648">
        <v>2832.26</v>
      </c>
    </row>
    <row r="1125" spans="12:13" x14ac:dyDescent="0.25">
      <c r="L1125" s="643">
        <v>43427</v>
      </c>
      <c r="M1125" s="648">
        <v>2831.2</v>
      </c>
    </row>
    <row r="1126" spans="12:13" x14ac:dyDescent="0.25">
      <c r="L1126" s="643">
        <v>43428</v>
      </c>
      <c r="M1126" s="648">
        <v>2831.11</v>
      </c>
    </row>
    <row r="1127" spans="12:13" x14ac:dyDescent="0.25">
      <c r="L1127" s="643">
        <v>43429</v>
      </c>
      <c r="M1127" s="648">
        <v>2831.11</v>
      </c>
    </row>
    <row r="1128" spans="12:13" x14ac:dyDescent="0.25">
      <c r="L1128" s="643">
        <v>43430</v>
      </c>
      <c r="M1128" s="648">
        <v>2831.86</v>
      </c>
    </row>
    <row r="1129" spans="12:13" x14ac:dyDescent="0.25">
      <c r="L1129" s="643">
        <v>43431</v>
      </c>
      <c r="M1129" s="648">
        <v>2828.87</v>
      </c>
    </row>
    <row r="1130" spans="12:13" x14ac:dyDescent="0.25">
      <c r="L1130" s="643">
        <v>43432</v>
      </c>
      <c r="M1130" s="648">
        <v>2836.48</v>
      </c>
    </row>
    <row r="1131" spans="12:13" x14ac:dyDescent="0.25">
      <c r="L1131" s="643">
        <v>43433</v>
      </c>
      <c r="M1131" s="648">
        <v>2836.27</v>
      </c>
    </row>
    <row r="1132" spans="12:13" x14ac:dyDescent="0.25">
      <c r="L1132" s="643">
        <v>43434</v>
      </c>
      <c r="M1132" s="648">
        <v>2836.55</v>
      </c>
    </row>
    <row r="1133" spans="12:13" x14ac:dyDescent="0.25">
      <c r="L1133" s="643">
        <v>43435</v>
      </c>
      <c r="M1133" s="648">
        <v>2836.56</v>
      </c>
    </row>
    <row r="1134" spans="12:13" x14ac:dyDescent="0.25">
      <c r="L1134" s="643">
        <v>43436</v>
      </c>
      <c r="M1134" s="648">
        <v>2836.56</v>
      </c>
    </row>
    <row r="1135" spans="12:13" x14ac:dyDescent="0.25">
      <c r="L1135" s="643">
        <v>43437</v>
      </c>
      <c r="M1135" s="648">
        <v>2839.66</v>
      </c>
    </row>
    <row r="1136" spans="12:13" x14ac:dyDescent="0.25">
      <c r="L1136" s="643">
        <v>43438</v>
      </c>
      <c r="M1136" s="648">
        <v>2837.69</v>
      </c>
    </row>
    <row r="1137" spans="12:13" x14ac:dyDescent="0.25">
      <c r="L1137" s="643">
        <v>43439</v>
      </c>
      <c r="M1137" s="648">
        <v>2837.44</v>
      </c>
    </row>
    <row r="1138" spans="12:13" x14ac:dyDescent="0.25">
      <c r="L1138" s="643">
        <v>43440</v>
      </c>
      <c r="M1138" s="648">
        <v>2837.63</v>
      </c>
    </row>
    <row r="1139" spans="12:13" x14ac:dyDescent="0.25">
      <c r="L1139" s="643">
        <v>43441</v>
      </c>
      <c r="M1139" s="648">
        <v>2842.12</v>
      </c>
    </row>
    <row r="1140" spans="12:13" x14ac:dyDescent="0.25">
      <c r="L1140" s="643">
        <v>43442</v>
      </c>
      <c r="M1140" s="648">
        <v>2842.14</v>
      </c>
    </row>
    <row r="1141" spans="12:13" x14ac:dyDescent="0.25">
      <c r="L1141" s="643">
        <v>43443</v>
      </c>
      <c r="M1141" s="648">
        <v>2842.16</v>
      </c>
    </row>
    <row r="1142" spans="12:13" x14ac:dyDescent="0.25">
      <c r="L1142" s="643">
        <v>43444</v>
      </c>
      <c r="M1142" s="648">
        <v>2841.07</v>
      </c>
    </row>
    <row r="1143" spans="12:13" x14ac:dyDescent="0.25">
      <c r="L1143" s="643">
        <v>43445</v>
      </c>
      <c r="M1143" s="648">
        <v>2843.9</v>
      </c>
    </row>
    <row r="1144" spans="12:13" x14ac:dyDescent="0.25">
      <c r="L1144" s="643">
        <v>43446</v>
      </c>
      <c r="M1144" s="648">
        <v>2843.36</v>
      </c>
    </row>
    <row r="1145" spans="12:13" x14ac:dyDescent="0.25">
      <c r="L1145" s="643">
        <v>43447</v>
      </c>
      <c r="M1145" s="648">
        <v>2843.23</v>
      </c>
    </row>
    <row r="1146" spans="12:13" x14ac:dyDescent="0.25">
      <c r="L1146" s="643">
        <v>43448</v>
      </c>
      <c r="M1146" s="648">
        <v>2834.29</v>
      </c>
    </row>
    <row r="1147" spans="12:13" x14ac:dyDescent="0.25">
      <c r="L1147" s="643">
        <v>43449</v>
      </c>
      <c r="M1147" s="648">
        <v>2834.32</v>
      </c>
    </row>
    <row r="1148" spans="12:13" x14ac:dyDescent="0.25">
      <c r="L1148" s="643">
        <v>43450</v>
      </c>
      <c r="M1148" s="648">
        <v>2834.35</v>
      </c>
    </row>
    <row r="1149" spans="12:13" x14ac:dyDescent="0.25">
      <c r="L1149" s="643">
        <v>43451</v>
      </c>
      <c r="M1149" s="648">
        <v>2837.41</v>
      </c>
    </row>
    <row r="1150" spans="12:13" x14ac:dyDescent="0.25">
      <c r="L1150" s="643">
        <v>43452</v>
      </c>
      <c r="M1150" s="648">
        <v>2839.93</v>
      </c>
    </row>
    <row r="1151" spans="12:13" x14ac:dyDescent="0.25">
      <c r="L1151" s="643">
        <v>43453</v>
      </c>
      <c r="M1151" s="648">
        <v>2841.97</v>
      </c>
    </row>
    <row r="1152" spans="12:13" x14ac:dyDescent="0.25">
      <c r="L1152" s="643">
        <v>43454</v>
      </c>
      <c r="M1152" s="648">
        <v>2838.36</v>
      </c>
    </row>
    <row r="1153" spans="12:13" x14ac:dyDescent="0.25">
      <c r="L1153" s="643">
        <v>43455</v>
      </c>
      <c r="M1153" s="648">
        <v>2840.27</v>
      </c>
    </row>
    <row r="1154" spans="12:13" x14ac:dyDescent="0.25">
      <c r="L1154" s="643">
        <v>43456</v>
      </c>
      <c r="M1154" s="648">
        <v>2837.8</v>
      </c>
    </row>
    <row r="1155" spans="12:13" x14ac:dyDescent="0.25">
      <c r="L1155" s="643">
        <v>43457</v>
      </c>
      <c r="M1155" s="648">
        <v>2837.86</v>
      </c>
    </row>
    <row r="1156" spans="12:13" x14ac:dyDescent="0.25">
      <c r="L1156" s="643">
        <v>43458</v>
      </c>
      <c r="M1156" s="648">
        <v>2836.04</v>
      </c>
    </row>
    <row r="1157" spans="12:13" x14ac:dyDescent="0.25">
      <c r="L1157" s="643">
        <v>43459</v>
      </c>
      <c r="M1157" s="648">
        <v>2842.49</v>
      </c>
    </row>
    <row r="1158" spans="12:13" x14ac:dyDescent="0.25">
      <c r="L1158" s="643">
        <v>43460</v>
      </c>
      <c r="M1158" s="648">
        <v>2839.62</v>
      </c>
    </row>
    <row r="1159" spans="12:13" x14ac:dyDescent="0.25">
      <c r="L1159" s="643">
        <v>43461</v>
      </c>
      <c r="M1159" s="648">
        <v>2847.56</v>
      </c>
    </row>
    <row r="1160" spans="12:13" x14ac:dyDescent="0.25">
      <c r="L1160" s="643">
        <v>43462</v>
      </c>
      <c r="M1160" s="648">
        <v>2862.97</v>
      </c>
    </row>
    <row r="1161" spans="12:13" x14ac:dyDescent="0.25">
      <c r="L1161" s="643">
        <v>43463</v>
      </c>
      <c r="M1161" s="648">
        <v>2863</v>
      </c>
    </row>
    <row r="1162" spans="12:13" x14ac:dyDescent="0.25">
      <c r="L1162" s="643">
        <v>43464</v>
      </c>
      <c r="M1162" s="648">
        <v>2863.03</v>
      </c>
    </row>
    <row r="1163" spans="12:13" x14ac:dyDescent="0.25">
      <c r="L1163" s="643">
        <v>43465</v>
      </c>
      <c r="M1163" s="648">
        <v>2862.92</v>
      </c>
    </row>
    <row r="1164" spans="12:13" x14ac:dyDescent="0.25">
      <c r="L1164" s="643">
        <v>43466</v>
      </c>
      <c r="M1164" s="648">
        <v>2862.95</v>
      </c>
    </row>
    <row r="1165" spans="12:13" x14ac:dyDescent="0.25">
      <c r="L1165" s="643">
        <v>43467</v>
      </c>
      <c r="M1165" s="648">
        <v>2862.94</v>
      </c>
    </row>
    <row r="1166" spans="12:13" x14ac:dyDescent="0.25">
      <c r="L1166" s="643">
        <v>43468</v>
      </c>
      <c r="M1166" s="648">
        <v>2844.68</v>
      </c>
    </row>
    <row r="1167" spans="12:13" x14ac:dyDescent="0.25">
      <c r="L1167" s="643">
        <v>43469</v>
      </c>
      <c r="M1167" s="648">
        <v>2845.05</v>
      </c>
    </row>
    <row r="1168" spans="12:13" x14ac:dyDescent="0.25">
      <c r="L1168" s="643">
        <v>43470</v>
      </c>
      <c r="M1168" s="648">
        <v>2845.09</v>
      </c>
    </row>
    <row r="1169" spans="12:13" x14ac:dyDescent="0.25">
      <c r="L1169" s="643">
        <v>43471</v>
      </c>
      <c r="M1169" s="648">
        <v>2845.14</v>
      </c>
    </row>
    <row r="1170" spans="12:13" x14ac:dyDescent="0.25">
      <c r="L1170" s="643">
        <v>43472</v>
      </c>
      <c r="M1170" s="648">
        <v>2845.2</v>
      </c>
    </row>
    <row r="1171" spans="12:13" x14ac:dyDescent="0.25">
      <c r="L1171" s="643">
        <v>43473</v>
      </c>
      <c r="M1171" s="648">
        <v>2841.8</v>
      </c>
    </row>
    <row r="1172" spans="12:13" x14ac:dyDescent="0.25">
      <c r="L1172" s="643">
        <v>43474</v>
      </c>
      <c r="M1172" s="648">
        <v>2830.57</v>
      </c>
    </row>
    <row r="1173" spans="12:13" x14ac:dyDescent="0.25">
      <c r="L1173" s="643">
        <v>43475</v>
      </c>
      <c r="M1173" s="648">
        <v>2829.45</v>
      </c>
    </row>
    <row r="1174" spans="12:13" x14ac:dyDescent="0.25">
      <c r="L1174" s="643">
        <v>43476</v>
      </c>
      <c r="M1174" s="648">
        <v>2837.04</v>
      </c>
    </row>
    <row r="1175" spans="12:13" x14ac:dyDescent="0.25">
      <c r="L1175" s="643">
        <v>43477</v>
      </c>
      <c r="M1175" s="648">
        <v>2837.07</v>
      </c>
    </row>
    <row r="1176" spans="12:13" x14ac:dyDescent="0.25">
      <c r="L1176" s="643">
        <v>43478</v>
      </c>
      <c r="M1176" s="648">
        <v>2837.11</v>
      </c>
    </row>
    <row r="1177" spans="12:13" x14ac:dyDescent="0.25">
      <c r="L1177" s="643">
        <v>43479</v>
      </c>
      <c r="M1177" s="648">
        <v>2830.95</v>
      </c>
    </row>
    <row r="1178" spans="12:13" x14ac:dyDescent="0.25">
      <c r="L1178" s="643">
        <v>43480</v>
      </c>
      <c r="M1178" s="648">
        <v>2835.34</v>
      </c>
    </row>
    <row r="1179" spans="12:13" x14ac:dyDescent="0.25">
      <c r="L1179" s="643">
        <v>43481</v>
      </c>
      <c r="M1179" s="648">
        <v>2837.16</v>
      </c>
    </row>
    <row r="1180" spans="12:13" x14ac:dyDescent="0.25">
      <c r="L1180" s="643">
        <v>43482</v>
      </c>
      <c r="M1180" s="648">
        <v>2835.37</v>
      </c>
    </row>
    <row r="1181" spans="12:13" x14ac:dyDescent="0.25">
      <c r="L1181" s="643">
        <v>43483</v>
      </c>
      <c r="M1181" s="648">
        <v>2836.39</v>
      </c>
    </row>
    <row r="1182" spans="12:13" x14ac:dyDescent="0.25">
      <c r="L1182" s="643">
        <v>43484</v>
      </c>
      <c r="M1182" s="648">
        <v>2836.42</v>
      </c>
    </row>
    <row r="1183" spans="12:13" x14ac:dyDescent="0.25">
      <c r="L1183" s="643">
        <v>43485</v>
      </c>
      <c r="M1183" s="648">
        <v>2836.46</v>
      </c>
    </row>
    <row r="1184" spans="12:13" x14ac:dyDescent="0.25">
      <c r="L1184" s="643">
        <v>43486</v>
      </c>
      <c r="M1184" s="648">
        <v>2836.74</v>
      </c>
    </row>
    <row r="1185" spans="12:13" x14ac:dyDescent="0.25">
      <c r="L1185" s="643">
        <v>43487</v>
      </c>
      <c r="M1185" s="648">
        <v>2837.42</v>
      </c>
    </row>
    <row r="1186" spans="12:13" x14ac:dyDescent="0.25">
      <c r="L1186" s="643">
        <v>43488</v>
      </c>
      <c r="M1186" s="648">
        <v>2837.5</v>
      </c>
    </row>
    <row r="1187" spans="12:13" x14ac:dyDescent="0.25">
      <c r="L1187" s="643">
        <v>43489</v>
      </c>
      <c r="M1187" s="648">
        <v>2837.57</v>
      </c>
    </row>
    <row r="1188" spans="12:13" x14ac:dyDescent="0.25">
      <c r="L1188" s="643">
        <v>43490</v>
      </c>
      <c r="M1188" s="648">
        <v>2839.99</v>
      </c>
    </row>
    <row r="1189" spans="12:13" x14ac:dyDescent="0.25">
      <c r="L1189" s="643">
        <v>43491</v>
      </c>
      <c r="M1189" s="648">
        <v>2840.02</v>
      </c>
    </row>
    <row r="1190" spans="12:13" x14ac:dyDescent="0.25">
      <c r="L1190" s="643">
        <v>43492</v>
      </c>
      <c r="M1190" s="648">
        <v>2840.06</v>
      </c>
    </row>
    <row r="1191" spans="12:13" x14ac:dyDescent="0.25">
      <c r="L1191" s="643">
        <v>43493</v>
      </c>
      <c r="M1191" s="648">
        <v>2831.37</v>
      </c>
    </row>
    <row r="1192" spans="12:13" x14ac:dyDescent="0.25">
      <c r="L1192" s="643">
        <v>43494</v>
      </c>
      <c r="M1192" s="648">
        <v>2831.65</v>
      </c>
    </row>
    <row r="1193" spans="12:13" x14ac:dyDescent="0.25">
      <c r="L1193" s="643">
        <v>43495</v>
      </c>
      <c r="M1193" s="648">
        <v>2831.94</v>
      </c>
    </row>
    <row r="1194" spans="12:13" x14ac:dyDescent="0.25">
      <c r="L1194" s="643">
        <v>43496</v>
      </c>
      <c r="M1194" s="648">
        <v>2833.69</v>
      </c>
    </row>
    <row r="1195" spans="12:13" x14ac:dyDescent="0.25">
      <c r="L1195" s="643">
        <v>43497</v>
      </c>
      <c r="M1195" s="648">
        <v>2833.94</v>
      </c>
    </row>
    <row r="1196" spans="12:13" x14ac:dyDescent="0.25">
      <c r="L1196" s="643">
        <v>43498</v>
      </c>
      <c r="M1196" s="648">
        <v>2834.02</v>
      </c>
    </row>
    <row r="1197" spans="12:13" x14ac:dyDescent="0.25">
      <c r="L1197" s="643">
        <v>43499</v>
      </c>
      <c r="M1197" s="648">
        <v>2834.09</v>
      </c>
    </row>
    <row r="1198" spans="12:13" x14ac:dyDescent="0.25">
      <c r="L1198" s="643">
        <v>43500</v>
      </c>
      <c r="M1198" s="648">
        <v>2832.09</v>
      </c>
    </row>
    <row r="1199" spans="12:13" x14ac:dyDescent="0.25">
      <c r="L1199" s="643">
        <v>43501</v>
      </c>
      <c r="M1199" s="648">
        <v>2865.71</v>
      </c>
    </row>
    <row r="1200" spans="12:13" x14ac:dyDescent="0.25">
      <c r="L1200" s="643">
        <v>43502</v>
      </c>
      <c r="M1200" s="648">
        <v>2865.75</v>
      </c>
    </row>
    <row r="1201" spans="12:13" x14ac:dyDescent="0.25">
      <c r="L1201" s="643">
        <v>43503</v>
      </c>
      <c r="M1201" s="648">
        <v>2864.15</v>
      </c>
    </row>
    <row r="1202" spans="12:13" x14ac:dyDescent="0.25">
      <c r="L1202" s="643">
        <v>43504</v>
      </c>
      <c r="M1202" s="648">
        <v>2868.87</v>
      </c>
    </row>
    <row r="1203" spans="12:13" x14ac:dyDescent="0.25">
      <c r="L1203" s="643">
        <v>43505</v>
      </c>
      <c r="M1203" s="648">
        <v>2868.95</v>
      </c>
    </row>
    <row r="1204" spans="12:13" x14ac:dyDescent="0.25">
      <c r="L1204" s="643">
        <v>43506</v>
      </c>
      <c r="M1204" s="648">
        <v>2865.25</v>
      </c>
    </row>
    <row r="1205" spans="12:13" x14ac:dyDescent="0.25">
      <c r="L1205" s="643">
        <v>43507</v>
      </c>
      <c r="M1205" s="648">
        <v>2864.46</v>
      </c>
    </row>
    <row r="1206" spans="12:13" x14ac:dyDescent="0.25">
      <c r="L1206" s="643">
        <v>43508</v>
      </c>
      <c r="M1206" s="648">
        <v>2864.11</v>
      </c>
    </row>
    <row r="1207" spans="12:13" x14ac:dyDescent="0.25">
      <c r="L1207" s="643">
        <v>43509</v>
      </c>
      <c r="M1207" s="648">
        <v>2861.38</v>
      </c>
    </row>
    <row r="1208" spans="12:13" x14ac:dyDescent="0.25">
      <c r="L1208" s="643">
        <v>43510</v>
      </c>
      <c r="M1208" s="648">
        <v>2860.33</v>
      </c>
    </row>
    <row r="1209" spans="12:13" x14ac:dyDescent="0.25">
      <c r="L1209" s="643">
        <v>43511</v>
      </c>
      <c r="M1209" s="648">
        <v>2860.19</v>
      </c>
    </row>
    <row r="1210" spans="12:13" x14ac:dyDescent="0.25">
      <c r="L1210" s="643">
        <v>43512</v>
      </c>
      <c r="M1210" s="648">
        <v>2860.29</v>
      </c>
    </row>
    <row r="1211" spans="12:13" x14ac:dyDescent="0.25">
      <c r="L1211" s="643">
        <v>43513</v>
      </c>
      <c r="M1211" s="648">
        <v>2860.39</v>
      </c>
    </row>
    <row r="1212" spans="12:13" x14ac:dyDescent="0.25">
      <c r="L1212" s="643">
        <v>43514</v>
      </c>
      <c r="M1212" s="648">
        <v>2854.13</v>
      </c>
    </row>
    <row r="1213" spans="12:13" x14ac:dyDescent="0.25">
      <c r="L1213" s="643">
        <v>43515</v>
      </c>
      <c r="M1213" s="648">
        <v>2847.69</v>
      </c>
    </row>
    <row r="1214" spans="12:13" x14ac:dyDescent="0.25">
      <c r="L1214" s="643">
        <v>43516</v>
      </c>
      <c r="M1214" s="648">
        <v>2845.74</v>
      </c>
    </row>
    <row r="1215" spans="12:13" x14ac:dyDescent="0.25">
      <c r="L1215" s="643">
        <v>43517</v>
      </c>
      <c r="M1215" s="648">
        <v>2848.23</v>
      </c>
    </row>
    <row r="1216" spans="12:13" x14ac:dyDescent="0.25">
      <c r="L1216" s="643">
        <v>43518</v>
      </c>
      <c r="M1216" s="648">
        <v>2850.53</v>
      </c>
    </row>
    <row r="1217" spans="12:13" x14ac:dyDescent="0.25">
      <c r="L1217" s="643">
        <v>43519</v>
      </c>
      <c r="M1217" s="648">
        <v>2850.83</v>
      </c>
    </row>
    <row r="1218" spans="12:13" x14ac:dyDescent="0.25">
      <c r="L1218" s="643">
        <v>43520</v>
      </c>
      <c r="M1218" s="648">
        <v>2850.92</v>
      </c>
    </row>
    <row r="1219" spans="12:13" x14ac:dyDescent="0.25">
      <c r="L1219" s="643">
        <v>43521</v>
      </c>
      <c r="M1219" s="648">
        <v>2829.71</v>
      </c>
    </row>
    <row r="1220" spans="12:13" x14ac:dyDescent="0.25">
      <c r="L1220" s="643">
        <v>43522</v>
      </c>
      <c r="M1220" s="648">
        <v>2830.57</v>
      </c>
    </row>
    <row r="1221" spans="12:13" x14ac:dyDescent="0.25">
      <c r="L1221" s="643">
        <v>43523</v>
      </c>
      <c r="M1221" s="648">
        <v>2833.9</v>
      </c>
    </row>
    <row r="1222" spans="12:13" x14ac:dyDescent="0.25">
      <c r="L1222" s="643">
        <v>43524</v>
      </c>
      <c r="M1222" s="648">
        <v>2834.36</v>
      </c>
    </row>
    <row r="1223" spans="12:13" x14ac:dyDescent="0.25">
      <c r="L1223" s="643">
        <v>43525</v>
      </c>
      <c r="M1223" s="648">
        <v>2835.06</v>
      </c>
    </row>
    <row r="1224" spans="12:13" x14ac:dyDescent="0.25">
      <c r="L1224" s="643">
        <v>43526</v>
      </c>
      <c r="M1224" s="648">
        <v>2835.15</v>
      </c>
    </row>
    <row r="1225" spans="12:13" x14ac:dyDescent="0.25">
      <c r="L1225" s="643">
        <v>43527</v>
      </c>
      <c r="M1225" s="648">
        <v>2835.24</v>
      </c>
    </row>
    <row r="1226" spans="12:13" x14ac:dyDescent="0.25">
      <c r="L1226" s="643">
        <v>43528</v>
      </c>
      <c r="M1226" s="648">
        <v>2837.05</v>
      </c>
    </row>
    <row r="1227" spans="12:13" x14ac:dyDescent="0.25">
      <c r="L1227" s="643">
        <v>43529</v>
      </c>
      <c r="M1227" s="648">
        <v>2837.04</v>
      </c>
    </row>
    <row r="1228" spans="12:13" x14ac:dyDescent="0.25">
      <c r="L1228" s="643">
        <v>43530</v>
      </c>
      <c r="M1228" s="648">
        <v>2837.94</v>
      </c>
    </row>
    <row r="1229" spans="12:13" x14ac:dyDescent="0.25">
      <c r="L1229" s="643">
        <v>43531</v>
      </c>
      <c r="M1229" s="648">
        <v>2838.21</v>
      </c>
    </row>
    <row r="1230" spans="12:13" x14ac:dyDescent="0.25">
      <c r="L1230" s="643">
        <v>43532</v>
      </c>
      <c r="M1230" s="648">
        <v>2837.28</v>
      </c>
    </row>
    <row r="1231" spans="12:13" x14ac:dyDescent="0.25">
      <c r="L1231" s="643">
        <v>43533</v>
      </c>
      <c r="M1231" s="648">
        <v>2837.37</v>
      </c>
    </row>
    <row r="1232" spans="12:13" x14ac:dyDescent="0.25">
      <c r="L1232" s="643">
        <v>43534</v>
      </c>
      <c r="M1232" s="648">
        <v>2837.45</v>
      </c>
    </row>
    <row r="1233" spans="12:13" x14ac:dyDescent="0.25">
      <c r="L1233" s="643">
        <v>43535</v>
      </c>
      <c r="M1233" s="648">
        <v>2837.65</v>
      </c>
    </row>
    <row r="1234" spans="12:13" x14ac:dyDescent="0.25">
      <c r="L1234" s="643">
        <v>43536</v>
      </c>
      <c r="M1234" s="648">
        <v>2839.88</v>
      </c>
    </row>
    <row r="1235" spans="12:13" x14ac:dyDescent="0.25">
      <c r="L1235" s="643">
        <v>43537</v>
      </c>
      <c r="M1235" s="648">
        <v>2844.92</v>
      </c>
    </row>
    <row r="1236" spans="12:13" x14ac:dyDescent="0.25">
      <c r="L1236" s="643">
        <v>43538</v>
      </c>
      <c r="M1236" s="648">
        <v>2845.21</v>
      </c>
    </row>
    <row r="1237" spans="12:13" x14ac:dyDescent="0.25">
      <c r="L1237" s="643">
        <v>43539</v>
      </c>
      <c r="M1237" s="648">
        <v>2845.73</v>
      </c>
    </row>
    <row r="1238" spans="12:13" x14ac:dyDescent="0.25">
      <c r="L1238" s="643">
        <v>43540</v>
      </c>
      <c r="M1238" s="648">
        <v>2845.81</v>
      </c>
    </row>
    <row r="1239" spans="12:13" x14ac:dyDescent="0.25">
      <c r="L1239" s="643">
        <v>43541</v>
      </c>
      <c r="M1239" s="648">
        <v>2845.7</v>
      </c>
    </row>
    <row r="1240" spans="12:13" x14ac:dyDescent="0.25">
      <c r="L1240" s="643">
        <v>43542</v>
      </c>
      <c r="M1240" s="648">
        <v>2849.85</v>
      </c>
    </row>
    <row r="1241" spans="12:13" x14ac:dyDescent="0.25">
      <c r="L1241" s="643">
        <v>43543</v>
      </c>
      <c r="M1241" s="648">
        <v>2910.99</v>
      </c>
    </row>
    <row r="1242" spans="12:13" x14ac:dyDescent="0.25">
      <c r="L1242" s="643">
        <v>43544</v>
      </c>
      <c r="M1242" s="648">
        <v>2920.39</v>
      </c>
    </row>
    <row r="1243" spans="12:13" x14ac:dyDescent="0.25">
      <c r="L1243" s="643">
        <v>43545</v>
      </c>
      <c r="M1243" s="648">
        <v>2919.89</v>
      </c>
    </row>
    <row r="1244" spans="12:13" x14ac:dyDescent="0.25">
      <c r="L1244" s="643">
        <v>43546</v>
      </c>
      <c r="M1244" s="648">
        <v>2919.48</v>
      </c>
    </row>
    <row r="1245" spans="12:13" x14ac:dyDescent="0.25">
      <c r="L1245" s="643">
        <v>43547</v>
      </c>
      <c r="M1245" s="648">
        <v>2919.56</v>
      </c>
    </row>
    <row r="1246" spans="12:13" x14ac:dyDescent="0.25">
      <c r="L1246" s="643">
        <v>43548</v>
      </c>
      <c r="M1246" s="648">
        <v>2919.72</v>
      </c>
    </row>
    <row r="1247" spans="12:13" x14ac:dyDescent="0.25">
      <c r="L1247" s="643">
        <v>43549</v>
      </c>
      <c r="M1247" s="648">
        <v>2920.49</v>
      </c>
    </row>
    <row r="1248" spans="12:13" x14ac:dyDescent="0.25">
      <c r="L1248" s="643">
        <v>43550</v>
      </c>
      <c r="M1248" s="648">
        <v>2922.74</v>
      </c>
    </row>
    <row r="1249" spans="12:13" x14ac:dyDescent="0.25">
      <c r="L1249" s="643">
        <v>43551</v>
      </c>
      <c r="M1249" s="648">
        <v>2923.05</v>
      </c>
    </row>
    <row r="1250" spans="12:13" x14ac:dyDescent="0.25">
      <c r="L1250" s="643">
        <v>43552</v>
      </c>
      <c r="M1250" s="648">
        <v>2923.05</v>
      </c>
    </row>
    <row r="1251" spans="12:13" x14ac:dyDescent="0.25">
      <c r="L1251" s="643">
        <v>43553</v>
      </c>
      <c r="M1251" s="648">
        <v>2923.61</v>
      </c>
    </row>
    <row r="1252" spans="12:13" x14ac:dyDescent="0.25">
      <c r="L1252" s="643">
        <v>43554</v>
      </c>
      <c r="M1252" s="648">
        <v>2923.68</v>
      </c>
    </row>
    <row r="1253" spans="12:13" x14ac:dyDescent="0.25">
      <c r="L1253" s="643">
        <v>43555</v>
      </c>
      <c r="M1253" s="648">
        <v>2923.76</v>
      </c>
    </row>
    <row r="1254" spans="12:13" x14ac:dyDescent="0.25">
      <c r="L1254" s="643">
        <v>43556</v>
      </c>
      <c r="M1254" s="648">
        <v>2925.13</v>
      </c>
    </row>
    <row r="1255" spans="12:13" x14ac:dyDescent="0.25">
      <c r="L1255" s="643">
        <v>43557</v>
      </c>
      <c r="M1255" s="648">
        <v>2923.42</v>
      </c>
    </row>
    <row r="1256" spans="12:13" x14ac:dyDescent="0.25">
      <c r="L1256" s="643">
        <v>43558</v>
      </c>
      <c r="M1256" s="648">
        <v>2897.41</v>
      </c>
    </row>
    <row r="1257" spans="12:13" x14ac:dyDescent="0.25">
      <c r="L1257" s="643">
        <v>43559</v>
      </c>
      <c r="M1257" s="648">
        <v>2899.75</v>
      </c>
    </row>
    <row r="1258" spans="12:13" x14ac:dyDescent="0.25">
      <c r="L1258" s="643">
        <v>43560</v>
      </c>
      <c r="M1258" s="648">
        <v>2902.23</v>
      </c>
    </row>
    <row r="1259" spans="12:13" x14ac:dyDescent="0.25">
      <c r="L1259" s="643">
        <v>43561</v>
      </c>
      <c r="M1259" s="648">
        <v>2902.28</v>
      </c>
    </row>
    <row r="1260" spans="12:13" x14ac:dyDescent="0.25">
      <c r="L1260" s="643">
        <v>43562</v>
      </c>
      <c r="M1260" s="648">
        <v>2902.34</v>
      </c>
    </row>
    <row r="1261" spans="12:13" x14ac:dyDescent="0.25">
      <c r="L1261" s="643">
        <v>43563</v>
      </c>
      <c r="M1261" s="648">
        <v>2901.23</v>
      </c>
    </row>
    <row r="1262" spans="12:13" x14ac:dyDescent="0.25">
      <c r="L1262" s="643">
        <v>43564</v>
      </c>
      <c r="M1262" s="648">
        <v>2900.03</v>
      </c>
    </row>
    <row r="1263" spans="12:13" x14ac:dyDescent="0.25">
      <c r="L1263" s="643">
        <v>43565</v>
      </c>
      <c r="M1263" s="648">
        <v>2901.73</v>
      </c>
    </row>
    <row r="1264" spans="12:13" x14ac:dyDescent="0.25">
      <c r="L1264" s="643">
        <v>43566</v>
      </c>
      <c r="M1264" s="648">
        <v>2902.3</v>
      </c>
    </row>
    <row r="1265" spans="12:13" x14ac:dyDescent="0.25">
      <c r="L1265" s="643">
        <v>43567</v>
      </c>
      <c r="M1265" s="648">
        <v>2895.03</v>
      </c>
    </row>
    <row r="1266" spans="12:13" x14ac:dyDescent="0.25">
      <c r="L1266" s="643">
        <v>43568</v>
      </c>
      <c r="M1266" s="648">
        <v>2895.08</v>
      </c>
    </row>
    <row r="1267" spans="12:13" x14ac:dyDescent="0.25">
      <c r="L1267" s="643">
        <v>43569</v>
      </c>
      <c r="M1267" s="648">
        <v>2895.13</v>
      </c>
    </row>
    <row r="1268" spans="12:13" x14ac:dyDescent="0.25">
      <c r="L1268" s="643">
        <v>43570</v>
      </c>
      <c r="M1268" s="648">
        <v>2896.45</v>
      </c>
    </row>
    <row r="1269" spans="12:13" x14ac:dyDescent="0.25">
      <c r="L1269" s="643">
        <v>43571</v>
      </c>
      <c r="M1269" s="648">
        <v>2894.75</v>
      </c>
    </row>
    <row r="1270" spans="12:13" x14ac:dyDescent="0.25">
      <c r="L1270" s="643">
        <v>43572</v>
      </c>
      <c r="M1270" s="648">
        <v>2897.91</v>
      </c>
    </row>
    <row r="1271" spans="12:13" x14ac:dyDescent="0.25">
      <c r="L1271" s="643">
        <v>43573</v>
      </c>
      <c r="M1271" s="648">
        <v>2897.73</v>
      </c>
    </row>
    <row r="1272" spans="12:13" x14ac:dyDescent="0.25">
      <c r="L1272" s="643">
        <v>43574</v>
      </c>
      <c r="M1272" s="648">
        <v>2898.27</v>
      </c>
    </row>
    <row r="1273" spans="12:13" x14ac:dyDescent="0.25">
      <c r="L1273" s="643">
        <v>43575</v>
      </c>
      <c r="M1273" s="648">
        <v>2898.32</v>
      </c>
    </row>
    <row r="1274" spans="12:13" x14ac:dyDescent="0.25">
      <c r="L1274" s="643">
        <v>43576</v>
      </c>
      <c r="M1274" s="648">
        <v>2898.81</v>
      </c>
    </row>
    <row r="1275" spans="12:13" x14ac:dyDescent="0.25">
      <c r="L1275" s="643">
        <v>43577</v>
      </c>
      <c r="M1275" s="648">
        <v>2898.15</v>
      </c>
    </row>
    <row r="1276" spans="12:13" x14ac:dyDescent="0.25">
      <c r="L1276" s="643">
        <v>43578</v>
      </c>
      <c r="M1276" s="648">
        <v>2897.77</v>
      </c>
    </row>
    <row r="1277" spans="12:13" x14ac:dyDescent="0.25">
      <c r="L1277" s="643">
        <v>43579</v>
      </c>
      <c r="M1277" s="648">
        <v>2898.16</v>
      </c>
    </row>
    <row r="1278" spans="12:13" x14ac:dyDescent="0.25">
      <c r="L1278" s="643">
        <v>43580</v>
      </c>
      <c r="M1278" s="648">
        <v>2902.67</v>
      </c>
    </row>
    <row r="1279" spans="12:13" x14ac:dyDescent="0.25">
      <c r="L1279" s="643">
        <v>43581</v>
      </c>
      <c r="M1279" s="648">
        <v>2902.68</v>
      </c>
    </row>
    <row r="1280" spans="12:13" x14ac:dyDescent="0.25">
      <c r="L1280" s="643">
        <v>43582</v>
      </c>
      <c r="M1280" s="648">
        <v>2902.69</v>
      </c>
    </row>
    <row r="1281" spans="12:13" x14ac:dyDescent="0.25">
      <c r="L1281" s="643">
        <v>43583</v>
      </c>
      <c r="M1281" s="648">
        <v>2902.79</v>
      </c>
    </row>
    <row r="1282" spans="12:13" x14ac:dyDescent="0.25">
      <c r="L1282" s="643">
        <v>43584</v>
      </c>
      <c r="M1282" s="648">
        <v>2902.8</v>
      </c>
    </row>
    <row r="1283" spans="12:13" x14ac:dyDescent="0.25">
      <c r="L1283" s="643">
        <v>43585</v>
      </c>
      <c r="M1283" s="648">
        <v>2900.87</v>
      </c>
    </row>
    <row r="1284" spans="12:13" x14ac:dyDescent="0.25">
      <c r="L1284" s="643">
        <v>43586</v>
      </c>
      <c r="M1284" s="648">
        <v>2900.89</v>
      </c>
    </row>
    <row r="1285" spans="12:13" x14ac:dyDescent="0.25">
      <c r="L1285" s="643">
        <v>43587</v>
      </c>
      <c r="M1285" s="648">
        <v>2900.9</v>
      </c>
    </row>
    <row r="1286" spans="12:13" x14ac:dyDescent="0.25">
      <c r="L1286" s="643">
        <v>43588</v>
      </c>
      <c r="M1286" s="648">
        <v>2901.4</v>
      </c>
    </row>
    <row r="1287" spans="12:13" x14ac:dyDescent="0.25">
      <c r="L1287" s="643">
        <v>43589</v>
      </c>
      <c r="M1287" s="648">
        <v>2901.42</v>
      </c>
    </row>
    <row r="1288" spans="12:13" x14ac:dyDescent="0.25">
      <c r="L1288" s="643">
        <v>43590</v>
      </c>
      <c r="M1288" s="648">
        <v>2901.64</v>
      </c>
    </row>
    <row r="1289" spans="12:13" x14ac:dyDescent="0.25">
      <c r="L1289" s="643">
        <v>43591</v>
      </c>
      <c r="M1289" s="648">
        <v>2901.5</v>
      </c>
    </row>
    <row r="1290" spans="12:13" x14ac:dyDescent="0.25">
      <c r="L1290" s="643">
        <v>43592</v>
      </c>
      <c r="M1290" s="648">
        <v>2902.11</v>
      </c>
    </row>
    <row r="1291" spans="12:13" x14ac:dyDescent="0.25">
      <c r="L1291" s="643">
        <v>43593</v>
      </c>
      <c r="M1291" s="648">
        <v>2901.91</v>
      </c>
    </row>
    <row r="1292" spans="12:13" x14ac:dyDescent="0.25">
      <c r="L1292" s="643">
        <v>43594</v>
      </c>
      <c r="M1292" s="648">
        <v>2901.19</v>
      </c>
    </row>
    <row r="1293" spans="12:13" x14ac:dyDescent="0.25">
      <c r="L1293" s="643">
        <v>43595</v>
      </c>
      <c r="M1293" s="648">
        <v>2901.87</v>
      </c>
    </row>
    <row r="1294" spans="12:13" x14ac:dyDescent="0.25">
      <c r="L1294" s="643">
        <v>43596</v>
      </c>
      <c r="M1294" s="648">
        <v>2901.88</v>
      </c>
    </row>
    <row r="1295" spans="12:13" x14ac:dyDescent="0.25">
      <c r="L1295" s="643">
        <v>43597</v>
      </c>
      <c r="M1295" s="648">
        <v>2902.42</v>
      </c>
    </row>
    <row r="1296" spans="12:13" x14ac:dyDescent="0.25">
      <c r="L1296" s="643">
        <v>43598</v>
      </c>
      <c r="M1296" s="648">
        <v>2902.08</v>
      </c>
    </row>
    <row r="1297" spans="12:13" x14ac:dyDescent="0.25">
      <c r="L1297" s="643">
        <v>43599</v>
      </c>
      <c r="M1297" s="648">
        <v>2902.35</v>
      </c>
    </row>
    <row r="1298" spans="12:13" x14ac:dyDescent="0.25">
      <c r="L1298" s="643">
        <v>43600</v>
      </c>
      <c r="M1298" s="648">
        <v>2901.95</v>
      </c>
    </row>
    <row r="1299" spans="12:13" x14ac:dyDescent="0.25">
      <c r="L1299" s="643">
        <v>43601</v>
      </c>
      <c r="M1299" s="648">
        <v>2902.34</v>
      </c>
    </row>
    <row r="1300" spans="12:13" x14ac:dyDescent="0.25">
      <c r="L1300" s="643">
        <v>43602</v>
      </c>
      <c r="M1300" s="648">
        <v>2902.49</v>
      </c>
    </row>
    <row r="1301" spans="12:13" x14ac:dyDescent="0.25">
      <c r="L1301" s="643">
        <v>43603</v>
      </c>
      <c r="M1301" s="648">
        <v>2902.52</v>
      </c>
    </row>
    <row r="1302" spans="12:13" x14ac:dyDescent="0.25">
      <c r="L1302" s="643">
        <v>43604</v>
      </c>
      <c r="M1302" s="648">
        <v>2902.56</v>
      </c>
    </row>
    <row r="1303" spans="12:13" x14ac:dyDescent="0.25">
      <c r="L1303" s="643">
        <v>43605</v>
      </c>
      <c r="M1303" s="648">
        <v>2903.13</v>
      </c>
    </row>
    <row r="1304" spans="12:13" x14ac:dyDescent="0.25">
      <c r="L1304" s="643">
        <v>43606</v>
      </c>
      <c r="M1304" s="648">
        <v>2903.11</v>
      </c>
    </row>
    <row r="1305" spans="12:13" x14ac:dyDescent="0.25">
      <c r="L1305" s="643">
        <v>43607</v>
      </c>
      <c r="M1305" s="648">
        <v>2903.17</v>
      </c>
    </row>
    <row r="1306" spans="12:13" x14ac:dyDescent="0.25">
      <c r="L1306" s="643">
        <v>43608</v>
      </c>
      <c r="M1306" s="648">
        <v>2904.5</v>
      </c>
    </row>
    <row r="1307" spans="12:13" x14ac:dyDescent="0.25">
      <c r="L1307" s="643">
        <v>43609</v>
      </c>
      <c r="M1307" s="648">
        <v>2903.56</v>
      </c>
    </row>
    <row r="1308" spans="12:13" x14ac:dyDescent="0.25">
      <c r="L1308" s="643">
        <v>43610</v>
      </c>
      <c r="M1308" s="648">
        <v>2903.59</v>
      </c>
    </row>
    <row r="1309" spans="12:13" x14ac:dyDescent="0.25">
      <c r="L1309" s="643">
        <v>43611</v>
      </c>
      <c r="M1309" s="648">
        <v>2903.62</v>
      </c>
    </row>
    <row r="1310" spans="12:13" x14ac:dyDescent="0.25">
      <c r="L1310" s="643">
        <v>43612</v>
      </c>
      <c r="M1310" s="648">
        <v>2903.97</v>
      </c>
    </row>
    <row r="1311" spans="12:13" x14ac:dyDescent="0.25">
      <c r="L1311" s="643">
        <v>43613</v>
      </c>
      <c r="M1311" s="648">
        <v>2904.14</v>
      </c>
    </row>
    <row r="1312" spans="12:13" x14ac:dyDescent="0.25">
      <c r="L1312" s="643">
        <v>43614</v>
      </c>
      <c r="M1312" s="648">
        <v>2903.82</v>
      </c>
    </row>
    <row r="1313" spans="12:13" x14ac:dyDescent="0.25">
      <c r="L1313" s="643">
        <v>43615</v>
      </c>
      <c r="M1313" s="648">
        <v>2904.29</v>
      </c>
    </row>
    <row r="1314" spans="12:13" x14ac:dyDescent="0.25">
      <c r="L1314" s="643">
        <v>43616</v>
      </c>
      <c r="M1314" s="648">
        <v>2903.41</v>
      </c>
    </row>
    <row r="1315" spans="12:13" x14ac:dyDescent="0.25">
      <c r="L1315" s="643">
        <v>43617</v>
      </c>
      <c r="M1315" s="648">
        <v>2903.44</v>
      </c>
    </row>
    <row r="1316" spans="12:13" x14ac:dyDescent="0.25">
      <c r="L1316" s="643">
        <v>43618</v>
      </c>
      <c r="M1316" s="648">
        <v>2903.47</v>
      </c>
    </row>
    <row r="1317" spans="12:13" x14ac:dyDescent="0.25">
      <c r="L1317" s="643">
        <v>43619</v>
      </c>
      <c r="M1317" s="648">
        <v>2905.16</v>
      </c>
    </row>
    <row r="1318" spans="12:13" x14ac:dyDescent="0.25">
      <c r="L1318" s="643">
        <v>43620</v>
      </c>
      <c r="M1318" s="648">
        <v>2903.54</v>
      </c>
    </row>
    <row r="1319" spans="12:13" x14ac:dyDescent="0.25">
      <c r="L1319" s="643">
        <v>43621</v>
      </c>
      <c r="M1319" s="648">
        <v>2938.53</v>
      </c>
    </row>
    <row r="1320" spans="12:13" x14ac:dyDescent="0.25">
      <c r="L1320" s="643">
        <v>43622</v>
      </c>
      <c r="M1320" s="648">
        <v>2938.07</v>
      </c>
    </row>
    <row r="1321" spans="12:13" x14ac:dyDescent="0.25">
      <c r="L1321" s="643">
        <v>43623</v>
      </c>
      <c r="M1321" s="648">
        <v>2938.4</v>
      </c>
    </row>
    <row r="1322" spans="12:13" x14ac:dyDescent="0.25">
      <c r="L1322" s="643">
        <v>43624</v>
      </c>
      <c r="M1322" s="648">
        <v>2938.43</v>
      </c>
    </row>
    <row r="1323" spans="12:13" x14ac:dyDescent="0.25">
      <c r="L1323" s="643">
        <v>43625</v>
      </c>
      <c r="M1323" s="648">
        <v>2938.45</v>
      </c>
    </row>
    <row r="1324" spans="12:13" x14ac:dyDescent="0.25">
      <c r="L1324" s="643">
        <v>43626</v>
      </c>
      <c r="M1324" s="648">
        <v>2940.93</v>
      </c>
    </row>
    <row r="1325" spans="12:13" x14ac:dyDescent="0.25">
      <c r="L1325" s="643">
        <v>43627</v>
      </c>
      <c r="M1325" s="648">
        <v>2944.54</v>
      </c>
    </row>
    <row r="1326" spans="12:13" x14ac:dyDescent="0.25">
      <c r="L1326" s="643">
        <v>43628</v>
      </c>
      <c r="M1326" s="648">
        <v>2943.2</v>
      </c>
    </row>
    <row r="1327" spans="12:13" x14ac:dyDescent="0.25">
      <c r="L1327" s="643">
        <v>43629</v>
      </c>
      <c r="M1327" s="648">
        <v>2944.07</v>
      </c>
    </row>
    <row r="1328" spans="12:13" x14ac:dyDescent="0.25">
      <c r="L1328" s="643">
        <v>43630</v>
      </c>
      <c r="M1328" s="648">
        <v>2940.94</v>
      </c>
    </row>
    <row r="1329" spans="12:13" x14ac:dyDescent="0.25">
      <c r="L1329" s="643">
        <v>43631</v>
      </c>
      <c r="M1329" s="648">
        <v>2940.99</v>
      </c>
    </row>
    <row r="1330" spans="12:13" x14ac:dyDescent="0.25">
      <c r="L1330" s="643">
        <v>43632</v>
      </c>
      <c r="M1330" s="648">
        <v>2941.55</v>
      </c>
    </row>
    <row r="1331" spans="12:13" x14ac:dyDescent="0.25">
      <c r="L1331" s="643">
        <v>43633</v>
      </c>
      <c r="M1331" s="648">
        <v>2941.55</v>
      </c>
    </row>
    <row r="1332" spans="12:13" x14ac:dyDescent="0.25">
      <c r="L1332" s="643">
        <v>43634</v>
      </c>
      <c r="M1332" s="648">
        <v>2940.04</v>
      </c>
    </row>
    <row r="1333" spans="12:13" x14ac:dyDescent="0.25">
      <c r="L1333" s="643">
        <v>43635</v>
      </c>
      <c r="M1333" s="648">
        <v>2939.99</v>
      </c>
    </row>
    <row r="1334" spans="12:13" x14ac:dyDescent="0.25">
      <c r="L1334" s="643">
        <v>43636</v>
      </c>
      <c r="M1334" s="648">
        <v>2943.7</v>
      </c>
    </row>
    <row r="1335" spans="12:13" x14ac:dyDescent="0.25">
      <c r="L1335" s="643">
        <v>43637</v>
      </c>
      <c r="M1335" s="648">
        <v>2943.52</v>
      </c>
    </row>
    <row r="1336" spans="12:13" x14ac:dyDescent="0.25">
      <c r="L1336" s="643">
        <v>43638</v>
      </c>
      <c r="M1336" s="648">
        <v>2907.33</v>
      </c>
    </row>
    <row r="1337" spans="12:13" x14ac:dyDescent="0.25">
      <c r="L1337" s="643">
        <v>43639</v>
      </c>
      <c r="M1337" s="648">
        <v>2907.4</v>
      </c>
    </row>
    <row r="1338" spans="12:13" x14ac:dyDescent="0.25">
      <c r="L1338" s="643">
        <v>43640</v>
      </c>
      <c r="M1338" s="648">
        <v>2909.05</v>
      </c>
    </row>
    <row r="1339" spans="12:13" x14ac:dyDescent="0.25">
      <c r="L1339" s="643">
        <v>43641</v>
      </c>
      <c r="M1339" s="648">
        <v>2909.3</v>
      </c>
    </row>
    <row r="1340" spans="12:13" x14ac:dyDescent="0.25">
      <c r="L1340" s="643">
        <v>43642</v>
      </c>
      <c r="M1340" s="648">
        <v>2914.67</v>
      </c>
    </row>
    <row r="1341" spans="12:13" x14ac:dyDescent="0.25">
      <c r="L1341" s="643">
        <v>43643</v>
      </c>
      <c r="M1341" s="648">
        <v>2923.3</v>
      </c>
    </row>
    <row r="1342" spans="12:13" x14ac:dyDescent="0.25">
      <c r="L1342" s="643">
        <v>43644</v>
      </c>
      <c r="M1342" s="648">
        <v>2923.31</v>
      </c>
    </row>
    <row r="1343" spans="12:13" x14ac:dyDescent="0.25">
      <c r="L1343" s="643">
        <v>43645</v>
      </c>
      <c r="M1343" s="648">
        <v>2923.35</v>
      </c>
    </row>
    <row r="1344" spans="12:13" x14ac:dyDescent="0.25">
      <c r="L1344" s="643">
        <v>43646</v>
      </c>
      <c r="M1344" s="648">
        <v>2923.38</v>
      </c>
    </row>
    <row r="1345" spans="12:13" x14ac:dyDescent="0.25">
      <c r="L1345" s="643">
        <v>43647</v>
      </c>
      <c r="M1345" s="648">
        <v>2925.57</v>
      </c>
    </row>
    <row r="1346" spans="12:13" x14ac:dyDescent="0.25">
      <c r="L1346" s="643">
        <v>43648</v>
      </c>
      <c r="M1346" s="648">
        <v>2930.3</v>
      </c>
    </row>
    <row r="1347" spans="12:13" x14ac:dyDescent="0.25">
      <c r="L1347" s="643">
        <v>43649</v>
      </c>
      <c r="M1347" s="648">
        <v>2931.78</v>
      </c>
    </row>
    <row r="1348" spans="12:13" x14ac:dyDescent="0.25">
      <c r="L1348" s="643">
        <v>43650</v>
      </c>
      <c r="M1348" s="648">
        <v>2933.6</v>
      </c>
    </row>
    <row r="1349" spans="12:13" x14ac:dyDescent="0.25">
      <c r="L1349" s="643">
        <v>43651</v>
      </c>
      <c r="M1349" s="648">
        <v>2933.65</v>
      </c>
    </row>
    <row r="1350" spans="12:13" x14ac:dyDescent="0.25">
      <c r="L1350" s="643">
        <v>43652</v>
      </c>
      <c r="M1350" s="648">
        <v>2933.65</v>
      </c>
    </row>
    <row r="1351" spans="12:13" x14ac:dyDescent="0.25">
      <c r="L1351" s="643">
        <v>43653</v>
      </c>
      <c r="M1351" s="648">
        <v>2933.65</v>
      </c>
    </row>
    <row r="1352" spans="12:13" x14ac:dyDescent="0.25">
      <c r="L1352" s="643">
        <v>43654</v>
      </c>
      <c r="M1352" s="648">
        <v>2934.21</v>
      </c>
    </row>
    <row r="1353" spans="12:13" x14ac:dyDescent="0.25">
      <c r="L1353" s="643">
        <v>43655</v>
      </c>
      <c r="M1353" s="648">
        <v>2936.63</v>
      </c>
    </row>
    <row r="1354" spans="12:13" x14ac:dyDescent="0.25">
      <c r="L1354" s="643">
        <v>43656</v>
      </c>
      <c r="M1354" s="648">
        <v>2937.01</v>
      </c>
    </row>
    <row r="1355" spans="12:13" x14ac:dyDescent="0.25">
      <c r="L1355" s="643">
        <v>43657</v>
      </c>
      <c r="M1355" s="648">
        <v>2935.68</v>
      </c>
    </row>
    <row r="1356" spans="12:13" x14ac:dyDescent="0.25">
      <c r="L1356" s="643">
        <v>43658</v>
      </c>
      <c r="M1356" s="648">
        <v>2935.27</v>
      </c>
    </row>
    <row r="1357" spans="12:13" x14ac:dyDescent="0.25">
      <c r="L1357" s="643">
        <v>43659</v>
      </c>
      <c r="M1357" s="648">
        <v>2935.27</v>
      </c>
    </row>
    <row r="1358" spans="12:13" x14ac:dyDescent="0.25">
      <c r="L1358" s="643">
        <v>43660</v>
      </c>
      <c r="M1358" s="648">
        <v>2935.26</v>
      </c>
    </row>
    <row r="1359" spans="12:13" x14ac:dyDescent="0.25">
      <c r="L1359" s="643">
        <v>43661</v>
      </c>
      <c r="M1359" s="648">
        <v>2935.51</v>
      </c>
    </row>
    <row r="1360" spans="12:13" x14ac:dyDescent="0.25">
      <c r="L1360" s="643">
        <v>43662</v>
      </c>
      <c r="M1360" s="648">
        <v>2936.36</v>
      </c>
    </row>
    <row r="1361" spans="12:13" x14ac:dyDescent="0.25">
      <c r="L1361" s="643">
        <v>43663</v>
      </c>
      <c r="M1361" s="648">
        <v>2939.22</v>
      </c>
    </row>
    <row r="1362" spans="12:13" x14ac:dyDescent="0.25">
      <c r="L1362" s="643">
        <v>43664</v>
      </c>
      <c r="M1362" s="648">
        <v>2941.73</v>
      </c>
    </row>
    <row r="1363" spans="12:13" x14ac:dyDescent="0.25">
      <c r="L1363" s="643">
        <v>43665</v>
      </c>
      <c r="M1363" s="648">
        <v>2940.23</v>
      </c>
    </row>
    <row r="1364" spans="12:13" x14ac:dyDescent="0.25">
      <c r="L1364" s="643">
        <v>43666</v>
      </c>
      <c r="M1364" s="648">
        <v>2940.23</v>
      </c>
    </row>
    <row r="1365" spans="12:13" x14ac:dyDescent="0.25">
      <c r="L1365" s="643">
        <v>43667</v>
      </c>
      <c r="M1365" s="648">
        <v>2948.65</v>
      </c>
    </row>
    <row r="1366" spans="12:13" x14ac:dyDescent="0.25">
      <c r="L1366" s="643">
        <v>43668</v>
      </c>
      <c r="M1366" s="648">
        <v>2941.33</v>
      </c>
    </row>
    <row r="1367" spans="12:13" x14ac:dyDescent="0.25">
      <c r="L1367" s="643">
        <v>43669</v>
      </c>
      <c r="M1367" s="648">
        <v>2940.94</v>
      </c>
    </row>
    <row r="1368" spans="12:13" x14ac:dyDescent="0.25">
      <c r="L1368" s="643">
        <v>43670</v>
      </c>
      <c r="M1368" s="648">
        <v>2940.32</v>
      </c>
    </row>
    <row r="1369" spans="12:13" x14ac:dyDescent="0.25">
      <c r="L1369" s="643">
        <v>43671</v>
      </c>
      <c r="M1369" s="648">
        <v>2947.09</v>
      </c>
    </row>
    <row r="1370" spans="12:13" x14ac:dyDescent="0.25">
      <c r="L1370" s="643">
        <v>43672</v>
      </c>
      <c r="M1370" s="648">
        <v>2946.43</v>
      </c>
    </row>
    <row r="1371" spans="12:13" x14ac:dyDescent="0.25">
      <c r="L1371" s="643">
        <v>43673</v>
      </c>
      <c r="M1371" s="648">
        <v>2946.42</v>
      </c>
    </row>
    <row r="1372" spans="12:13" x14ac:dyDescent="0.25">
      <c r="L1372" s="643">
        <v>43674</v>
      </c>
      <c r="M1372" s="648">
        <v>2946.42</v>
      </c>
    </row>
    <row r="1373" spans="12:13" x14ac:dyDescent="0.25">
      <c r="L1373" s="643">
        <v>43675</v>
      </c>
      <c r="M1373" s="648">
        <v>2947.78</v>
      </c>
    </row>
    <row r="1374" spans="12:13" x14ac:dyDescent="0.25">
      <c r="L1374" s="643">
        <v>43676</v>
      </c>
      <c r="M1374" s="648">
        <v>2949.13</v>
      </c>
    </row>
    <row r="1375" spans="12:13" x14ac:dyDescent="0.25">
      <c r="L1375" s="643">
        <v>43677</v>
      </c>
      <c r="M1375" s="648">
        <v>2953.09</v>
      </c>
    </row>
    <row r="1376" spans="12:13" x14ac:dyDescent="0.25">
      <c r="L1376" s="643">
        <v>43678</v>
      </c>
      <c r="M1376" s="648">
        <v>2949.68</v>
      </c>
    </row>
    <row r="1377" spans="12:13" x14ac:dyDescent="0.25">
      <c r="L1377" s="643">
        <v>43679</v>
      </c>
      <c r="M1377" s="648">
        <v>2949.83</v>
      </c>
    </row>
    <row r="1378" spans="12:13" x14ac:dyDescent="0.25">
      <c r="L1378" s="643">
        <v>43680</v>
      </c>
      <c r="M1378" s="648">
        <v>2949.92</v>
      </c>
    </row>
    <row r="1379" spans="12:13" x14ac:dyDescent="0.25">
      <c r="L1379" s="643">
        <v>43681</v>
      </c>
      <c r="M1379" s="648">
        <v>2949.91</v>
      </c>
    </row>
    <row r="1380" spans="12:13" x14ac:dyDescent="0.25">
      <c r="L1380" s="643">
        <v>43682</v>
      </c>
      <c r="M1380" s="648">
        <v>2949.06</v>
      </c>
    </row>
    <row r="1381" spans="12:13" x14ac:dyDescent="0.25">
      <c r="L1381" s="643">
        <v>43683</v>
      </c>
      <c r="M1381" s="648">
        <v>2955.72</v>
      </c>
    </row>
    <row r="1382" spans="12:13" x14ac:dyDescent="0.25">
      <c r="L1382" s="643">
        <v>43684</v>
      </c>
      <c r="M1382" s="648">
        <v>2949.69</v>
      </c>
    </row>
    <row r="1383" spans="12:13" x14ac:dyDescent="0.25">
      <c r="L1383" s="643">
        <v>43685</v>
      </c>
      <c r="M1383" s="648">
        <v>2949.87</v>
      </c>
    </row>
    <row r="1384" spans="12:13" x14ac:dyDescent="0.25">
      <c r="L1384" s="643">
        <v>43686</v>
      </c>
      <c r="M1384" s="648">
        <v>2950.41</v>
      </c>
    </row>
    <row r="1385" spans="12:13" x14ac:dyDescent="0.25">
      <c r="L1385" s="643">
        <v>43687</v>
      </c>
      <c r="M1385" s="648">
        <v>2954.13</v>
      </c>
    </row>
    <row r="1386" spans="12:13" x14ac:dyDescent="0.25">
      <c r="L1386" s="643">
        <v>43688</v>
      </c>
      <c r="M1386" s="648">
        <v>2965.02</v>
      </c>
    </row>
    <row r="1387" spans="12:13" x14ac:dyDescent="0.25">
      <c r="L1387" s="643">
        <v>43689</v>
      </c>
      <c r="M1387" s="648">
        <v>2963.1</v>
      </c>
    </row>
    <row r="1388" spans="12:13" x14ac:dyDescent="0.25">
      <c r="L1388" s="643">
        <v>43690</v>
      </c>
      <c r="M1388" s="648">
        <v>2974.57</v>
      </c>
    </row>
    <row r="1389" spans="12:13" x14ac:dyDescent="0.25">
      <c r="L1389" s="643">
        <v>43691</v>
      </c>
      <c r="M1389" s="648">
        <v>2974.23</v>
      </c>
    </row>
    <row r="1390" spans="12:13" x14ac:dyDescent="0.25">
      <c r="L1390" s="643">
        <v>43692</v>
      </c>
      <c r="M1390" s="648">
        <v>2973.34</v>
      </c>
    </row>
    <row r="1391" spans="12:13" x14ac:dyDescent="0.25">
      <c r="L1391" s="643">
        <v>43693</v>
      </c>
      <c r="M1391" s="648">
        <v>2974.56</v>
      </c>
    </row>
    <row r="1392" spans="12:13" x14ac:dyDescent="0.25">
      <c r="L1392" s="643">
        <v>43694</v>
      </c>
      <c r="M1392" s="648">
        <v>2974.55</v>
      </c>
    </row>
    <row r="1393" spans="12:13" x14ac:dyDescent="0.25">
      <c r="L1393" s="643">
        <v>43695</v>
      </c>
      <c r="M1393" s="648">
        <v>2974.54</v>
      </c>
    </row>
    <row r="1394" spans="12:13" x14ac:dyDescent="0.25">
      <c r="L1394" s="643">
        <v>43696</v>
      </c>
      <c r="M1394" s="648">
        <v>2981.64</v>
      </c>
    </row>
    <row r="1395" spans="12:13" x14ac:dyDescent="0.25">
      <c r="L1395" s="643">
        <v>43697</v>
      </c>
      <c r="M1395" s="648">
        <v>2983.68</v>
      </c>
    </row>
    <row r="1396" spans="12:13" x14ac:dyDescent="0.25">
      <c r="L1396" s="643">
        <v>43698</v>
      </c>
      <c r="M1396" s="648">
        <v>2983.07</v>
      </c>
    </row>
    <row r="1397" spans="12:13" x14ac:dyDescent="0.25">
      <c r="L1397" s="643">
        <v>43699</v>
      </c>
      <c r="M1397" s="648">
        <v>2981.11</v>
      </c>
    </row>
    <row r="1398" spans="12:13" x14ac:dyDescent="0.25">
      <c r="L1398" s="643">
        <v>43700</v>
      </c>
      <c r="M1398" s="648">
        <v>2981.96</v>
      </c>
    </row>
    <row r="1399" spans="12:13" x14ac:dyDescent="0.25">
      <c r="L1399" s="643">
        <v>43701</v>
      </c>
      <c r="M1399" s="648">
        <v>2981.96</v>
      </c>
    </row>
    <row r="1400" spans="12:13" x14ac:dyDescent="0.25">
      <c r="L1400" s="643">
        <v>43702</v>
      </c>
      <c r="M1400" s="648">
        <v>2982.03</v>
      </c>
    </row>
    <row r="1401" spans="12:13" x14ac:dyDescent="0.25">
      <c r="L1401" s="643">
        <v>43703</v>
      </c>
      <c r="M1401" s="648">
        <v>2980.59</v>
      </c>
    </row>
    <row r="1402" spans="12:13" x14ac:dyDescent="0.25">
      <c r="L1402" s="643">
        <v>43704</v>
      </c>
      <c r="M1402" s="648">
        <v>2981.47</v>
      </c>
    </row>
    <row r="1403" spans="12:13" x14ac:dyDescent="0.25">
      <c r="L1403" s="643">
        <v>43705</v>
      </c>
      <c r="M1403" s="648">
        <v>2979.4</v>
      </c>
    </row>
    <row r="1404" spans="12:13" x14ac:dyDescent="0.25">
      <c r="L1404" s="643">
        <v>43706</v>
      </c>
      <c r="M1404" s="648">
        <v>2977.58</v>
      </c>
    </row>
    <row r="1405" spans="12:13" x14ac:dyDescent="0.25">
      <c r="L1405" s="643">
        <v>43707</v>
      </c>
      <c r="M1405" s="648">
        <v>2978.1</v>
      </c>
    </row>
    <row r="1406" spans="12:13" x14ac:dyDescent="0.25">
      <c r="L1406" s="643">
        <v>43708</v>
      </c>
      <c r="M1406" s="648">
        <v>2977.58</v>
      </c>
    </row>
    <row r="1407" spans="12:13" x14ac:dyDescent="0.25">
      <c r="L1407" s="643">
        <v>43709</v>
      </c>
      <c r="M1407" s="648">
        <v>2977.59</v>
      </c>
    </row>
    <row r="1408" spans="12:13" x14ac:dyDescent="0.25">
      <c r="L1408" s="643">
        <v>43710</v>
      </c>
      <c r="M1408" s="648">
        <v>2973.46</v>
      </c>
    </row>
    <row r="1409" spans="12:13" x14ac:dyDescent="0.25">
      <c r="L1409" s="643">
        <v>43711</v>
      </c>
      <c r="M1409" s="648">
        <v>2971.96</v>
      </c>
    </row>
    <row r="1410" spans="12:13" x14ac:dyDescent="0.25">
      <c r="L1410" s="643">
        <v>43712</v>
      </c>
      <c r="M1410" s="648">
        <v>2972.22</v>
      </c>
    </row>
    <row r="1411" spans="12:13" x14ac:dyDescent="0.25">
      <c r="L1411" s="643">
        <v>43713</v>
      </c>
      <c r="M1411" s="648">
        <v>2972.92</v>
      </c>
    </row>
    <row r="1412" spans="12:13" x14ac:dyDescent="0.25">
      <c r="L1412" s="643">
        <v>43714</v>
      </c>
      <c r="M1412" s="648">
        <v>2973.17</v>
      </c>
    </row>
    <row r="1413" spans="12:13" x14ac:dyDescent="0.25">
      <c r="L1413" s="643">
        <v>43715</v>
      </c>
      <c r="M1413" s="648">
        <v>2973.17</v>
      </c>
    </row>
    <row r="1414" spans="12:13" x14ac:dyDescent="0.25">
      <c r="L1414" s="643">
        <v>43716</v>
      </c>
      <c r="M1414" s="648">
        <v>2973.17</v>
      </c>
    </row>
    <row r="1415" spans="12:13" x14ac:dyDescent="0.25">
      <c r="L1415" s="643">
        <v>43717</v>
      </c>
      <c r="M1415" s="648">
        <v>2979.27</v>
      </c>
    </row>
    <row r="1416" spans="12:13" x14ac:dyDescent="0.25">
      <c r="L1416" s="643">
        <v>43718</v>
      </c>
      <c r="M1416" s="648">
        <v>2976.62</v>
      </c>
    </row>
    <row r="1417" spans="12:13" x14ac:dyDescent="0.25">
      <c r="L1417" s="643">
        <v>43719</v>
      </c>
      <c r="M1417" s="648">
        <v>2980.16</v>
      </c>
    </row>
    <row r="1418" spans="12:13" x14ac:dyDescent="0.25">
      <c r="L1418" s="643">
        <v>43720</v>
      </c>
      <c r="M1418" s="648">
        <v>2979.5</v>
      </c>
    </row>
    <row r="1419" spans="12:13" x14ac:dyDescent="0.25">
      <c r="L1419" s="643">
        <v>43721</v>
      </c>
      <c r="M1419" s="648">
        <v>2981.53</v>
      </c>
    </row>
    <row r="1420" spans="12:13" x14ac:dyDescent="0.25">
      <c r="L1420" s="643">
        <v>43722</v>
      </c>
      <c r="M1420" s="648">
        <v>2981.54</v>
      </c>
    </row>
    <row r="1421" spans="12:13" x14ac:dyDescent="0.25">
      <c r="L1421" s="643">
        <v>43723</v>
      </c>
      <c r="M1421" s="648">
        <v>2981.55</v>
      </c>
    </row>
    <row r="1422" spans="12:13" x14ac:dyDescent="0.25">
      <c r="L1422" s="643">
        <v>43724</v>
      </c>
      <c r="M1422" s="648">
        <v>2977.4</v>
      </c>
    </row>
    <row r="1423" spans="12:13" x14ac:dyDescent="0.25">
      <c r="L1423" s="643">
        <v>43725</v>
      </c>
      <c r="M1423" s="648">
        <v>2983.5</v>
      </c>
    </row>
    <row r="1424" spans="12:13" x14ac:dyDescent="0.25">
      <c r="L1424" s="643">
        <v>43726</v>
      </c>
      <c r="M1424" s="648">
        <v>2983.31</v>
      </c>
    </row>
    <row r="1425" spans="12:13" x14ac:dyDescent="0.25">
      <c r="L1425" s="643">
        <v>43727</v>
      </c>
      <c r="M1425" s="648">
        <v>2990.68</v>
      </c>
    </row>
    <row r="1426" spans="12:13" x14ac:dyDescent="0.25">
      <c r="L1426" s="643">
        <v>43728</v>
      </c>
      <c r="M1426" s="648">
        <v>2990.36</v>
      </c>
    </row>
    <row r="1427" spans="12:13" x14ac:dyDescent="0.25">
      <c r="L1427" s="643">
        <v>43729</v>
      </c>
      <c r="M1427" s="648">
        <v>2990.36</v>
      </c>
    </row>
    <row r="1428" spans="12:13" x14ac:dyDescent="0.25">
      <c r="L1428" s="643">
        <v>43730</v>
      </c>
      <c r="M1428" s="648">
        <v>2990.35</v>
      </c>
    </row>
    <row r="1429" spans="12:13" x14ac:dyDescent="0.25">
      <c r="L1429" s="643">
        <v>43731</v>
      </c>
      <c r="M1429" s="648">
        <v>2989.16</v>
      </c>
    </row>
    <row r="1430" spans="12:13" x14ac:dyDescent="0.25">
      <c r="L1430" s="643">
        <v>43732</v>
      </c>
      <c r="M1430" s="648">
        <v>2988.43</v>
      </c>
    </row>
    <row r="1431" spans="12:13" x14ac:dyDescent="0.25">
      <c r="L1431" s="643">
        <v>43733</v>
      </c>
      <c r="M1431" s="648">
        <v>2987.05</v>
      </c>
    </row>
    <row r="1432" spans="12:13" x14ac:dyDescent="0.25">
      <c r="L1432" s="643">
        <v>43734</v>
      </c>
      <c r="M1432" s="648">
        <v>2988.73</v>
      </c>
    </row>
    <row r="1433" spans="12:13" x14ac:dyDescent="0.25">
      <c r="L1433" s="643">
        <v>43735</v>
      </c>
      <c r="M1433" s="648">
        <v>2987.75</v>
      </c>
    </row>
    <row r="1434" spans="12:13" x14ac:dyDescent="0.25">
      <c r="L1434" s="643">
        <v>43736</v>
      </c>
      <c r="M1434" s="648">
        <v>2987.73</v>
      </c>
    </row>
    <row r="1435" spans="12:13" x14ac:dyDescent="0.25">
      <c r="L1435" s="643">
        <v>43737</v>
      </c>
      <c r="M1435" s="648">
        <v>2989.29</v>
      </c>
    </row>
    <row r="1436" spans="12:13" x14ac:dyDescent="0.25">
      <c r="L1436" s="643">
        <v>43738</v>
      </c>
      <c r="M1436" s="648">
        <v>2987.99</v>
      </c>
    </row>
    <row r="1437" spans="12:13" x14ac:dyDescent="0.25">
      <c r="L1437" s="643">
        <v>43739</v>
      </c>
      <c r="M1437" s="648">
        <v>2988.74</v>
      </c>
    </row>
    <row r="1438" spans="12:13" x14ac:dyDescent="0.25">
      <c r="L1438" s="643">
        <v>43740</v>
      </c>
      <c r="M1438" s="648">
        <v>2988.9</v>
      </c>
    </row>
    <row r="1439" spans="12:13" x14ac:dyDescent="0.25">
      <c r="L1439" s="643">
        <v>43741</v>
      </c>
      <c r="M1439" s="648">
        <v>2987.33</v>
      </c>
    </row>
    <row r="1440" spans="12:13" x14ac:dyDescent="0.25">
      <c r="L1440" s="643">
        <v>43742</v>
      </c>
      <c r="M1440" s="648">
        <v>2988.38</v>
      </c>
    </row>
    <row r="1441" spans="12:13" x14ac:dyDescent="0.25">
      <c r="L1441" s="643">
        <v>43743</v>
      </c>
      <c r="M1441" s="648">
        <v>2988.36</v>
      </c>
    </row>
    <row r="1442" spans="12:13" x14ac:dyDescent="0.25">
      <c r="L1442" s="643">
        <v>43744</v>
      </c>
      <c r="M1442" s="648">
        <v>2988.34</v>
      </c>
    </row>
    <row r="1443" spans="12:13" x14ac:dyDescent="0.25">
      <c r="L1443" s="643">
        <v>43745</v>
      </c>
      <c r="M1443" s="648">
        <v>2989.41</v>
      </c>
    </row>
    <row r="1444" spans="12:13" x14ac:dyDescent="0.25">
      <c r="L1444" s="643">
        <v>43746</v>
      </c>
      <c r="M1444" s="648">
        <v>2991.52</v>
      </c>
    </row>
    <row r="1445" spans="12:13" x14ac:dyDescent="0.25">
      <c r="L1445" s="643">
        <v>43747</v>
      </c>
      <c r="M1445" s="648">
        <v>2990.79</v>
      </c>
    </row>
    <row r="1446" spans="12:13" x14ac:dyDescent="0.25">
      <c r="L1446" s="643">
        <v>43748</v>
      </c>
      <c r="M1446" s="648">
        <v>2990.84</v>
      </c>
    </row>
    <row r="1447" spans="12:13" x14ac:dyDescent="0.25">
      <c r="L1447" s="643">
        <v>43749</v>
      </c>
      <c r="M1447" s="648">
        <v>3000.91</v>
      </c>
    </row>
    <row r="1448" spans="12:13" x14ac:dyDescent="0.25">
      <c r="L1448" s="643">
        <v>43750</v>
      </c>
      <c r="M1448" s="648">
        <v>3000.89</v>
      </c>
    </row>
    <row r="1449" spans="12:13" x14ac:dyDescent="0.25">
      <c r="L1449" s="643">
        <v>43751</v>
      </c>
      <c r="M1449" s="648">
        <v>3000.86</v>
      </c>
    </row>
    <row r="1450" spans="12:13" x14ac:dyDescent="0.25">
      <c r="L1450" s="643">
        <v>43752</v>
      </c>
      <c r="M1450" s="648">
        <v>3002.04</v>
      </c>
    </row>
    <row r="1451" spans="12:13" x14ac:dyDescent="0.25">
      <c r="L1451" s="643">
        <v>43753</v>
      </c>
      <c r="M1451" s="648">
        <v>3000.16</v>
      </c>
    </row>
    <row r="1452" spans="12:13" x14ac:dyDescent="0.25">
      <c r="L1452" s="643">
        <v>43754</v>
      </c>
      <c r="M1452" s="648">
        <v>3001.02</v>
      </c>
    </row>
    <row r="1453" spans="12:13" x14ac:dyDescent="0.25">
      <c r="L1453" s="643">
        <v>43755</v>
      </c>
      <c r="M1453" s="648">
        <v>3004.43</v>
      </c>
    </row>
    <row r="1454" spans="12:13" x14ac:dyDescent="0.25">
      <c r="L1454" s="643">
        <v>43756</v>
      </c>
      <c r="M1454" s="648">
        <v>3005.33</v>
      </c>
    </row>
    <row r="1455" spans="12:13" x14ac:dyDescent="0.25">
      <c r="L1455" s="643">
        <v>43757</v>
      </c>
      <c r="M1455" s="648">
        <v>3005.3</v>
      </c>
    </row>
    <row r="1456" spans="12:13" x14ac:dyDescent="0.25">
      <c r="L1456" s="643">
        <v>43758</v>
      </c>
      <c r="M1456" s="648">
        <v>3005.15</v>
      </c>
    </row>
    <row r="1457" spans="12:13" x14ac:dyDescent="0.25">
      <c r="L1457" s="643">
        <v>43759</v>
      </c>
      <c r="M1457" s="648">
        <v>3005.19</v>
      </c>
    </row>
    <row r="1458" spans="12:13" x14ac:dyDescent="0.25">
      <c r="L1458" s="643">
        <v>43760</v>
      </c>
      <c r="M1458" s="648">
        <v>3003.33</v>
      </c>
    </row>
    <row r="1459" spans="12:13" x14ac:dyDescent="0.25">
      <c r="L1459" s="643">
        <v>43761</v>
      </c>
      <c r="M1459" s="648">
        <v>3004.78</v>
      </c>
    </row>
    <row r="1460" spans="12:13" x14ac:dyDescent="0.25">
      <c r="L1460" s="643">
        <v>43762</v>
      </c>
      <c r="M1460" s="648">
        <v>3004.13</v>
      </c>
    </row>
    <row r="1461" spans="12:13" x14ac:dyDescent="0.25">
      <c r="L1461" s="643">
        <v>43763</v>
      </c>
      <c r="M1461" s="648">
        <v>3003.28</v>
      </c>
    </row>
    <row r="1462" spans="12:13" x14ac:dyDescent="0.25">
      <c r="L1462" s="643">
        <v>43764</v>
      </c>
      <c r="M1462" s="648">
        <v>3003.87</v>
      </c>
    </row>
    <row r="1463" spans="12:13" x14ac:dyDescent="0.25">
      <c r="L1463" s="643">
        <v>43765</v>
      </c>
      <c r="M1463" s="648">
        <v>3003.86</v>
      </c>
    </row>
    <row r="1464" spans="12:13" x14ac:dyDescent="0.25">
      <c r="L1464" s="643">
        <v>43766</v>
      </c>
      <c r="M1464" s="648">
        <v>3003.79</v>
      </c>
    </row>
    <row r="1465" spans="12:13" x14ac:dyDescent="0.25">
      <c r="L1465" s="643">
        <v>43767</v>
      </c>
      <c r="M1465" s="648">
        <v>3004.28</v>
      </c>
    </row>
    <row r="1466" spans="12:13" x14ac:dyDescent="0.25">
      <c r="L1466" s="643">
        <v>43768</v>
      </c>
      <c r="M1466" s="648">
        <v>3004.9</v>
      </c>
    </row>
    <row r="1467" spans="12:13" x14ac:dyDescent="0.25">
      <c r="L1467" s="643">
        <v>43769</v>
      </c>
      <c r="M1467" s="648">
        <v>3004.48</v>
      </c>
    </row>
    <row r="1468" spans="12:13" x14ac:dyDescent="0.25">
      <c r="L1468" s="643">
        <v>43770</v>
      </c>
      <c r="M1468" s="648">
        <v>3004.84</v>
      </c>
    </row>
    <row r="1469" spans="12:13" x14ac:dyDescent="0.25">
      <c r="L1469" s="643">
        <v>43771</v>
      </c>
      <c r="M1469" s="648">
        <v>3004.83</v>
      </c>
    </row>
    <row r="1470" spans="12:13" x14ac:dyDescent="0.25">
      <c r="L1470" s="643">
        <v>43772</v>
      </c>
      <c r="M1470" s="648">
        <v>3004.83</v>
      </c>
    </row>
    <row r="1471" spans="12:13" x14ac:dyDescent="0.25">
      <c r="L1471" s="643">
        <v>43773</v>
      </c>
      <c r="M1471" s="648">
        <v>3006.99</v>
      </c>
    </row>
    <row r="1472" spans="12:13" x14ac:dyDescent="0.25">
      <c r="L1472" s="643">
        <v>43774</v>
      </c>
      <c r="M1472" s="648">
        <v>3009.42</v>
      </c>
    </row>
    <row r="1473" spans="12:13" x14ac:dyDescent="0.25">
      <c r="L1473" s="643">
        <v>43775</v>
      </c>
      <c r="M1473" s="648">
        <v>3008.91</v>
      </c>
    </row>
    <row r="1474" spans="12:13" x14ac:dyDescent="0.25">
      <c r="L1474" s="643">
        <v>43776</v>
      </c>
      <c r="M1474" s="648">
        <v>3022.82</v>
      </c>
    </row>
    <row r="1475" spans="12:13" x14ac:dyDescent="0.25">
      <c r="L1475" s="643">
        <v>43777</v>
      </c>
      <c r="M1475" s="648">
        <v>3021.9</v>
      </c>
    </row>
    <row r="1476" spans="12:13" x14ac:dyDescent="0.25">
      <c r="L1476" s="643">
        <v>43778</v>
      </c>
      <c r="M1476" s="648">
        <v>3021.89</v>
      </c>
    </row>
    <row r="1477" spans="12:13" x14ac:dyDescent="0.25">
      <c r="L1477" s="643">
        <v>43779</v>
      </c>
      <c r="M1477" s="648">
        <v>3021.87</v>
      </c>
    </row>
    <row r="1478" spans="12:13" x14ac:dyDescent="0.25">
      <c r="L1478" s="643">
        <v>43780</v>
      </c>
      <c r="M1478" s="648">
        <v>3021.18</v>
      </c>
    </row>
    <row r="1479" spans="12:13" x14ac:dyDescent="0.25">
      <c r="L1479" s="643">
        <v>43781</v>
      </c>
      <c r="M1479" s="648">
        <v>3031.07</v>
      </c>
    </row>
    <row r="1480" spans="12:13" x14ac:dyDescent="0.25">
      <c r="L1480" s="643">
        <v>43782</v>
      </c>
      <c r="M1480" s="648">
        <v>3038.3</v>
      </c>
    </row>
    <row r="1481" spans="12:13" x14ac:dyDescent="0.25">
      <c r="L1481" s="643">
        <v>43783</v>
      </c>
      <c r="M1481" s="648">
        <v>3040.51</v>
      </c>
    </row>
    <row r="1482" spans="12:13" x14ac:dyDescent="0.25">
      <c r="L1482" s="643">
        <v>43784</v>
      </c>
      <c r="M1482" s="648">
        <v>3040.48</v>
      </c>
    </row>
    <row r="1483" spans="12:13" x14ac:dyDescent="0.25">
      <c r="L1483" s="643">
        <v>43785</v>
      </c>
      <c r="M1483" s="648">
        <v>3040.47</v>
      </c>
    </row>
    <row r="1484" spans="12:13" x14ac:dyDescent="0.25">
      <c r="L1484" s="643">
        <v>43786</v>
      </c>
      <c r="M1484" s="648">
        <v>3040.45</v>
      </c>
    </row>
    <row r="1485" spans="12:13" x14ac:dyDescent="0.25">
      <c r="L1485" s="643">
        <v>43787</v>
      </c>
      <c r="M1485" s="648">
        <v>3042.25</v>
      </c>
    </row>
    <row r="1486" spans="12:13" x14ac:dyDescent="0.25">
      <c r="L1486" s="643">
        <v>43788</v>
      </c>
      <c r="M1486" s="648">
        <v>3042.12</v>
      </c>
    </row>
    <row r="1487" spans="12:13" x14ac:dyDescent="0.25">
      <c r="L1487" s="643">
        <v>43789</v>
      </c>
      <c r="M1487" s="648">
        <v>3040.72</v>
      </c>
    </row>
    <row r="1488" spans="12:13" x14ac:dyDescent="0.25">
      <c r="L1488" s="643">
        <v>43790</v>
      </c>
      <c r="M1488" s="648">
        <v>3040.45</v>
      </c>
    </row>
    <row r="1489" spans="12:13" x14ac:dyDescent="0.25">
      <c r="L1489" s="643">
        <v>43791</v>
      </c>
      <c r="M1489" s="648">
        <v>3040.64</v>
      </c>
    </row>
    <row r="1490" spans="12:13" x14ac:dyDescent="0.25">
      <c r="L1490" s="643">
        <v>43792</v>
      </c>
      <c r="M1490" s="648">
        <v>3040.63</v>
      </c>
    </row>
    <row r="1491" spans="12:13" x14ac:dyDescent="0.25">
      <c r="L1491" s="643">
        <v>43793</v>
      </c>
      <c r="M1491" s="648">
        <v>3040.62</v>
      </c>
    </row>
    <row r="1492" spans="12:13" x14ac:dyDescent="0.25">
      <c r="L1492" s="643">
        <v>43794</v>
      </c>
      <c r="M1492" s="648">
        <v>3040.77</v>
      </c>
    </row>
    <row r="1493" spans="12:13" x14ac:dyDescent="0.25">
      <c r="L1493" s="643">
        <v>43795</v>
      </c>
      <c r="M1493" s="648">
        <v>3042.08</v>
      </c>
    </row>
    <row r="1494" spans="12:13" x14ac:dyDescent="0.25">
      <c r="L1494" s="643">
        <v>43796</v>
      </c>
      <c r="M1494" s="648">
        <v>3043.69</v>
      </c>
    </row>
    <row r="1495" spans="12:13" x14ac:dyDescent="0.25">
      <c r="L1495" s="643">
        <v>43797</v>
      </c>
      <c r="M1495" s="648">
        <v>3046.39</v>
      </c>
    </row>
    <row r="1496" spans="12:13" x14ac:dyDescent="0.25">
      <c r="L1496" s="643">
        <v>43798</v>
      </c>
      <c r="M1496" s="648">
        <v>3045.46</v>
      </c>
    </row>
    <row r="1497" spans="12:13" x14ac:dyDescent="0.25">
      <c r="L1497" s="643">
        <v>43799</v>
      </c>
      <c r="M1497" s="648">
        <v>3045.44</v>
      </c>
    </row>
    <row r="1498" spans="12:13" x14ac:dyDescent="0.25">
      <c r="L1498" s="643">
        <v>43800</v>
      </c>
      <c r="M1498" s="648">
        <v>3045.41</v>
      </c>
    </row>
    <row r="1499" spans="12:13" x14ac:dyDescent="0.25">
      <c r="L1499" s="643">
        <v>43801</v>
      </c>
      <c r="M1499" s="648">
        <v>3045.49</v>
      </c>
    </row>
    <row r="1500" spans="12:13" x14ac:dyDescent="0.25">
      <c r="L1500" s="643">
        <v>43802</v>
      </c>
      <c r="M1500" s="648">
        <v>3046.95</v>
      </c>
    </row>
    <row r="1501" spans="12:13" x14ac:dyDescent="0.25">
      <c r="L1501" s="643">
        <v>43803</v>
      </c>
      <c r="M1501" s="648">
        <v>3047.82</v>
      </c>
    </row>
    <row r="1502" spans="12:13" x14ac:dyDescent="0.25">
      <c r="L1502" s="643">
        <v>43804</v>
      </c>
      <c r="M1502" s="648">
        <v>3050.74</v>
      </c>
    </row>
    <row r="1503" spans="12:13" x14ac:dyDescent="0.25">
      <c r="L1503" s="643">
        <v>43805</v>
      </c>
      <c r="M1503" s="648">
        <v>3049.56</v>
      </c>
    </row>
    <row r="1504" spans="12:13" x14ac:dyDescent="0.25">
      <c r="L1504" s="643">
        <v>43806</v>
      </c>
      <c r="M1504" s="648">
        <v>3049.52</v>
      </c>
    </row>
    <row r="1505" spans="12:13" x14ac:dyDescent="0.25">
      <c r="L1505" s="643">
        <v>43807</v>
      </c>
      <c r="M1505" s="648">
        <v>3049.49</v>
      </c>
    </row>
    <row r="1506" spans="12:13" x14ac:dyDescent="0.25">
      <c r="L1506" s="643">
        <v>43808</v>
      </c>
      <c r="M1506" s="648">
        <v>3048.65</v>
      </c>
    </row>
    <row r="1507" spans="12:13" x14ac:dyDescent="0.25">
      <c r="L1507" s="643">
        <v>43809</v>
      </c>
      <c r="M1507" s="648">
        <v>3049.42</v>
      </c>
    </row>
    <row r="1508" spans="12:13" x14ac:dyDescent="0.25">
      <c r="L1508" s="643">
        <v>43810</v>
      </c>
      <c r="M1508" s="648">
        <v>3050.91</v>
      </c>
    </row>
    <row r="1509" spans="12:13" x14ac:dyDescent="0.25">
      <c r="L1509" s="643">
        <v>43811</v>
      </c>
      <c r="M1509" s="648">
        <v>3053.1</v>
      </c>
    </row>
    <row r="1510" spans="12:13" x14ac:dyDescent="0.25">
      <c r="L1510" s="643">
        <v>43812</v>
      </c>
      <c r="M1510" s="648">
        <v>3052.63</v>
      </c>
    </row>
    <row r="1511" spans="12:13" x14ac:dyDescent="0.25">
      <c r="L1511" s="643">
        <v>43813</v>
      </c>
      <c r="M1511" s="648">
        <v>3052.6</v>
      </c>
    </row>
    <row r="1512" spans="12:13" x14ac:dyDescent="0.25">
      <c r="L1512" s="643">
        <v>43814</v>
      </c>
      <c r="M1512" s="648">
        <v>3052.56</v>
      </c>
    </row>
    <row r="1513" spans="12:13" x14ac:dyDescent="0.25">
      <c r="L1513" s="643">
        <v>43815</v>
      </c>
      <c r="M1513" s="648">
        <v>3052.92</v>
      </c>
    </row>
    <row r="1514" spans="12:13" x14ac:dyDescent="0.25">
      <c r="L1514" s="643">
        <v>43816</v>
      </c>
      <c r="M1514" s="648">
        <v>3049.84</v>
      </c>
    </row>
    <row r="1515" spans="12:13" x14ac:dyDescent="0.25">
      <c r="L1515" s="643">
        <v>43817</v>
      </c>
      <c r="M1515" s="648">
        <v>3049.25</v>
      </c>
    </row>
    <row r="1516" spans="12:13" x14ac:dyDescent="0.25">
      <c r="L1516" s="643">
        <v>43818</v>
      </c>
      <c r="M1516" s="648">
        <v>3046.48</v>
      </c>
    </row>
    <row r="1517" spans="12:13" x14ac:dyDescent="0.25">
      <c r="L1517" s="643">
        <v>43819</v>
      </c>
      <c r="M1517" s="648">
        <v>3045.43</v>
      </c>
    </row>
    <row r="1518" spans="12:13" x14ac:dyDescent="0.25">
      <c r="L1518" s="643">
        <v>43820</v>
      </c>
      <c r="M1518" s="648">
        <v>3045.41</v>
      </c>
    </row>
    <row r="1519" spans="12:13" x14ac:dyDescent="0.25">
      <c r="L1519" s="643">
        <v>43821</v>
      </c>
      <c r="M1519" s="648">
        <v>3045.38</v>
      </c>
    </row>
    <row r="1520" spans="12:13" x14ac:dyDescent="0.25">
      <c r="L1520" s="643">
        <v>43822</v>
      </c>
      <c r="M1520" s="648">
        <v>3046.29</v>
      </c>
    </row>
    <row r="1521" spans="12:13" x14ac:dyDescent="0.25">
      <c r="L1521" s="643">
        <v>43823</v>
      </c>
      <c r="M1521" s="648">
        <v>3052.57</v>
      </c>
    </row>
    <row r="1522" spans="12:13" x14ac:dyDescent="0.25">
      <c r="L1522" s="643">
        <v>43824</v>
      </c>
      <c r="M1522" s="648">
        <v>3055.47</v>
      </c>
    </row>
    <row r="1523" spans="12:13" x14ac:dyDescent="0.25">
      <c r="L1523" s="643">
        <v>43825</v>
      </c>
      <c r="M1523" s="648">
        <v>3059.19</v>
      </c>
    </row>
    <row r="1524" spans="12:13" x14ac:dyDescent="0.25">
      <c r="L1524" s="643">
        <v>43826</v>
      </c>
      <c r="M1524" s="648">
        <v>3056.94</v>
      </c>
    </row>
    <row r="1525" spans="12:13" x14ac:dyDescent="0.25">
      <c r="L1525" s="643">
        <v>43827</v>
      </c>
      <c r="M1525" s="648">
        <v>3056.9</v>
      </c>
    </row>
    <row r="1526" spans="12:13" x14ac:dyDescent="0.25">
      <c r="L1526" s="643">
        <v>43828</v>
      </c>
      <c r="M1526" s="648">
        <v>3056.86</v>
      </c>
    </row>
    <row r="1527" spans="12:13" x14ac:dyDescent="0.25">
      <c r="L1527" s="643">
        <v>43829</v>
      </c>
      <c r="M1527" s="648">
        <v>3062.97</v>
      </c>
    </row>
    <row r="1528" spans="12:13" x14ac:dyDescent="0.25">
      <c r="L1528" s="643">
        <v>43830</v>
      </c>
      <c r="M1528" s="648">
        <v>3064.86</v>
      </c>
    </row>
    <row r="1529" spans="12:13" x14ac:dyDescent="0.25">
      <c r="L1529" s="643">
        <v>43831</v>
      </c>
      <c r="M1529" s="648">
        <v>3064.82</v>
      </c>
    </row>
    <row r="1530" spans="12:13" x14ac:dyDescent="0.25">
      <c r="L1530" s="643">
        <v>43832</v>
      </c>
      <c r="M1530" s="648">
        <v>3064.79</v>
      </c>
    </row>
    <row r="1531" spans="12:13" x14ac:dyDescent="0.25">
      <c r="L1531" s="643">
        <v>43833</v>
      </c>
      <c r="M1531" s="648">
        <v>3064.76</v>
      </c>
    </row>
    <row r="1532" spans="12:13" x14ac:dyDescent="0.25">
      <c r="L1532" s="643">
        <v>43834</v>
      </c>
      <c r="M1532" s="648">
        <v>3064.05</v>
      </c>
    </row>
    <row r="1533" spans="12:13" x14ac:dyDescent="0.25">
      <c r="L1533" s="643">
        <v>43835</v>
      </c>
      <c r="M1533" s="648">
        <v>3064.01</v>
      </c>
    </row>
    <row r="1534" spans="12:13" x14ac:dyDescent="0.25">
      <c r="L1534" s="643">
        <v>43836</v>
      </c>
      <c r="M1534" s="648">
        <v>3063.85</v>
      </c>
    </row>
    <row r="1535" spans="12:13" x14ac:dyDescent="0.25">
      <c r="L1535" s="643">
        <v>43837</v>
      </c>
      <c r="M1535" s="648">
        <v>3063.81</v>
      </c>
    </row>
    <row r="1536" spans="12:13" x14ac:dyDescent="0.25">
      <c r="L1536" s="643">
        <v>43838</v>
      </c>
      <c r="M1536" s="648">
        <v>3062.53</v>
      </c>
    </row>
    <row r="1537" spans="12:13" x14ac:dyDescent="0.25">
      <c r="L1537" s="643">
        <v>43839</v>
      </c>
      <c r="M1537" s="648">
        <v>3061.42</v>
      </c>
    </row>
    <row r="1538" spans="12:13" x14ac:dyDescent="0.25">
      <c r="L1538" s="643">
        <v>43840</v>
      </c>
      <c r="M1538" s="648">
        <v>3066.23</v>
      </c>
    </row>
    <row r="1539" spans="12:13" x14ac:dyDescent="0.25">
      <c r="L1539" s="643">
        <v>43841</v>
      </c>
      <c r="M1539" s="648">
        <v>3075.32</v>
      </c>
    </row>
    <row r="1540" spans="12:13" x14ac:dyDescent="0.25">
      <c r="L1540" s="643">
        <v>43842</v>
      </c>
      <c r="M1540" s="648">
        <v>3075.29</v>
      </c>
    </row>
    <row r="1541" spans="12:13" x14ac:dyDescent="0.25">
      <c r="L1541" s="643">
        <v>43843</v>
      </c>
      <c r="M1541" s="648">
        <v>3066.09</v>
      </c>
    </row>
    <row r="1542" spans="12:13" x14ac:dyDescent="0.25">
      <c r="L1542" s="643">
        <v>43844</v>
      </c>
      <c r="M1542" s="648">
        <v>3065.65</v>
      </c>
    </row>
    <row r="1543" spans="12:13" x14ac:dyDescent="0.25">
      <c r="L1543" s="643">
        <v>43845</v>
      </c>
      <c r="M1543" s="648">
        <v>3062.16</v>
      </c>
    </row>
    <row r="1544" spans="12:13" x14ac:dyDescent="0.25">
      <c r="L1544" s="643">
        <v>43846</v>
      </c>
      <c r="M1544" s="648">
        <v>3061.47</v>
      </c>
    </row>
    <row r="1545" spans="12:13" x14ac:dyDescent="0.25">
      <c r="L1545" s="643">
        <v>43847</v>
      </c>
      <c r="M1545" s="648">
        <v>3059.3</v>
      </c>
    </row>
    <row r="1546" spans="12:13" x14ac:dyDescent="0.25">
      <c r="L1546" s="643">
        <v>43848</v>
      </c>
      <c r="M1546" s="648">
        <v>3059.26</v>
      </c>
    </row>
    <row r="1547" spans="12:13" x14ac:dyDescent="0.25">
      <c r="L1547" s="643">
        <v>43849</v>
      </c>
      <c r="M1547" s="648">
        <v>3059.22</v>
      </c>
    </row>
    <row r="1548" spans="12:13" x14ac:dyDescent="0.25">
      <c r="L1548" s="643">
        <v>43850</v>
      </c>
      <c r="M1548" s="648">
        <v>3058</v>
      </c>
    </row>
    <row r="1549" spans="12:13" x14ac:dyDescent="0.25">
      <c r="L1549" s="643">
        <v>43851</v>
      </c>
      <c r="M1549" s="648">
        <v>3060.15</v>
      </c>
    </row>
    <row r="1550" spans="12:13" x14ac:dyDescent="0.25">
      <c r="L1550" s="643">
        <v>43852</v>
      </c>
      <c r="M1550" s="648">
        <v>3061.84</v>
      </c>
    </row>
    <row r="1551" spans="12:13" x14ac:dyDescent="0.25">
      <c r="L1551" s="643">
        <v>43853</v>
      </c>
      <c r="M1551" s="648">
        <v>3060.06</v>
      </c>
    </row>
    <row r="1552" spans="12:13" x14ac:dyDescent="0.25">
      <c r="L1552" s="643">
        <v>43854</v>
      </c>
      <c r="M1552" s="648">
        <v>3063.98</v>
      </c>
    </row>
    <row r="1553" spans="12:13" x14ac:dyDescent="0.25">
      <c r="L1553" s="643">
        <v>43855</v>
      </c>
      <c r="M1553" s="648">
        <v>3072.81</v>
      </c>
    </row>
    <row r="1554" spans="12:13" x14ac:dyDescent="0.25">
      <c r="L1554" s="643">
        <v>43856</v>
      </c>
      <c r="M1554" s="648">
        <v>3072.77</v>
      </c>
    </row>
    <row r="1555" spans="12:13" x14ac:dyDescent="0.25">
      <c r="L1555" s="643">
        <v>43857</v>
      </c>
      <c r="M1555" s="648">
        <v>3064.15</v>
      </c>
    </row>
    <row r="1556" spans="12:13" x14ac:dyDescent="0.25">
      <c r="L1556" s="643">
        <v>43858</v>
      </c>
      <c r="M1556" s="648">
        <v>3068.86</v>
      </c>
    </row>
    <row r="1557" spans="12:13" x14ac:dyDescent="0.25">
      <c r="L1557" s="643">
        <v>43859</v>
      </c>
      <c r="M1557" s="648">
        <v>3065.36</v>
      </c>
    </row>
    <row r="1558" spans="12:13" x14ac:dyDescent="0.25">
      <c r="L1558" s="643">
        <v>43860</v>
      </c>
      <c r="M1558" s="648">
        <v>3069.55</v>
      </c>
    </row>
    <row r="1559" spans="12:13" x14ac:dyDescent="0.25">
      <c r="L1559" s="643">
        <v>43861</v>
      </c>
      <c r="M1559" s="648">
        <v>3070.13</v>
      </c>
    </row>
    <row r="1560" spans="12:13" x14ac:dyDescent="0.25">
      <c r="L1560" s="643">
        <v>43862</v>
      </c>
      <c r="M1560" s="648">
        <v>3070.09</v>
      </c>
    </row>
    <row r="1561" spans="12:13" x14ac:dyDescent="0.25">
      <c r="L1561" s="643">
        <v>43863</v>
      </c>
      <c r="M1561" s="648">
        <v>3070.06</v>
      </c>
    </row>
    <row r="1562" spans="12:13" x14ac:dyDescent="0.25">
      <c r="L1562" s="643">
        <v>43864</v>
      </c>
      <c r="M1562" s="648">
        <v>3070.01</v>
      </c>
    </row>
    <row r="1563" spans="12:13" x14ac:dyDescent="0.25">
      <c r="L1563" s="643">
        <v>43865</v>
      </c>
      <c r="M1563" s="648">
        <v>3070.91</v>
      </c>
    </row>
    <row r="1564" spans="12:13" x14ac:dyDescent="0.25">
      <c r="L1564" s="643">
        <v>43866</v>
      </c>
      <c r="M1564" s="648">
        <v>3069.58</v>
      </c>
    </row>
    <row r="1565" spans="12:13" x14ac:dyDescent="0.25">
      <c r="L1565" s="643">
        <v>43867</v>
      </c>
      <c r="M1565" s="648">
        <v>3063.55</v>
      </c>
    </row>
    <row r="1566" spans="12:13" x14ac:dyDescent="0.25">
      <c r="L1566" s="643">
        <v>43868</v>
      </c>
      <c r="M1566" s="648">
        <v>3071.14</v>
      </c>
    </row>
    <row r="1567" spans="12:13" x14ac:dyDescent="0.25">
      <c r="L1567" s="643">
        <v>43869</v>
      </c>
      <c r="M1567" s="648">
        <v>3071.1</v>
      </c>
    </row>
    <row r="1568" spans="12:13" x14ac:dyDescent="0.25">
      <c r="L1568" s="643">
        <v>43870</v>
      </c>
      <c r="M1568" s="648">
        <v>3071.07</v>
      </c>
    </row>
    <row r="1569" spans="12:13" x14ac:dyDescent="0.25">
      <c r="L1569" s="643">
        <v>43871</v>
      </c>
      <c r="M1569" s="648">
        <v>3069.7</v>
      </c>
    </row>
    <row r="1570" spans="12:13" x14ac:dyDescent="0.25">
      <c r="L1570" s="643">
        <v>43872</v>
      </c>
      <c r="M1570" s="648">
        <v>3070.85</v>
      </c>
    </row>
    <row r="1571" spans="12:13" x14ac:dyDescent="0.25">
      <c r="L1571" s="643">
        <v>43873</v>
      </c>
      <c r="M1571" s="648">
        <v>3067.85</v>
      </c>
    </row>
    <row r="1572" spans="12:13" x14ac:dyDescent="0.25">
      <c r="L1572" s="643">
        <v>43874</v>
      </c>
      <c r="M1572" s="648">
        <v>3069.9</v>
      </c>
    </row>
    <row r="1573" spans="12:13" x14ac:dyDescent="0.25">
      <c r="L1573" s="643">
        <v>43875</v>
      </c>
      <c r="M1573" s="648">
        <v>3069.83</v>
      </c>
    </row>
    <row r="1574" spans="12:13" x14ac:dyDescent="0.25">
      <c r="L1574" s="643">
        <v>43876</v>
      </c>
      <c r="M1574" s="648">
        <v>3069.79</v>
      </c>
    </row>
    <row r="1575" spans="12:13" x14ac:dyDescent="0.25">
      <c r="L1575" s="643">
        <v>43877</v>
      </c>
      <c r="M1575" s="648">
        <v>3069.75</v>
      </c>
    </row>
    <row r="1576" spans="12:13" x14ac:dyDescent="0.25">
      <c r="L1576" s="643">
        <v>43878</v>
      </c>
      <c r="M1576" s="648">
        <v>3068.86</v>
      </c>
    </row>
    <row r="1577" spans="12:13" x14ac:dyDescent="0.25">
      <c r="L1577" s="643">
        <v>43879</v>
      </c>
      <c r="M1577" s="648">
        <v>3067.51</v>
      </c>
    </row>
    <row r="1578" spans="12:13" x14ac:dyDescent="0.25">
      <c r="L1578" s="643">
        <v>43880</v>
      </c>
      <c r="M1578" s="648">
        <v>3069.45</v>
      </c>
    </row>
    <row r="1579" spans="12:13" x14ac:dyDescent="0.25">
      <c r="L1579" s="643">
        <v>43881</v>
      </c>
      <c r="M1579" s="648">
        <v>3065.23</v>
      </c>
    </row>
    <row r="1580" spans="12:13" x14ac:dyDescent="0.25">
      <c r="L1580" s="643">
        <v>43882</v>
      </c>
      <c r="M1580" s="648">
        <v>3067.33</v>
      </c>
    </row>
    <row r="1581" spans="12:13" x14ac:dyDescent="0.25">
      <c r="L1581" s="643">
        <v>43883</v>
      </c>
      <c r="M1581" s="648">
        <v>3067.29</v>
      </c>
    </row>
    <row r="1582" spans="12:13" x14ac:dyDescent="0.25">
      <c r="L1582" s="643">
        <v>43884</v>
      </c>
      <c r="M1582" s="648">
        <v>3066.83</v>
      </c>
    </row>
    <row r="1583" spans="12:13" x14ac:dyDescent="0.25">
      <c r="L1583" s="643">
        <v>43885</v>
      </c>
      <c r="M1583" s="648">
        <v>3063.35</v>
      </c>
    </row>
    <row r="1584" spans="12:13" x14ac:dyDescent="0.25">
      <c r="L1584" s="643">
        <v>43886</v>
      </c>
      <c r="M1584" s="648">
        <v>3067</v>
      </c>
    </row>
    <row r="1585" spans="12:13" x14ac:dyDescent="0.25">
      <c r="L1585" s="643">
        <v>43887</v>
      </c>
      <c r="M1585" s="648">
        <v>3065.34</v>
      </c>
    </row>
    <row r="1586" spans="12:13" x14ac:dyDescent="0.25">
      <c r="L1586" s="643">
        <v>43888</v>
      </c>
      <c r="M1586" s="648">
        <v>3060.53</v>
      </c>
    </row>
    <row r="1587" spans="12:13" x14ac:dyDescent="0.25">
      <c r="L1587" s="643">
        <v>43889</v>
      </c>
      <c r="M1587" s="648">
        <v>3064.63</v>
      </c>
    </row>
    <row r="1588" spans="12:13" x14ac:dyDescent="0.25">
      <c r="L1588" s="643">
        <v>43890</v>
      </c>
      <c r="M1588" s="648">
        <v>3064.1</v>
      </c>
    </row>
    <row r="1589" spans="12:13" x14ac:dyDescent="0.25">
      <c r="L1589" s="643">
        <v>43891</v>
      </c>
      <c r="M1589" s="648">
        <v>3064.06</v>
      </c>
    </row>
    <row r="1590" spans="12:13" x14ac:dyDescent="0.25">
      <c r="L1590" s="643">
        <v>43892</v>
      </c>
      <c r="M1590" s="648">
        <v>3061.03</v>
      </c>
    </row>
    <row r="1591" spans="12:13" x14ac:dyDescent="0.25">
      <c r="L1591" s="643">
        <v>43893</v>
      </c>
      <c r="M1591" s="648">
        <v>3059.01</v>
      </c>
    </row>
    <row r="1592" spans="12:13" x14ac:dyDescent="0.25">
      <c r="L1592" s="643">
        <v>43894</v>
      </c>
      <c r="M1592" s="648">
        <v>3053.45</v>
      </c>
    </row>
    <row r="1593" spans="12:13" x14ac:dyDescent="0.25">
      <c r="L1593" s="643">
        <v>43895</v>
      </c>
      <c r="M1593" s="648">
        <v>3063.37</v>
      </c>
    </row>
    <row r="1594" spans="12:13" x14ac:dyDescent="0.25">
      <c r="L1594" s="643">
        <v>43896</v>
      </c>
      <c r="M1594" s="648">
        <v>3061.01</v>
      </c>
    </row>
    <row r="1595" spans="12:13" x14ac:dyDescent="0.25">
      <c r="L1595" s="643">
        <v>43897</v>
      </c>
      <c r="M1595" s="648">
        <v>3060.82</v>
      </c>
    </row>
    <row r="1596" spans="12:13" x14ac:dyDescent="0.25">
      <c r="L1596" s="643">
        <v>43898</v>
      </c>
      <c r="M1596" s="648">
        <v>3060.78</v>
      </c>
    </row>
    <row r="1597" spans="12:13" x14ac:dyDescent="0.25">
      <c r="L1597" s="643">
        <v>43899</v>
      </c>
      <c r="M1597" s="648">
        <v>3054.04</v>
      </c>
    </row>
    <row r="1598" spans="12:13" x14ac:dyDescent="0.25">
      <c r="L1598" s="643">
        <v>43900</v>
      </c>
      <c r="M1598" s="648">
        <v>3054.17</v>
      </c>
    </row>
    <row r="1599" spans="12:13" x14ac:dyDescent="0.25">
      <c r="L1599" s="643">
        <v>43901</v>
      </c>
      <c r="M1599" s="648">
        <v>3053.21</v>
      </c>
    </row>
    <row r="1600" spans="12:13" x14ac:dyDescent="0.25">
      <c r="L1600" s="643">
        <v>43902</v>
      </c>
      <c r="M1600" s="648">
        <v>3038.86</v>
      </c>
    </row>
    <row r="1601" spans="12:13" x14ac:dyDescent="0.25">
      <c r="L1601" s="643">
        <v>43903</v>
      </c>
      <c r="M1601" s="648">
        <v>3032.96</v>
      </c>
    </row>
    <row r="1602" spans="12:13" x14ac:dyDescent="0.25">
      <c r="L1602" s="643">
        <v>43904</v>
      </c>
      <c r="M1602" s="648">
        <v>3032.41</v>
      </c>
    </row>
    <row r="1603" spans="12:13" x14ac:dyDescent="0.25">
      <c r="L1603" s="643">
        <v>43905</v>
      </c>
      <c r="M1603" s="648">
        <v>3032.37</v>
      </c>
    </row>
    <row r="1604" spans="12:13" x14ac:dyDescent="0.25">
      <c r="L1604" s="643">
        <v>43906</v>
      </c>
      <c r="M1604" s="648">
        <v>3023.87</v>
      </c>
    </row>
    <row r="1605" spans="12:13" x14ac:dyDescent="0.25">
      <c r="L1605" s="643">
        <v>43907</v>
      </c>
      <c r="M1605" s="648">
        <v>3004.31</v>
      </c>
    </row>
    <row r="1606" spans="12:13" x14ac:dyDescent="0.25">
      <c r="L1606" s="643">
        <v>43908</v>
      </c>
      <c r="M1606" s="648">
        <v>2999.9</v>
      </c>
    </row>
    <row r="1607" spans="12:13" x14ac:dyDescent="0.25">
      <c r="L1607" s="643">
        <v>43909</v>
      </c>
      <c r="M1607" s="648">
        <v>2989.62</v>
      </c>
    </row>
    <row r="1608" spans="12:13" x14ac:dyDescent="0.25">
      <c r="L1608" s="643">
        <v>43910</v>
      </c>
      <c r="M1608" s="648">
        <v>2993.34</v>
      </c>
    </row>
    <row r="1609" spans="12:13" x14ac:dyDescent="0.25">
      <c r="L1609" s="643">
        <v>43911</v>
      </c>
      <c r="M1609" s="648">
        <v>2994.94</v>
      </c>
    </row>
    <row r="1610" spans="12:13" x14ac:dyDescent="0.25">
      <c r="L1610" s="643">
        <v>43912</v>
      </c>
      <c r="M1610" s="648">
        <v>2994.9</v>
      </c>
    </row>
    <row r="1611" spans="12:13" x14ac:dyDescent="0.25">
      <c r="L1611" s="643">
        <v>43913</v>
      </c>
      <c r="M1611" s="648">
        <v>2983.75</v>
      </c>
    </row>
    <row r="1612" spans="12:13" x14ac:dyDescent="0.25">
      <c r="L1612" s="643">
        <v>43914</v>
      </c>
      <c r="M1612" s="648">
        <v>2993.19</v>
      </c>
    </row>
    <row r="1613" spans="12:13" x14ac:dyDescent="0.25">
      <c r="L1613" s="643">
        <v>43915</v>
      </c>
      <c r="M1613" s="648">
        <v>3001.46</v>
      </c>
    </row>
    <row r="1614" spans="12:13" x14ac:dyDescent="0.25">
      <c r="L1614" s="643">
        <v>43916</v>
      </c>
      <c r="M1614" s="648">
        <v>3003.33</v>
      </c>
    </row>
    <row r="1615" spans="12:13" x14ac:dyDescent="0.25">
      <c r="L1615" s="643">
        <v>43917</v>
      </c>
      <c r="M1615" s="648">
        <v>3002.19</v>
      </c>
    </row>
    <row r="1616" spans="12:13" x14ac:dyDescent="0.25">
      <c r="L1616" s="643">
        <v>43918</v>
      </c>
      <c r="M1616" s="648">
        <v>3002.15</v>
      </c>
    </row>
    <row r="1617" spans="12:13" x14ac:dyDescent="0.25">
      <c r="L1617" s="643">
        <v>43919</v>
      </c>
      <c r="M1617" s="648">
        <v>3002.1</v>
      </c>
    </row>
    <row r="1618" spans="12:13" x14ac:dyDescent="0.25">
      <c r="L1618" s="643">
        <v>43920</v>
      </c>
      <c r="M1618" s="648">
        <v>2999.66</v>
      </c>
    </row>
    <row r="1619" spans="12:13" x14ac:dyDescent="0.25">
      <c r="L1619" s="643">
        <v>43921</v>
      </c>
      <c r="M1619" s="648">
        <v>2999.19</v>
      </c>
    </row>
    <row r="1620" spans="12:13" x14ac:dyDescent="0.25">
      <c r="L1620" s="643">
        <v>43922</v>
      </c>
      <c r="M1620" s="648">
        <v>3009.35</v>
      </c>
    </row>
    <row r="1621" spans="12:13" x14ac:dyDescent="0.25">
      <c r="L1621" s="643">
        <v>43923</v>
      </c>
      <c r="M1621" s="648">
        <v>3003</v>
      </c>
    </row>
    <row r="1622" spans="12:13" x14ac:dyDescent="0.25">
      <c r="L1622" s="643">
        <v>43924</v>
      </c>
      <c r="M1622" s="648">
        <v>3003.45</v>
      </c>
    </row>
    <row r="1623" spans="12:13" x14ac:dyDescent="0.25">
      <c r="L1623" s="643">
        <v>43925</v>
      </c>
      <c r="M1623" s="648">
        <v>3003.4</v>
      </c>
    </row>
    <row r="1624" spans="12:13" x14ac:dyDescent="0.25">
      <c r="L1624" s="643">
        <v>43926</v>
      </c>
      <c r="M1624" s="648">
        <v>3003.39</v>
      </c>
    </row>
    <row r="1625" spans="12:13" x14ac:dyDescent="0.25">
      <c r="L1625" s="643">
        <v>43927</v>
      </c>
      <c r="M1625" s="648">
        <v>3014.38</v>
      </c>
    </row>
    <row r="1626" spans="12:13" x14ac:dyDescent="0.25">
      <c r="L1626" s="643">
        <v>43928</v>
      </c>
      <c r="M1626" s="648">
        <v>3017.86</v>
      </c>
    </row>
    <row r="1627" spans="12:13" x14ac:dyDescent="0.25">
      <c r="L1627" s="643">
        <v>43929</v>
      </c>
      <c r="M1627" s="648">
        <v>3024.06</v>
      </c>
    </row>
    <row r="1628" spans="12:13" x14ac:dyDescent="0.25">
      <c r="L1628" s="643">
        <v>43930</v>
      </c>
      <c r="M1628" s="648">
        <v>3021.89</v>
      </c>
    </row>
    <row r="1629" spans="12:13" x14ac:dyDescent="0.25">
      <c r="L1629" s="643">
        <v>43931</v>
      </c>
      <c r="M1629" s="648">
        <v>3018.73</v>
      </c>
    </row>
    <row r="1630" spans="12:13" x14ac:dyDescent="0.25">
      <c r="L1630" s="643">
        <v>43932</v>
      </c>
      <c r="M1630" s="648">
        <v>3018.7</v>
      </c>
    </row>
    <row r="1631" spans="12:13" x14ac:dyDescent="0.25">
      <c r="L1631" s="643">
        <v>43933</v>
      </c>
      <c r="M1631" s="648">
        <v>3018.7</v>
      </c>
    </row>
    <row r="1632" spans="12:13" x14ac:dyDescent="0.25">
      <c r="L1632" s="643">
        <v>43934</v>
      </c>
      <c r="M1632" s="648">
        <v>3021.5</v>
      </c>
    </row>
    <row r="1633" spans="12:13" x14ac:dyDescent="0.25">
      <c r="L1633" s="643">
        <v>43935</v>
      </c>
      <c r="M1633" s="648">
        <v>3022.45</v>
      </c>
    </row>
    <row r="1634" spans="12:13" x14ac:dyDescent="0.25">
      <c r="L1634" s="643">
        <v>43936</v>
      </c>
      <c r="M1634" s="648">
        <v>3020.04</v>
      </c>
    </row>
    <row r="1635" spans="12:13" x14ac:dyDescent="0.25">
      <c r="L1635" s="643">
        <v>43937</v>
      </c>
      <c r="M1635" s="648">
        <v>3019.47</v>
      </c>
    </row>
    <row r="1636" spans="12:13" x14ac:dyDescent="0.25">
      <c r="L1636" s="643">
        <v>43938</v>
      </c>
      <c r="M1636" s="648">
        <v>3019.59</v>
      </c>
    </row>
    <row r="1637" spans="12:13" x14ac:dyDescent="0.25">
      <c r="L1637" s="643">
        <v>43939</v>
      </c>
      <c r="M1637" s="648">
        <v>3019.6</v>
      </c>
    </row>
    <row r="1638" spans="12:13" x14ac:dyDescent="0.25">
      <c r="L1638" s="643">
        <v>43940</v>
      </c>
      <c r="M1638" s="648">
        <v>3019.62</v>
      </c>
    </row>
    <row r="1639" spans="12:13" x14ac:dyDescent="0.25">
      <c r="L1639" s="643">
        <v>43941</v>
      </c>
      <c r="M1639" s="648">
        <v>3019.71</v>
      </c>
    </row>
    <row r="1640" spans="12:13" x14ac:dyDescent="0.25">
      <c r="L1640" s="643">
        <v>43942</v>
      </c>
      <c r="M1640" s="648">
        <v>3017.58</v>
      </c>
    </row>
    <row r="1641" spans="12:13" x14ac:dyDescent="0.25">
      <c r="L1641" s="643">
        <v>43943</v>
      </c>
      <c r="M1641" s="648">
        <v>3013.04</v>
      </c>
    </row>
    <row r="1642" spans="12:13" x14ac:dyDescent="0.25">
      <c r="L1642" s="643">
        <v>43944</v>
      </c>
      <c r="M1642" s="648">
        <v>3011.68</v>
      </c>
    </row>
    <row r="1643" spans="12:13" x14ac:dyDescent="0.25">
      <c r="L1643" s="643">
        <v>43945</v>
      </c>
      <c r="M1643" s="648">
        <v>3011.47</v>
      </c>
    </row>
    <row r="1644" spans="12:13" x14ac:dyDescent="0.25">
      <c r="L1644" s="643">
        <v>43946</v>
      </c>
      <c r="M1644" s="648">
        <v>3011.49</v>
      </c>
    </row>
    <row r="1645" spans="12:13" x14ac:dyDescent="0.25">
      <c r="L1645" s="643">
        <v>43947</v>
      </c>
      <c r="M1645" s="648">
        <v>3011.54</v>
      </c>
    </row>
    <row r="1646" spans="12:13" x14ac:dyDescent="0.25">
      <c r="L1646" s="643">
        <v>43948</v>
      </c>
      <c r="M1646" s="648">
        <v>3012.06</v>
      </c>
    </row>
    <row r="1647" spans="12:13" x14ac:dyDescent="0.25">
      <c r="L1647" s="643">
        <v>43949</v>
      </c>
      <c r="M1647" s="648">
        <v>3000.85</v>
      </c>
    </row>
    <row r="1648" spans="12:13" x14ac:dyDescent="0.25">
      <c r="L1648" s="643">
        <v>43950</v>
      </c>
      <c r="M1648" s="648">
        <v>3002.1</v>
      </c>
    </row>
    <row r="1649" spans="12:13" x14ac:dyDescent="0.25">
      <c r="L1649" s="643">
        <v>43951</v>
      </c>
      <c r="M1649" s="648">
        <v>2997.93</v>
      </c>
    </row>
    <row r="1650" spans="12:13" x14ac:dyDescent="0.25">
      <c r="L1650" s="643">
        <v>43952</v>
      </c>
      <c r="M1650" s="648">
        <v>2997.92</v>
      </c>
    </row>
    <row r="1651" spans="12:13" x14ac:dyDescent="0.25">
      <c r="L1651" s="643">
        <v>43953</v>
      </c>
      <c r="M1651" s="648">
        <v>2997.9</v>
      </c>
    </row>
    <row r="1652" spans="12:13" x14ac:dyDescent="0.25">
      <c r="L1652" s="643">
        <v>43954</v>
      </c>
      <c r="M1652" s="648">
        <v>2997.89</v>
      </c>
    </row>
    <row r="1653" spans="12:13" x14ac:dyDescent="0.25">
      <c r="L1653" s="643">
        <v>43955</v>
      </c>
      <c r="M1653" s="648">
        <v>3002.8</v>
      </c>
    </row>
    <row r="1654" spans="12:13" x14ac:dyDescent="0.25">
      <c r="L1654" s="643">
        <v>43956</v>
      </c>
      <c r="M1654" s="648">
        <v>3002.46</v>
      </c>
    </row>
    <row r="1655" spans="12:13" x14ac:dyDescent="0.25">
      <c r="L1655" s="643">
        <v>43957</v>
      </c>
      <c r="M1655" s="648">
        <v>3003.98</v>
      </c>
    </row>
    <row r="1656" spans="12:13" x14ac:dyDescent="0.25">
      <c r="L1656" s="643">
        <v>43958</v>
      </c>
      <c r="M1656" s="648">
        <v>3002.45</v>
      </c>
    </row>
    <row r="1657" spans="12:13" x14ac:dyDescent="0.25">
      <c r="L1657" s="643">
        <v>43959</v>
      </c>
      <c r="M1657" s="648">
        <v>3003.54</v>
      </c>
    </row>
    <row r="1658" spans="12:13" x14ac:dyDescent="0.25">
      <c r="L1658" s="643">
        <v>43960</v>
      </c>
      <c r="M1658" s="648">
        <v>3003.53</v>
      </c>
    </row>
    <row r="1659" spans="12:13" x14ac:dyDescent="0.25">
      <c r="L1659" s="643">
        <v>43961</v>
      </c>
      <c r="M1659" s="648">
        <v>3007.19</v>
      </c>
    </row>
    <row r="1660" spans="12:13" x14ac:dyDescent="0.25">
      <c r="L1660" s="643">
        <v>43962</v>
      </c>
      <c r="M1660" s="648">
        <v>3011.5</v>
      </c>
    </row>
    <row r="1661" spans="12:13" x14ac:dyDescent="0.25">
      <c r="L1661" s="643">
        <v>43963</v>
      </c>
      <c r="M1661" s="648">
        <v>3016.37</v>
      </c>
    </row>
    <row r="1662" spans="12:13" x14ac:dyDescent="0.25">
      <c r="L1662" s="643">
        <v>43964</v>
      </c>
      <c r="M1662" s="648">
        <v>3018.93</v>
      </c>
    </row>
    <row r="1663" spans="12:13" x14ac:dyDescent="0.25">
      <c r="L1663" s="643">
        <v>43965</v>
      </c>
      <c r="M1663" s="648">
        <v>3014.2</v>
      </c>
    </row>
    <row r="1664" spans="12:13" x14ac:dyDescent="0.25">
      <c r="L1664" s="643">
        <v>43966</v>
      </c>
      <c r="M1664" s="648">
        <v>3011.75</v>
      </c>
    </row>
    <row r="1665" spans="12:13" x14ac:dyDescent="0.25">
      <c r="L1665" s="643">
        <v>43967</v>
      </c>
      <c r="M1665" s="648">
        <v>3011.88</v>
      </c>
    </row>
    <row r="1666" spans="12:13" x14ac:dyDescent="0.25">
      <c r="L1666" s="643">
        <v>43968</v>
      </c>
      <c r="M1666" s="648">
        <v>3011.89</v>
      </c>
    </row>
    <row r="1667" spans="12:13" x14ac:dyDescent="0.25">
      <c r="L1667" s="643">
        <v>43969</v>
      </c>
      <c r="M1667" s="648">
        <v>3014.29</v>
      </c>
    </row>
    <row r="1668" spans="12:13" x14ac:dyDescent="0.25">
      <c r="L1668" s="643">
        <v>43970</v>
      </c>
      <c r="M1668" s="648">
        <v>3008.12</v>
      </c>
    </row>
    <row r="1669" spans="12:13" x14ac:dyDescent="0.25">
      <c r="L1669" s="643">
        <v>43971</v>
      </c>
      <c r="M1669" s="648">
        <v>3008.8</v>
      </c>
    </row>
    <row r="1670" spans="12:13" x14ac:dyDescent="0.25">
      <c r="L1670" s="643">
        <v>43972</v>
      </c>
      <c r="M1670" s="648">
        <v>3010.41</v>
      </c>
    </row>
    <row r="1671" spans="12:13" x14ac:dyDescent="0.25">
      <c r="L1671" s="643">
        <v>43973</v>
      </c>
      <c r="M1671" s="648">
        <v>3008.07</v>
      </c>
    </row>
    <row r="1672" spans="12:13" x14ac:dyDescent="0.25">
      <c r="L1672" s="643">
        <v>43974</v>
      </c>
      <c r="M1672" s="648">
        <v>3008.07</v>
      </c>
    </row>
    <row r="1673" spans="12:13" x14ac:dyDescent="0.25">
      <c r="L1673" s="643">
        <v>43975</v>
      </c>
      <c r="M1673" s="648">
        <v>3008.09</v>
      </c>
    </row>
    <row r="1674" spans="12:13" x14ac:dyDescent="0.25">
      <c r="L1674" s="643">
        <v>43976</v>
      </c>
      <c r="M1674" s="648">
        <v>3007.83</v>
      </c>
    </row>
    <row r="1675" spans="12:13" x14ac:dyDescent="0.25">
      <c r="L1675" s="643">
        <v>43977</v>
      </c>
      <c r="M1675" s="648">
        <v>3008.51</v>
      </c>
    </row>
    <row r="1676" spans="12:13" x14ac:dyDescent="0.25">
      <c r="L1676" s="643">
        <v>43978</v>
      </c>
      <c r="M1676" s="648">
        <v>3009.38</v>
      </c>
    </row>
    <row r="1677" spans="12:13" x14ac:dyDescent="0.25">
      <c r="L1677" s="643">
        <v>43979</v>
      </c>
      <c r="M1677" s="648">
        <v>3009.5</v>
      </c>
    </row>
    <row r="1678" spans="12:13" x14ac:dyDescent="0.25">
      <c r="L1678" s="643">
        <v>43980</v>
      </c>
      <c r="M1678" s="648">
        <v>3008.57</v>
      </c>
    </row>
    <row r="1679" spans="12:13" x14ac:dyDescent="0.25">
      <c r="L1679" s="643">
        <v>43981</v>
      </c>
      <c r="M1679" s="648">
        <v>3008.63</v>
      </c>
    </row>
    <row r="1680" spans="12:13" x14ac:dyDescent="0.25">
      <c r="L1680" s="643">
        <v>43982</v>
      </c>
      <c r="M1680" s="648">
        <v>3019.07</v>
      </c>
    </row>
    <row r="1681" spans="12:13" x14ac:dyDescent="0.25">
      <c r="L1681" s="643">
        <v>43983</v>
      </c>
      <c r="M1681" s="648">
        <v>3016.9910243632598</v>
      </c>
    </row>
    <row r="1682" spans="12:13" x14ac:dyDescent="0.25">
      <c r="L1682" s="643">
        <v>43984</v>
      </c>
      <c r="M1682" s="648">
        <v>3021.1726661571602</v>
      </c>
    </row>
    <row r="1683" spans="12:13" x14ac:dyDescent="0.25">
      <c r="L1683" s="643">
        <v>43985</v>
      </c>
      <c r="M1683" s="648">
        <v>3017.2966696756903</v>
      </c>
    </row>
    <row r="1684" spans="12:13" x14ac:dyDescent="0.25">
      <c r="L1684" s="643">
        <v>43986</v>
      </c>
      <c r="M1684" s="648">
        <v>3017.2041239944701</v>
      </c>
    </row>
    <row r="1685" spans="12:13" x14ac:dyDescent="0.25">
      <c r="L1685" s="643">
        <v>43987</v>
      </c>
      <c r="M1685" s="648">
        <v>3017.0512036772107</v>
      </c>
    </row>
    <row r="1686" spans="12:13" x14ac:dyDescent="0.25">
      <c r="L1686" s="643">
        <v>43988</v>
      </c>
      <c r="M1686" s="648">
        <v>3017.0273676953402</v>
      </c>
    </row>
    <row r="1687" spans="12:13" x14ac:dyDescent="0.25">
      <c r="L1687" s="643">
        <v>43989</v>
      </c>
      <c r="M1687" s="648">
        <v>3017.0041024338202</v>
      </c>
    </row>
    <row r="1688" spans="12:13" x14ac:dyDescent="0.25">
      <c r="L1688" s="643">
        <v>43990</v>
      </c>
      <c r="M1688" s="648">
        <v>3015.8027920067002</v>
      </c>
    </row>
    <row r="1689" spans="12:13" x14ac:dyDescent="0.25">
      <c r="L1689" s="643">
        <v>43991</v>
      </c>
      <c r="M1689" s="648">
        <v>3018.30292795076</v>
      </c>
    </row>
    <row r="1690" spans="12:13" x14ac:dyDescent="0.25">
      <c r="L1690" s="643">
        <v>43992</v>
      </c>
      <c r="M1690" s="648">
        <v>3018.0031357364901</v>
      </c>
    </row>
    <row r="1691" spans="12:13" x14ac:dyDescent="0.25">
      <c r="L1691" s="643">
        <v>43993</v>
      </c>
      <c r="M1691" s="648">
        <v>3014.2214434646303</v>
      </c>
    </row>
    <row r="1692" spans="12:13" x14ac:dyDescent="0.25">
      <c r="L1692" s="643">
        <v>43994</v>
      </c>
      <c r="M1692" s="648">
        <v>3013.4467437200301</v>
      </c>
    </row>
    <row r="1693" spans="12:13" x14ac:dyDescent="0.25">
      <c r="L1693" s="643">
        <v>43995</v>
      </c>
      <c r="M1693" s="648">
        <v>3013.4232840504001</v>
      </c>
    </row>
    <row r="1694" spans="12:13" x14ac:dyDescent="0.25">
      <c r="L1694" s="643">
        <v>43996</v>
      </c>
      <c r="M1694" s="648">
        <v>3013.4001590973903</v>
      </c>
    </row>
    <row r="1695" spans="12:13" x14ac:dyDescent="0.25">
      <c r="L1695" s="643">
        <v>43997</v>
      </c>
      <c r="M1695" s="648">
        <v>3012.2983831398101</v>
      </c>
    </row>
    <row r="1696" spans="12:13" x14ac:dyDescent="0.25">
      <c r="L1696" s="643">
        <v>43998</v>
      </c>
      <c r="M1696" s="648">
        <v>3012.60958966319</v>
      </c>
    </row>
    <row r="1697" spans="12:13" x14ac:dyDescent="0.25">
      <c r="L1697" s="643">
        <v>43999</v>
      </c>
      <c r="M1697" s="648">
        <v>3012.2195131646104</v>
      </c>
    </row>
    <row r="1698" spans="12:13" x14ac:dyDescent="0.25">
      <c r="L1698" s="643">
        <v>44000</v>
      </c>
      <c r="M1698" s="648">
        <v>3010.76150661888</v>
      </c>
    </row>
    <row r="1699" spans="12:13" x14ac:dyDescent="0.25">
      <c r="L1699" s="643">
        <v>44001</v>
      </c>
      <c r="M1699" s="648">
        <v>3008.9770971008002</v>
      </c>
    </row>
    <row r="1700" spans="12:13" x14ac:dyDescent="0.25">
      <c r="L1700" s="643">
        <v>44002</v>
      </c>
      <c r="M1700" s="648">
        <v>3008.95649020673</v>
      </c>
    </row>
    <row r="1701" spans="12:13" x14ac:dyDescent="0.25">
      <c r="L1701" s="643">
        <v>44003</v>
      </c>
      <c r="M1701" s="648">
        <v>3014.8578411512503</v>
      </c>
    </row>
    <row r="1702" spans="12:13" x14ac:dyDescent="0.25">
      <c r="L1702" s="643">
        <v>44004</v>
      </c>
      <c r="M1702" s="648">
        <v>3014.4709814263506</v>
      </c>
    </row>
    <row r="1703" spans="12:13" x14ac:dyDescent="0.25">
      <c r="L1703" s="643">
        <v>44005</v>
      </c>
      <c r="M1703" s="648">
        <v>3014.1641395213001</v>
      </c>
    </row>
    <row r="1704" spans="12:13" x14ac:dyDescent="0.25">
      <c r="L1704" s="643">
        <v>44006</v>
      </c>
      <c r="M1704" s="648">
        <v>3011.8797578385397</v>
      </c>
    </row>
    <row r="1705" spans="12:13" x14ac:dyDescent="0.25">
      <c r="L1705" s="643">
        <v>44007</v>
      </c>
      <c r="M1705" s="648">
        <v>3011.9160345374103</v>
      </c>
    </row>
    <row r="1706" spans="12:13" x14ac:dyDescent="0.25">
      <c r="L1706" s="643">
        <v>44008</v>
      </c>
      <c r="M1706" s="648">
        <v>3009.35078033838</v>
      </c>
    </row>
    <row r="1707" spans="12:13" x14ac:dyDescent="0.25">
      <c r="L1707" s="643">
        <v>44009</v>
      </c>
      <c r="M1707" s="648">
        <v>3009.3262751355801</v>
      </c>
    </row>
    <row r="1708" spans="12:13" x14ac:dyDescent="0.25">
      <c r="L1708" s="643">
        <v>44010</v>
      </c>
      <c r="M1708" s="648">
        <v>3009.3018165164003</v>
      </c>
    </row>
    <row r="1709" spans="12:13" x14ac:dyDescent="0.25">
      <c r="L1709" s="643">
        <v>44011</v>
      </c>
      <c r="M1709" s="648">
        <v>3008.3506420754802</v>
      </c>
    </row>
    <row r="1710" spans="12:13" x14ac:dyDescent="0.25">
      <c r="L1710" s="643">
        <v>44012</v>
      </c>
      <c r="M1710" s="648">
        <v>3009.0317522340997</v>
      </c>
    </row>
    <row r="1711" spans="12:13" x14ac:dyDescent="0.25">
      <c r="L1711" s="643">
        <v>44013</v>
      </c>
      <c r="M1711" s="648">
        <v>3016.36</v>
      </c>
    </row>
    <row r="1712" spans="12:13" x14ac:dyDescent="0.25">
      <c r="L1712" s="643">
        <v>44014</v>
      </c>
      <c r="M1712" s="648">
        <v>3017.73</v>
      </c>
    </row>
    <row r="1713" spans="12:13" x14ac:dyDescent="0.25">
      <c r="L1713" s="643">
        <v>44015</v>
      </c>
      <c r="M1713" s="648">
        <v>3019.7</v>
      </c>
    </row>
    <row r="1714" spans="12:13" x14ac:dyDescent="0.25">
      <c r="L1714" s="643">
        <v>44016</v>
      </c>
      <c r="M1714" s="648">
        <v>3020.62</v>
      </c>
    </row>
    <row r="1715" spans="12:13" x14ac:dyDescent="0.25">
      <c r="L1715" s="643">
        <v>44017</v>
      </c>
      <c r="M1715" s="648">
        <v>3020.65</v>
      </c>
    </row>
    <row r="1716" spans="12:13" x14ac:dyDescent="0.25">
      <c r="L1716" s="643">
        <v>44018</v>
      </c>
      <c r="M1716" s="648">
        <v>3017.64</v>
      </c>
    </row>
    <row r="1717" spans="12:13" x14ac:dyDescent="0.25">
      <c r="L1717" s="643">
        <v>44019</v>
      </c>
      <c r="M1717" s="648">
        <v>3019.33</v>
      </c>
    </row>
    <row r="1718" spans="12:13" x14ac:dyDescent="0.25">
      <c r="L1718" s="643">
        <v>44020</v>
      </c>
      <c r="M1718" s="648">
        <v>3020.01</v>
      </c>
    </row>
    <row r="1719" spans="12:13" x14ac:dyDescent="0.25">
      <c r="L1719" s="643">
        <v>44021</v>
      </c>
      <c r="M1719" s="648">
        <v>3018.48</v>
      </c>
    </row>
    <row r="1720" spans="12:13" x14ac:dyDescent="0.25">
      <c r="L1720" s="643">
        <v>44022</v>
      </c>
      <c r="M1720" s="648">
        <v>3015.48</v>
      </c>
    </row>
    <row r="1721" spans="12:13" x14ac:dyDescent="0.25">
      <c r="L1721" s="643">
        <v>44023</v>
      </c>
      <c r="M1721" s="648">
        <v>3015.49</v>
      </c>
    </row>
    <row r="1722" spans="12:13" x14ac:dyDescent="0.25">
      <c r="L1722" s="643">
        <v>44024</v>
      </c>
      <c r="M1722" s="648">
        <v>3015.5</v>
      </c>
    </row>
    <row r="1723" spans="12:13" x14ac:dyDescent="0.25">
      <c r="L1723" s="643">
        <v>44025</v>
      </c>
      <c r="M1723" s="648">
        <v>3010.66</v>
      </c>
    </row>
    <row r="1724" spans="12:13" x14ac:dyDescent="0.25">
      <c r="L1724" s="643">
        <v>44026</v>
      </c>
      <c r="M1724" s="648">
        <v>3015.77</v>
      </c>
    </row>
    <row r="1725" spans="12:13" x14ac:dyDescent="0.25">
      <c r="L1725" s="643">
        <v>44027</v>
      </c>
      <c r="M1725" s="648">
        <v>3015.33</v>
      </c>
    </row>
    <row r="1726" spans="12:13" x14ac:dyDescent="0.25">
      <c r="L1726" s="643">
        <v>44028</v>
      </c>
      <c r="M1726" s="648">
        <v>3015.86</v>
      </c>
    </row>
    <row r="1727" spans="12:13" x14ac:dyDescent="0.25">
      <c r="L1727" s="643">
        <v>44029</v>
      </c>
      <c r="M1727" s="648">
        <v>3016.68</v>
      </c>
    </row>
    <row r="1728" spans="12:13" x14ac:dyDescent="0.25">
      <c r="L1728" s="643">
        <v>44030</v>
      </c>
      <c r="M1728" s="648">
        <v>3016.67</v>
      </c>
    </row>
    <row r="1729" spans="12:13" x14ac:dyDescent="0.25">
      <c r="L1729" s="643">
        <v>44031</v>
      </c>
      <c r="M1729" s="648">
        <v>3016.66</v>
      </c>
    </row>
    <row r="1730" spans="12:13" x14ac:dyDescent="0.25">
      <c r="L1730" s="643">
        <v>44032</v>
      </c>
      <c r="M1730" s="648">
        <v>3016.88</v>
      </c>
    </row>
    <row r="1731" spans="12:13" x14ac:dyDescent="0.25">
      <c r="L1731" s="643">
        <v>44033</v>
      </c>
      <c r="M1731" s="648">
        <v>3018.65</v>
      </c>
    </row>
    <row r="1732" spans="12:13" x14ac:dyDescent="0.25">
      <c r="L1732" s="643">
        <v>44034</v>
      </c>
      <c r="M1732" s="648">
        <v>3013.93</v>
      </c>
    </row>
    <row r="1733" spans="12:13" x14ac:dyDescent="0.25">
      <c r="L1733" s="643">
        <v>44035</v>
      </c>
      <c r="M1733" s="648">
        <v>3011.14</v>
      </c>
    </row>
    <row r="1734" spans="12:13" x14ac:dyDescent="0.25">
      <c r="L1734" s="643">
        <v>44036</v>
      </c>
      <c r="M1734" s="648">
        <v>3018.7</v>
      </c>
    </row>
    <row r="1735" spans="12:13" x14ac:dyDescent="0.25">
      <c r="L1735" s="643">
        <v>44037</v>
      </c>
      <c r="M1735" s="648">
        <v>3018.67</v>
      </c>
    </row>
    <row r="1736" spans="12:13" x14ac:dyDescent="0.25">
      <c r="L1736" s="643">
        <v>44038</v>
      </c>
      <c r="M1736" s="648">
        <v>3019.82</v>
      </c>
    </row>
    <row r="1737" spans="12:13" x14ac:dyDescent="0.25">
      <c r="L1737" s="643">
        <v>44039</v>
      </c>
      <c r="M1737" s="648">
        <v>3019.89</v>
      </c>
    </row>
    <row r="1738" spans="12:13" x14ac:dyDescent="0.25">
      <c r="L1738" s="643">
        <v>44040</v>
      </c>
      <c r="M1738" s="648">
        <v>3021.52</v>
      </c>
    </row>
    <row r="1739" spans="12:13" x14ac:dyDescent="0.25">
      <c r="L1739" s="643">
        <v>44041</v>
      </c>
      <c r="M1739" s="648">
        <v>3022.94</v>
      </c>
    </row>
    <row r="1740" spans="12:13" x14ac:dyDescent="0.25">
      <c r="L1740" s="643">
        <v>44042</v>
      </c>
      <c r="M1740" s="648">
        <v>3026.65</v>
      </c>
    </row>
    <row r="1741" spans="12:13" x14ac:dyDescent="0.25">
      <c r="L1741" s="643">
        <v>44043</v>
      </c>
      <c r="M1741" s="648">
        <v>3025.31</v>
      </c>
    </row>
    <row r="1742" spans="12:13" x14ac:dyDescent="0.25">
      <c r="L1742" s="643">
        <v>44044</v>
      </c>
      <c r="M1742" s="648">
        <v>3025.29</v>
      </c>
    </row>
    <row r="1743" spans="12:13" x14ac:dyDescent="0.25">
      <c r="L1743" s="643">
        <v>44045</v>
      </c>
      <c r="M1743" s="648">
        <v>3025.31</v>
      </c>
    </row>
    <row r="1744" spans="12:13" x14ac:dyDescent="0.25">
      <c r="L1744" s="643">
        <v>44046</v>
      </c>
      <c r="M1744" s="648">
        <v>3023.84</v>
      </c>
    </row>
    <row r="1745" spans="12:13" x14ac:dyDescent="0.25">
      <c r="L1745" s="643">
        <v>44047</v>
      </c>
      <c r="M1745" s="648">
        <v>3025.23</v>
      </c>
    </row>
    <row r="1746" spans="12:13" x14ac:dyDescent="0.25">
      <c r="L1746" s="643">
        <v>44048</v>
      </c>
      <c r="M1746" s="648">
        <v>3025.05</v>
      </c>
    </row>
    <row r="1747" spans="12:13" x14ac:dyDescent="0.25">
      <c r="L1747" s="643">
        <v>44049</v>
      </c>
      <c r="M1747" s="648">
        <v>3026.31</v>
      </c>
    </row>
    <row r="1748" spans="12:13" x14ac:dyDescent="0.25">
      <c r="L1748" s="643">
        <v>44050</v>
      </c>
      <c r="M1748" s="648">
        <v>3024.58</v>
      </c>
    </row>
    <row r="1749" spans="12:13" x14ac:dyDescent="0.25">
      <c r="L1749" s="643">
        <v>44051</v>
      </c>
      <c r="M1749" s="648">
        <v>3024.58</v>
      </c>
    </row>
    <row r="1750" spans="12:13" x14ac:dyDescent="0.25">
      <c r="L1750" s="643">
        <v>44052</v>
      </c>
      <c r="M1750" s="648">
        <v>3024.58</v>
      </c>
    </row>
    <row r="1751" spans="12:13" x14ac:dyDescent="0.25">
      <c r="L1751" s="643">
        <v>44053</v>
      </c>
      <c r="M1751" s="648">
        <v>3025.72</v>
      </c>
    </row>
    <row r="1752" spans="12:13" x14ac:dyDescent="0.25">
      <c r="L1752" s="643">
        <v>44054</v>
      </c>
      <c r="M1752" s="648">
        <v>3024.72</v>
      </c>
    </row>
    <row r="1753" spans="12:13" x14ac:dyDescent="0.25">
      <c r="L1753" s="643">
        <v>44055</v>
      </c>
      <c r="M1753" s="648">
        <v>3025.6</v>
      </c>
    </row>
    <row r="1754" spans="12:13" x14ac:dyDescent="0.25">
      <c r="L1754" s="643">
        <v>44056</v>
      </c>
      <c r="M1754" s="648">
        <v>3027.45</v>
      </c>
    </row>
    <row r="1755" spans="12:13" x14ac:dyDescent="0.25">
      <c r="L1755" s="643">
        <v>44057</v>
      </c>
      <c r="M1755" s="648">
        <v>3027.41</v>
      </c>
    </row>
    <row r="1756" spans="12:13" x14ac:dyDescent="0.25">
      <c r="L1756" s="643">
        <v>44058</v>
      </c>
      <c r="M1756" s="648">
        <v>3027.42</v>
      </c>
    </row>
    <row r="1757" spans="12:13" x14ac:dyDescent="0.25">
      <c r="L1757" s="643">
        <v>44059</v>
      </c>
      <c r="M1757" s="648">
        <v>3027.42</v>
      </c>
    </row>
    <row r="1758" spans="12:13" x14ac:dyDescent="0.25">
      <c r="L1758" s="643">
        <v>44060</v>
      </c>
      <c r="M1758" s="648">
        <v>3027.85</v>
      </c>
    </row>
    <row r="1759" spans="12:13" x14ac:dyDescent="0.25">
      <c r="L1759" s="643">
        <v>44061</v>
      </c>
      <c r="M1759" s="648">
        <v>3029.56</v>
      </c>
    </row>
    <row r="1760" spans="12:13" x14ac:dyDescent="0.25">
      <c r="L1760" s="643">
        <v>44062</v>
      </c>
      <c r="M1760" s="648">
        <v>3030.87</v>
      </c>
    </row>
    <row r="1761" spans="12:13" x14ac:dyDescent="0.25">
      <c r="L1761" s="643">
        <v>44063</v>
      </c>
      <c r="M1761" s="648">
        <v>3036.91</v>
      </c>
    </row>
    <row r="1762" spans="12:13" x14ac:dyDescent="0.25">
      <c r="L1762" s="643">
        <v>44064</v>
      </c>
      <c r="M1762" s="648">
        <v>3038.59</v>
      </c>
    </row>
    <row r="1763" spans="12:13" x14ac:dyDescent="0.25">
      <c r="L1763" s="643">
        <v>44065</v>
      </c>
      <c r="M1763" s="648">
        <v>3038.58</v>
      </c>
    </row>
    <row r="1764" spans="12:13" x14ac:dyDescent="0.25">
      <c r="L1764" s="643">
        <v>44066</v>
      </c>
      <c r="M1764" s="648">
        <v>3038.57</v>
      </c>
    </row>
    <row r="1765" spans="12:13" x14ac:dyDescent="0.25">
      <c r="L1765" s="643">
        <v>44067</v>
      </c>
      <c r="M1765" s="648">
        <v>3048.29</v>
      </c>
    </row>
    <row r="1766" spans="12:13" x14ac:dyDescent="0.25">
      <c r="L1766" s="643">
        <v>44068</v>
      </c>
      <c r="M1766" s="648">
        <v>3049.04</v>
      </c>
    </row>
    <row r="1767" spans="12:13" x14ac:dyDescent="0.25">
      <c r="L1767" s="643">
        <v>44069</v>
      </c>
      <c r="M1767" s="648">
        <v>3049.92</v>
      </c>
    </row>
    <row r="1768" spans="12:13" x14ac:dyDescent="0.25">
      <c r="L1768" s="643">
        <v>44070</v>
      </c>
      <c r="M1768" s="648">
        <v>3049</v>
      </c>
    </row>
    <row r="1769" spans="12:13" x14ac:dyDescent="0.25">
      <c r="L1769" s="643">
        <v>44071</v>
      </c>
      <c r="M1769" s="648">
        <v>3049.29</v>
      </c>
    </row>
    <row r="1770" spans="12:13" x14ac:dyDescent="0.25">
      <c r="L1770" s="643">
        <v>44072</v>
      </c>
      <c r="M1770" s="648">
        <v>3049.29</v>
      </c>
    </row>
    <row r="1771" spans="12:13" x14ac:dyDescent="0.25">
      <c r="L1771" s="643">
        <v>44073</v>
      </c>
      <c r="M1771" s="648">
        <v>3049.3</v>
      </c>
    </row>
    <row r="1772" spans="12:13" x14ac:dyDescent="0.25">
      <c r="L1772" s="643">
        <v>44074</v>
      </c>
      <c r="M1772" s="648">
        <v>3049.41</v>
      </c>
    </row>
    <row r="1773" spans="12:13" x14ac:dyDescent="0.25">
      <c r="L1773" s="643">
        <v>44075</v>
      </c>
      <c r="M1773" s="648">
        <v>3048.54</v>
      </c>
    </row>
    <row r="1774" spans="12:13" x14ac:dyDescent="0.25">
      <c r="L1774" s="643">
        <v>44076</v>
      </c>
      <c r="M1774" s="648">
        <v>3047.81</v>
      </c>
    </row>
    <row r="1775" spans="12:13" x14ac:dyDescent="0.25">
      <c r="L1775" s="643">
        <v>44077</v>
      </c>
      <c r="M1775" s="648">
        <v>3049.73</v>
      </c>
    </row>
    <row r="1776" spans="12:13" x14ac:dyDescent="0.25">
      <c r="L1776" s="643">
        <v>44078</v>
      </c>
      <c r="M1776" s="648">
        <v>3048.88</v>
      </c>
    </row>
    <row r="1777" spans="12:13" x14ac:dyDescent="0.25">
      <c r="L1777" s="643">
        <v>44079</v>
      </c>
      <c r="M1777" s="648">
        <v>3048.86</v>
      </c>
    </row>
    <row r="1778" spans="12:13" x14ac:dyDescent="0.25">
      <c r="L1778" s="643">
        <v>44080</v>
      </c>
      <c r="M1778" s="648">
        <v>3048.85</v>
      </c>
    </row>
    <row r="1779" spans="12:13" x14ac:dyDescent="0.25">
      <c r="L1779" s="643">
        <v>44081</v>
      </c>
      <c r="M1779" s="648">
        <v>3047.71</v>
      </c>
    </row>
    <row r="1780" spans="12:13" x14ac:dyDescent="0.25">
      <c r="L1780" s="643">
        <v>44082</v>
      </c>
      <c r="M1780" s="648">
        <v>3046.81</v>
      </c>
    </row>
    <row r="1781" spans="12:13" x14ac:dyDescent="0.25">
      <c r="L1781" s="643">
        <v>44083</v>
      </c>
      <c r="M1781" s="648">
        <v>3046.58</v>
      </c>
    </row>
    <row r="1782" spans="12:13" x14ac:dyDescent="0.25">
      <c r="L1782" s="643">
        <v>44084</v>
      </c>
      <c r="M1782" s="648">
        <v>3045.94</v>
      </c>
    </row>
    <row r="1783" spans="12:13" x14ac:dyDescent="0.25">
      <c r="L1783" s="643">
        <v>44085</v>
      </c>
      <c r="M1783" s="648">
        <v>3045.73</v>
      </c>
    </row>
    <row r="1784" spans="12:13" x14ac:dyDescent="0.25">
      <c r="L1784" s="643">
        <v>44086</v>
      </c>
      <c r="M1784" s="648">
        <v>3046.05</v>
      </c>
    </row>
    <row r="1785" spans="12:13" x14ac:dyDescent="0.25">
      <c r="L1785" s="643">
        <v>44087</v>
      </c>
      <c r="M1785" s="648">
        <v>3046.07</v>
      </c>
    </row>
    <row r="1786" spans="12:13" x14ac:dyDescent="0.25">
      <c r="L1786" s="643">
        <v>44088</v>
      </c>
      <c r="M1786" s="648">
        <v>3046.27</v>
      </c>
    </row>
    <row r="1787" spans="12:13" x14ac:dyDescent="0.25">
      <c r="L1787" s="643">
        <v>44089</v>
      </c>
      <c r="M1787" s="648">
        <v>3046.47</v>
      </c>
    </row>
    <row r="1788" spans="12:13" x14ac:dyDescent="0.25">
      <c r="L1788" s="643">
        <v>44090</v>
      </c>
      <c r="M1788" s="648">
        <v>3046.37</v>
      </c>
    </row>
    <row r="1789" spans="12:13" x14ac:dyDescent="0.25">
      <c r="L1789" s="643">
        <v>44091</v>
      </c>
      <c r="M1789" s="648">
        <v>3045.54</v>
      </c>
    </row>
    <row r="1790" spans="12:13" x14ac:dyDescent="0.25">
      <c r="L1790" s="643">
        <v>44092</v>
      </c>
      <c r="M1790" s="648">
        <v>3044.63</v>
      </c>
    </row>
    <row r="1791" spans="12:13" x14ac:dyDescent="0.25">
      <c r="L1791" s="643">
        <v>44093</v>
      </c>
      <c r="M1791" s="648">
        <v>3043.33</v>
      </c>
    </row>
    <row r="1792" spans="12:13" x14ac:dyDescent="0.25">
      <c r="L1792" s="643">
        <v>44094</v>
      </c>
      <c r="M1792" s="648">
        <v>3043.38</v>
      </c>
    </row>
    <row r="1793" spans="12:13" x14ac:dyDescent="0.25">
      <c r="L1793" s="643">
        <v>44095</v>
      </c>
      <c r="M1793" s="648">
        <v>3044.15</v>
      </c>
    </row>
    <row r="1794" spans="12:13" x14ac:dyDescent="0.25">
      <c r="L1794" s="643">
        <v>44096</v>
      </c>
      <c r="M1794" s="648">
        <v>3046.32</v>
      </c>
    </row>
    <row r="1795" spans="12:13" x14ac:dyDescent="0.25">
      <c r="L1795" s="643">
        <v>44097</v>
      </c>
      <c r="M1795" s="648">
        <v>3045.24</v>
      </c>
    </row>
    <row r="1796" spans="12:13" x14ac:dyDescent="0.25">
      <c r="L1796" s="643">
        <v>44098</v>
      </c>
      <c r="M1796" s="648">
        <v>3045.56</v>
      </c>
    </row>
    <row r="1797" spans="12:13" x14ac:dyDescent="0.25">
      <c r="L1797" s="643">
        <v>44099</v>
      </c>
      <c r="M1797" s="648">
        <v>3043.34</v>
      </c>
    </row>
    <row r="1798" spans="12:13" x14ac:dyDescent="0.25">
      <c r="L1798" s="643">
        <v>44100</v>
      </c>
      <c r="M1798" s="648">
        <v>3043.37</v>
      </c>
    </row>
    <row r="1799" spans="12:13" x14ac:dyDescent="0.25">
      <c r="L1799" s="643">
        <v>44101</v>
      </c>
      <c r="M1799" s="648">
        <v>3043.4</v>
      </c>
    </row>
    <row r="1800" spans="12:13" x14ac:dyDescent="0.25">
      <c r="L1800" s="643">
        <v>44102</v>
      </c>
      <c r="M1800" s="648">
        <v>3043.98</v>
      </c>
    </row>
    <row r="1801" spans="12:13" x14ac:dyDescent="0.25">
      <c r="L1801" s="643">
        <v>44103</v>
      </c>
      <c r="M1801" s="648">
        <v>3039.53</v>
      </c>
    </row>
    <row r="1802" spans="12:13" x14ac:dyDescent="0.25">
      <c r="L1802" s="643">
        <v>44104</v>
      </c>
      <c r="M1802" s="648">
        <v>3043.6</v>
      </c>
    </row>
    <row r="1803" spans="12:13" x14ac:dyDescent="0.25">
      <c r="L1803" s="643">
        <v>44105</v>
      </c>
      <c r="M1803" s="648">
        <v>3040.73</v>
      </c>
    </row>
    <row r="1804" spans="12:13" x14ac:dyDescent="0.25">
      <c r="L1804" s="643">
        <v>44106</v>
      </c>
      <c r="M1804" s="648">
        <v>3043.52</v>
      </c>
    </row>
    <row r="1805" spans="12:13" x14ac:dyDescent="0.25">
      <c r="L1805" s="643">
        <v>44107</v>
      </c>
      <c r="M1805" s="648">
        <v>3044.18</v>
      </c>
    </row>
    <row r="1806" spans="12:13" x14ac:dyDescent="0.25">
      <c r="L1806" s="643">
        <v>44108</v>
      </c>
      <c r="M1806" s="648">
        <v>3044.19</v>
      </c>
    </row>
    <row r="1807" spans="12:13" x14ac:dyDescent="0.25">
      <c r="L1807" s="643">
        <v>44109</v>
      </c>
      <c r="M1807" s="648">
        <v>3041.73</v>
      </c>
    </row>
    <row r="1808" spans="12:13" x14ac:dyDescent="0.25">
      <c r="L1808" s="643">
        <v>44110</v>
      </c>
      <c r="M1808" s="648">
        <v>3040.73</v>
      </c>
    </row>
    <row r="1809" spans="12:13" x14ac:dyDescent="0.25">
      <c r="L1809" s="643">
        <v>44111</v>
      </c>
      <c r="M1809" s="648">
        <v>3041.18</v>
      </c>
    </row>
    <row r="1810" spans="12:13" x14ac:dyDescent="0.25">
      <c r="L1810" s="643">
        <v>44112</v>
      </c>
      <c r="M1810" s="648">
        <v>3039.75</v>
      </c>
    </row>
    <row r="1811" spans="12:13" x14ac:dyDescent="0.25">
      <c r="L1811" s="643">
        <v>44113</v>
      </c>
      <c r="M1811" s="648">
        <v>3038.87</v>
      </c>
    </row>
    <row r="1812" spans="12:13" x14ac:dyDescent="0.25">
      <c r="L1812" s="643">
        <v>44114</v>
      </c>
      <c r="M1812" s="648">
        <v>3038.88</v>
      </c>
    </row>
    <row r="1813" spans="12:13" x14ac:dyDescent="0.25">
      <c r="L1813" s="643">
        <v>44115</v>
      </c>
      <c r="M1813" s="648">
        <v>3038.88</v>
      </c>
    </row>
    <row r="1814" spans="12:13" x14ac:dyDescent="0.25">
      <c r="L1814" s="643">
        <v>44116</v>
      </c>
      <c r="M1814" s="648">
        <v>3039.37</v>
      </c>
    </row>
    <row r="1815" spans="12:13" x14ac:dyDescent="0.25">
      <c r="L1815" s="643">
        <v>44117</v>
      </c>
      <c r="M1815" s="648">
        <v>3039.98</v>
      </c>
    </row>
    <row r="1816" spans="12:13" x14ac:dyDescent="0.25">
      <c r="L1816" s="643">
        <v>44118</v>
      </c>
      <c r="M1816" s="648">
        <v>3037.26</v>
      </c>
    </row>
    <row r="1817" spans="12:13" x14ac:dyDescent="0.25">
      <c r="L1817" s="643">
        <v>44119</v>
      </c>
      <c r="M1817" s="648">
        <v>3036.68</v>
      </c>
    </row>
    <row r="1818" spans="12:13" x14ac:dyDescent="0.25">
      <c r="L1818" s="643">
        <v>44120</v>
      </c>
      <c r="M1818" s="648">
        <v>3037.64</v>
      </c>
    </row>
    <row r="1819" spans="12:13" x14ac:dyDescent="0.25">
      <c r="L1819" s="643">
        <v>44121</v>
      </c>
      <c r="M1819" s="648">
        <v>3037.62</v>
      </c>
    </row>
    <row r="1820" spans="12:13" x14ac:dyDescent="0.25">
      <c r="L1820" s="643">
        <v>44122</v>
      </c>
      <c r="M1820" s="648">
        <v>3037.6</v>
      </c>
    </row>
    <row r="1821" spans="12:13" x14ac:dyDescent="0.25">
      <c r="L1821" s="643">
        <v>44123</v>
      </c>
      <c r="M1821" s="648">
        <v>3035.84</v>
      </c>
    </row>
    <row r="1822" spans="12:13" x14ac:dyDescent="0.25">
      <c r="L1822" s="643">
        <v>44124</v>
      </c>
      <c r="M1822" s="648">
        <v>3033.79</v>
      </c>
    </row>
    <row r="1823" spans="12:13" x14ac:dyDescent="0.25">
      <c r="L1823" s="643">
        <v>44125</v>
      </c>
      <c r="M1823" s="648">
        <v>3034.71</v>
      </c>
    </row>
    <row r="1824" spans="12:13" x14ac:dyDescent="0.25">
      <c r="L1824" s="643">
        <v>44126</v>
      </c>
      <c r="M1824" s="648">
        <v>3036.1</v>
      </c>
    </row>
    <row r="1825" spans="12:13" x14ac:dyDescent="0.25">
      <c r="L1825" s="643">
        <v>44127</v>
      </c>
      <c r="M1825" s="648">
        <v>3042.12</v>
      </c>
    </row>
    <row r="1826" spans="12:13" x14ac:dyDescent="0.25">
      <c r="L1826" s="643">
        <v>44128</v>
      </c>
      <c r="M1826" s="648">
        <v>3042.1</v>
      </c>
    </row>
    <row r="1827" spans="12:13" x14ac:dyDescent="0.25">
      <c r="L1827" s="643">
        <v>44129</v>
      </c>
      <c r="M1827" s="648">
        <v>3042.14</v>
      </c>
    </row>
    <row r="1828" spans="12:13" x14ac:dyDescent="0.25">
      <c r="L1828" s="643">
        <v>44130</v>
      </c>
      <c r="M1828" s="648">
        <v>3042.96</v>
      </c>
    </row>
    <row r="1829" spans="12:13" x14ac:dyDescent="0.25">
      <c r="L1829" s="643">
        <v>44131</v>
      </c>
      <c r="M1829" s="648">
        <v>3045.72</v>
      </c>
    </row>
    <row r="1830" spans="12:13" x14ac:dyDescent="0.25">
      <c r="L1830" s="643">
        <v>44132</v>
      </c>
      <c r="M1830" s="648">
        <v>3044.85</v>
      </c>
    </row>
    <row r="1831" spans="12:13" x14ac:dyDescent="0.25">
      <c r="L1831" s="643">
        <v>44133</v>
      </c>
      <c r="M1831" s="648">
        <v>3045.12</v>
      </c>
    </row>
    <row r="1832" spans="12:13" x14ac:dyDescent="0.25">
      <c r="L1832" s="643">
        <v>44134</v>
      </c>
      <c r="M1832" s="648">
        <v>3049.11</v>
      </c>
    </row>
    <row r="1833" spans="12:13" x14ac:dyDescent="0.25">
      <c r="L1833" s="643">
        <v>44135</v>
      </c>
      <c r="M1833" s="648">
        <v>3049.1</v>
      </c>
    </row>
    <row r="1834" spans="12:13" x14ac:dyDescent="0.25">
      <c r="L1834" s="643">
        <v>44136</v>
      </c>
      <c r="M1834" s="648">
        <v>3049.1</v>
      </c>
    </row>
    <row r="1835" spans="12:13" x14ac:dyDescent="0.25">
      <c r="L1835" s="643">
        <v>44137</v>
      </c>
      <c r="M1835" s="648">
        <v>3050.69</v>
      </c>
    </row>
    <row r="1836" spans="12:13" x14ac:dyDescent="0.25">
      <c r="L1836" s="643">
        <v>44138</v>
      </c>
      <c r="M1836" s="648">
        <v>3049.73</v>
      </c>
    </row>
    <row r="1837" spans="12:13" x14ac:dyDescent="0.25">
      <c r="L1837" s="643">
        <v>44139</v>
      </c>
      <c r="M1837" s="648">
        <v>3048.06</v>
      </c>
    </row>
    <row r="1838" spans="12:13" x14ac:dyDescent="0.25">
      <c r="L1838" s="643">
        <v>44140</v>
      </c>
      <c r="M1838" s="648">
        <v>3047.39</v>
      </c>
    </row>
    <row r="1839" spans="12:13" x14ac:dyDescent="0.25">
      <c r="L1839" s="643">
        <v>44141</v>
      </c>
      <c r="M1839" s="648">
        <v>3052.01</v>
      </c>
    </row>
    <row r="1840" spans="12:13" x14ac:dyDescent="0.25">
      <c r="L1840" s="643">
        <v>44142</v>
      </c>
      <c r="M1840" s="648">
        <v>3052</v>
      </c>
    </row>
    <row r="1841" spans="12:13" x14ac:dyDescent="0.25">
      <c r="L1841" s="643">
        <v>44143</v>
      </c>
      <c r="M1841" s="648">
        <v>3052</v>
      </c>
    </row>
    <row r="1842" spans="12:13" x14ac:dyDescent="0.25">
      <c r="L1842" s="643">
        <v>44144</v>
      </c>
      <c r="M1842" s="648">
        <v>3055.13</v>
      </c>
    </row>
    <row r="1843" spans="12:13" x14ac:dyDescent="0.25">
      <c r="L1843" s="643">
        <v>44145</v>
      </c>
      <c r="M1843" s="648">
        <v>3054.31</v>
      </c>
    </row>
    <row r="1844" spans="12:13" x14ac:dyDescent="0.25">
      <c r="L1844" s="643">
        <v>44146</v>
      </c>
      <c r="M1844" s="648">
        <v>3054.3</v>
      </c>
    </row>
    <row r="1845" spans="12:13" x14ac:dyDescent="0.25">
      <c r="L1845" s="643">
        <v>44147</v>
      </c>
      <c r="M1845" s="648">
        <v>3055.75</v>
      </c>
    </row>
    <row r="1846" spans="12:13" x14ac:dyDescent="0.25">
      <c r="L1846" s="643">
        <v>44148</v>
      </c>
      <c r="M1846" s="648">
        <v>3056.36</v>
      </c>
    </row>
    <row r="1847" spans="12:13" x14ac:dyDescent="0.25">
      <c r="L1847" s="643">
        <v>44149</v>
      </c>
      <c r="M1847" s="648">
        <v>3056.37</v>
      </c>
    </row>
    <row r="1848" spans="12:13" x14ac:dyDescent="0.25">
      <c r="L1848" s="643">
        <v>44150</v>
      </c>
      <c r="M1848" s="648">
        <v>3059.01</v>
      </c>
    </row>
    <row r="1849" spans="12:13" x14ac:dyDescent="0.25">
      <c r="L1849" s="643">
        <v>44151</v>
      </c>
      <c r="M1849" s="648">
        <v>3058.02</v>
      </c>
    </row>
    <row r="1850" spans="12:13" x14ac:dyDescent="0.25">
      <c r="L1850" s="643">
        <v>44152</v>
      </c>
      <c r="M1850" s="648">
        <v>3058.95</v>
      </c>
    </row>
    <row r="1851" spans="12:13" x14ac:dyDescent="0.25">
      <c r="L1851" s="643">
        <v>44153</v>
      </c>
      <c r="M1851" s="648">
        <v>3061.22</v>
      </c>
    </row>
    <row r="1852" spans="12:13" x14ac:dyDescent="0.25">
      <c r="L1852" s="643">
        <v>44154</v>
      </c>
      <c r="M1852" s="648">
        <v>3061.05</v>
      </c>
    </row>
    <row r="1853" spans="12:13" x14ac:dyDescent="0.25">
      <c r="L1853" s="643">
        <v>44155</v>
      </c>
      <c r="M1853" s="648">
        <v>3062.1</v>
      </c>
    </row>
    <row r="1854" spans="12:13" x14ac:dyDescent="0.25">
      <c r="L1854" s="643">
        <v>44156</v>
      </c>
      <c r="M1854" s="648">
        <v>3062.13</v>
      </c>
    </row>
    <row r="1855" spans="12:13" x14ac:dyDescent="0.25">
      <c r="L1855" s="643">
        <v>44157</v>
      </c>
      <c r="M1855" s="648">
        <v>3062.16</v>
      </c>
    </row>
    <row r="1856" spans="12:13" x14ac:dyDescent="0.25">
      <c r="L1856" s="643">
        <v>44158</v>
      </c>
      <c r="M1856" s="648">
        <v>3062.27</v>
      </c>
    </row>
    <row r="1857" spans="12:13" x14ac:dyDescent="0.25">
      <c r="L1857" s="643">
        <v>44159</v>
      </c>
      <c r="M1857" s="648">
        <v>3062.3</v>
      </c>
    </row>
    <row r="1858" spans="12:13" x14ac:dyDescent="0.25">
      <c r="L1858" s="643">
        <v>44160</v>
      </c>
      <c r="M1858" s="648">
        <v>3059.56</v>
      </c>
    </row>
    <row r="1859" spans="12:13" x14ac:dyDescent="0.25">
      <c r="L1859" s="643">
        <v>44161</v>
      </c>
      <c r="M1859" s="648">
        <v>3056.55</v>
      </c>
    </row>
    <row r="1860" spans="12:13" x14ac:dyDescent="0.25">
      <c r="L1860" s="643">
        <v>44162</v>
      </c>
      <c r="M1860" s="648">
        <v>3058.16</v>
      </c>
    </row>
    <row r="1861" spans="12:13" x14ac:dyDescent="0.25">
      <c r="L1861" s="643">
        <v>44163</v>
      </c>
      <c r="M1861" s="648">
        <v>3058.14</v>
      </c>
    </row>
    <row r="1862" spans="12:13" x14ac:dyDescent="0.25">
      <c r="L1862" s="643">
        <v>44164</v>
      </c>
      <c r="M1862" s="648">
        <v>3058.12</v>
      </c>
    </row>
    <row r="1863" spans="12:13" x14ac:dyDescent="0.25">
      <c r="L1863" s="643">
        <v>44165</v>
      </c>
      <c r="M1863" s="648">
        <v>3056.9</v>
      </c>
    </row>
    <row r="1864" spans="12:13" x14ac:dyDescent="0.25">
      <c r="L1864" s="643">
        <v>44166</v>
      </c>
      <c r="M1864" s="648">
        <v>3056.45</v>
      </c>
    </row>
    <row r="1865" spans="12:13" x14ac:dyDescent="0.25">
      <c r="L1865" s="643">
        <v>44167</v>
      </c>
      <c r="M1865" s="648">
        <v>3058.24</v>
      </c>
    </row>
    <row r="1866" spans="12:13" x14ac:dyDescent="0.25">
      <c r="L1866" s="643">
        <v>44168</v>
      </c>
      <c r="M1866" s="648">
        <v>3068.54</v>
      </c>
    </row>
    <row r="1867" spans="12:13" x14ac:dyDescent="0.25">
      <c r="L1867" s="643">
        <v>44169</v>
      </c>
      <c r="M1867" s="648">
        <v>3068.96</v>
      </c>
    </row>
    <row r="1868" spans="12:13" x14ac:dyDescent="0.25">
      <c r="L1868" s="643">
        <v>44170</v>
      </c>
      <c r="M1868" s="648">
        <v>3068.93</v>
      </c>
    </row>
    <row r="1869" spans="12:13" x14ac:dyDescent="0.25">
      <c r="L1869" s="643">
        <v>44171</v>
      </c>
      <c r="M1869" s="648">
        <v>3068.91</v>
      </c>
    </row>
    <row r="1870" spans="12:13" x14ac:dyDescent="0.25">
      <c r="L1870" s="643">
        <v>44172</v>
      </c>
      <c r="M1870" s="648">
        <v>3068.63</v>
      </c>
    </row>
    <row r="1871" spans="12:13" x14ac:dyDescent="0.25">
      <c r="L1871" s="643">
        <v>44173</v>
      </c>
      <c r="M1871" s="648">
        <v>3069.22</v>
      </c>
    </row>
    <row r="1872" spans="12:13" x14ac:dyDescent="0.25">
      <c r="L1872" s="643">
        <v>44174</v>
      </c>
      <c r="M1872" s="648">
        <v>3068.37</v>
      </c>
    </row>
    <row r="1873" spans="12:13" x14ac:dyDescent="0.25">
      <c r="L1873" s="643">
        <v>44175</v>
      </c>
      <c r="M1873" s="648">
        <v>3066.15</v>
      </c>
    </row>
    <row r="1874" spans="12:13" x14ac:dyDescent="0.25">
      <c r="L1874" s="643">
        <v>44176</v>
      </c>
      <c r="M1874" s="648">
        <v>3068.65</v>
      </c>
    </row>
    <row r="1875" spans="12:13" x14ac:dyDescent="0.25">
      <c r="L1875" s="643">
        <v>44177</v>
      </c>
      <c r="M1875" s="648">
        <v>3068.63</v>
      </c>
    </row>
    <row r="1876" spans="12:13" x14ac:dyDescent="0.25">
      <c r="L1876" s="643">
        <v>44178</v>
      </c>
      <c r="M1876" s="648">
        <v>3068.61</v>
      </c>
    </row>
    <row r="1877" spans="12:13" x14ac:dyDescent="0.25">
      <c r="L1877" s="643">
        <v>44179</v>
      </c>
      <c r="M1877" s="648">
        <v>3074.28</v>
      </c>
    </row>
    <row r="1878" spans="12:13" x14ac:dyDescent="0.25">
      <c r="L1878" s="643">
        <v>44180</v>
      </c>
      <c r="M1878" s="648">
        <v>3076.45</v>
      </c>
    </row>
    <row r="1879" spans="12:13" x14ac:dyDescent="0.25">
      <c r="L1879" s="643">
        <v>44181</v>
      </c>
      <c r="M1879" s="648">
        <v>3073.65</v>
      </c>
    </row>
    <row r="1880" spans="12:13" x14ac:dyDescent="0.25">
      <c r="L1880" s="643">
        <v>44182</v>
      </c>
      <c r="M1880" s="648">
        <v>3072.94</v>
      </c>
    </row>
    <row r="1881" spans="12:13" x14ac:dyDescent="0.25">
      <c r="L1881" s="643">
        <v>44183</v>
      </c>
      <c r="M1881" s="648">
        <v>3075.14</v>
      </c>
    </row>
    <row r="1882" spans="12:13" x14ac:dyDescent="0.25">
      <c r="L1882" s="643">
        <v>44184</v>
      </c>
      <c r="M1882" s="648">
        <v>3075.12</v>
      </c>
    </row>
    <row r="1883" spans="12:13" x14ac:dyDescent="0.25">
      <c r="L1883" s="643">
        <v>44185</v>
      </c>
      <c r="M1883" s="648">
        <v>3075.1</v>
      </c>
    </row>
    <row r="1884" spans="12:13" x14ac:dyDescent="0.25">
      <c r="L1884" s="643">
        <v>44186</v>
      </c>
      <c r="M1884" s="648">
        <v>3074.54</v>
      </c>
    </row>
    <row r="1885" spans="12:13" x14ac:dyDescent="0.25">
      <c r="L1885" s="643">
        <v>44187</v>
      </c>
      <c r="M1885" s="648">
        <v>3074.89</v>
      </c>
    </row>
    <row r="1886" spans="12:13" x14ac:dyDescent="0.25">
      <c r="L1886" s="643">
        <v>44188</v>
      </c>
      <c r="M1886" s="648">
        <v>3080.53</v>
      </c>
    </row>
    <row r="1887" spans="12:13" x14ac:dyDescent="0.25">
      <c r="L1887" s="643">
        <v>44189</v>
      </c>
      <c r="M1887" s="648">
        <v>3082.67</v>
      </c>
    </row>
    <row r="1888" spans="12:13" x14ac:dyDescent="0.25">
      <c r="L1888" s="643">
        <v>44190</v>
      </c>
      <c r="M1888" s="648">
        <v>3083.95</v>
      </c>
    </row>
    <row r="1889" spans="12:13" x14ac:dyDescent="0.25">
      <c r="L1889" s="643">
        <v>44191</v>
      </c>
      <c r="M1889" s="648">
        <v>3083.93</v>
      </c>
    </row>
    <row r="1890" spans="12:13" x14ac:dyDescent="0.25">
      <c r="L1890" s="643">
        <v>44192</v>
      </c>
      <c r="M1890" s="648">
        <v>3083.91</v>
      </c>
    </row>
    <row r="1891" spans="12:13" x14ac:dyDescent="0.25">
      <c r="L1891" s="643">
        <v>44193</v>
      </c>
      <c r="M1891" s="648">
        <v>3085.48</v>
      </c>
    </row>
    <row r="1892" spans="12:13" x14ac:dyDescent="0.25">
      <c r="L1892" s="643">
        <v>44194</v>
      </c>
      <c r="M1892" s="648">
        <v>3083.9</v>
      </c>
    </row>
    <row r="1893" spans="12:13" x14ac:dyDescent="0.25">
      <c r="L1893" s="643">
        <v>44195</v>
      </c>
      <c r="M1893" s="648">
        <v>3092.28</v>
      </c>
    </row>
    <row r="1894" spans="12:13" x14ac:dyDescent="0.25">
      <c r="L1894" s="643">
        <v>44196</v>
      </c>
      <c r="M1894" s="648">
        <v>3094.52</v>
      </c>
    </row>
    <row r="1895" spans="12:13" x14ac:dyDescent="0.25">
      <c r="L1895" s="643">
        <v>44197</v>
      </c>
      <c r="M1895" s="648">
        <v>3094.5</v>
      </c>
    </row>
    <row r="1896" spans="12:13" x14ac:dyDescent="0.25">
      <c r="L1896" s="643">
        <v>44198</v>
      </c>
      <c r="M1896" s="648">
        <v>3094.47</v>
      </c>
    </row>
    <row r="1897" spans="12:13" x14ac:dyDescent="0.25">
      <c r="L1897" s="643">
        <v>44199</v>
      </c>
      <c r="M1897" s="648">
        <v>3094.45</v>
      </c>
    </row>
    <row r="1898" spans="12:13" x14ac:dyDescent="0.25">
      <c r="L1898" s="643">
        <v>44200</v>
      </c>
      <c r="M1898" s="648">
        <v>3096.43</v>
      </c>
    </row>
    <row r="1899" spans="12:13" x14ac:dyDescent="0.25">
      <c r="L1899" s="643">
        <v>44201</v>
      </c>
      <c r="M1899" s="648">
        <v>3094.15</v>
      </c>
    </row>
    <row r="1900" spans="12:13" x14ac:dyDescent="0.25">
      <c r="L1900" s="643">
        <v>44202</v>
      </c>
      <c r="M1900" s="648">
        <v>3093.8</v>
      </c>
    </row>
    <row r="1901" spans="12:13" x14ac:dyDescent="0.25">
      <c r="L1901" s="643">
        <v>44203</v>
      </c>
      <c r="M1901" s="648">
        <v>3093.78</v>
      </c>
    </row>
    <row r="1902" spans="12:13" x14ac:dyDescent="0.25">
      <c r="L1902" s="643">
        <v>44204</v>
      </c>
      <c r="M1902" s="648">
        <v>3093.77</v>
      </c>
    </row>
    <row r="1903" spans="12:13" x14ac:dyDescent="0.25">
      <c r="L1903" s="643">
        <v>44205</v>
      </c>
      <c r="M1903" s="648">
        <v>3093.75</v>
      </c>
    </row>
    <row r="1904" spans="12:13" x14ac:dyDescent="0.25">
      <c r="L1904" s="643">
        <v>44206</v>
      </c>
      <c r="M1904" s="648">
        <v>3093.72</v>
      </c>
    </row>
    <row r="1905" spans="12:13" x14ac:dyDescent="0.25">
      <c r="L1905" s="643">
        <v>44207</v>
      </c>
      <c r="M1905" s="648">
        <v>3093.95</v>
      </c>
    </row>
    <row r="1906" spans="12:13" x14ac:dyDescent="0.25">
      <c r="L1906" s="643">
        <v>44208</v>
      </c>
      <c r="M1906" s="648">
        <v>3093.12</v>
      </c>
    </row>
    <row r="1907" spans="12:13" x14ac:dyDescent="0.25">
      <c r="L1907" s="643">
        <v>44209</v>
      </c>
      <c r="M1907" s="648">
        <v>3097</v>
      </c>
    </row>
    <row r="1908" spans="12:13" x14ac:dyDescent="0.25">
      <c r="L1908" s="643">
        <v>44210</v>
      </c>
      <c r="M1908" s="648">
        <v>3095.05</v>
      </c>
    </row>
    <row r="1909" spans="12:13" x14ac:dyDescent="0.25">
      <c r="L1909" s="643">
        <v>44211</v>
      </c>
      <c r="M1909" s="648">
        <v>3093.82</v>
      </c>
    </row>
    <row r="1910" spans="12:13" x14ac:dyDescent="0.25">
      <c r="L1910" s="643">
        <v>44212</v>
      </c>
      <c r="M1910" s="648">
        <v>3093.81</v>
      </c>
    </row>
    <row r="1911" spans="12:13" x14ac:dyDescent="0.25">
      <c r="L1911" s="643">
        <v>44213</v>
      </c>
      <c r="M1911" s="648">
        <v>3093.8</v>
      </c>
    </row>
    <row r="1912" spans="12:13" x14ac:dyDescent="0.25">
      <c r="L1912" s="643">
        <v>44214</v>
      </c>
      <c r="M1912" s="648">
        <v>3090.33</v>
      </c>
    </row>
    <row r="1913" spans="12:13" x14ac:dyDescent="0.25">
      <c r="L1913" s="643">
        <v>44215</v>
      </c>
      <c r="M1913" s="648">
        <v>3090.19</v>
      </c>
    </row>
    <row r="1914" spans="12:13" x14ac:dyDescent="0.25">
      <c r="L1914" s="643">
        <v>44216</v>
      </c>
      <c r="M1914" s="648">
        <v>3095.9</v>
      </c>
    </row>
    <row r="1915" spans="12:13" x14ac:dyDescent="0.25">
      <c r="L1915" s="643">
        <v>44217</v>
      </c>
      <c r="M1915" s="648">
        <v>3096.88</v>
      </c>
    </row>
    <row r="1916" spans="12:13" x14ac:dyDescent="0.25">
      <c r="L1916" s="643">
        <v>44218</v>
      </c>
      <c r="M1916" s="648">
        <v>3093.38</v>
      </c>
    </row>
    <row r="1917" spans="12:13" x14ac:dyDescent="0.25">
      <c r="L1917" s="643">
        <v>44219</v>
      </c>
      <c r="M1917" s="648">
        <v>3093.35</v>
      </c>
    </row>
    <row r="1918" spans="12:13" x14ac:dyDescent="0.25">
      <c r="L1918" s="643">
        <v>44220</v>
      </c>
      <c r="M1918" s="648">
        <v>3093.32</v>
      </c>
    </row>
    <row r="1919" spans="12:13" x14ac:dyDescent="0.25">
      <c r="L1919" s="643">
        <v>44221</v>
      </c>
      <c r="M1919" s="648">
        <v>3102.99</v>
      </c>
    </row>
    <row r="1920" spans="12:13" x14ac:dyDescent="0.25">
      <c r="L1920" s="643">
        <v>44222</v>
      </c>
      <c r="M1920" s="648">
        <v>3102.24</v>
      </c>
    </row>
    <row r="1921" spans="12:13" x14ac:dyDescent="0.25">
      <c r="L1921" s="643">
        <v>44223</v>
      </c>
      <c r="M1921" s="648">
        <v>3102.43</v>
      </c>
    </row>
    <row r="1922" spans="12:13" x14ac:dyDescent="0.25">
      <c r="L1922" s="643">
        <v>44224</v>
      </c>
      <c r="M1922" s="648">
        <v>3102.58</v>
      </c>
    </row>
    <row r="1923" spans="12:13" x14ac:dyDescent="0.25">
      <c r="L1923" s="643">
        <v>44225</v>
      </c>
      <c r="M1923" s="648">
        <v>3105.17</v>
      </c>
    </row>
    <row r="1924" spans="12:13" x14ac:dyDescent="0.25">
      <c r="L1924" s="643">
        <v>44226</v>
      </c>
      <c r="M1924" s="648">
        <v>3105.13</v>
      </c>
    </row>
    <row r="1925" spans="12:13" x14ac:dyDescent="0.25">
      <c r="L1925" s="643">
        <v>44227</v>
      </c>
      <c r="M1925" s="648">
        <v>3105.04</v>
      </c>
    </row>
    <row r="1926" spans="12:13" x14ac:dyDescent="0.25">
      <c r="L1926" s="643">
        <v>44228</v>
      </c>
      <c r="M1926" s="648">
        <v>3103.88</v>
      </c>
    </row>
    <row r="1927" spans="12:13" x14ac:dyDescent="0.25">
      <c r="L1927" s="643">
        <v>44229</v>
      </c>
      <c r="M1927" s="648">
        <v>3102.16</v>
      </c>
    </row>
    <row r="1928" spans="12:13" x14ac:dyDescent="0.25">
      <c r="L1928" s="643">
        <v>44230</v>
      </c>
      <c r="M1928" s="648">
        <v>3103.75</v>
      </c>
    </row>
    <row r="1929" spans="12:13" x14ac:dyDescent="0.25">
      <c r="L1929" s="643">
        <v>44231</v>
      </c>
      <c r="M1929" s="648">
        <v>3103.06</v>
      </c>
    </row>
    <row r="1930" spans="12:13" x14ac:dyDescent="0.25">
      <c r="L1930" s="643">
        <v>44232</v>
      </c>
      <c r="M1930" s="648">
        <v>3116.12</v>
      </c>
    </row>
    <row r="1931" spans="12:13" x14ac:dyDescent="0.25">
      <c r="L1931" s="643">
        <v>44233</v>
      </c>
      <c r="M1931" s="648">
        <v>3116.1</v>
      </c>
    </row>
    <row r="1932" spans="12:13" x14ac:dyDescent="0.25">
      <c r="L1932" s="643">
        <v>44234</v>
      </c>
      <c r="M1932" s="648">
        <v>3116.07</v>
      </c>
    </row>
    <row r="1933" spans="12:13" x14ac:dyDescent="0.25">
      <c r="L1933" s="643">
        <v>44235</v>
      </c>
      <c r="M1933" s="648">
        <v>3106.91</v>
      </c>
    </row>
    <row r="1934" spans="12:13" x14ac:dyDescent="0.25">
      <c r="L1934" s="643">
        <v>44236</v>
      </c>
      <c r="M1934" s="648">
        <v>3106.81</v>
      </c>
    </row>
    <row r="1935" spans="12:13" x14ac:dyDescent="0.25">
      <c r="L1935" s="643">
        <v>44237</v>
      </c>
      <c r="M1935" s="648">
        <v>3104.68</v>
      </c>
    </row>
    <row r="1936" spans="12:13" x14ac:dyDescent="0.25">
      <c r="L1936" s="643">
        <v>44238</v>
      </c>
      <c r="M1936" s="648">
        <v>3109.47</v>
      </c>
    </row>
    <row r="1937" spans="12:13" x14ac:dyDescent="0.25">
      <c r="L1937" s="643">
        <v>44239</v>
      </c>
      <c r="M1937" s="648">
        <v>3114.49</v>
      </c>
    </row>
    <row r="1938" spans="12:13" x14ac:dyDescent="0.25">
      <c r="L1938" s="643">
        <v>44240</v>
      </c>
      <c r="M1938" s="648">
        <v>3114.47</v>
      </c>
    </row>
    <row r="1939" spans="12:13" x14ac:dyDescent="0.25">
      <c r="L1939" s="643">
        <v>44241</v>
      </c>
      <c r="M1939" s="648">
        <v>3114.44</v>
      </c>
    </row>
    <row r="1940" spans="12:13" x14ac:dyDescent="0.25">
      <c r="L1940" s="643">
        <v>44242</v>
      </c>
      <c r="M1940" s="648">
        <v>3115.21</v>
      </c>
    </row>
    <row r="1941" spans="12:13" x14ac:dyDescent="0.25">
      <c r="L1941" s="643">
        <v>44243</v>
      </c>
      <c r="M1941" s="648">
        <v>3115.21</v>
      </c>
    </row>
    <row r="1942" spans="12:13" x14ac:dyDescent="0.25">
      <c r="L1942" s="643">
        <v>44244</v>
      </c>
      <c r="M1942" s="648">
        <v>3120.02</v>
      </c>
    </row>
    <row r="1943" spans="12:13" x14ac:dyDescent="0.25">
      <c r="L1943" s="643">
        <v>44245</v>
      </c>
      <c r="M1943" s="648">
        <v>3118.25</v>
      </c>
    </row>
    <row r="1944" spans="12:13" x14ac:dyDescent="0.25">
      <c r="L1944" s="643">
        <v>44246</v>
      </c>
      <c r="M1944" s="648">
        <v>3111.15</v>
      </c>
    </row>
    <row r="1945" spans="12:13" x14ac:dyDescent="0.25">
      <c r="L1945" s="643">
        <v>44247</v>
      </c>
      <c r="M1945" s="648">
        <v>3111.15</v>
      </c>
    </row>
    <row r="1946" spans="12:13" x14ac:dyDescent="0.25">
      <c r="L1946" s="643">
        <v>44248</v>
      </c>
      <c r="M1946" s="648">
        <v>3111.16</v>
      </c>
    </row>
    <row r="1947" spans="12:13" x14ac:dyDescent="0.25">
      <c r="L1947" s="643">
        <v>44249</v>
      </c>
      <c r="M1947" s="648">
        <v>3115.02</v>
      </c>
    </row>
    <row r="1948" spans="12:13" x14ac:dyDescent="0.25">
      <c r="L1948" s="643">
        <v>44250</v>
      </c>
      <c r="M1948" s="648">
        <v>3116.28</v>
      </c>
    </row>
    <row r="1949" spans="12:13" x14ac:dyDescent="0.25">
      <c r="L1949" s="643">
        <v>44251</v>
      </c>
      <c r="M1949" s="648">
        <v>3114.04</v>
      </c>
    </row>
    <row r="1950" spans="12:13" x14ac:dyDescent="0.25">
      <c r="L1950" s="643">
        <v>44252</v>
      </c>
      <c r="M1950" s="648">
        <v>3113.01</v>
      </c>
    </row>
    <row r="1951" spans="12:13" x14ac:dyDescent="0.25">
      <c r="L1951" s="643">
        <v>44253</v>
      </c>
      <c r="M1951" s="648">
        <v>3113.62</v>
      </c>
    </row>
    <row r="1952" spans="12:13" x14ac:dyDescent="0.25">
      <c r="L1952" s="643">
        <v>44254</v>
      </c>
      <c r="M1952" s="648">
        <v>3113.62</v>
      </c>
    </row>
    <row r="1953" spans="12:13" x14ac:dyDescent="0.25">
      <c r="L1953" s="643">
        <v>44255</v>
      </c>
      <c r="M1953" s="648">
        <v>3114.57</v>
      </c>
    </row>
    <row r="1954" spans="12:13" x14ac:dyDescent="0.25">
      <c r="L1954" s="643">
        <v>44256</v>
      </c>
      <c r="M1954" s="648">
        <v>3113.79</v>
      </c>
    </row>
    <row r="1955" spans="12:13" x14ac:dyDescent="0.25">
      <c r="L1955" s="643">
        <v>44257</v>
      </c>
      <c r="M1955" s="648">
        <v>3114.17</v>
      </c>
    </row>
    <row r="1956" spans="12:13" x14ac:dyDescent="0.25">
      <c r="L1956" s="643">
        <v>44258</v>
      </c>
      <c r="M1956" s="648">
        <v>3112.15</v>
      </c>
    </row>
    <row r="1957" spans="12:13" x14ac:dyDescent="0.25">
      <c r="L1957" s="643">
        <v>44259</v>
      </c>
      <c r="M1957" s="648">
        <v>3113.44</v>
      </c>
    </row>
    <row r="1958" spans="12:13" x14ac:dyDescent="0.25">
      <c r="L1958" s="643">
        <v>44260</v>
      </c>
      <c r="M1958" s="648">
        <v>3112.55</v>
      </c>
    </row>
    <row r="1959" spans="12:13" x14ac:dyDescent="0.25">
      <c r="L1959" s="643">
        <v>44261</v>
      </c>
      <c r="M1959" s="648">
        <v>3112.55</v>
      </c>
    </row>
    <row r="1960" spans="12:13" x14ac:dyDescent="0.25">
      <c r="L1960" s="643">
        <v>44262</v>
      </c>
      <c r="M1960" s="648">
        <v>3112.56</v>
      </c>
    </row>
    <row r="1961" spans="12:13" x14ac:dyDescent="0.25">
      <c r="L1961" s="643">
        <v>44263</v>
      </c>
      <c r="M1961" s="648">
        <v>3115.47</v>
      </c>
    </row>
    <row r="1962" spans="12:13" x14ac:dyDescent="0.25">
      <c r="L1962" s="643">
        <v>44264</v>
      </c>
      <c r="M1962" s="648">
        <v>3113.85</v>
      </c>
    </row>
    <row r="1963" spans="12:13" x14ac:dyDescent="0.25">
      <c r="L1963" s="643">
        <v>44265</v>
      </c>
      <c r="M1963" s="648">
        <v>3114.17</v>
      </c>
    </row>
    <row r="1964" spans="12:13" x14ac:dyDescent="0.25">
      <c r="L1964" s="643">
        <v>44266</v>
      </c>
      <c r="M1964" s="648">
        <v>3113.32</v>
      </c>
    </row>
    <row r="1965" spans="12:13" x14ac:dyDescent="0.25">
      <c r="L1965" s="643">
        <v>44267</v>
      </c>
      <c r="M1965" s="648">
        <v>3114.07</v>
      </c>
    </row>
    <row r="1966" spans="12:13" x14ac:dyDescent="0.25">
      <c r="L1966" s="643">
        <v>44268</v>
      </c>
      <c r="M1966" s="648">
        <v>3114.07</v>
      </c>
    </row>
    <row r="1967" spans="12:13" x14ac:dyDescent="0.25">
      <c r="L1967" s="643">
        <v>44269</v>
      </c>
      <c r="M1967" s="648">
        <v>3114.08</v>
      </c>
    </row>
    <row r="1968" spans="12:13" x14ac:dyDescent="0.25">
      <c r="L1968" s="643">
        <v>44270</v>
      </c>
      <c r="M1968" s="648">
        <v>3112.42</v>
      </c>
    </row>
    <row r="1969" spans="12:13" x14ac:dyDescent="0.25">
      <c r="L1969" s="643">
        <v>44271</v>
      </c>
      <c r="M1969" s="648">
        <v>3115.54</v>
      </c>
    </row>
    <row r="1970" spans="12:13" x14ac:dyDescent="0.25">
      <c r="L1970" s="643">
        <v>44272</v>
      </c>
      <c r="M1970" s="648">
        <v>3118.14</v>
      </c>
    </row>
    <row r="1971" spans="12:13" x14ac:dyDescent="0.25">
      <c r="L1971" s="643">
        <v>44273</v>
      </c>
      <c r="M1971" s="648">
        <v>3119.07</v>
      </c>
    </row>
    <row r="1972" spans="12:13" x14ac:dyDescent="0.25">
      <c r="L1972" s="643">
        <v>44274</v>
      </c>
      <c r="M1972" s="648">
        <v>3117.57</v>
      </c>
    </row>
    <row r="1973" spans="12:13" x14ac:dyDescent="0.25">
      <c r="L1973" s="643">
        <v>44275</v>
      </c>
      <c r="M1973" s="648">
        <v>3117.57</v>
      </c>
    </row>
    <row r="1974" spans="12:13" x14ac:dyDescent="0.25">
      <c r="L1974" s="643">
        <v>44276</v>
      </c>
      <c r="M1974" s="648">
        <v>3117.58</v>
      </c>
    </row>
    <row r="1975" spans="12:13" x14ac:dyDescent="0.25">
      <c r="L1975" s="643">
        <v>44277</v>
      </c>
      <c r="M1975" s="648">
        <v>3118.66</v>
      </c>
    </row>
    <row r="1976" spans="12:13" x14ac:dyDescent="0.25">
      <c r="L1976" s="643">
        <v>44278</v>
      </c>
      <c r="M1976" s="648">
        <v>3108.29</v>
      </c>
    </row>
    <row r="1977" spans="12:13" x14ac:dyDescent="0.25">
      <c r="L1977" s="643">
        <v>44279</v>
      </c>
      <c r="M1977" s="648">
        <v>3107.1</v>
      </c>
    </row>
    <row r="1978" spans="12:13" x14ac:dyDescent="0.25">
      <c r="L1978" s="643">
        <v>44280</v>
      </c>
      <c r="M1978" s="648">
        <v>3112.38</v>
      </c>
    </row>
    <row r="1979" spans="12:13" x14ac:dyDescent="0.25">
      <c r="L1979" s="643">
        <v>44281</v>
      </c>
      <c r="M1979" s="648">
        <v>3118.96</v>
      </c>
    </row>
    <row r="1980" spans="12:13" x14ac:dyDescent="0.25">
      <c r="L1980" s="643">
        <v>44282</v>
      </c>
      <c r="M1980" s="648">
        <v>3118.95</v>
      </c>
    </row>
    <row r="1981" spans="12:13" x14ac:dyDescent="0.25">
      <c r="L1981" s="643">
        <v>44283</v>
      </c>
      <c r="M1981" s="648">
        <v>3118.93</v>
      </c>
    </row>
    <row r="1982" spans="12:13" x14ac:dyDescent="0.25">
      <c r="L1982" s="643">
        <v>44284</v>
      </c>
      <c r="M1982" s="648">
        <v>3120.8</v>
      </c>
    </row>
    <row r="1983" spans="12:13" x14ac:dyDescent="0.25">
      <c r="L1983" s="643">
        <v>44285</v>
      </c>
      <c r="M1983" s="648">
        <v>3118.33</v>
      </c>
    </row>
    <row r="1984" spans="12:13" x14ac:dyDescent="0.25">
      <c r="L1984" s="643">
        <v>44286</v>
      </c>
      <c r="M1984" s="648">
        <v>3119.42</v>
      </c>
    </row>
    <row r="1985" spans="12:13" x14ac:dyDescent="0.25">
      <c r="L1985" s="643">
        <v>44287</v>
      </c>
      <c r="M1985" s="648">
        <v>3116.88</v>
      </c>
    </row>
    <row r="1986" spans="12:13" x14ac:dyDescent="0.25">
      <c r="L1986" s="643">
        <v>44288</v>
      </c>
      <c r="M1986" s="648">
        <v>3114.35</v>
      </c>
    </row>
    <row r="1987" spans="12:13" x14ac:dyDescent="0.25">
      <c r="L1987" s="643">
        <v>44289</v>
      </c>
      <c r="M1987" s="648">
        <v>3114.37</v>
      </c>
    </row>
    <row r="1988" spans="12:13" x14ac:dyDescent="0.25">
      <c r="L1988" s="643">
        <v>44290</v>
      </c>
      <c r="M1988" s="648">
        <v>3114.39</v>
      </c>
    </row>
    <row r="1989" spans="12:13" x14ac:dyDescent="0.25">
      <c r="L1989" s="643">
        <v>44291</v>
      </c>
      <c r="M1989" s="648">
        <v>3118.61</v>
      </c>
    </row>
    <row r="1990" spans="12:13" x14ac:dyDescent="0.25">
      <c r="L1990" s="643">
        <v>44292</v>
      </c>
      <c r="M1990" s="648">
        <v>3114.3</v>
      </c>
    </row>
    <row r="1991" spans="12:13" x14ac:dyDescent="0.25">
      <c r="L1991" s="643">
        <v>44293</v>
      </c>
      <c r="M1991" s="648">
        <v>3115.31</v>
      </c>
    </row>
    <row r="1992" spans="12:13" x14ac:dyDescent="0.25">
      <c r="L1992" s="643">
        <v>44294</v>
      </c>
      <c r="M1992" s="648">
        <v>3117.98</v>
      </c>
    </row>
    <row r="1993" spans="12:13" x14ac:dyDescent="0.25">
      <c r="L1993" s="643">
        <v>44295</v>
      </c>
      <c r="M1993" s="648">
        <v>3119.91</v>
      </c>
    </row>
    <row r="1994" spans="12:13" x14ac:dyDescent="0.25">
      <c r="L1994" s="643">
        <v>44296</v>
      </c>
      <c r="M1994" s="648">
        <v>3120.45</v>
      </c>
    </row>
    <row r="1995" spans="12:13" x14ac:dyDescent="0.25">
      <c r="L1995" s="643">
        <v>44297</v>
      </c>
      <c r="M1995" s="648">
        <v>3120.48</v>
      </c>
    </row>
    <row r="1996" spans="12:13" x14ac:dyDescent="0.25">
      <c r="L1996" s="643">
        <v>44298</v>
      </c>
      <c r="M1996" s="648">
        <v>3122.59</v>
      </c>
    </row>
    <row r="1997" spans="12:13" x14ac:dyDescent="0.25">
      <c r="L1997" s="643">
        <v>44299</v>
      </c>
      <c r="M1997" s="648">
        <v>3124.38</v>
      </c>
    </row>
    <row r="1998" spans="12:13" x14ac:dyDescent="0.25">
      <c r="L1998" s="643">
        <v>44300</v>
      </c>
      <c r="M1998" s="648">
        <v>3120.4</v>
      </c>
    </row>
    <row r="1999" spans="12:13" x14ac:dyDescent="0.25">
      <c r="L1999" s="643">
        <v>44301</v>
      </c>
      <c r="M1999" s="648">
        <v>3120.12</v>
      </c>
    </row>
    <row r="2000" spans="12:13" x14ac:dyDescent="0.25">
      <c r="L2000" s="643">
        <v>44302</v>
      </c>
      <c r="M2000" s="648">
        <v>3127.2</v>
      </c>
    </row>
    <row r="2001" spans="12:13" x14ac:dyDescent="0.25">
      <c r="L2001" s="643">
        <v>44303</v>
      </c>
      <c r="M2001" s="648">
        <v>3127.23</v>
      </c>
    </row>
    <row r="2002" spans="12:13" x14ac:dyDescent="0.25">
      <c r="L2002" s="643">
        <v>44304</v>
      </c>
      <c r="M2002" s="648">
        <v>3127.25</v>
      </c>
    </row>
    <row r="2003" spans="12:13" x14ac:dyDescent="0.25">
      <c r="L2003" s="643">
        <v>44305</v>
      </c>
      <c r="M2003" s="648">
        <v>3130.03</v>
      </c>
    </row>
    <row r="2004" spans="12:13" x14ac:dyDescent="0.25">
      <c r="L2004" s="643">
        <v>44306</v>
      </c>
      <c r="M2004" s="648">
        <v>3130.56</v>
      </c>
    </row>
    <row r="2005" spans="12:13" x14ac:dyDescent="0.25">
      <c r="L2005" s="643">
        <v>44307</v>
      </c>
      <c r="M2005" s="648">
        <v>3137.16</v>
      </c>
    </row>
    <row r="2006" spans="12:13" x14ac:dyDescent="0.25">
      <c r="L2006" s="643">
        <v>44308</v>
      </c>
      <c r="M2006" s="648">
        <v>3137.96</v>
      </c>
    </row>
    <row r="2007" spans="12:13" x14ac:dyDescent="0.25">
      <c r="L2007" s="643">
        <v>44309</v>
      </c>
      <c r="M2007" s="648">
        <v>3133</v>
      </c>
    </row>
    <row r="2008" spans="12:13" x14ac:dyDescent="0.25">
      <c r="L2008" s="643">
        <v>44310</v>
      </c>
      <c r="M2008" s="648">
        <v>3132.98</v>
      </c>
    </row>
    <row r="2009" spans="12:13" x14ac:dyDescent="0.25">
      <c r="L2009" s="643">
        <v>44311</v>
      </c>
      <c r="M2009" s="648">
        <v>3132.97</v>
      </c>
    </row>
    <row r="2010" spans="12:13" x14ac:dyDescent="0.25">
      <c r="L2010" s="643">
        <v>44312</v>
      </c>
      <c r="M2010" s="648">
        <v>3134.48</v>
      </c>
    </row>
    <row r="2011" spans="12:13" x14ac:dyDescent="0.25">
      <c r="L2011" s="643">
        <v>44313</v>
      </c>
      <c r="M2011" s="648">
        <v>3134.24</v>
      </c>
    </row>
    <row r="2012" spans="12:13" x14ac:dyDescent="0.25">
      <c r="L2012" s="643">
        <v>44314</v>
      </c>
      <c r="M2012" s="648">
        <v>3134.17</v>
      </c>
    </row>
    <row r="2013" spans="12:13" x14ac:dyDescent="0.25">
      <c r="L2013" s="643">
        <v>44315</v>
      </c>
      <c r="M2013" s="648">
        <v>3122.94</v>
      </c>
    </row>
    <row r="2014" spans="12:13" x14ac:dyDescent="0.25">
      <c r="L2014" s="643">
        <v>44316</v>
      </c>
      <c r="M2014" s="648">
        <v>3122.92</v>
      </c>
    </row>
    <row r="2015" spans="12:13" x14ac:dyDescent="0.25">
      <c r="L2015" s="643">
        <v>44317</v>
      </c>
      <c r="M2015" s="648">
        <v>3122.91</v>
      </c>
    </row>
    <row r="2016" spans="12:13" x14ac:dyDescent="0.25">
      <c r="L2016" s="643">
        <v>44318</v>
      </c>
      <c r="M2016" s="648">
        <v>3122.91</v>
      </c>
    </row>
    <row r="2017" spans="12:13" x14ac:dyDescent="0.25">
      <c r="L2017" s="643">
        <v>44319</v>
      </c>
      <c r="M2017" s="648">
        <v>3122.91</v>
      </c>
    </row>
    <row r="2018" spans="12:13" x14ac:dyDescent="0.25">
      <c r="L2018" s="643">
        <v>44320</v>
      </c>
      <c r="M2018" s="648">
        <v>3122.88</v>
      </c>
    </row>
    <row r="2019" spans="12:13" x14ac:dyDescent="0.25">
      <c r="L2019" s="643">
        <v>44321</v>
      </c>
      <c r="M2019" s="648">
        <v>3123.37</v>
      </c>
    </row>
    <row r="2020" spans="12:13" x14ac:dyDescent="0.25">
      <c r="L2020" s="643">
        <v>44322</v>
      </c>
      <c r="M2020" s="648">
        <v>3122.6</v>
      </c>
    </row>
    <row r="2021" spans="12:13" x14ac:dyDescent="0.25">
      <c r="L2021" s="643">
        <v>44323</v>
      </c>
      <c r="M2021" s="648">
        <v>3122.68</v>
      </c>
    </row>
    <row r="2022" spans="12:13" x14ac:dyDescent="0.25">
      <c r="L2022" s="643">
        <v>44324</v>
      </c>
      <c r="M2022" s="648">
        <v>3122.67</v>
      </c>
    </row>
    <row r="2023" spans="12:13" x14ac:dyDescent="0.25">
      <c r="L2023" s="643">
        <v>44325</v>
      </c>
      <c r="M2023" s="648">
        <v>3122.67</v>
      </c>
    </row>
    <row r="2024" spans="12:13" x14ac:dyDescent="0.25">
      <c r="L2024" s="643">
        <v>44326</v>
      </c>
      <c r="M2024" s="648">
        <v>3124.07</v>
      </c>
    </row>
    <row r="2025" spans="12:13" x14ac:dyDescent="0.25">
      <c r="L2025" s="643">
        <v>44327</v>
      </c>
      <c r="M2025" s="648">
        <v>3124.93</v>
      </c>
    </row>
    <row r="2026" spans="12:13" x14ac:dyDescent="0.25">
      <c r="L2026" s="643">
        <v>44328</v>
      </c>
      <c r="M2026" s="648">
        <v>3129.12</v>
      </c>
    </row>
    <row r="2027" spans="12:13" x14ac:dyDescent="0.25">
      <c r="L2027" s="643">
        <v>44329</v>
      </c>
      <c r="M2027" s="648">
        <v>3126.34</v>
      </c>
    </row>
    <row r="2028" spans="12:13" x14ac:dyDescent="0.25">
      <c r="L2028" s="643">
        <v>44330</v>
      </c>
      <c r="M2028" s="648">
        <v>3126.68</v>
      </c>
    </row>
    <row r="2029" spans="12:13" x14ac:dyDescent="0.25">
      <c r="L2029" s="643">
        <v>44331</v>
      </c>
      <c r="M2029" s="648">
        <v>3126.67</v>
      </c>
    </row>
    <row r="2030" spans="12:13" x14ac:dyDescent="0.25">
      <c r="L2030" s="643">
        <v>44332</v>
      </c>
      <c r="M2030" s="648">
        <v>3126.7</v>
      </c>
    </row>
    <row r="2031" spans="12:13" x14ac:dyDescent="0.25">
      <c r="L2031" s="643">
        <v>44333</v>
      </c>
      <c r="M2031" s="648">
        <v>3125.36</v>
      </c>
    </row>
    <row r="2032" spans="12:13" x14ac:dyDescent="0.25">
      <c r="L2032" s="643">
        <v>44334</v>
      </c>
      <c r="M2032" s="648">
        <v>3124.47</v>
      </c>
    </row>
    <row r="2033" spans="12:13" x14ac:dyDescent="0.25">
      <c r="L2033" s="643">
        <v>44335</v>
      </c>
      <c r="M2033" s="648">
        <v>3129.85</v>
      </c>
    </row>
    <row r="2034" spans="12:13" x14ac:dyDescent="0.25">
      <c r="L2034" s="643">
        <v>44336</v>
      </c>
      <c r="M2034" s="648">
        <v>3137.76</v>
      </c>
    </row>
    <row r="2035" spans="12:13" x14ac:dyDescent="0.25">
      <c r="L2035" s="643">
        <v>44337</v>
      </c>
      <c r="M2035" s="648">
        <v>3137.79</v>
      </c>
    </row>
    <row r="2036" spans="12:13" x14ac:dyDescent="0.25">
      <c r="L2036" s="643">
        <v>44338</v>
      </c>
      <c r="M2036" s="648">
        <v>3137.78</v>
      </c>
    </row>
    <row r="2037" spans="12:13" x14ac:dyDescent="0.25">
      <c r="L2037" s="643">
        <v>44339</v>
      </c>
      <c r="M2037" s="648">
        <v>3137.77</v>
      </c>
    </row>
    <row r="2038" spans="12:13" x14ac:dyDescent="0.25">
      <c r="L2038" s="643">
        <v>44340</v>
      </c>
      <c r="M2038" s="648">
        <v>3123.92</v>
      </c>
    </row>
    <row r="2039" spans="12:13" x14ac:dyDescent="0.25">
      <c r="L2039" s="643">
        <v>44341</v>
      </c>
      <c r="M2039" s="648">
        <v>3120.83</v>
      </c>
    </row>
    <row r="2040" spans="12:13" x14ac:dyDescent="0.25">
      <c r="L2040" s="643">
        <v>44342</v>
      </c>
      <c r="M2040" s="648">
        <v>3120.89</v>
      </c>
    </row>
    <row r="2041" spans="12:13" x14ac:dyDescent="0.25">
      <c r="L2041" s="643">
        <v>44343</v>
      </c>
      <c r="M2041" s="648">
        <v>3134.93</v>
      </c>
    </row>
    <row r="2042" spans="12:13" x14ac:dyDescent="0.25">
      <c r="L2042" s="643">
        <v>44344</v>
      </c>
      <c r="M2042" s="648">
        <v>3135.26</v>
      </c>
    </row>
    <row r="2043" spans="12:13" x14ac:dyDescent="0.25">
      <c r="L2043" s="643">
        <v>44345</v>
      </c>
      <c r="M2043" s="648">
        <v>3135.25</v>
      </c>
    </row>
    <row r="2044" spans="12:13" x14ac:dyDescent="0.25">
      <c r="L2044" s="643">
        <v>44346</v>
      </c>
      <c r="M2044" s="648">
        <v>3135.32</v>
      </c>
    </row>
    <row r="2045" spans="12:13" x14ac:dyDescent="0.25">
      <c r="L2045" s="643">
        <v>44347</v>
      </c>
      <c r="M2045" s="648">
        <v>3127.44</v>
      </c>
    </row>
    <row r="2046" spans="12:13" x14ac:dyDescent="0.25">
      <c r="L2046" s="643">
        <v>44348</v>
      </c>
      <c r="M2046" s="648">
        <v>3134.7</v>
      </c>
    </row>
    <row r="2047" spans="12:13" x14ac:dyDescent="0.25">
      <c r="L2047" s="643">
        <v>44349</v>
      </c>
      <c r="M2047" s="648">
        <v>3129.95</v>
      </c>
    </row>
    <row r="2048" spans="12:13" x14ac:dyDescent="0.25">
      <c r="L2048" s="643">
        <v>44350</v>
      </c>
      <c r="M2048" s="648">
        <v>3128.8</v>
      </c>
    </row>
    <row r="2049" spans="12:13" x14ac:dyDescent="0.25">
      <c r="L2049" s="643">
        <v>44351</v>
      </c>
      <c r="M2049" s="648">
        <v>3130.97</v>
      </c>
    </row>
    <row r="2050" spans="12:13" x14ac:dyDescent="0.25">
      <c r="L2050" s="643">
        <v>44352</v>
      </c>
      <c r="M2050" s="648">
        <v>3130.94</v>
      </c>
    </row>
    <row r="2051" spans="12:13" x14ac:dyDescent="0.25">
      <c r="L2051" s="643">
        <v>44353</v>
      </c>
      <c r="M2051" s="648">
        <v>3130.92</v>
      </c>
    </row>
    <row r="2052" spans="12:13" x14ac:dyDescent="0.25">
      <c r="L2052" s="643">
        <v>44354</v>
      </c>
      <c r="M2052" s="648">
        <v>3130.79</v>
      </c>
    </row>
    <row r="2053" spans="12:13" x14ac:dyDescent="0.25">
      <c r="L2053" s="643">
        <v>44355</v>
      </c>
      <c r="M2053" s="648">
        <v>3130.14</v>
      </c>
    </row>
    <row r="2054" spans="12:13" x14ac:dyDescent="0.25">
      <c r="L2054" s="643">
        <v>44356</v>
      </c>
      <c r="M2054" s="648">
        <v>3131.17</v>
      </c>
    </row>
    <row r="2055" spans="12:13" x14ac:dyDescent="0.25">
      <c r="L2055" s="643">
        <v>44357</v>
      </c>
      <c r="M2055" s="648">
        <v>3130.76</v>
      </c>
    </row>
    <row r="2056" spans="12:13" x14ac:dyDescent="0.25">
      <c r="L2056" s="643">
        <v>44358</v>
      </c>
      <c r="M2056" s="648">
        <v>3131.43</v>
      </c>
    </row>
    <row r="2057" spans="12:13" x14ac:dyDescent="0.25">
      <c r="L2057" s="643">
        <v>44359</v>
      </c>
      <c r="M2057" s="648">
        <v>3131.41</v>
      </c>
    </row>
    <row r="2058" spans="12:13" x14ac:dyDescent="0.25">
      <c r="L2058" s="643">
        <v>44360</v>
      </c>
      <c r="M2058" s="648">
        <v>3131.3</v>
      </c>
    </row>
    <row r="2059" spans="12:13" x14ac:dyDescent="0.25">
      <c r="L2059" s="643">
        <v>44361</v>
      </c>
      <c r="M2059" s="648">
        <v>3131.13</v>
      </c>
    </row>
    <row r="2060" spans="12:13" x14ac:dyDescent="0.25">
      <c r="L2060" s="643">
        <v>44362</v>
      </c>
      <c r="M2060" s="648">
        <v>3130.86</v>
      </c>
    </row>
    <row r="2061" spans="12:13" x14ac:dyDescent="0.25">
      <c r="L2061" s="643">
        <v>44363</v>
      </c>
      <c r="M2061" s="648">
        <v>3130.72</v>
      </c>
    </row>
    <row r="2062" spans="12:13" x14ac:dyDescent="0.25">
      <c r="L2062" s="643">
        <v>44364</v>
      </c>
      <c r="M2062" s="648">
        <v>3128.36</v>
      </c>
    </row>
    <row r="2063" spans="12:13" x14ac:dyDescent="0.25">
      <c r="L2063" s="643">
        <v>44365</v>
      </c>
      <c r="M2063" s="648">
        <v>3128.98</v>
      </c>
    </row>
    <row r="2064" spans="12:13" x14ac:dyDescent="0.25">
      <c r="L2064" s="643">
        <v>44366</v>
      </c>
      <c r="M2064" s="648">
        <v>3128.96</v>
      </c>
    </row>
    <row r="2065" spans="12:13" x14ac:dyDescent="0.25">
      <c r="L2065" s="643">
        <v>44367</v>
      </c>
      <c r="M2065" s="648">
        <v>3128.94</v>
      </c>
    </row>
    <row r="2066" spans="12:13" x14ac:dyDescent="0.25">
      <c r="L2066" s="643">
        <v>44368</v>
      </c>
      <c r="M2066" s="648">
        <v>3128.93</v>
      </c>
    </row>
    <row r="2067" spans="12:13" x14ac:dyDescent="0.25">
      <c r="L2067" s="643">
        <v>44369</v>
      </c>
      <c r="M2067" s="648">
        <v>3128.64</v>
      </c>
    </row>
    <row r="2068" spans="12:13" x14ac:dyDescent="0.25">
      <c r="L2068" s="643">
        <v>44370</v>
      </c>
      <c r="M2068" s="648">
        <v>3126.04</v>
      </c>
    </row>
    <row r="2069" spans="12:13" x14ac:dyDescent="0.25">
      <c r="L2069" s="643">
        <v>44371</v>
      </c>
      <c r="M2069" s="648">
        <v>3125.57</v>
      </c>
    </row>
    <row r="2070" spans="12:13" x14ac:dyDescent="0.25">
      <c r="L2070" s="643">
        <v>44372</v>
      </c>
      <c r="M2070" s="648">
        <v>3128.24</v>
      </c>
    </row>
    <row r="2071" spans="12:13" x14ac:dyDescent="0.25">
      <c r="L2071" s="643">
        <v>44373</v>
      </c>
      <c r="M2071" s="648">
        <v>3128.22</v>
      </c>
    </row>
    <row r="2072" spans="12:13" x14ac:dyDescent="0.25">
      <c r="L2072" s="643">
        <v>44374</v>
      </c>
      <c r="M2072" s="648">
        <v>3128.2</v>
      </c>
    </row>
    <row r="2073" spans="12:13" x14ac:dyDescent="0.25">
      <c r="L2073" s="643">
        <v>44375</v>
      </c>
      <c r="M2073" s="648">
        <v>3129.75</v>
      </c>
    </row>
    <row r="2074" spans="12:13" x14ac:dyDescent="0.25">
      <c r="L2074" s="643">
        <v>44376</v>
      </c>
      <c r="M2074" s="648">
        <v>3125.34</v>
      </c>
    </row>
    <row r="2075" spans="12:13" x14ac:dyDescent="0.25">
      <c r="L2075" s="643">
        <v>44377</v>
      </c>
      <c r="M2075" s="648">
        <v>3132.11</v>
      </c>
    </row>
    <row r="2076" spans="12:13" x14ac:dyDescent="0.25">
      <c r="L2076" s="643">
        <v>44378</v>
      </c>
      <c r="M2076" s="648">
        <v>3126.79</v>
      </c>
    </row>
    <row r="2077" spans="12:13" x14ac:dyDescent="0.25">
      <c r="L2077" s="643">
        <v>44379</v>
      </c>
      <c r="M2077" s="648">
        <v>3127.39</v>
      </c>
    </row>
    <row r="2078" spans="12:13" x14ac:dyDescent="0.25">
      <c r="L2078" s="643">
        <v>44380</v>
      </c>
      <c r="M2078" s="648">
        <v>3127.37</v>
      </c>
    </row>
    <row r="2079" spans="12:13" x14ac:dyDescent="0.25">
      <c r="L2079" s="643">
        <v>44381</v>
      </c>
      <c r="M2079" s="648">
        <v>3127.35</v>
      </c>
    </row>
    <row r="2080" spans="12:13" x14ac:dyDescent="0.25">
      <c r="L2080" s="643">
        <v>44382</v>
      </c>
      <c r="M2080" s="648">
        <v>3127.59</v>
      </c>
    </row>
    <row r="2081" spans="12:13" x14ac:dyDescent="0.25">
      <c r="L2081" s="643">
        <v>44383</v>
      </c>
      <c r="M2081" s="648">
        <v>3128.31</v>
      </c>
    </row>
    <row r="2082" spans="12:13" x14ac:dyDescent="0.25">
      <c r="L2082" s="643">
        <v>44384</v>
      </c>
      <c r="M2082" s="648">
        <v>3133.01</v>
      </c>
    </row>
    <row r="2083" spans="12:13" x14ac:dyDescent="0.25">
      <c r="L2083" s="643">
        <v>44385</v>
      </c>
      <c r="M2083" s="648">
        <v>3142.81</v>
      </c>
    </row>
    <row r="2084" spans="12:13" x14ac:dyDescent="0.25">
      <c r="L2084" s="643">
        <v>44386</v>
      </c>
      <c r="M2084" s="648">
        <v>3142.12</v>
      </c>
    </row>
    <row r="2085" spans="12:13" x14ac:dyDescent="0.25">
      <c r="L2085" s="643">
        <v>44387</v>
      </c>
      <c r="M2085" s="648">
        <v>3142.14</v>
      </c>
    </row>
    <row r="2086" spans="12:13" x14ac:dyDescent="0.25">
      <c r="L2086" s="643">
        <v>44388</v>
      </c>
      <c r="M2086" s="648">
        <v>3142.17</v>
      </c>
    </row>
    <row r="2087" spans="12:13" x14ac:dyDescent="0.25">
      <c r="L2087" s="643">
        <v>44389</v>
      </c>
      <c r="M2087" s="648">
        <v>3142.8</v>
      </c>
    </row>
    <row r="2088" spans="12:13" x14ac:dyDescent="0.25">
      <c r="L2088" s="643">
        <v>44390</v>
      </c>
      <c r="M2088" s="648">
        <v>3142.27</v>
      </c>
    </row>
    <row r="2089" spans="12:13" x14ac:dyDescent="0.25">
      <c r="L2089" s="643">
        <v>44391</v>
      </c>
      <c r="M2089" s="648">
        <v>3144.07</v>
      </c>
    </row>
    <row r="2090" spans="12:13" x14ac:dyDescent="0.25">
      <c r="L2090" s="643">
        <v>44392</v>
      </c>
      <c r="M2090" s="648">
        <v>3142.18</v>
      </c>
    </row>
    <row r="2091" spans="12:13" x14ac:dyDescent="0.25">
      <c r="L2091" s="643">
        <v>44393</v>
      </c>
      <c r="M2091" s="648">
        <v>3142.47</v>
      </c>
    </row>
    <row r="2092" spans="12:13" x14ac:dyDescent="0.25">
      <c r="L2092" s="643">
        <v>44394</v>
      </c>
      <c r="M2092" s="648">
        <v>3142.49</v>
      </c>
    </row>
    <row r="2093" spans="12:13" x14ac:dyDescent="0.25">
      <c r="L2093" s="643">
        <v>44395</v>
      </c>
      <c r="M2093" s="648">
        <v>3142.51</v>
      </c>
    </row>
    <row r="2094" spans="12:13" x14ac:dyDescent="0.25">
      <c r="L2094" s="643">
        <v>44396</v>
      </c>
      <c r="M2094" s="648">
        <v>3142.97</v>
      </c>
    </row>
    <row r="2095" spans="12:13" x14ac:dyDescent="0.25">
      <c r="L2095" s="643">
        <v>44397</v>
      </c>
      <c r="M2095" s="648">
        <v>3143.32</v>
      </c>
    </row>
    <row r="2096" spans="12:13" x14ac:dyDescent="0.25">
      <c r="L2096" s="643">
        <v>44398</v>
      </c>
      <c r="M2096" s="648">
        <v>3142.12</v>
      </c>
    </row>
    <row r="2097" spans="12:13" x14ac:dyDescent="0.25">
      <c r="L2097" s="643">
        <v>44399</v>
      </c>
      <c r="M2097" s="648">
        <v>3146.39</v>
      </c>
    </row>
    <row r="2098" spans="12:13" x14ac:dyDescent="0.25">
      <c r="L2098" s="643">
        <v>44400</v>
      </c>
      <c r="M2098" s="648">
        <v>3146.23</v>
      </c>
    </row>
    <row r="2099" spans="12:13" x14ac:dyDescent="0.25">
      <c r="L2099" s="643">
        <v>44401</v>
      </c>
      <c r="M2099" s="648">
        <v>3146.21</v>
      </c>
    </row>
    <row r="2100" spans="12:13" x14ac:dyDescent="0.25">
      <c r="L2100" s="643">
        <v>44402</v>
      </c>
      <c r="M2100" s="648">
        <v>3146.19</v>
      </c>
    </row>
    <row r="2101" spans="12:13" x14ac:dyDescent="0.25">
      <c r="L2101" s="643">
        <v>44403</v>
      </c>
      <c r="M2101" s="648">
        <v>3147.77</v>
      </c>
    </row>
    <row r="2102" spans="12:13" x14ac:dyDescent="0.25">
      <c r="L2102" s="643">
        <v>44404</v>
      </c>
      <c r="M2102" s="648">
        <v>3148.55</v>
      </c>
    </row>
    <row r="2103" spans="12:13" x14ac:dyDescent="0.25">
      <c r="L2103" s="643">
        <v>44405</v>
      </c>
      <c r="M2103" s="648">
        <v>3146.98</v>
      </c>
    </row>
    <row r="2104" spans="12:13" x14ac:dyDescent="0.25">
      <c r="L2104" s="643">
        <v>44406</v>
      </c>
      <c r="M2104" s="648">
        <v>3146.96</v>
      </c>
    </row>
    <row r="2105" spans="12:13" x14ac:dyDescent="0.25">
      <c r="L2105" s="643">
        <v>44407</v>
      </c>
      <c r="M2105" s="648">
        <v>3148.31</v>
      </c>
    </row>
    <row r="2106" spans="12:13" x14ac:dyDescent="0.25">
      <c r="L2106" s="643">
        <v>44408</v>
      </c>
      <c r="M2106" s="648">
        <v>3148.29</v>
      </c>
    </row>
    <row r="2107" spans="12:13" x14ac:dyDescent="0.25">
      <c r="L2107" s="643">
        <v>44409</v>
      </c>
      <c r="M2107" s="648">
        <v>3148.31</v>
      </c>
    </row>
    <row r="2108" spans="12:13" x14ac:dyDescent="0.25">
      <c r="L2108" s="643">
        <v>44410</v>
      </c>
      <c r="M2108" s="648">
        <v>3147.29</v>
      </c>
    </row>
    <row r="2109" spans="12:13" x14ac:dyDescent="0.25">
      <c r="L2109" s="643">
        <v>44411</v>
      </c>
      <c r="M2109" s="648">
        <v>3148.47</v>
      </c>
    </row>
    <row r="2110" spans="12:13" x14ac:dyDescent="0.25">
      <c r="L2110" s="643">
        <v>44412</v>
      </c>
      <c r="M2110" s="648">
        <v>3148.13</v>
      </c>
    </row>
    <row r="2111" spans="12:13" x14ac:dyDescent="0.25">
      <c r="L2111" s="643">
        <v>44413</v>
      </c>
      <c r="M2111" s="648">
        <v>3148.8</v>
      </c>
    </row>
    <row r="2112" spans="12:13" x14ac:dyDescent="0.25">
      <c r="L2112" s="643">
        <v>44414</v>
      </c>
      <c r="M2112" s="648">
        <v>3149.92</v>
      </c>
    </row>
    <row r="2113" spans="12:13" x14ac:dyDescent="0.25">
      <c r="L2113" s="643">
        <v>44415</v>
      </c>
      <c r="M2113" s="648">
        <v>3146.85</v>
      </c>
    </row>
    <row r="2114" spans="12:13" x14ac:dyDescent="0.25">
      <c r="L2114" s="643">
        <v>44416</v>
      </c>
      <c r="M2114" s="648">
        <v>3147.24</v>
      </c>
    </row>
    <row r="2115" spans="12:13" x14ac:dyDescent="0.25">
      <c r="L2115" s="643">
        <v>44417</v>
      </c>
      <c r="M2115" s="648">
        <v>3148.52</v>
      </c>
    </row>
    <row r="2116" spans="12:13" x14ac:dyDescent="0.25">
      <c r="L2116" s="643">
        <v>44418</v>
      </c>
      <c r="M2116" s="648">
        <v>3148.64</v>
      </c>
    </row>
    <row r="2117" spans="12:13" x14ac:dyDescent="0.25">
      <c r="L2117" s="643">
        <v>44419</v>
      </c>
      <c r="M2117" s="648">
        <v>3149.07</v>
      </c>
    </row>
    <row r="2118" spans="12:13" x14ac:dyDescent="0.25">
      <c r="L2118" s="643">
        <v>44420</v>
      </c>
      <c r="M2118" s="648">
        <v>3150.85</v>
      </c>
    </row>
    <row r="2119" spans="12:13" x14ac:dyDescent="0.25">
      <c r="L2119" s="643">
        <v>44421</v>
      </c>
      <c r="M2119" s="648">
        <v>3152.17</v>
      </c>
    </row>
    <row r="2120" spans="12:13" x14ac:dyDescent="0.25">
      <c r="L2120" s="643">
        <v>44422</v>
      </c>
      <c r="M2120" s="648">
        <v>3152.15</v>
      </c>
    </row>
    <row r="2121" spans="12:13" x14ac:dyDescent="0.25">
      <c r="L2121" s="643">
        <v>44423</v>
      </c>
      <c r="M2121" s="648">
        <v>3152.13</v>
      </c>
    </row>
    <row r="2122" spans="12:13" x14ac:dyDescent="0.25">
      <c r="L2122" s="643">
        <v>44424</v>
      </c>
      <c r="M2122" s="648">
        <v>3154.42</v>
      </c>
    </row>
    <row r="2123" spans="12:13" x14ac:dyDescent="0.25">
      <c r="L2123" s="643">
        <v>44425</v>
      </c>
      <c r="M2123" s="648">
        <v>3154.48</v>
      </c>
    </row>
    <row r="2124" spans="12:13" x14ac:dyDescent="0.25">
      <c r="L2124" s="643">
        <v>44426</v>
      </c>
      <c r="M2124" s="648">
        <v>3157.37</v>
      </c>
    </row>
    <row r="2125" spans="12:13" x14ac:dyDescent="0.25">
      <c r="L2125" s="643">
        <v>44427</v>
      </c>
      <c r="M2125" s="648">
        <v>3155.76</v>
      </c>
    </row>
    <row r="2126" spans="12:13" x14ac:dyDescent="0.25">
      <c r="L2126" s="643">
        <v>44428</v>
      </c>
      <c r="M2126" s="648">
        <v>3153.43</v>
      </c>
    </row>
    <row r="2127" spans="12:13" x14ac:dyDescent="0.25">
      <c r="L2127" s="643">
        <v>44429</v>
      </c>
      <c r="M2127" s="648">
        <v>3153.41</v>
      </c>
    </row>
    <row r="2128" spans="12:13" x14ac:dyDescent="0.25">
      <c r="L2128" s="643">
        <v>44430</v>
      </c>
      <c r="M2128" s="648">
        <v>3153.38</v>
      </c>
    </row>
    <row r="2129" spans="12:13" x14ac:dyDescent="0.25">
      <c r="L2129" s="643">
        <v>44431</v>
      </c>
      <c r="M2129" s="648">
        <v>3157.01</v>
      </c>
    </row>
    <row r="2130" spans="12:13" x14ac:dyDescent="0.25">
      <c r="L2130" s="643">
        <v>44432</v>
      </c>
      <c r="M2130" s="648">
        <v>3156.28</v>
      </c>
    </row>
    <row r="2131" spans="12:13" x14ac:dyDescent="0.25">
      <c r="L2131" s="643">
        <v>44433</v>
      </c>
      <c r="M2131" s="648">
        <v>3160.01</v>
      </c>
    </row>
    <row r="2132" spans="12:13" x14ac:dyDescent="0.25">
      <c r="L2132" s="643">
        <v>44434</v>
      </c>
      <c r="M2132" s="648">
        <v>3160.02</v>
      </c>
    </row>
    <row r="2133" spans="12:13" x14ac:dyDescent="0.25">
      <c r="L2133" s="643">
        <v>44435</v>
      </c>
      <c r="M2133" s="648">
        <v>3158.01</v>
      </c>
    </row>
    <row r="2134" spans="12:13" x14ac:dyDescent="0.25">
      <c r="L2134" s="643">
        <v>44436</v>
      </c>
      <c r="M2134" s="648">
        <v>3158.03</v>
      </c>
    </row>
    <row r="2135" spans="12:13" x14ac:dyDescent="0.25">
      <c r="L2135" s="643">
        <v>44437</v>
      </c>
      <c r="M2135" s="648">
        <v>3158.04</v>
      </c>
    </row>
    <row r="2136" spans="12:13" x14ac:dyDescent="0.25">
      <c r="L2136" s="643">
        <v>44438</v>
      </c>
      <c r="M2136" s="648">
        <v>3157.81</v>
      </c>
    </row>
    <row r="2137" spans="12:13" x14ac:dyDescent="0.25">
      <c r="L2137" s="643">
        <v>44439</v>
      </c>
      <c r="M2137" s="648">
        <v>3158.62</v>
      </c>
    </row>
    <row r="2138" spans="12:13" x14ac:dyDescent="0.25">
      <c r="L2138" s="643">
        <v>44440</v>
      </c>
      <c r="M2138" s="648">
        <v>3159.43</v>
      </c>
    </row>
    <row r="2139" spans="12:13" x14ac:dyDescent="0.25">
      <c r="L2139" s="643">
        <v>44441</v>
      </c>
      <c r="M2139" s="648">
        <v>3160.24</v>
      </c>
    </row>
    <row r="2140" spans="12:13" x14ac:dyDescent="0.25">
      <c r="L2140" s="643">
        <v>44442</v>
      </c>
      <c r="M2140" s="648">
        <v>3161.05</v>
      </c>
    </row>
    <row r="2141" spans="12:13" x14ac:dyDescent="0.25">
      <c r="L2141" s="643">
        <v>44443</v>
      </c>
      <c r="M2141" s="648">
        <v>3161.86</v>
      </c>
    </row>
    <row r="2142" spans="12:13" x14ac:dyDescent="0.25">
      <c r="L2142" s="643">
        <v>44444</v>
      </c>
      <c r="M2142" s="648">
        <v>3162.67</v>
      </c>
    </row>
    <row r="2143" spans="12:13" x14ac:dyDescent="0.25">
      <c r="L2143" s="643">
        <v>44445</v>
      </c>
      <c r="M2143" s="648">
        <v>3163.48</v>
      </c>
    </row>
    <row r="2144" spans="12:13" x14ac:dyDescent="0.25">
      <c r="L2144" s="643">
        <v>44446</v>
      </c>
      <c r="M2144" s="648">
        <v>3164.29</v>
      </c>
    </row>
    <row r="2145" spans="12:13" x14ac:dyDescent="0.25">
      <c r="L2145" s="643">
        <v>44447</v>
      </c>
      <c r="M2145" s="648">
        <v>3165.1</v>
      </c>
    </row>
    <row r="2146" spans="12:13" x14ac:dyDescent="0.25">
      <c r="L2146" s="643">
        <v>44448</v>
      </c>
      <c r="M2146" s="648">
        <v>3165.91</v>
      </c>
    </row>
    <row r="2147" spans="12:13" x14ac:dyDescent="0.25">
      <c r="L2147" s="643">
        <v>44449</v>
      </c>
      <c r="M2147" s="648">
        <v>3166.72</v>
      </c>
    </row>
    <row r="2148" spans="12:13" x14ac:dyDescent="0.25">
      <c r="L2148" s="643">
        <v>44450</v>
      </c>
      <c r="M2148" s="648">
        <v>3167.53</v>
      </c>
    </row>
    <row r="2149" spans="12:13" x14ac:dyDescent="0.25">
      <c r="L2149" s="643">
        <v>44451</v>
      </c>
      <c r="M2149" s="648">
        <v>3168.34</v>
      </c>
    </row>
    <row r="2150" spans="12:13" x14ac:dyDescent="0.25">
      <c r="L2150" s="643">
        <v>44452</v>
      </c>
      <c r="M2150" s="648">
        <v>3169.15</v>
      </c>
    </row>
    <row r="2151" spans="12:13" x14ac:dyDescent="0.25">
      <c r="L2151" s="643">
        <v>44453</v>
      </c>
      <c r="M2151" s="648">
        <v>3169.96</v>
      </c>
    </row>
    <row r="2152" spans="12:13" x14ac:dyDescent="0.25">
      <c r="L2152" s="643">
        <v>44454</v>
      </c>
      <c r="M2152" s="648">
        <v>3170.77</v>
      </c>
    </row>
    <row r="2153" spans="12:13" x14ac:dyDescent="0.25">
      <c r="L2153" s="643">
        <v>44455</v>
      </c>
      <c r="M2153" s="648">
        <v>3171.58</v>
      </c>
    </row>
    <row r="2154" spans="12:13" x14ac:dyDescent="0.25">
      <c r="L2154" s="643">
        <v>44456</v>
      </c>
      <c r="M2154" s="648">
        <v>3172.39</v>
      </c>
    </row>
    <row r="2155" spans="12:13" x14ac:dyDescent="0.25">
      <c r="L2155" s="643">
        <v>44457</v>
      </c>
      <c r="M2155" s="648">
        <v>3173.2</v>
      </c>
    </row>
    <row r="2156" spans="12:13" x14ac:dyDescent="0.25">
      <c r="L2156" s="643">
        <v>44458</v>
      </c>
      <c r="M2156" s="648">
        <v>3174.01</v>
      </c>
    </row>
    <row r="2157" spans="12:13" x14ac:dyDescent="0.25">
      <c r="L2157" s="643">
        <v>44459</v>
      </c>
      <c r="M2157" s="648">
        <v>3174.82</v>
      </c>
    </row>
    <row r="2158" spans="12:13" x14ac:dyDescent="0.25">
      <c r="L2158" s="643">
        <v>44460</v>
      </c>
      <c r="M2158" s="648">
        <v>3175.63</v>
      </c>
    </row>
    <row r="2159" spans="12:13" x14ac:dyDescent="0.25">
      <c r="L2159" s="643">
        <v>44461</v>
      </c>
      <c r="M2159" s="648">
        <v>3176.44</v>
      </c>
    </row>
    <row r="2160" spans="12:13" x14ac:dyDescent="0.25">
      <c r="L2160" s="643">
        <v>44462</v>
      </c>
      <c r="M2160" s="648">
        <v>3177.25</v>
      </c>
    </row>
    <row r="2161" spans="12:13" x14ac:dyDescent="0.25">
      <c r="L2161" s="643">
        <v>44463</v>
      </c>
      <c r="M2161" s="648">
        <v>3178.06</v>
      </c>
    </row>
    <row r="2162" spans="12:13" x14ac:dyDescent="0.25">
      <c r="L2162" s="643">
        <v>44464</v>
      </c>
      <c r="M2162" s="648">
        <v>3178.87</v>
      </c>
    </row>
    <row r="2163" spans="12:13" x14ac:dyDescent="0.25">
      <c r="L2163" s="643">
        <v>44465</v>
      </c>
      <c r="M2163" s="648">
        <v>3179.68</v>
      </c>
    </row>
    <row r="2164" spans="12:13" x14ac:dyDescent="0.25">
      <c r="L2164" s="643">
        <v>44466</v>
      </c>
      <c r="M2164" s="648">
        <v>3180.49</v>
      </c>
    </row>
    <row r="2165" spans="12:13" x14ac:dyDescent="0.25">
      <c r="L2165" s="643">
        <v>44467</v>
      </c>
      <c r="M2165" s="648">
        <v>3181.3</v>
      </c>
    </row>
    <row r="2166" spans="12:13" x14ac:dyDescent="0.25">
      <c r="L2166" s="643">
        <v>44468</v>
      </c>
      <c r="M2166" s="648">
        <v>3182.11</v>
      </c>
    </row>
    <row r="2167" spans="12:13" x14ac:dyDescent="0.25">
      <c r="L2167" s="643">
        <v>44469</v>
      </c>
      <c r="M2167" s="648">
        <v>3182.92</v>
      </c>
    </row>
    <row r="2168" spans="12:13" x14ac:dyDescent="0.25">
      <c r="L2168" s="643">
        <v>44470</v>
      </c>
      <c r="M2168" s="648">
        <v>3145.62</v>
      </c>
    </row>
    <row r="2169" spans="12:13" x14ac:dyDescent="0.25">
      <c r="L2169" s="643">
        <v>44471</v>
      </c>
      <c r="M2169" s="648">
        <v>3145.57</v>
      </c>
    </row>
    <row r="2170" spans="12:13" x14ac:dyDescent="0.25">
      <c r="L2170" s="643">
        <v>44472</v>
      </c>
      <c r="M2170" s="648">
        <v>3145.52</v>
      </c>
    </row>
    <row r="2171" spans="12:13" x14ac:dyDescent="0.25">
      <c r="L2171" s="643">
        <v>44473</v>
      </c>
      <c r="M2171" s="648">
        <v>3144.97</v>
      </c>
    </row>
    <row r="2172" spans="12:13" x14ac:dyDescent="0.25">
      <c r="L2172" s="643">
        <v>44474</v>
      </c>
      <c r="M2172" s="648">
        <v>3146.14</v>
      </c>
    </row>
    <row r="2173" spans="12:13" x14ac:dyDescent="0.25">
      <c r="L2173" s="643">
        <v>44475</v>
      </c>
      <c r="M2173" s="648">
        <v>3145.5</v>
      </c>
    </row>
    <row r="2174" spans="12:13" x14ac:dyDescent="0.25">
      <c r="L2174" s="643">
        <v>44476</v>
      </c>
      <c r="M2174" s="648">
        <v>3145.03</v>
      </c>
    </row>
    <row r="2175" spans="12:13" x14ac:dyDescent="0.25">
      <c r="L2175" s="643">
        <v>44477</v>
      </c>
      <c r="M2175" s="648">
        <v>3136.79</v>
      </c>
    </row>
    <row r="2176" spans="12:13" x14ac:dyDescent="0.25">
      <c r="L2176" s="643">
        <v>44478</v>
      </c>
      <c r="M2176" s="648">
        <v>3136.74</v>
      </c>
    </row>
    <row r="2177" spans="12:13" x14ac:dyDescent="0.25">
      <c r="L2177" s="643">
        <v>44479</v>
      </c>
      <c r="M2177" s="648">
        <v>3136.68</v>
      </c>
    </row>
    <row r="2178" spans="12:13" x14ac:dyDescent="0.25">
      <c r="L2178" s="643">
        <v>44480</v>
      </c>
      <c r="M2178" s="648">
        <v>3134.97</v>
      </c>
    </row>
    <row r="2179" spans="12:13" x14ac:dyDescent="0.25">
      <c r="L2179" s="643">
        <v>44481</v>
      </c>
      <c r="M2179" s="648">
        <v>3135.21</v>
      </c>
    </row>
    <row r="2180" spans="12:13" x14ac:dyDescent="0.25">
      <c r="L2180" s="643">
        <v>44482</v>
      </c>
      <c r="M2180" s="648">
        <v>3134.59</v>
      </c>
    </row>
    <row r="2181" spans="12:13" x14ac:dyDescent="0.25">
      <c r="L2181" s="643">
        <v>44483</v>
      </c>
      <c r="M2181" s="648">
        <v>3134.72</v>
      </c>
    </row>
    <row r="2182" spans="12:13" x14ac:dyDescent="0.25">
      <c r="L2182" s="643">
        <v>44484</v>
      </c>
      <c r="M2182" s="648">
        <v>3136.68</v>
      </c>
    </row>
    <row r="2183" spans="12:13" x14ac:dyDescent="0.25">
      <c r="L2183" s="643">
        <v>44485</v>
      </c>
      <c r="M2183" s="648">
        <v>3136.62</v>
      </c>
    </row>
    <row r="2184" spans="12:13" x14ac:dyDescent="0.25">
      <c r="L2184" s="643">
        <v>44486</v>
      </c>
      <c r="M2184" s="648">
        <v>3136.57</v>
      </c>
    </row>
    <row r="2185" spans="12:13" x14ac:dyDescent="0.25">
      <c r="L2185" s="643">
        <v>44487</v>
      </c>
      <c r="M2185" s="648">
        <v>3133.47</v>
      </c>
    </row>
    <row r="2186" spans="12:13" x14ac:dyDescent="0.25">
      <c r="L2186" s="643">
        <v>44488</v>
      </c>
      <c r="M2186" s="648">
        <v>3125.29</v>
      </c>
    </row>
    <row r="2187" spans="12:13" x14ac:dyDescent="0.25">
      <c r="L2187" s="643">
        <v>44489</v>
      </c>
      <c r="M2187" s="648">
        <v>3126.19</v>
      </c>
    </row>
    <row r="2188" spans="12:13" x14ac:dyDescent="0.25">
      <c r="L2188" s="643">
        <v>44490</v>
      </c>
      <c r="M2188" s="648">
        <v>3125.08</v>
      </c>
    </row>
    <row r="2189" spans="12:13" x14ac:dyDescent="0.25">
      <c r="L2189" s="643">
        <v>44491</v>
      </c>
      <c r="M2189" s="648">
        <v>3131.25</v>
      </c>
    </row>
    <row r="2190" spans="12:13" x14ac:dyDescent="0.25">
      <c r="L2190" s="643">
        <v>44492</v>
      </c>
      <c r="M2190" s="648">
        <v>3131.18</v>
      </c>
    </row>
    <row r="2191" spans="12:13" x14ac:dyDescent="0.25">
      <c r="L2191" s="643">
        <v>44493</v>
      </c>
      <c r="M2191" s="648">
        <v>3131.12</v>
      </c>
    </row>
    <row r="2192" spans="12:13" x14ac:dyDescent="0.25">
      <c r="L2192" s="643">
        <v>44494</v>
      </c>
      <c r="M2192" s="648">
        <v>3121.39</v>
      </c>
    </row>
    <row r="2193" spans="12:13" x14ac:dyDescent="0.25">
      <c r="L2193" s="643">
        <v>44495</v>
      </c>
      <c r="M2193" s="648">
        <v>3133.28</v>
      </c>
    </row>
    <row r="2194" spans="12:13" x14ac:dyDescent="0.25">
      <c r="L2194" s="643">
        <v>44496</v>
      </c>
      <c r="M2194" s="648">
        <v>3131.61</v>
      </c>
    </row>
    <row r="2195" spans="12:13" x14ac:dyDescent="0.25">
      <c r="L2195" s="643">
        <v>44497</v>
      </c>
      <c r="M2195" s="648">
        <v>3131.23</v>
      </c>
    </row>
    <row r="2196" spans="12:13" x14ac:dyDescent="0.25">
      <c r="L2196" s="643">
        <v>44498</v>
      </c>
      <c r="M2196" s="648">
        <v>3134.32</v>
      </c>
    </row>
    <row r="2197" spans="12:13" x14ac:dyDescent="0.25">
      <c r="L2197" s="643">
        <v>44499</v>
      </c>
      <c r="M2197" s="648">
        <v>3134.26</v>
      </c>
    </row>
    <row r="2198" spans="12:13" x14ac:dyDescent="0.25">
      <c r="L2198" s="643">
        <v>44500</v>
      </c>
      <c r="M2198" s="648">
        <v>3134.2</v>
      </c>
    </row>
    <row r="2199" spans="12:13" x14ac:dyDescent="0.25">
      <c r="L2199" s="643">
        <v>44501</v>
      </c>
      <c r="M2199" s="648">
        <v>3135.57</v>
      </c>
    </row>
    <row r="2200" spans="12:13" x14ac:dyDescent="0.25">
      <c r="L2200" s="643">
        <v>44502</v>
      </c>
      <c r="M2200" s="648">
        <v>3129.69</v>
      </c>
    </row>
    <row r="2201" spans="12:13" x14ac:dyDescent="0.25">
      <c r="L2201" s="643">
        <v>44503</v>
      </c>
      <c r="M2201" s="648">
        <v>3131.31</v>
      </c>
    </row>
    <row r="2202" spans="12:13" x14ac:dyDescent="0.25">
      <c r="L2202" s="643">
        <v>44504</v>
      </c>
      <c r="M2202" s="648">
        <v>3127.44</v>
      </c>
    </row>
    <row r="2203" spans="12:13" x14ac:dyDescent="0.25">
      <c r="L2203" s="643">
        <v>44505</v>
      </c>
      <c r="M2203" s="648">
        <v>3133.13</v>
      </c>
    </row>
    <row r="2204" spans="12:13" x14ac:dyDescent="0.25">
      <c r="L2204" s="643">
        <v>44506</v>
      </c>
      <c r="M2204" s="648">
        <v>3133.17</v>
      </c>
    </row>
    <row r="2205" spans="12:13" x14ac:dyDescent="0.25">
      <c r="L2205" s="643">
        <v>44507</v>
      </c>
      <c r="M2205" s="648">
        <v>3133.19</v>
      </c>
    </row>
    <row r="2206" spans="12:13" x14ac:dyDescent="0.25">
      <c r="L2206" s="643">
        <v>44508</v>
      </c>
      <c r="M2206" s="648">
        <v>3139.24</v>
      </c>
    </row>
    <row r="2207" spans="12:13" x14ac:dyDescent="0.25">
      <c r="L2207" s="643">
        <v>44509</v>
      </c>
      <c r="M2207" s="648">
        <v>3139.92</v>
      </c>
    </row>
    <row r="2208" spans="12:13" x14ac:dyDescent="0.25">
      <c r="L2208" s="643">
        <v>44510</v>
      </c>
      <c r="M2208" s="648">
        <v>3140.86</v>
      </c>
    </row>
    <row r="2209" spans="12:13" x14ac:dyDescent="0.25">
      <c r="L2209" s="643">
        <v>44511</v>
      </c>
      <c r="M2209" s="648">
        <v>3140.78</v>
      </c>
    </row>
    <row r="2210" spans="12:13" x14ac:dyDescent="0.25">
      <c r="L2210" s="643">
        <v>44512</v>
      </c>
      <c r="M2210" s="648">
        <v>3137.17</v>
      </c>
    </row>
    <row r="2211" spans="12:13" x14ac:dyDescent="0.25">
      <c r="L2211" s="643">
        <v>44513</v>
      </c>
      <c r="M2211" s="648">
        <v>3137.14</v>
      </c>
    </row>
    <row r="2212" spans="12:13" x14ac:dyDescent="0.25">
      <c r="L2212" s="643">
        <v>44514</v>
      </c>
      <c r="M2212" s="648">
        <v>3137.11</v>
      </c>
    </row>
    <row r="2213" spans="12:13" x14ac:dyDescent="0.25">
      <c r="L2213" s="643">
        <v>44515</v>
      </c>
      <c r="M2213" s="648">
        <v>3147.51</v>
      </c>
    </row>
    <row r="2214" spans="12:13" x14ac:dyDescent="0.25">
      <c r="L2214" s="643">
        <v>44516</v>
      </c>
      <c r="M2214" s="648">
        <v>3146.75</v>
      </c>
    </row>
    <row r="2215" spans="12:13" x14ac:dyDescent="0.25">
      <c r="L2215" s="643">
        <v>44517</v>
      </c>
      <c r="M2215" s="648">
        <v>3147.63</v>
      </c>
    </row>
    <row r="2216" spans="12:13" x14ac:dyDescent="0.25">
      <c r="L2216" s="643">
        <v>44518</v>
      </c>
      <c r="M2216" s="648">
        <v>3144.08</v>
      </c>
    </row>
    <row r="2217" spans="12:13" x14ac:dyDescent="0.25">
      <c r="L2217" s="643">
        <v>44519</v>
      </c>
      <c r="M2217" s="648">
        <v>3143.88</v>
      </c>
    </row>
    <row r="2218" spans="12:13" x14ac:dyDescent="0.25">
      <c r="L2218" s="643">
        <v>44520</v>
      </c>
      <c r="M2218" s="648">
        <v>3143.84</v>
      </c>
    </row>
    <row r="2219" spans="12:13" x14ac:dyDescent="0.25">
      <c r="L2219" s="643">
        <v>44521</v>
      </c>
      <c r="M2219" s="648">
        <v>3143.81</v>
      </c>
    </row>
    <row r="2220" spans="12:13" x14ac:dyDescent="0.25">
      <c r="L2220" s="643">
        <v>44522</v>
      </c>
      <c r="M2220" s="648">
        <v>3145.76</v>
      </c>
    </row>
    <row r="2221" spans="12:13" x14ac:dyDescent="0.25">
      <c r="L2221" s="643">
        <v>44523</v>
      </c>
      <c r="M2221" s="648">
        <v>3146.69</v>
      </c>
    </row>
    <row r="2222" spans="12:13" x14ac:dyDescent="0.25">
      <c r="L2222" s="643">
        <v>44524</v>
      </c>
      <c r="M2222" s="648">
        <v>3126.33</v>
      </c>
    </row>
    <row r="2223" spans="12:13" x14ac:dyDescent="0.25">
      <c r="L2223" s="643">
        <v>44525</v>
      </c>
      <c r="M2223" s="648">
        <v>3139.76</v>
      </c>
    </row>
    <row r="2224" spans="12:13" x14ac:dyDescent="0.25">
      <c r="L2224" s="643">
        <v>44526</v>
      </c>
      <c r="M2224" s="648">
        <v>3139.01</v>
      </c>
    </row>
    <row r="2225" spans="12:13" x14ac:dyDescent="0.25">
      <c r="L2225" s="643">
        <v>44527</v>
      </c>
      <c r="M2225" s="648">
        <v>3138.98</v>
      </c>
    </row>
    <row r="2226" spans="12:13" x14ac:dyDescent="0.25">
      <c r="L2226" s="643">
        <v>44528</v>
      </c>
      <c r="M2226" s="648">
        <v>3138.96</v>
      </c>
    </row>
    <row r="2227" spans="12:13" x14ac:dyDescent="0.25">
      <c r="L2227" s="643">
        <v>44529</v>
      </c>
      <c r="M2227" s="648">
        <v>3139.33</v>
      </c>
    </row>
    <row r="2228" spans="12:13" x14ac:dyDescent="0.25">
      <c r="L2228" s="643">
        <v>44530</v>
      </c>
      <c r="M2228" s="648">
        <v>3137.65</v>
      </c>
    </row>
    <row r="2229" spans="12:13" x14ac:dyDescent="0.25">
      <c r="L2229" s="643">
        <v>44531</v>
      </c>
      <c r="M2229" s="648">
        <v>3119.39</v>
      </c>
    </row>
    <row r="2230" spans="12:13" x14ac:dyDescent="0.25">
      <c r="L2230" s="643">
        <v>44532</v>
      </c>
      <c r="M2230" s="648">
        <v>3133.29</v>
      </c>
    </row>
    <row r="2231" spans="12:13" x14ac:dyDescent="0.25">
      <c r="L2231" s="643">
        <v>44533</v>
      </c>
      <c r="M2231" s="648">
        <v>3160.28</v>
      </c>
    </row>
    <row r="2232" spans="12:13" x14ac:dyDescent="0.25">
      <c r="L2232" s="643">
        <v>44534</v>
      </c>
      <c r="M2232" s="648">
        <v>3160.27</v>
      </c>
    </row>
    <row r="2233" spans="12:13" x14ac:dyDescent="0.25">
      <c r="L2233" s="643">
        <v>44535</v>
      </c>
      <c r="M2233" s="648">
        <v>3160.27</v>
      </c>
    </row>
    <row r="2234" spans="12:13" x14ac:dyDescent="0.25">
      <c r="L2234" s="643">
        <v>44536</v>
      </c>
      <c r="M2234" s="648">
        <v>3161.44</v>
      </c>
    </row>
    <row r="2235" spans="12:13" x14ac:dyDescent="0.25">
      <c r="L2235" s="643">
        <v>44537</v>
      </c>
      <c r="M2235" s="648">
        <v>3161.42</v>
      </c>
    </row>
    <row r="2236" spans="12:13" x14ac:dyDescent="0.25">
      <c r="L2236" s="643">
        <v>44538</v>
      </c>
      <c r="M2236" s="648">
        <v>3162.21</v>
      </c>
    </row>
    <row r="2237" spans="12:13" x14ac:dyDescent="0.25">
      <c r="L2237" s="643">
        <v>44539</v>
      </c>
      <c r="M2237" s="648">
        <v>3153.88</v>
      </c>
    </row>
    <row r="2238" spans="12:13" x14ac:dyDescent="0.25">
      <c r="L2238" s="643">
        <v>44540</v>
      </c>
      <c r="M2238" s="648">
        <v>3159.07</v>
      </c>
    </row>
    <row r="2239" spans="12:13" x14ac:dyDescent="0.25">
      <c r="L2239" s="643">
        <v>44541</v>
      </c>
      <c r="M2239" s="648">
        <v>3159.06</v>
      </c>
    </row>
    <row r="2240" spans="12:13" x14ac:dyDescent="0.25">
      <c r="L2240" s="643">
        <v>44542</v>
      </c>
      <c r="M2240" s="648">
        <v>3159.05</v>
      </c>
    </row>
    <row r="2241" spans="12:13" x14ac:dyDescent="0.25">
      <c r="L2241" s="643">
        <v>44543</v>
      </c>
      <c r="M2241" s="648">
        <v>3159.01</v>
      </c>
    </row>
    <row r="2242" spans="12:13" x14ac:dyDescent="0.25">
      <c r="L2242" s="643">
        <v>44544</v>
      </c>
      <c r="M2242" s="648">
        <v>3159.46</v>
      </c>
    </row>
    <row r="2243" spans="12:13" x14ac:dyDescent="0.25">
      <c r="L2243" s="643">
        <v>44545</v>
      </c>
      <c r="M2243" s="648">
        <v>3158.23</v>
      </c>
    </row>
    <row r="2244" spans="12:13" x14ac:dyDescent="0.25">
      <c r="L2244" s="643">
        <v>44546</v>
      </c>
      <c r="M2244" s="648">
        <v>3155.51</v>
      </c>
    </row>
    <row r="2245" spans="12:13" x14ac:dyDescent="0.25">
      <c r="L2245" s="643">
        <v>44547</v>
      </c>
      <c r="M2245" s="648">
        <v>3152.73</v>
      </c>
    </row>
    <row r="2246" spans="12:13" x14ac:dyDescent="0.25">
      <c r="L2246" s="643">
        <v>44548</v>
      </c>
      <c r="M2246" s="648">
        <v>3152.73</v>
      </c>
    </row>
    <row r="2247" spans="12:13" x14ac:dyDescent="0.25">
      <c r="L2247" s="643">
        <v>44549</v>
      </c>
      <c r="M2247" s="648">
        <v>3152.73</v>
      </c>
    </row>
    <row r="2248" spans="12:13" x14ac:dyDescent="0.25">
      <c r="L2248" s="643">
        <v>44550</v>
      </c>
      <c r="M2248" s="648">
        <v>3151.52</v>
      </c>
    </row>
    <row r="2249" spans="12:13" x14ac:dyDescent="0.25">
      <c r="L2249" s="643">
        <v>44551</v>
      </c>
      <c r="M2249" s="648">
        <v>3152.68</v>
      </c>
    </row>
    <row r="2250" spans="12:13" x14ac:dyDescent="0.25">
      <c r="L2250" s="643">
        <v>44552</v>
      </c>
      <c r="M2250" s="648">
        <v>3153.08</v>
      </c>
    </row>
    <row r="2251" spans="12:13" x14ac:dyDescent="0.25">
      <c r="L2251" s="643">
        <v>44553</v>
      </c>
      <c r="M2251" s="648">
        <v>3150.98</v>
      </c>
    </row>
    <row r="2252" spans="12:13" x14ac:dyDescent="0.25">
      <c r="L2252" s="643">
        <v>44554</v>
      </c>
      <c r="M2252" s="648">
        <v>3150.46</v>
      </c>
    </row>
    <row r="2253" spans="12:13" x14ac:dyDescent="0.25">
      <c r="L2253" s="643">
        <v>44555</v>
      </c>
      <c r="M2253" s="648">
        <v>3150.46</v>
      </c>
    </row>
    <row r="2254" spans="12:13" x14ac:dyDescent="0.25">
      <c r="L2254" s="643">
        <v>44556</v>
      </c>
      <c r="M2254" s="648">
        <v>3150.45</v>
      </c>
    </row>
    <row r="2255" spans="12:13" x14ac:dyDescent="0.25">
      <c r="L2255" s="643">
        <v>44557</v>
      </c>
      <c r="M2255" s="648">
        <v>3151.04</v>
      </c>
    </row>
    <row r="2256" spans="12:13" x14ac:dyDescent="0.25">
      <c r="L2256" s="643">
        <v>44558</v>
      </c>
      <c r="M2256" s="648">
        <v>3152.84</v>
      </c>
    </row>
    <row r="2257" spans="12:13" x14ac:dyDescent="0.25">
      <c r="L2257" s="643">
        <v>44559</v>
      </c>
      <c r="M2257" s="648">
        <v>3151.75</v>
      </c>
    </row>
    <row r="2258" spans="12:13" x14ac:dyDescent="0.25">
      <c r="L2258" s="643">
        <v>44560</v>
      </c>
      <c r="M2258" s="648">
        <v>3134.17</v>
      </c>
    </row>
    <row r="2259" spans="12:13" x14ac:dyDescent="0.25">
      <c r="L2259" s="643">
        <v>44561</v>
      </c>
      <c r="M2259" s="648">
        <v>3134.18</v>
      </c>
    </row>
    <row r="2260" spans="12:13" x14ac:dyDescent="0.25">
      <c r="L2260" s="643">
        <v>44562</v>
      </c>
      <c r="M2260" s="648">
        <v>3154.05</v>
      </c>
    </row>
    <row r="2261" spans="12:13" x14ac:dyDescent="0.25">
      <c r="L2261" s="643">
        <v>44563</v>
      </c>
      <c r="M2261" s="648">
        <v>3154.01</v>
      </c>
    </row>
    <row r="2262" spans="12:13" x14ac:dyDescent="0.25">
      <c r="L2262" s="643">
        <v>44564</v>
      </c>
      <c r="M2262" s="648">
        <v>3153.47</v>
      </c>
    </row>
    <row r="2263" spans="12:13" x14ac:dyDescent="0.25">
      <c r="L2263" s="643">
        <v>44565</v>
      </c>
      <c r="M2263" s="648">
        <v>3153.4</v>
      </c>
    </row>
    <row r="2264" spans="12:13" x14ac:dyDescent="0.25">
      <c r="L2264" s="643">
        <v>44566</v>
      </c>
      <c r="M2264" s="648">
        <v>3153.41</v>
      </c>
    </row>
    <row r="2265" spans="12:13" x14ac:dyDescent="0.25">
      <c r="L2265" s="643">
        <v>44567</v>
      </c>
      <c r="M2265" s="648">
        <v>3153.26</v>
      </c>
    </row>
    <row r="2266" spans="12:13" x14ac:dyDescent="0.25">
      <c r="L2266" s="643">
        <v>44568</v>
      </c>
      <c r="M2266" s="648">
        <v>3153.16</v>
      </c>
    </row>
    <row r="2267" spans="12:13" x14ac:dyDescent="0.25">
      <c r="L2267" s="643">
        <v>44569</v>
      </c>
      <c r="M2267" s="648">
        <v>3153.13</v>
      </c>
    </row>
    <row r="2268" spans="12:13" x14ac:dyDescent="0.25">
      <c r="L2268" s="643">
        <v>44570</v>
      </c>
      <c r="M2268" s="648">
        <v>3153.56</v>
      </c>
    </row>
    <row r="2269" spans="12:13" x14ac:dyDescent="0.25">
      <c r="L2269" s="643">
        <v>44571</v>
      </c>
      <c r="M2269" s="648">
        <v>3160.45</v>
      </c>
    </row>
    <row r="2270" spans="12:13" x14ac:dyDescent="0.25">
      <c r="L2270" s="643">
        <v>44572</v>
      </c>
      <c r="M2270" s="648">
        <v>3175.7</v>
      </c>
    </row>
    <row r="2271" spans="12:13" x14ac:dyDescent="0.25">
      <c r="L2271" s="643">
        <v>44573</v>
      </c>
      <c r="M2271" s="648">
        <v>3175.51</v>
      </c>
    </row>
    <row r="2272" spans="12:13" x14ac:dyDescent="0.25">
      <c r="L2272" s="643">
        <v>44574</v>
      </c>
      <c r="M2272" s="648">
        <v>3174.62</v>
      </c>
    </row>
    <row r="2273" spans="12:13" x14ac:dyDescent="0.25">
      <c r="L2273" s="643">
        <v>44575</v>
      </c>
      <c r="M2273" s="648">
        <v>3173.2</v>
      </c>
    </row>
    <row r="2274" spans="12:13" x14ac:dyDescent="0.25">
      <c r="L2274" s="643">
        <v>44576</v>
      </c>
      <c r="M2274" s="648">
        <v>3173.14</v>
      </c>
    </row>
    <row r="2275" spans="12:13" x14ac:dyDescent="0.25">
      <c r="L2275" s="643">
        <v>44577</v>
      </c>
      <c r="M2275" s="648">
        <v>3173.09</v>
      </c>
    </row>
    <row r="2276" spans="12:13" x14ac:dyDescent="0.25">
      <c r="L2276" s="643">
        <v>44578</v>
      </c>
      <c r="M2276" s="648">
        <v>3172.91</v>
      </c>
    </row>
    <row r="2277" spans="12:13" x14ac:dyDescent="0.25">
      <c r="L2277" s="643">
        <v>44579</v>
      </c>
      <c r="M2277" s="648">
        <v>3201.8</v>
      </c>
    </row>
    <row r="2278" spans="12:13" x14ac:dyDescent="0.25">
      <c r="L2278" s="643">
        <v>44580</v>
      </c>
      <c r="M2278" s="648">
        <v>3203.84</v>
      </c>
    </row>
    <row r="2279" spans="12:13" x14ac:dyDescent="0.25">
      <c r="L2279" s="643">
        <v>44581</v>
      </c>
      <c r="M2279" s="648">
        <v>3203.8</v>
      </c>
    </row>
    <row r="2280" spans="12:13" x14ac:dyDescent="0.25">
      <c r="L2280" s="643">
        <v>44582</v>
      </c>
      <c r="M2280" s="648">
        <v>3205.24</v>
      </c>
    </row>
    <row r="2281" spans="12:13" x14ac:dyDescent="0.25">
      <c r="L2281" s="643">
        <v>44583</v>
      </c>
      <c r="M2281" s="648">
        <v>3205.19</v>
      </c>
    </row>
    <row r="2282" spans="12:13" x14ac:dyDescent="0.25">
      <c r="L2282" s="643">
        <v>44584</v>
      </c>
      <c r="M2282" s="648">
        <v>3205.13</v>
      </c>
    </row>
    <row r="2283" spans="12:13" x14ac:dyDescent="0.25">
      <c r="L2283" s="643">
        <v>44585</v>
      </c>
      <c r="M2283" s="648">
        <v>3202.7</v>
      </c>
    </row>
    <row r="2284" spans="12:13" x14ac:dyDescent="0.25">
      <c r="L2284" s="643">
        <v>44586</v>
      </c>
      <c r="M2284" s="648">
        <v>3201.94</v>
      </c>
    </row>
    <row r="2285" spans="12:13" x14ac:dyDescent="0.25">
      <c r="L2285" s="643">
        <v>44587</v>
      </c>
      <c r="M2285" s="648">
        <v>3200.78</v>
      </c>
    </row>
    <row r="2286" spans="12:13" x14ac:dyDescent="0.25">
      <c r="L2286" s="643">
        <v>44588</v>
      </c>
      <c r="M2286" s="648">
        <v>3204.46</v>
      </c>
    </row>
    <row r="2287" spans="12:13" x14ac:dyDescent="0.25">
      <c r="L2287" s="643">
        <v>44589</v>
      </c>
      <c r="M2287" s="648">
        <v>3203.16</v>
      </c>
    </row>
    <row r="2288" spans="12:13" x14ac:dyDescent="0.25">
      <c r="L2288" s="643">
        <v>44590</v>
      </c>
      <c r="M2288" s="648">
        <v>3203.1</v>
      </c>
    </row>
    <row r="2289" spans="12:13" x14ac:dyDescent="0.25">
      <c r="L2289" s="643">
        <v>44591</v>
      </c>
      <c r="M2289" s="648">
        <v>3200.65</v>
      </c>
    </row>
    <row r="2290" spans="12:13" x14ac:dyDescent="0.25">
      <c r="L2290" s="643">
        <v>44592</v>
      </c>
      <c r="M2290" s="648">
        <v>3203.51</v>
      </c>
    </row>
    <row r="2291" spans="12:13" x14ac:dyDescent="0.25">
      <c r="L2291" s="643">
        <v>44593</v>
      </c>
      <c r="M2291" s="648">
        <v>3205.29</v>
      </c>
    </row>
    <row r="2292" spans="12:13" x14ac:dyDescent="0.25">
      <c r="L2292" s="643">
        <v>44594</v>
      </c>
      <c r="M2292" s="648">
        <v>3206.02</v>
      </c>
    </row>
    <row r="2293" spans="12:13" x14ac:dyDescent="0.25">
      <c r="L2293" s="643">
        <v>44595</v>
      </c>
      <c r="M2293" s="648">
        <v>3209.09</v>
      </c>
    </row>
    <row r="2294" spans="12:13" x14ac:dyDescent="0.25">
      <c r="L2294" s="643">
        <v>44596</v>
      </c>
      <c r="M2294" s="648">
        <v>3208.92</v>
      </c>
    </row>
    <row r="2295" spans="12:13" x14ac:dyDescent="0.25">
      <c r="L2295" s="643">
        <v>44597</v>
      </c>
      <c r="M2295" s="648">
        <v>3208.88</v>
      </c>
    </row>
    <row r="2296" spans="12:13" x14ac:dyDescent="0.25">
      <c r="L2296" s="643">
        <v>44598</v>
      </c>
      <c r="M2296" s="648">
        <v>3208.84</v>
      </c>
    </row>
    <row r="2297" spans="12:13" x14ac:dyDescent="0.25">
      <c r="L2297" s="643">
        <v>44599</v>
      </c>
      <c r="M2297" s="648">
        <v>3197.37</v>
      </c>
    </row>
    <row r="2298" spans="12:13" x14ac:dyDescent="0.25">
      <c r="L2298" s="643">
        <v>44600</v>
      </c>
      <c r="M2298" s="648">
        <v>3209.96</v>
      </c>
    </row>
    <row r="2299" spans="12:13" x14ac:dyDescent="0.25">
      <c r="L2299" s="643">
        <v>44601</v>
      </c>
      <c r="M2299" s="648">
        <v>3211.53</v>
      </c>
    </row>
    <row r="2300" spans="12:13" x14ac:dyDescent="0.25">
      <c r="L2300" s="643">
        <v>44602</v>
      </c>
      <c r="M2300" s="648">
        <v>3173.56</v>
      </c>
    </row>
    <row r="2301" spans="12:13" x14ac:dyDescent="0.25">
      <c r="L2301" s="643">
        <v>44603</v>
      </c>
      <c r="M2301" s="648">
        <v>3175.14</v>
      </c>
    </row>
    <row r="2302" spans="12:13" x14ac:dyDescent="0.25">
      <c r="L2302" s="643">
        <v>44604</v>
      </c>
      <c r="M2302" s="648">
        <v>3175.16</v>
      </c>
    </row>
    <row r="2303" spans="12:13" x14ac:dyDescent="0.25">
      <c r="L2303" s="643">
        <v>44605</v>
      </c>
      <c r="M2303" s="648">
        <v>3175.18</v>
      </c>
    </row>
    <row r="2304" spans="12:13" x14ac:dyDescent="0.25">
      <c r="L2304" s="643">
        <v>44606</v>
      </c>
      <c r="M2304" s="648">
        <v>3175.34</v>
      </c>
    </row>
    <row r="2305" spans="12:13" x14ac:dyDescent="0.25">
      <c r="L2305" s="643">
        <v>44607</v>
      </c>
      <c r="M2305" s="648">
        <v>3175.36</v>
      </c>
    </row>
    <row r="2306" spans="12:13" x14ac:dyDescent="0.25">
      <c r="L2306" s="643">
        <v>44608</v>
      </c>
      <c r="M2306" s="648">
        <v>3175.37</v>
      </c>
    </row>
    <row r="2307" spans="12:13" x14ac:dyDescent="0.25">
      <c r="L2307" s="643">
        <v>44609</v>
      </c>
      <c r="M2307" s="648">
        <v>3175.8</v>
      </c>
    </row>
    <row r="2308" spans="12:13" x14ac:dyDescent="0.25">
      <c r="L2308" s="643">
        <v>44610</v>
      </c>
      <c r="M2308" s="648">
        <v>3162.46</v>
      </c>
    </row>
    <row r="2309" spans="12:13" x14ac:dyDescent="0.25">
      <c r="L2309" s="643">
        <v>44611</v>
      </c>
      <c r="M2309" s="648">
        <v>3162.46</v>
      </c>
    </row>
    <row r="2310" spans="12:13" x14ac:dyDescent="0.25">
      <c r="L2310" s="643">
        <v>44612</v>
      </c>
      <c r="M2310" s="648">
        <v>3167.71</v>
      </c>
    </row>
    <row r="2311" spans="12:13" x14ac:dyDescent="0.25">
      <c r="L2311" s="643">
        <v>44613</v>
      </c>
      <c r="M2311" s="648">
        <v>3167.71</v>
      </c>
    </row>
    <row r="2312" spans="12:13" x14ac:dyDescent="0.25">
      <c r="L2312" s="643">
        <v>44614</v>
      </c>
      <c r="M2312" s="648">
        <v>3165.31</v>
      </c>
    </row>
    <row r="2313" spans="12:13" x14ac:dyDescent="0.25">
      <c r="L2313" s="643">
        <v>44615</v>
      </c>
      <c r="M2313" s="648">
        <v>3165.28</v>
      </c>
    </row>
    <row r="2314" spans="12:13" x14ac:dyDescent="0.25">
      <c r="L2314" s="643">
        <v>44616</v>
      </c>
      <c r="M2314" s="648">
        <v>3161.57</v>
      </c>
    </row>
    <row r="2315" spans="12:13" x14ac:dyDescent="0.25">
      <c r="L2315" s="643">
        <v>44617</v>
      </c>
      <c r="M2315" s="648">
        <v>3159.33</v>
      </c>
    </row>
    <row r="2316" spans="12:13" x14ac:dyDescent="0.25">
      <c r="L2316" s="643">
        <v>44618</v>
      </c>
      <c r="M2316" s="648">
        <v>3159.14</v>
      </c>
    </row>
    <row r="2317" spans="12:13" x14ac:dyDescent="0.25">
      <c r="L2317" s="643">
        <v>44619</v>
      </c>
      <c r="M2317" s="648">
        <v>3159.14</v>
      </c>
    </row>
    <row r="2318" spans="12:13" x14ac:dyDescent="0.25">
      <c r="L2318" s="643">
        <v>44620</v>
      </c>
      <c r="M2318" s="648">
        <v>3156.44</v>
      </c>
    </row>
    <row r="2319" spans="12:13" x14ac:dyDescent="0.25">
      <c r="L2319" s="643">
        <v>44621</v>
      </c>
      <c r="M2319" s="648">
        <v>3136.43</v>
      </c>
    </row>
    <row r="2320" spans="12:13" x14ac:dyDescent="0.25">
      <c r="L2320" s="643">
        <v>44622</v>
      </c>
      <c r="M2320" s="648">
        <v>3134.35</v>
      </c>
    </row>
    <row r="2321" spans="12:13" x14ac:dyDescent="0.25">
      <c r="L2321" s="643">
        <v>44623</v>
      </c>
      <c r="M2321" s="648">
        <v>3132.01</v>
      </c>
    </row>
    <row r="2322" spans="12:13" x14ac:dyDescent="0.25">
      <c r="L2322" s="643">
        <v>44624</v>
      </c>
      <c r="M2322" s="648">
        <v>3126.99</v>
      </c>
    </row>
    <row r="2323" spans="12:13" x14ac:dyDescent="0.25">
      <c r="L2323" s="643">
        <v>44625</v>
      </c>
      <c r="M2323" s="648">
        <v>3127</v>
      </c>
    </row>
    <row r="2324" spans="12:13" x14ac:dyDescent="0.25">
      <c r="L2324" s="643">
        <v>44626</v>
      </c>
      <c r="M2324" s="648">
        <v>3127</v>
      </c>
    </row>
    <row r="2325" spans="12:13" x14ac:dyDescent="0.25">
      <c r="L2325" s="643">
        <v>44627</v>
      </c>
      <c r="M2325" s="648">
        <v>3126.74</v>
      </c>
    </row>
    <row r="2326" spans="12:13" x14ac:dyDescent="0.25">
      <c r="L2326" s="643">
        <v>44628</v>
      </c>
      <c r="M2326" s="648">
        <v>3127.63</v>
      </c>
    </row>
    <row r="2327" spans="12:13" x14ac:dyDescent="0.25">
      <c r="L2327" s="643">
        <v>44629</v>
      </c>
      <c r="M2327" s="648">
        <v>3128.56</v>
      </c>
    </row>
    <row r="2328" spans="12:13" x14ac:dyDescent="0.25">
      <c r="L2328" s="643">
        <v>44630</v>
      </c>
      <c r="M2328" s="648">
        <v>3127.94</v>
      </c>
    </row>
    <row r="2329" spans="12:13" x14ac:dyDescent="0.25">
      <c r="L2329" s="643">
        <v>44631</v>
      </c>
      <c r="M2329" s="648">
        <v>3127.4</v>
      </c>
    </row>
    <row r="2330" spans="12:13" x14ac:dyDescent="0.25">
      <c r="L2330" s="643">
        <v>44632</v>
      </c>
      <c r="M2330" s="648">
        <v>3127.41</v>
      </c>
    </row>
    <row r="2331" spans="12:13" x14ac:dyDescent="0.25">
      <c r="L2331" s="643">
        <v>44633</v>
      </c>
      <c r="M2331" s="648">
        <v>3127.41</v>
      </c>
    </row>
    <row r="2332" spans="12:13" x14ac:dyDescent="0.25">
      <c r="L2332" s="643">
        <v>44634</v>
      </c>
      <c r="M2332" s="648">
        <v>3127.4</v>
      </c>
    </row>
    <row r="2333" spans="12:13" x14ac:dyDescent="0.25">
      <c r="L2333" s="643">
        <v>44635</v>
      </c>
      <c r="M2333" s="648">
        <v>3127.82</v>
      </c>
    </row>
    <row r="2334" spans="12:13" x14ac:dyDescent="0.25">
      <c r="L2334" s="643">
        <v>44636</v>
      </c>
      <c r="M2334" s="648">
        <v>3127.27</v>
      </c>
    </row>
    <row r="2335" spans="12:13" x14ac:dyDescent="0.25">
      <c r="L2335" s="643">
        <v>44637</v>
      </c>
      <c r="M2335" s="648">
        <v>3122.96</v>
      </c>
    </row>
    <row r="2336" spans="12:13" x14ac:dyDescent="0.25">
      <c r="L2336" s="643">
        <v>44638</v>
      </c>
      <c r="M2336" s="648">
        <v>3115.76</v>
      </c>
    </row>
    <row r="2337" spans="12:13" x14ac:dyDescent="0.25">
      <c r="L2337" s="643">
        <v>44639</v>
      </c>
      <c r="M2337" s="648">
        <v>3115.77</v>
      </c>
    </row>
    <row r="2338" spans="12:13" x14ac:dyDescent="0.25">
      <c r="L2338" s="643">
        <v>44640</v>
      </c>
      <c r="M2338" s="648">
        <v>3115.78</v>
      </c>
    </row>
    <row r="2339" spans="12:13" x14ac:dyDescent="0.25">
      <c r="L2339" s="643">
        <v>44641</v>
      </c>
      <c r="M2339" s="648">
        <v>3123.94</v>
      </c>
    </row>
    <row r="2340" spans="12:13" x14ac:dyDescent="0.25">
      <c r="L2340" s="643">
        <v>44642</v>
      </c>
      <c r="M2340" s="648">
        <v>3128.37</v>
      </c>
    </row>
    <row r="2341" spans="12:13" x14ac:dyDescent="0.25">
      <c r="L2341" s="643">
        <v>44643</v>
      </c>
      <c r="M2341" s="648">
        <v>3127.92</v>
      </c>
    </row>
    <row r="2342" spans="12:13" x14ac:dyDescent="0.25">
      <c r="L2342" s="643">
        <v>44644</v>
      </c>
      <c r="M2342" s="648">
        <v>3128.87</v>
      </c>
    </row>
    <row r="2343" spans="12:13" x14ac:dyDescent="0.25">
      <c r="L2343" s="643">
        <v>44645</v>
      </c>
      <c r="M2343" s="648">
        <v>3133.06</v>
      </c>
    </row>
    <row r="2344" spans="12:13" x14ac:dyDescent="0.25">
      <c r="L2344" s="643">
        <v>44646</v>
      </c>
      <c r="M2344" s="648">
        <v>3133.07</v>
      </c>
    </row>
    <row r="2345" spans="12:13" x14ac:dyDescent="0.25">
      <c r="L2345" s="643">
        <v>44647</v>
      </c>
      <c r="M2345" s="648">
        <v>3133.08</v>
      </c>
    </row>
    <row r="2346" spans="12:13" x14ac:dyDescent="0.25">
      <c r="L2346" s="643">
        <v>44648</v>
      </c>
      <c r="M2346" s="648">
        <v>3133.78</v>
      </c>
    </row>
    <row r="2347" spans="12:13" x14ac:dyDescent="0.25">
      <c r="L2347" s="643">
        <v>44649</v>
      </c>
      <c r="M2347" s="648">
        <v>3142.2</v>
      </c>
    </row>
    <row r="2348" spans="12:13" x14ac:dyDescent="0.25">
      <c r="L2348" s="643">
        <v>44650</v>
      </c>
      <c r="M2348" s="648">
        <v>3145.38</v>
      </c>
    </row>
    <row r="2349" spans="12:13" x14ac:dyDescent="0.25">
      <c r="L2349" s="643">
        <v>44651</v>
      </c>
      <c r="M2349" s="648">
        <v>3143.28</v>
      </c>
    </row>
    <row r="2350" spans="12:13" x14ac:dyDescent="0.25">
      <c r="L2350" s="643">
        <v>44652</v>
      </c>
      <c r="M2350" s="648">
        <v>3168.23</v>
      </c>
    </row>
    <row r="2351" spans="12:13" x14ac:dyDescent="0.25">
      <c r="L2351" s="643">
        <v>44653</v>
      </c>
      <c r="M2351" s="648">
        <v>3168.28</v>
      </c>
    </row>
    <row r="2352" spans="12:13" x14ac:dyDescent="0.25">
      <c r="L2352" s="643">
        <v>44654</v>
      </c>
      <c r="M2352" s="648">
        <v>3168.33</v>
      </c>
    </row>
    <row r="2353" spans="12:13" x14ac:dyDescent="0.25">
      <c r="L2353" s="643">
        <v>44655</v>
      </c>
      <c r="M2353" s="648">
        <v>3167.18</v>
      </c>
    </row>
    <row r="2354" spans="12:13" x14ac:dyDescent="0.25">
      <c r="L2354" s="643">
        <v>44656</v>
      </c>
      <c r="M2354" s="648">
        <v>3167.01</v>
      </c>
    </row>
    <row r="2355" spans="12:13" x14ac:dyDescent="0.25">
      <c r="L2355" s="643">
        <v>44657</v>
      </c>
      <c r="M2355" s="648">
        <v>3169.46</v>
      </c>
    </row>
    <row r="2356" spans="12:13" x14ac:dyDescent="0.25">
      <c r="L2356" s="643">
        <v>44658</v>
      </c>
      <c r="M2356" s="648">
        <v>3173.08</v>
      </c>
    </row>
    <row r="2357" spans="12:13" x14ac:dyDescent="0.25">
      <c r="L2357" s="643">
        <v>44659</v>
      </c>
      <c r="M2357" s="648">
        <v>3176.25</v>
      </c>
    </row>
    <row r="2358" spans="12:13" x14ac:dyDescent="0.25">
      <c r="L2358" s="643">
        <v>44660</v>
      </c>
      <c r="M2358" s="648">
        <v>3176.3</v>
      </c>
    </row>
    <row r="2359" spans="12:13" x14ac:dyDescent="0.25">
      <c r="L2359" s="643">
        <v>44661</v>
      </c>
      <c r="M2359" s="648">
        <v>3176.35</v>
      </c>
    </row>
    <row r="2360" spans="12:13" x14ac:dyDescent="0.25">
      <c r="L2360" s="643">
        <v>44662</v>
      </c>
      <c r="M2360" s="648">
        <v>3175.89</v>
      </c>
    </row>
    <row r="2361" spans="12:13" x14ac:dyDescent="0.25">
      <c r="L2361" s="643">
        <v>44663</v>
      </c>
      <c r="M2361" s="648">
        <v>3113.72</v>
      </c>
    </row>
    <row r="2362" spans="12:13" x14ac:dyDescent="0.25">
      <c r="L2362" s="643">
        <v>44664</v>
      </c>
      <c r="M2362" s="648">
        <v>3164.23</v>
      </c>
    </row>
    <row r="2363" spans="12:13" x14ac:dyDescent="0.25">
      <c r="L2363" s="643">
        <v>44665</v>
      </c>
      <c r="M2363" s="648">
        <v>3164.54</v>
      </c>
    </row>
    <row r="2364" spans="12:13" x14ac:dyDescent="0.25">
      <c r="L2364" s="643">
        <v>44666</v>
      </c>
      <c r="M2364" s="648">
        <v>3166.76</v>
      </c>
    </row>
    <row r="2365" spans="12:13" x14ac:dyDescent="0.25">
      <c r="L2365" s="643">
        <v>44667</v>
      </c>
      <c r="M2365" s="648">
        <v>3166.75</v>
      </c>
    </row>
    <row r="2366" spans="12:13" x14ac:dyDescent="0.25">
      <c r="L2366" s="643">
        <v>44668</v>
      </c>
      <c r="M2366" s="648">
        <v>3167.62</v>
      </c>
    </row>
    <row r="2367" spans="12:13" x14ac:dyDescent="0.25">
      <c r="L2367" s="643">
        <v>44669</v>
      </c>
      <c r="M2367" s="648">
        <v>3172.67</v>
      </c>
    </row>
    <row r="2368" spans="12:13" x14ac:dyDescent="0.25">
      <c r="L2368" s="643">
        <v>44670</v>
      </c>
      <c r="M2368" s="648">
        <v>3170.71</v>
      </c>
    </row>
    <row r="2369" spans="12:13" x14ac:dyDescent="0.25">
      <c r="L2369" s="643">
        <v>44671</v>
      </c>
      <c r="M2369" s="648">
        <v>3168.95</v>
      </c>
    </row>
    <row r="2370" spans="12:13" x14ac:dyDescent="0.25">
      <c r="L2370" s="643">
        <v>44672</v>
      </c>
      <c r="M2370" s="648">
        <v>3168.3</v>
      </c>
    </row>
    <row r="2371" spans="12:13" x14ac:dyDescent="0.25">
      <c r="L2371" s="643">
        <v>44673</v>
      </c>
      <c r="M2371" s="648">
        <v>3168.1</v>
      </c>
    </row>
    <row r="2372" spans="12:13" x14ac:dyDescent="0.25">
      <c r="L2372" s="643">
        <v>44674</v>
      </c>
      <c r="M2372" s="648">
        <v>3168.1</v>
      </c>
    </row>
    <row r="2373" spans="12:13" x14ac:dyDescent="0.25">
      <c r="L2373" s="643">
        <v>44675</v>
      </c>
      <c r="M2373" s="648">
        <v>3164.09</v>
      </c>
    </row>
    <row r="2374" spans="12:13" x14ac:dyDescent="0.25">
      <c r="L2374" s="643">
        <v>44676</v>
      </c>
      <c r="M2374" s="648">
        <v>3163.94</v>
      </c>
    </row>
    <row r="2375" spans="12:13" x14ac:dyDescent="0.25">
      <c r="L2375" s="643">
        <v>44677</v>
      </c>
      <c r="M2375" s="648">
        <v>3163.43</v>
      </c>
    </row>
    <row r="2376" spans="12:13" x14ac:dyDescent="0.25">
      <c r="L2376" s="643">
        <v>44678</v>
      </c>
      <c r="M2376" s="648">
        <v>3164.92</v>
      </c>
    </row>
    <row r="2377" spans="12:13" x14ac:dyDescent="0.25">
      <c r="L2377" s="643">
        <v>44679</v>
      </c>
      <c r="M2377" s="648">
        <v>3172.42</v>
      </c>
    </row>
    <row r="2378" spans="12:13" x14ac:dyDescent="0.25">
      <c r="L2378" s="643">
        <v>44680</v>
      </c>
      <c r="M2378" s="648">
        <v>3164.29</v>
      </c>
    </row>
    <row r="2379" spans="12:13" x14ac:dyDescent="0.25">
      <c r="L2379" s="643">
        <v>44681</v>
      </c>
      <c r="M2379" s="648">
        <v>3164.29</v>
      </c>
    </row>
    <row r="2380" spans="12:13" x14ac:dyDescent="0.25">
      <c r="L2380" s="643">
        <v>44682</v>
      </c>
      <c r="M2380" s="648">
        <v>3164.29</v>
      </c>
    </row>
    <row r="2381" spans="12:13" x14ac:dyDescent="0.25">
      <c r="L2381" s="643">
        <v>44683</v>
      </c>
      <c r="M2381" s="648">
        <v>3164.24</v>
      </c>
    </row>
    <row r="2382" spans="12:13" x14ac:dyDescent="0.25">
      <c r="L2382" s="643">
        <v>44684</v>
      </c>
      <c r="M2382" s="648">
        <v>3164.14</v>
      </c>
    </row>
    <row r="2383" spans="12:13" x14ac:dyDescent="0.25">
      <c r="L2383" s="643">
        <v>44685</v>
      </c>
      <c r="M2383" s="648">
        <v>3157.08</v>
      </c>
    </row>
    <row r="2384" spans="12:13" x14ac:dyDescent="0.25">
      <c r="L2384" s="643">
        <v>44686</v>
      </c>
      <c r="M2384" s="648">
        <v>3156.28</v>
      </c>
    </row>
    <row r="2385" spans="12:13" x14ac:dyDescent="0.25">
      <c r="L2385" s="643">
        <v>44687</v>
      </c>
      <c r="M2385" s="648">
        <v>3156.47</v>
      </c>
    </row>
    <row r="2386" spans="12:13" x14ac:dyDescent="0.25">
      <c r="L2386" s="643">
        <v>44688</v>
      </c>
      <c r="M2386" s="648">
        <v>3156.47</v>
      </c>
    </row>
    <row r="2387" spans="12:13" x14ac:dyDescent="0.25">
      <c r="L2387" s="643">
        <v>44689</v>
      </c>
      <c r="M2387" s="648">
        <v>3156.47</v>
      </c>
    </row>
    <row r="2388" spans="12:13" x14ac:dyDescent="0.25">
      <c r="L2388" s="643">
        <v>44690</v>
      </c>
      <c r="M2388" s="648">
        <v>3160.18</v>
      </c>
    </row>
    <row r="2389" spans="12:13" x14ac:dyDescent="0.25">
      <c r="L2389" s="643">
        <v>44691</v>
      </c>
      <c r="M2389" s="648">
        <v>3160.43</v>
      </c>
    </row>
    <row r="2390" spans="12:13" x14ac:dyDescent="0.25">
      <c r="L2390" s="643">
        <v>44692</v>
      </c>
      <c r="M2390" s="648">
        <v>3159.12</v>
      </c>
    </row>
    <row r="2391" spans="12:13" x14ac:dyDescent="0.25">
      <c r="L2391" s="643">
        <v>44693</v>
      </c>
      <c r="M2391" s="648">
        <v>3158.5</v>
      </c>
    </row>
    <row r="2392" spans="12:13" x14ac:dyDescent="0.25">
      <c r="L2392" s="643">
        <v>44694</v>
      </c>
      <c r="M2392" s="648">
        <v>3157.6</v>
      </c>
    </row>
    <row r="2393" spans="12:13" x14ac:dyDescent="0.25">
      <c r="L2393" s="643">
        <v>44695</v>
      </c>
      <c r="M2393" s="648">
        <v>3178.66</v>
      </c>
    </row>
    <row r="2394" spans="12:13" x14ac:dyDescent="0.25">
      <c r="L2394" s="643">
        <v>44696</v>
      </c>
      <c r="M2394" s="648">
        <v>3178.73</v>
      </c>
    </row>
    <row r="2395" spans="12:13" x14ac:dyDescent="0.25">
      <c r="L2395" s="643">
        <v>44697</v>
      </c>
      <c r="M2395" s="648">
        <v>3177.45</v>
      </c>
    </row>
    <row r="2396" spans="12:13" x14ac:dyDescent="0.25">
      <c r="L2396" s="643">
        <v>44698</v>
      </c>
      <c r="M2396" s="648">
        <v>3178.18</v>
      </c>
    </row>
    <row r="2397" spans="12:13" x14ac:dyDescent="0.25">
      <c r="L2397" s="643">
        <v>44699</v>
      </c>
      <c r="M2397" s="648">
        <v>3179.07</v>
      </c>
    </row>
    <row r="2398" spans="12:13" x14ac:dyDescent="0.25">
      <c r="L2398" s="643">
        <v>44700</v>
      </c>
      <c r="M2398" s="648">
        <v>3179.39</v>
      </c>
    </row>
    <row r="2399" spans="12:13" x14ac:dyDescent="0.25">
      <c r="L2399" s="643">
        <v>44701</v>
      </c>
      <c r="M2399" s="648">
        <v>3178.97</v>
      </c>
    </row>
    <row r="2400" spans="12:13" x14ac:dyDescent="0.25">
      <c r="L2400" s="643">
        <v>44702</v>
      </c>
      <c r="M2400" s="648">
        <v>3180.84</v>
      </c>
    </row>
    <row r="2401" spans="12:13" x14ac:dyDescent="0.25">
      <c r="L2401" s="643">
        <v>44703</v>
      </c>
      <c r="M2401" s="648">
        <v>3180.91</v>
      </c>
    </row>
    <row r="2402" spans="12:13" x14ac:dyDescent="0.25">
      <c r="L2402" s="643">
        <v>44704</v>
      </c>
      <c r="M2402" s="648">
        <v>3177.98</v>
      </c>
    </row>
    <row r="2403" spans="12:13" x14ac:dyDescent="0.25">
      <c r="L2403" s="643">
        <v>44705</v>
      </c>
      <c r="M2403" s="648">
        <v>3178.98</v>
      </c>
    </row>
    <row r="2404" spans="12:13" x14ac:dyDescent="0.25">
      <c r="L2404" s="643">
        <v>44706</v>
      </c>
      <c r="M2404" s="648">
        <v>3181.86</v>
      </c>
    </row>
    <row r="2405" spans="12:13" x14ac:dyDescent="0.25">
      <c r="L2405" s="643">
        <v>44707</v>
      </c>
      <c r="M2405" s="648">
        <v>3180.05</v>
      </c>
    </row>
    <row r="2406" spans="12:13" x14ac:dyDescent="0.25">
      <c r="L2406" s="643">
        <v>44708</v>
      </c>
      <c r="M2406" s="648">
        <v>3181.88</v>
      </c>
    </row>
    <row r="2407" spans="12:13" x14ac:dyDescent="0.25">
      <c r="L2407" s="643">
        <v>44709</v>
      </c>
      <c r="M2407" s="648">
        <v>3181.94</v>
      </c>
    </row>
    <row r="2408" spans="12:13" x14ac:dyDescent="0.25">
      <c r="L2408" s="643">
        <v>44710</v>
      </c>
      <c r="M2408" s="648">
        <v>3182</v>
      </c>
    </row>
    <row r="2409" spans="12:13" x14ac:dyDescent="0.25">
      <c r="L2409" s="643">
        <v>44711</v>
      </c>
      <c r="M2409" s="648">
        <v>3182.33</v>
      </c>
    </row>
    <row r="2410" spans="12:13" x14ac:dyDescent="0.25">
      <c r="L2410" s="643">
        <v>44712</v>
      </c>
      <c r="M2410" s="648">
        <v>3187.3</v>
      </c>
    </row>
    <row r="2411" spans="12:13" x14ac:dyDescent="0.25">
      <c r="L2411" s="643">
        <v>44713</v>
      </c>
      <c r="M2411" s="648">
        <v>3188.57</v>
      </c>
    </row>
    <row r="2412" spans="12:13" x14ac:dyDescent="0.25">
      <c r="L2412" s="643">
        <v>44714</v>
      </c>
      <c r="M2412" s="648">
        <v>3191.42</v>
      </c>
    </row>
    <row r="2413" spans="12:13" x14ac:dyDescent="0.25">
      <c r="L2413" s="643">
        <v>44715</v>
      </c>
      <c r="M2413" s="648">
        <v>3190.63</v>
      </c>
    </row>
    <row r="2414" spans="12:13" x14ac:dyDescent="0.25">
      <c r="L2414" s="643">
        <v>44716</v>
      </c>
      <c r="M2414" s="648">
        <v>3190.69</v>
      </c>
    </row>
    <row r="2415" spans="12:13" x14ac:dyDescent="0.25">
      <c r="L2415" s="643">
        <v>44717</v>
      </c>
      <c r="M2415" s="648">
        <v>3190.76</v>
      </c>
    </row>
    <row r="2416" spans="12:13" x14ac:dyDescent="0.25">
      <c r="L2416" s="643">
        <v>44718</v>
      </c>
      <c r="M2416" s="648">
        <v>3191.64</v>
      </c>
    </row>
    <row r="2417" spans="12:13" x14ac:dyDescent="0.25">
      <c r="L2417" s="643">
        <v>44719</v>
      </c>
      <c r="M2417" s="648">
        <v>3092.17</v>
      </c>
    </row>
    <row r="2418" spans="12:13" x14ac:dyDescent="0.25">
      <c r="L2418" s="643">
        <v>44720</v>
      </c>
      <c r="M2418" s="648">
        <v>3127.19</v>
      </c>
    </row>
    <row r="2419" spans="12:13" x14ac:dyDescent="0.25">
      <c r="L2419" s="643">
        <v>44721</v>
      </c>
      <c r="M2419" s="648">
        <v>3126.13</v>
      </c>
    </row>
    <row r="2420" spans="12:13" x14ac:dyDescent="0.25">
      <c r="L2420" s="643">
        <v>44722</v>
      </c>
      <c r="M2420" s="648">
        <v>3125.56</v>
      </c>
    </row>
    <row r="2421" spans="12:13" x14ac:dyDescent="0.25">
      <c r="L2421" s="643">
        <v>44723</v>
      </c>
      <c r="M2421" s="648">
        <v>3125.57</v>
      </c>
    </row>
    <row r="2422" spans="12:13" x14ac:dyDescent="0.25">
      <c r="L2422" s="643">
        <v>44724</v>
      </c>
      <c r="M2422" s="648">
        <v>3125.58</v>
      </c>
    </row>
    <row r="2423" spans="12:13" x14ac:dyDescent="0.25">
      <c r="L2423" s="643">
        <v>44725</v>
      </c>
      <c r="M2423" s="648">
        <v>3124.7</v>
      </c>
    </row>
    <row r="2424" spans="12:13" x14ac:dyDescent="0.25">
      <c r="L2424" s="643">
        <v>44726</v>
      </c>
      <c r="M2424" s="648">
        <v>3126.61</v>
      </c>
    </row>
    <row r="2425" spans="12:13" x14ac:dyDescent="0.25">
      <c r="L2425" s="643">
        <v>44727</v>
      </c>
      <c r="M2425" s="648">
        <v>3124.64</v>
      </c>
    </row>
    <row r="2426" spans="12:13" x14ac:dyDescent="0.25">
      <c r="L2426" s="643">
        <v>44728</v>
      </c>
      <c r="M2426" s="648">
        <v>3120.15</v>
      </c>
    </row>
    <row r="2427" spans="12:13" x14ac:dyDescent="0.25">
      <c r="L2427" s="643">
        <v>44729</v>
      </c>
      <c r="M2427" s="648">
        <v>3118.35</v>
      </c>
    </row>
    <row r="2428" spans="12:13" x14ac:dyDescent="0.25">
      <c r="L2428" s="643">
        <v>44730</v>
      </c>
      <c r="M2428" s="648">
        <v>3118.36</v>
      </c>
    </row>
    <row r="2429" spans="12:13" x14ac:dyDescent="0.25">
      <c r="L2429" s="643">
        <v>44731</v>
      </c>
      <c r="M2429" s="648">
        <v>3118.37</v>
      </c>
    </row>
    <row r="2430" spans="12:13" x14ac:dyDescent="0.25">
      <c r="L2430" s="643">
        <v>44732</v>
      </c>
      <c r="M2430" s="648">
        <v>3176.51</v>
      </c>
    </row>
    <row r="2431" spans="12:13" x14ac:dyDescent="0.25">
      <c r="L2431" s="643">
        <v>44733</v>
      </c>
      <c r="M2431" s="648">
        <v>3176.81</v>
      </c>
    </row>
    <row r="2432" spans="12:13" x14ac:dyDescent="0.25">
      <c r="L2432" s="643">
        <v>44734</v>
      </c>
      <c r="M2432" s="648">
        <v>3174.86</v>
      </c>
    </row>
    <row r="2433" spans="12:13" x14ac:dyDescent="0.25">
      <c r="L2433" s="643">
        <v>44735</v>
      </c>
      <c r="M2433" s="648">
        <v>3041.15</v>
      </c>
    </row>
    <row r="2434" spans="12:13" x14ac:dyDescent="0.25">
      <c r="L2434" s="643">
        <v>44736</v>
      </c>
      <c r="M2434" s="648">
        <v>3070.83</v>
      </c>
    </row>
    <row r="2435" spans="12:13" x14ac:dyDescent="0.25">
      <c r="L2435" s="643">
        <v>44737</v>
      </c>
      <c r="M2435" s="648">
        <v>3070.87</v>
      </c>
    </row>
    <row r="2436" spans="12:13" x14ac:dyDescent="0.25">
      <c r="L2436" s="643">
        <v>44738</v>
      </c>
      <c r="M2436" s="648">
        <v>3070.9</v>
      </c>
    </row>
    <row r="2437" spans="12:13" x14ac:dyDescent="0.25">
      <c r="L2437" s="643">
        <v>44739</v>
      </c>
      <c r="M2437" s="648">
        <v>3070.57</v>
      </c>
    </row>
    <row r="2438" spans="12:13" x14ac:dyDescent="0.25">
      <c r="L2438" s="643">
        <v>44740</v>
      </c>
      <c r="M2438" s="648">
        <v>3069.81</v>
      </c>
    </row>
    <row r="2439" spans="12:13" x14ac:dyDescent="0.25">
      <c r="L2439" s="643">
        <v>44741</v>
      </c>
      <c r="M2439" s="648">
        <v>3070.8</v>
      </c>
    </row>
    <row r="2440" spans="12:13" x14ac:dyDescent="0.25">
      <c r="L2440" s="643">
        <v>44742</v>
      </c>
      <c r="M2440" s="648">
        <v>3079.73</v>
      </c>
    </row>
    <row r="2441" spans="12:13" x14ac:dyDescent="0.25">
      <c r="L2441" s="643">
        <v>44743</v>
      </c>
      <c r="M2441" s="648">
        <v>3079.8</v>
      </c>
    </row>
    <row r="2442" spans="12:13" x14ac:dyDescent="0.25">
      <c r="L2442" s="643">
        <v>44744</v>
      </c>
      <c r="M2442" s="648">
        <v>3079.84</v>
      </c>
    </row>
    <row r="2443" spans="12:13" x14ac:dyDescent="0.25">
      <c r="L2443" s="643">
        <v>44745</v>
      </c>
      <c r="M2443" s="648">
        <v>3079.88</v>
      </c>
    </row>
    <row r="2444" spans="12:13" x14ac:dyDescent="0.25">
      <c r="L2444" s="643">
        <v>44746</v>
      </c>
      <c r="M2444" s="648">
        <v>3080.21</v>
      </c>
    </row>
    <row r="2445" spans="12:13" x14ac:dyDescent="0.25">
      <c r="L2445" s="643">
        <v>44747</v>
      </c>
      <c r="M2445" s="648">
        <v>3079.54</v>
      </c>
    </row>
    <row r="2446" spans="12:13" x14ac:dyDescent="0.25">
      <c r="L2446" s="643">
        <v>44748</v>
      </c>
      <c r="M2446" s="648">
        <v>3079.75</v>
      </c>
    </row>
    <row r="2447" spans="12:13" x14ac:dyDescent="0.25">
      <c r="L2447" s="643">
        <v>44749</v>
      </c>
      <c r="M2447" s="648">
        <v>3079.59</v>
      </c>
    </row>
    <row r="2448" spans="12:13" x14ac:dyDescent="0.25">
      <c r="L2448" s="643">
        <v>44750</v>
      </c>
      <c r="M2448" s="648">
        <v>3079.79</v>
      </c>
    </row>
    <row r="2449" spans="12:13" x14ac:dyDescent="0.25">
      <c r="L2449" s="643">
        <v>44751</v>
      </c>
      <c r="M2449" s="648">
        <v>3079.83</v>
      </c>
    </row>
    <row r="2450" spans="12:13" x14ac:dyDescent="0.25">
      <c r="L2450" s="643">
        <v>44752</v>
      </c>
      <c r="M2450" s="648">
        <v>3079.87</v>
      </c>
    </row>
    <row r="2451" spans="12:13" x14ac:dyDescent="0.25">
      <c r="L2451" s="643">
        <v>44753</v>
      </c>
      <c r="M2451" s="648">
        <v>3080.7</v>
      </c>
    </row>
    <row r="2452" spans="12:13" x14ac:dyDescent="0.25">
      <c r="L2452" s="643">
        <v>44754</v>
      </c>
      <c r="M2452" s="648">
        <v>3082.3</v>
      </c>
    </row>
    <row r="2453" spans="12:13" x14ac:dyDescent="0.25">
      <c r="L2453" s="643">
        <v>44755</v>
      </c>
      <c r="M2453" s="648">
        <v>3092.26</v>
      </c>
    </row>
    <row r="2454" spans="12:13" x14ac:dyDescent="0.25">
      <c r="L2454" s="643">
        <v>44756</v>
      </c>
      <c r="M2454" s="648">
        <v>3084.5</v>
      </c>
    </row>
    <row r="2455" spans="12:13" x14ac:dyDescent="0.25">
      <c r="L2455" s="643">
        <v>44757</v>
      </c>
      <c r="M2455" s="648">
        <v>3087.84</v>
      </c>
    </row>
    <row r="2456" spans="12:13" x14ac:dyDescent="0.25">
      <c r="L2456" s="643">
        <v>44758</v>
      </c>
      <c r="M2456" s="648">
        <v>3087.86</v>
      </c>
    </row>
    <row r="2457" spans="12:13" x14ac:dyDescent="0.25">
      <c r="L2457" s="643">
        <v>44759</v>
      </c>
      <c r="M2457" s="648">
        <v>3087.88</v>
      </c>
    </row>
    <row r="2458" spans="12:13" x14ac:dyDescent="0.25">
      <c r="L2458" s="643">
        <v>44760</v>
      </c>
      <c r="M2458" s="648">
        <v>3088.51</v>
      </c>
    </row>
    <row r="2459" spans="12:13" x14ac:dyDescent="0.25">
      <c r="L2459" s="643">
        <v>44761</v>
      </c>
      <c r="M2459" s="648">
        <v>3087.52</v>
      </c>
    </row>
    <row r="2460" spans="12:13" x14ac:dyDescent="0.25">
      <c r="L2460" s="643">
        <v>44762</v>
      </c>
      <c r="M2460" s="648">
        <v>3088.74</v>
      </c>
    </row>
    <row r="2461" spans="12:13" x14ac:dyDescent="0.25">
      <c r="L2461" s="643">
        <v>44763</v>
      </c>
      <c r="M2461" s="648">
        <v>3094.59</v>
      </c>
    </row>
    <row r="2462" spans="12:13" x14ac:dyDescent="0.25">
      <c r="L2462" s="643">
        <v>44764</v>
      </c>
      <c r="M2462" s="648">
        <v>3097.99</v>
      </c>
    </row>
    <row r="2463" spans="12:13" x14ac:dyDescent="0.25">
      <c r="L2463" s="643">
        <v>44765</v>
      </c>
      <c r="M2463" s="648">
        <v>3097.99</v>
      </c>
    </row>
    <row r="2464" spans="12:13" x14ac:dyDescent="0.25">
      <c r="L2464" s="643">
        <v>44766</v>
      </c>
      <c r="M2464" s="648">
        <v>3098</v>
      </c>
    </row>
    <row r="2465" spans="12:13" x14ac:dyDescent="0.25">
      <c r="L2465" s="643">
        <v>44767</v>
      </c>
      <c r="M2465" s="648">
        <v>3098.58</v>
      </c>
    </row>
    <row r="2466" spans="12:13" x14ac:dyDescent="0.25">
      <c r="L2466" s="643">
        <v>44768</v>
      </c>
      <c r="M2466" s="648">
        <v>3098.06</v>
      </c>
    </row>
    <row r="2467" spans="12:13" x14ac:dyDescent="0.25">
      <c r="L2467" s="643">
        <v>44769</v>
      </c>
      <c r="M2467" s="648">
        <v>3097.61</v>
      </c>
    </row>
    <row r="2468" spans="12:13" x14ac:dyDescent="0.25">
      <c r="L2468" s="643">
        <v>44770</v>
      </c>
      <c r="M2468" s="648">
        <v>3096.93</v>
      </c>
    </row>
    <row r="2469" spans="12:13" x14ac:dyDescent="0.25">
      <c r="L2469" s="643">
        <v>44771</v>
      </c>
      <c r="M2469" s="648">
        <v>3098.66</v>
      </c>
    </row>
    <row r="2470" spans="12:13" x14ac:dyDescent="0.25">
      <c r="L2470" s="643">
        <v>44772</v>
      </c>
      <c r="M2470" s="648">
        <v>3098.68</v>
      </c>
    </row>
    <row r="2471" spans="12:13" x14ac:dyDescent="0.25">
      <c r="L2471" s="643">
        <v>44773</v>
      </c>
      <c r="M2471" s="648">
        <v>3093.72</v>
      </c>
    </row>
    <row r="2472" spans="12:13" x14ac:dyDescent="0.25">
      <c r="L2472" s="643">
        <v>44774</v>
      </c>
      <c r="M2472" s="648">
        <v>3094.76</v>
      </c>
    </row>
    <row r="2473" spans="12:13" x14ac:dyDescent="0.25">
      <c r="L2473" s="643">
        <v>44775</v>
      </c>
      <c r="M2473" s="648">
        <v>3092.09</v>
      </c>
    </row>
    <row r="2474" spans="12:13" x14ac:dyDescent="0.25">
      <c r="L2474" s="643">
        <v>44776</v>
      </c>
      <c r="M2474" s="648">
        <v>3091.23</v>
      </c>
    </row>
    <row r="2475" spans="12:13" x14ac:dyDescent="0.25">
      <c r="L2475" s="643">
        <v>44777</v>
      </c>
      <c r="M2475" s="648">
        <v>3091.06</v>
      </c>
    </row>
    <row r="2476" spans="12:13" x14ac:dyDescent="0.25">
      <c r="L2476" s="643">
        <v>44778</v>
      </c>
      <c r="M2476" s="648">
        <v>3092.86</v>
      </c>
    </row>
    <row r="2477" spans="12:13" x14ac:dyDescent="0.25">
      <c r="L2477" s="643">
        <v>44779</v>
      </c>
      <c r="M2477" s="648">
        <v>3083.61</v>
      </c>
    </row>
    <row r="2478" spans="12:13" x14ac:dyDescent="0.25">
      <c r="L2478" s="643">
        <v>44780</v>
      </c>
      <c r="M2478" s="648">
        <v>3083.62</v>
      </c>
    </row>
    <row r="2479" spans="12:13" x14ac:dyDescent="0.25">
      <c r="L2479" s="643">
        <v>44781</v>
      </c>
      <c r="M2479" s="648">
        <v>3035.74</v>
      </c>
    </row>
    <row r="2480" spans="12:13" x14ac:dyDescent="0.25">
      <c r="L2480" s="643">
        <v>44782</v>
      </c>
      <c r="M2480" s="648">
        <v>3033.12</v>
      </c>
    </row>
    <row r="2481" spans="12:13" x14ac:dyDescent="0.25">
      <c r="L2481" s="643">
        <v>44783</v>
      </c>
      <c r="M2481" s="648">
        <v>3032.79</v>
      </c>
    </row>
    <row r="2482" spans="12:13" x14ac:dyDescent="0.25">
      <c r="L2482" s="643">
        <v>44784</v>
      </c>
      <c r="M2482" s="648">
        <v>3040.5</v>
      </c>
    </row>
    <row r="2483" spans="12:13" x14ac:dyDescent="0.25">
      <c r="L2483" s="643">
        <v>44785</v>
      </c>
      <c r="M2483" s="648">
        <v>3040.86</v>
      </c>
    </row>
    <row r="2484" spans="12:13" x14ac:dyDescent="0.25">
      <c r="L2484" s="643">
        <v>44786</v>
      </c>
      <c r="M2484" s="648">
        <v>3031.66</v>
      </c>
    </row>
    <row r="2485" spans="12:13" x14ac:dyDescent="0.25">
      <c r="L2485" s="643">
        <v>44787</v>
      </c>
      <c r="M2485" s="648">
        <v>3031.68</v>
      </c>
    </row>
    <row r="2486" spans="12:13" x14ac:dyDescent="0.25">
      <c r="L2486" s="643">
        <v>44788</v>
      </c>
      <c r="M2486" s="648">
        <v>3027.22</v>
      </c>
    </row>
    <row r="2487" spans="12:13" x14ac:dyDescent="0.25">
      <c r="L2487" s="643">
        <v>44789</v>
      </c>
      <c r="M2487" s="648">
        <v>3027.5</v>
      </c>
    </row>
    <row r="2488" spans="12:13" x14ac:dyDescent="0.25">
      <c r="L2488" s="643">
        <v>44790</v>
      </c>
      <c r="M2488" s="648">
        <v>3026.75</v>
      </c>
    </row>
    <row r="2489" spans="12:13" x14ac:dyDescent="0.25">
      <c r="L2489" s="643">
        <v>44791</v>
      </c>
      <c r="M2489" s="648">
        <v>3026.87</v>
      </c>
    </row>
    <row r="2490" spans="12:13" x14ac:dyDescent="0.25">
      <c r="L2490" s="643">
        <v>44792</v>
      </c>
      <c r="M2490" s="648">
        <v>3027.05</v>
      </c>
    </row>
    <row r="2491" spans="12:13" x14ac:dyDescent="0.25">
      <c r="L2491" s="643">
        <v>44793</v>
      </c>
      <c r="M2491" s="648">
        <v>3032.81</v>
      </c>
    </row>
    <row r="2492" spans="12:13" x14ac:dyDescent="0.25">
      <c r="L2492" s="643">
        <v>44794</v>
      </c>
      <c r="M2492" s="648">
        <v>3032.83</v>
      </c>
    </row>
    <row r="2493" spans="12:13" x14ac:dyDescent="0.25">
      <c r="L2493" s="643">
        <v>44795</v>
      </c>
      <c r="M2493" s="648">
        <v>3038.49</v>
      </c>
    </row>
    <row r="2494" spans="12:13" x14ac:dyDescent="0.25">
      <c r="L2494" s="643">
        <v>44796</v>
      </c>
      <c r="M2494" s="648">
        <v>3034.69</v>
      </c>
    </row>
    <row r="2495" spans="12:13" x14ac:dyDescent="0.25">
      <c r="L2495" s="643">
        <v>44797</v>
      </c>
      <c r="M2495" s="648">
        <v>3035.14</v>
      </c>
    </row>
    <row r="2496" spans="12:13" x14ac:dyDescent="0.25">
      <c r="L2496" s="643">
        <v>44798</v>
      </c>
      <c r="M2496" s="648">
        <v>3033.4</v>
      </c>
    </row>
    <row r="2497" spans="12:13" x14ac:dyDescent="0.25">
      <c r="L2497" s="643">
        <v>44799</v>
      </c>
      <c r="M2497" s="648">
        <v>3033.4</v>
      </c>
    </row>
    <row r="2498" spans="12:13" x14ac:dyDescent="0.25">
      <c r="L2498" s="643">
        <v>44800</v>
      </c>
      <c r="M2498" s="648">
        <v>3034.17</v>
      </c>
    </row>
    <row r="2499" spans="12:13" x14ac:dyDescent="0.25">
      <c r="L2499" s="643">
        <v>44801</v>
      </c>
      <c r="M2499" s="648">
        <v>3034.16</v>
      </c>
    </row>
    <row r="2500" spans="12:13" x14ac:dyDescent="0.25">
      <c r="L2500" s="643">
        <v>44802</v>
      </c>
      <c r="M2500" s="648">
        <v>3035.13</v>
      </c>
    </row>
    <row r="2501" spans="12:13" x14ac:dyDescent="0.25">
      <c r="L2501" s="643">
        <v>44803</v>
      </c>
      <c r="M2501" s="648">
        <v>3034.77</v>
      </c>
    </row>
    <row r="2502" spans="12:13" x14ac:dyDescent="0.25">
      <c r="L2502" s="643">
        <v>44804</v>
      </c>
      <c r="M2502" s="648">
        <v>3030.37</v>
      </c>
    </row>
    <row r="2503" spans="12:13" x14ac:dyDescent="0.25">
      <c r="L2503" s="643">
        <v>44805</v>
      </c>
      <c r="M2503" s="648">
        <v>3028.83</v>
      </c>
    </row>
    <row r="2504" spans="12:13" x14ac:dyDescent="0.25">
      <c r="L2504" s="643">
        <v>44806</v>
      </c>
      <c r="M2504" s="648">
        <v>3027.28</v>
      </c>
    </row>
    <row r="2505" spans="12:13" x14ac:dyDescent="0.25">
      <c r="L2505" s="643">
        <v>44807</v>
      </c>
      <c r="M2505" s="648">
        <v>3027.27</v>
      </c>
    </row>
    <row r="2506" spans="12:13" x14ac:dyDescent="0.25">
      <c r="L2506" s="643">
        <v>44808</v>
      </c>
      <c r="M2506" s="648">
        <v>3026.16</v>
      </c>
    </row>
    <row r="2507" spans="12:13" x14ac:dyDescent="0.25">
      <c r="L2507" s="643">
        <v>44809</v>
      </c>
      <c r="M2507" s="648">
        <v>3029.42</v>
      </c>
    </row>
    <row r="2508" spans="12:13" x14ac:dyDescent="0.25">
      <c r="L2508" s="643">
        <v>44810</v>
      </c>
      <c r="M2508" s="648">
        <v>3030.19</v>
      </c>
    </row>
    <row r="2509" spans="12:13" x14ac:dyDescent="0.25">
      <c r="L2509" s="643">
        <v>44811</v>
      </c>
      <c r="M2509" s="648">
        <v>3028.69</v>
      </c>
    </row>
    <row r="2510" spans="12:13" x14ac:dyDescent="0.25">
      <c r="L2510" s="643">
        <v>44812</v>
      </c>
      <c r="M2510" s="648">
        <v>3030.53</v>
      </c>
    </row>
    <row r="2511" spans="12:13" x14ac:dyDescent="0.25">
      <c r="L2511" s="643">
        <v>44813</v>
      </c>
      <c r="M2511" s="648">
        <v>3030.46</v>
      </c>
    </row>
    <row r="2512" spans="12:13" x14ac:dyDescent="0.25">
      <c r="L2512" s="643">
        <v>44814</v>
      </c>
      <c r="M2512" s="648">
        <v>3030.46</v>
      </c>
    </row>
    <row r="2513" spans="12:13" x14ac:dyDescent="0.25">
      <c r="L2513" s="643">
        <v>44815</v>
      </c>
      <c r="M2513" s="648">
        <v>3030.45</v>
      </c>
    </row>
    <row r="2514" spans="12:13" x14ac:dyDescent="0.25">
      <c r="L2514" s="643">
        <v>44816</v>
      </c>
      <c r="M2514" s="648">
        <v>3030.31</v>
      </c>
    </row>
    <row r="2515" spans="12:13" x14ac:dyDescent="0.25">
      <c r="L2515" s="643">
        <v>44817</v>
      </c>
      <c r="M2515" s="648">
        <v>3033.57</v>
      </c>
    </row>
    <row r="2516" spans="12:13" x14ac:dyDescent="0.25">
      <c r="L2516" s="643">
        <v>44818</v>
      </c>
      <c r="M2516" s="648">
        <v>3026.99</v>
      </c>
    </row>
    <row r="2517" spans="12:13" x14ac:dyDescent="0.25">
      <c r="L2517" s="643">
        <v>44819</v>
      </c>
      <c r="M2517" s="648">
        <v>3030.26</v>
      </c>
    </row>
    <row r="2518" spans="12:13" x14ac:dyDescent="0.25">
      <c r="L2518" s="643">
        <v>44820</v>
      </c>
      <c r="M2518" s="648">
        <v>3029.77</v>
      </c>
    </row>
    <row r="2519" spans="12:13" x14ac:dyDescent="0.25">
      <c r="L2519" s="643">
        <v>44821</v>
      </c>
      <c r="M2519" s="648">
        <v>3029.74</v>
      </c>
    </row>
    <row r="2520" spans="12:13" x14ac:dyDescent="0.25">
      <c r="L2520" s="643">
        <v>44822</v>
      </c>
      <c r="M2520" s="648">
        <v>3029.71</v>
      </c>
    </row>
    <row r="2521" spans="12:13" x14ac:dyDescent="0.25">
      <c r="L2521" s="643">
        <v>44823</v>
      </c>
      <c r="M2521" s="648">
        <v>3029.28</v>
      </c>
    </row>
    <row r="2522" spans="12:13" x14ac:dyDescent="0.25">
      <c r="L2522" s="643">
        <v>44824</v>
      </c>
      <c r="M2522" s="648">
        <v>3028.44</v>
      </c>
    </row>
    <row r="2523" spans="12:13" x14ac:dyDescent="0.25">
      <c r="L2523" s="643">
        <v>44825</v>
      </c>
      <c r="M2523" s="648">
        <v>3027.98</v>
      </c>
    </row>
    <row r="2524" spans="12:13" x14ac:dyDescent="0.25">
      <c r="L2524" s="643">
        <v>44826</v>
      </c>
      <c r="M2524" s="648">
        <v>3023.81</v>
      </c>
    </row>
    <row r="2525" spans="12:13" x14ac:dyDescent="0.25">
      <c r="L2525" s="643">
        <v>44827</v>
      </c>
      <c r="M2525" s="648">
        <v>3029.78</v>
      </c>
    </row>
    <row r="2526" spans="12:13" x14ac:dyDescent="0.25">
      <c r="L2526" s="643">
        <v>44828</v>
      </c>
      <c r="M2526" s="648">
        <v>3029.81</v>
      </c>
    </row>
    <row r="2527" spans="12:13" x14ac:dyDescent="0.25">
      <c r="L2527" s="643">
        <v>44829</v>
      </c>
      <c r="M2527" s="648">
        <v>3029.83</v>
      </c>
    </row>
    <row r="2528" spans="12:13" x14ac:dyDescent="0.25">
      <c r="L2528" s="643">
        <v>44830</v>
      </c>
      <c r="M2528" s="648">
        <v>3031.71</v>
      </c>
    </row>
    <row r="2529" spans="12:13" x14ac:dyDescent="0.25">
      <c r="L2529" s="643">
        <v>44831</v>
      </c>
      <c r="M2529" s="648">
        <v>3031.65</v>
      </c>
    </row>
    <row r="2530" spans="12:13" x14ac:dyDescent="0.25">
      <c r="L2530" s="643">
        <v>44832</v>
      </c>
      <c r="M2530" s="648">
        <v>3004.04</v>
      </c>
    </row>
    <row r="2531" spans="12:13" x14ac:dyDescent="0.25">
      <c r="L2531" s="643">
        <v>44833</v>
      </c>
      <c r="M2531" s="648">
        <v>3030.11</v>
      </c>
    </row>
    <row r="2532" spans="12:13" x14ac:dyDescent="0.25">
      <c r="L2532" s="643">
        <v>44834</v>
      </c>
      <c r="M2532" s="648">
        <v>3022.93</v>
      </c>
    </row>
    <row r="2533" spans="12:13" x14ac:dyDescent="0.25">
      <c r="L2533" s="643">
        <v>44835</v>
      </c>
      <c r="M2533" s="648">
        <v>3022.97</v>
      </c>
    </row>
    <row r="2534" spans="12:13" x14ac:dyDescent="0.25">
      <c r="L2534" s="643">
        <v>44836</v>
      </c>
      <c r="M2534" s="648">
        <v>3023</v>
      </c>
    </row>
    <row r="2535" spans="12:13" x14ac:dyDescent="0.25">
      <c r="L2535" s="643">
        <v>44837</v>
      </c>
      <c r="M2535" s="648">
        <v>3028.95</v>
      </c>
    </row>
    <row r="2536" spans="12:13" x14ac:dyDescent="0.25">
      <c r="L2536" s="643">
        <v>44838</v>
      </c>
      <c r="M2536" s="648">
        <v>3027.49</v>
      </c>
    </row>
    <row r="2537" spans="12:13" x14ac:dyDescent="0.25">
      <c r="L2537" s="643">
        <v>44839</v>
      </c>
      <c r="M2537" s="648">
        <v>3027.59</v>
      </c>
    </row>
    <row r="2538" spans="12:13" x14ac:dyDescent="0.25">
      <c r="L2538" s="643">
        <v>44840</v>
      </c>
      <c r="M2538" s="648">
        <v>3025.88</v>
      </c>
    </row>
    <row r="2539" spans="12:13" x14ac:dyDescent="0.25">
      <c r="L2539" s="643">
        <v>44841</v>
      </c>
      <c r="M2539" s="648">
        <v>2996.19</v>
      </c>
    </row>
    <row r="2540" spans="12:13" x14ac:dyDescent="0.25">
      <c r="L2540" s="643">
        <v>44842</v>
      </c>
      <c r="M2540" s="648">
        <v>2995.74</v>
      </c>
    </row>
    <row r="2541" spans="12:13" x14ac:dyDescent="0.25">
      <c r="L2541" s="643">
        <v>44843</v>
      </c>
      <c r="M2541" s="648">
        <v>2995.78</v>
      </c>
    </row>
    <row r="2542" spans="12:13" x14ac:dyDescent="0.25">
      <c r="L2542" s="643">
        <v>44844</v>
      </c>
      <c r="M2542" s="648">
        <v>2994.97</v>
      </c>
    </row>
    <row r="2543" spans="12:13" x14ac:dyDescent="0.25">
      <c r="L2543" s="643">
        <v>44845</v>
      </c>
      <c r="M2543" s="648">
        <v>2995.26</v>
      </c>
    </row>
    <row r="2544" spans="12:13" x14ac:dyDescent="0.25">
      <c r="L2544" s="643">
        <v>44846</v>
      </c>
      <c r="M2544" s="648">
        <v>2998.63</v>
      </c>
    </row>
    <row r="2545" spans="12:13" x14ac:dyDescent="0.25">
      <c r="L2545" s="643">
        <v>44847</v>
      </c>
      <c r="M2545" s="648">
        <v>2994.2</v>
      </c>
    </row>
    <row r="2546" spans="12:13" x14ac:dyDescent="0.25">
      <c r="L2546" s="643">
        <v>44848</v>
      </c>
      <c r="M2546" s="648">
        <v>2993.41</v>
      </c>
    </row>
    <row r="2547" spans="12:13" x14ac:dyDescent="0.25">
      <c r="L2547" s="643">
        <v>44849</v>
      </c>
      <c r="M2547" s="648">
        <v>2997.35</v>
      </c>
    </row>
    <row r="2548" spans="12:13" x14ac:dyDescent="0.25">
      <c r="L2548" s="643">
        <v>44850</v>
      </c>
      <c r="M2548" s="648">
        <v>2997.42</v>
      </c>
    </row>
    <row r="2549" spans="12:13" x14ac:dyDescent="0.25">
      <c r="L2549" s="643">
        <v>44851</v>
      </c>
      <c r="M2549" s="648">
        <v>2990.69</v>
      </c>
    </row>
    <row r="2550" spans="12:13" x14ac:dyDescent="0.25">
      <c r="L2550" s="643">
        <v>44852</v>
      </c>
      <c r="M2550" s="648">
        <v>2995.87</v>
      </c>
    </row>
    <row r="2551" spans="12:13" x14ac:dyDescent="0.25">
      <c r="L2551" s="643">
        <v>44853</v>
      </c>
      <c r="M2551" s="648">
        <v>2993.02</v>
      </c>
    </row>
    <row r="2552" spans="12:13" x14ac:dyDescent="0.25">
      <c r="L2552" s="643">
        <v>44854</v>
      </c>
      <c r="M2552" s="648">
        <v>2997.52</v>
      </c>
    </row>
    <row r="2553" spans="12:13" x14ac:dyDescent="0.25">
      <c r="L2553" s="643">
        <v>44855</v>
      </c>
      <c r="M2553" s="648">
        <v>2995.63</v>
      </c>
    </row>
    <row r="2554" spans="12:13" x14ac:dyDescent="0.25">
      <c r="L2554" s="643">
        <v>44856</v>
      </c>
      <c r="M2554" s="648">
        <v>2995.68</v>
      </c>
    </row>
    <row r="2555" spans="12:13" x14ac:dyDescent="0.25">
      <c r="L2555" s="643">
        <v>44857</v>
      </c>
      <c r="M2555" s="648">
        <v>2995.73</v>
      </c>
    </row>
    <row r="2556" spans="12:13" x14ac:dyDescent="0.25">
      <c r="L2556" s="643">
        <v>44858</v>
      </c>
      <c r="M2556" s="648">
        <v>2997.95</v>
      </c>
    </row>
    <row r="2557" spans="12:13" x14ac:dyDescent="0.25">
      <c r="L2557" s="643">
        <v>44859</v>
      </c>
      <c r="M2557" s="648">
        <v>2999.47</v>
      </c>
    </row>
    <row r="2558" spans="12:13" x14ac:dyDescent="0.25">
      <c r="L2558" s="643">
        <v>44860</v>
      </c>
      <c r="M2558" s="648">
        <v>2996.46</v>
      </c>
    </row>
    <row r="2559" spans="12:13" x14ac:dyDescent="0.25">
      <c r="L2559" s="643">
        <v>44861</v>
      </c>
      <c r="M2559" s="648">
        <v>2997.77</v>
      </c>
    </row>
    <row r="2560" spans="12:13" x14ac:dyDescent="0.25">
      <c r="L2560" s="643">
        <v>44862</v>
      </c>
      <c r="M2560" s="648">
        <v>2996.79</v>
      </c>
    </row>
    <row r="2561" spans="12:13" x14ac:dyDescent="0.25">
      <c r="L2561" s="643">
        <v>44863</v>
      </c>
      <c r="M2561" s="648">
        <v>2996.84</v>
      </c>
    </row>
    <row r="2562" spans="12:13" x14ac:dyDescent="0.25">
      <c r="L2562" s="643">
        <v>44864</v>
      </c>
      <c r="M2562" s="648">
        <v>2996.89</v>
      </c>
    </row>
    <row r="2563" spans="12:13" x14ac:dyDescent="0.25">
      <c r="L2563" s="643">
        <v>44865</v>
      </c>
      <c r="M2563" s="648">
        <v>2997.95</v>
      </c>
    </row>
    <row r="2564" spans="12:13" x14ac:dyDescent="0.25">
      <c r="L2564" s="643">
        <v>44866</v>
      </c>
      <c r="M2564" s="648">
        <v>2997.05</v>
      </c>
    </row>
    <row r="2565" spans="12:13" x14ac:dyDescent="0.25">
      <c r="L2565" s="643">
        <v>44867</v>
      </c>
      <c r="M2565" s="648">
        <v>3001.42</v>
      </c>
    </row>
    <row r="2566" spans="12:13" x14ac:dyDescent="0.25">
      <c r="L2566" s="643">
        <v>44868</v>
      </c>
      <c r="M2566" s="648">
        <v>2999.52</v>
      </c>
    </row>
    <row r="2567" spans="12:13" x14ac:dyDescent="0.25">
      <c r="L2567" s="643">
        <v>44869</v>
      </c>
      <c r="M2567" s="648">
        <v>3004.03</v>
      </c>
    </row>
    <row r="2568" spans="12:13" x14ac:dyDescent="0.25">
      <c r="L2568" s="643">
        <v>44870</v>
      </c>
      <c r="M2568" s="648">
        <v>3004.09</v>
      </c>
    </row>
    <row r="2569" spans="12:13" x14ac:dyDescent="0.25">
      <c r="L2569" s="643">
        <v>44871</v>
      </c>
      <c r="M2569" s="648">
        <v>3004.14</v>
      </c>
    </row>
    <row r="2570" spans="12:13" x14ac:dyDescent="0.25">
      <c r="L2570" s="643">
        <v>44872</v>
      </c>
      <c r="M2570" s="648">
        <v>3031.45</v>
      </c>
    </row>
    <row r="2571" spans="12:13" x14ac:dyDescent="0.25">
      <c r="L2571" s="643">
        <v>44873</v>
      </c>
      <c r="M2571" s="648">
        <v>3033</v>
      </c>
    </row>
    <row r="2572" spans="12:13" x14ac:dyDescent="0.25">
      <c r="L2572" s="643">
        <v>44874</v>
      </c>
      <c r="M2572" s="648">
        <v>3041.45</v>
      </c>
    </row>
    <row r="2573" spans="12:13" x14ac:dyDescent="0.25">
      <c r="L2573" s="643">
        <v>44875</v>
      </c>
      <c r="M2573" s="648">
        <v>3034.02</v>
      </c>
    </row>
    <row r="2574" spans="12:13" x14ac:dyDescent="0.25">
      <c r="L2574" s="643">
        <v>44876</v>
      </c>
      <c r="M2574" s="648">
        <v>3034.77</v>
      </c>
    </row>
    <row r="2575" spans="12:13" x14ac:dyDescent="0.25">
      <c r="L2575" s="643">
        <v>44877</v>
      </c>
      <c r="M2575" s="648">
        <v>3034.83</v>
      </c>
    </row>
    <row r="2576" spans="12:13" x14ac:dyDescent="0.25">
      <c r="L2576" s="643">
        <v>44878</v>
      </c>
      <c r="M2576" s="648">
        <v>3034.88</v>
      </c>
    </row>
    <row r="2577" spans="12:13" x14ac:dyDescent="0.25">
      <c r="L2577" s="643">
        <v>44879</v>
      </c>
      <c r="M2577" s="648">
        <v>3040.61</v>
      </c>
    </row>
    <row r="2578" spans="12:13" x14ac:dyDescent="0.25">
      <c r="L2578" s="643">
        <v>44880</v>
      </c>
      <c r="M2578" s="648">
        <v>3043.11</v>
      </c>
    </row>
    <row r="2579" spans="12:13" x14ac:dyDescent="0.25">
      <c r="L2579" s="643">
        <v>44881</v>
      </c>
      <c r="M2579" s="648">
        <v>3043.46</v>
      </c>
    </row>
    <row r="2580" spans="12:13" x14ac:dyDescent="0.25">
      <c r="L2580" s="643">
        <v>44882</v>
      </c>
      <c r="M2580" s="648">
        <v>3044.27</v>
      </c>
    </row>
    <row r="2581" spans="12:13" x14ac:dyDescent="0.25">
      <c r="L2581" s="643">
        <v>44883</v>
      </c>
      <c r="M2581" s="648">
        <v>3039.38</v>
      </c>
    </row>
    <row r="2582" spans="12:13" x14ac:dyDescent="0.25">
      <c r="L2582" s="643">
        <v>44884</v>
      </c>
      <c r="M2582" s="648">
        <v>3039.4</v>
      </c>
    </row>
    <row r="2583" spans="12:13" x14ac:dyDescent="0.25">
      <c r="L2583" s="643">
        <v>44885</v>
      </c>
      <c r="M2583" s="648">
        <v>3039.42</v>
      </c>
    </row>
    <row r="2584" spans="12:13" x14ac:dyDescent="0.25">
      <c r="L2584" s="643">
        <v>44886</v>
      </c>
      <c r="M2584" s="648">
        <v>3037.86</v>
      </c>
    </row>
    <row r="2585" spans="12:13" x14ac:dyDescent="0.25">
      <c r="L2585" s="643">
        <v>44887</v>
      </c>
      <c r="M2585" s="648">
        <v>3036.95</v>
      </c>
    </row>
    <row r="2586" spans="12:13" x14ac:dyDescent="0.25">
      <c r="L2586" s="643">
        <v>44888</v>
      </c>
      <c r="M2586" s="648">
        <v>3038.92</v>
      </c>
    </row>
    <row r="2587" spans="12:13" x14ac:dyDescent="0.25">
      <c r="L2587" s="643">
        <v>44889</v>
      </c>
      <c r="M2587" s="648">
        <v>3040.93</v>
      </c>
    </row>
    <row r="2588" spans="12:13" x14ac:dyDescent="0.25">
      <c r="L2588" s="643">
        <v>44890</v>
      </c>
      <c r="M2588" s="648">
        <v>3042.21</v>
      </c>
    </row>
    <row r="2589" spans="12:13" x14ac:dyDescent="0.25">
      <c r="L2589" s="643">
        <v>44891</v>
      </c>
      <c r="M2589" s="648">
        <v>3042.22</v>
      </c>
    </row>
    <row r="2590" spans="12:13" x14ac:dyDescent="0.25">
      <c r="L2590" s="643">
        <v>44892</v>
      </c>
      <c r="M2590" s="648">
        <v>3042.24</v>
      </c>
    </row>
    <row r="2591" spans="12:13" x14ac:dyDescent="0.25">
      <c r="L2591" s="643">
        <v>44893</v>
      </c>
      <c r="M2591" s="648">
        <v>3042.32</v>
      </c>
    </row>
    <row r="2592" spans="12:13" x14ac:dyDescent="0.25">
      <c r="L2592" s="643">
        <v>44894</v>
      </c>
      <c r="M2592" s="648">
        <v>3042.63</v>
      </c>
    </row>
    <row r="2593" spans="12:13" x14ac:dyDescent="0.25">
      <c r="L2593" s="643">
        <v>44895</v>
      </c>
      <c r="M2593" s="648">
        <v>3042.32</v>
      </c>
    </row>
    <row r="2594" spans="12:13" x14ac:dyDescent="0.25">
      <c r="L2594" s="643">
        <v>44896</v>
      </c>
      <c r="M2594" s="648">
        <v>3048.82</v>
      </c>
    </row>
    <row r="2595" spans="12:13" x14ac:dyDescent="0.25">
      <c r="L2595" s="643">
        <v>44897</v>
      </c>
      <c r="M2595" s="648">
        <v>3048.79</v>
      </c>
    </row>
    <row r="2596" spans="12:13" x14ac:dyDescent="0.25">
      <c r="L2596" s="643">
        <v>44898</v>
      </c>
      <c r="M2596" s="648">
        <v>3048.81</v>
      </c>
    </row>
    <row r="2597" spans="12:13" x14ac:dyDescent="0.25">
      <c r="L2597" s="643">
        <v>44899</v>
      </c>
      <c r="M2597" s="648">
        <v>3048.83</v>
      </c>
    </row>
    <row r="2598" spans="12:13" x14ac:dyDescent="0.25">
      <c r="L2598" s="643">
        <v>44900</v>
      </c>
      <c r="M2598" s="648">
        <v>3047.69</v>
      </c>
    </row>
    <row r="2599" spans="12:13" x14ac:dyDescent="0.25">
      <c r="L2599" s="643">
        <v>44901</v>
      </c>
      <c r="M2599" s="648">
        <v>3051.34</v>
      </c>
    </row>
    <row r="2600" spans="12:13" x14ac:dyDescent="0.25">
      <c r="L2600" s="643">
        <v>44902</v>
      </c>
      <c r="M2600" s="648">
        <v>3053.65</v>
      </c>
    </row>
    <row r="2601" spans="12:13" x14ac:dyDescent="0.25">
      <c r="L2601" s="643">
        <v>44903</v>
      </c>
      <c r="M2601" s="648">
        <v>3052.96</v>
      </c>
    </row>
    <row r="2602" spans="12:13" x14ac:dyDescent="0.25">
      <c r="L2602" s="643">
        <v>44904</v>
      </c>
      <c r="M2602" s="648">
        <v>3051.68</v>
      </c>
    </row>
    <row r="2603" spans="12:13" x14ac:dyDescent="0.25">
      <c r="L2603" s="643">
        <v>44905</v>
      </c>
      <c r="M2603" s="648">
        <v>3051.68</v>
      </c>
    </row>
    <row r="2604" spans="12:13" x14ac:dyDescent="0.25">
      <c r="L2604" s="643">
        <v>44906</v>
      </c>
      <c r="M2604" s="648">
        <v>3051.68</v>
      </c>
    </row>
    <row r="2605" spans="12:13" x14ac:dyDescent="0.25">
      <c r="L2605" s="643">
        <v>44907</v>
      </c>
      <c r="M2605" s="648">
        <v>3045.41</v>
      </c>
    </row>
    <row r="2606" spans="12:13" x14ac:dyDescent="0.25">
      <c r="L2606" s="643">
        <v>44908</v>
      </c>
      <c r="M2606" s="648">
        <v>3041.17</v>
      </c>
    </row>
    <row r="2607" spans="12:13" x14ac:dyDescent="0.25">
      <c r="L2607" s="643">
        <v>44909</v>
      </c>
      <c r="M2607" s="648">
        <v>3040.94</v>
      </c>
    </row>
    <row r="2608" spans="12:13" x14ac:dyDescent="0.25">
      <c r="L2608" s="643">
        <v>44910</v>
      </c>
      <c r="M2608" s="648">
        <v>3041.56</v>
      </c>
    </row>
    <row r="2609" spans="12:13" x14ac:dyDescent="0.25">
      <c r="L2609" s="643">
        <v>44911</v>
      </c>
      <c r="M2609" s="648">
        <v>3040.41</v>
      </c>
    </row>
    <row r="2610" spans="12:13" x14ac:dyDescent="0.25">
      <c r="L2610" s="643">
        <v>44912</v>
      </c>
      <c r="M2610" s="648">
        <v>3040.41</v>
      </c>
    </row>
    <row r="2611" spans="12:13" x14ac:dyDescent="0.25">
      <c r="L2611" s="643">
        <v>44913</v>
      </c>
      <c r="M2611" s="648">
        <v>3040.41</v>
      </c>
    </row>
    <row r="2612" spans="12:13" x14ac:dyDescent="0.25">
      <c r="L2612" s="643">
        <v>44914</v>
      </c>
      <c r="M2612" s="648">
        <v>3040.68</v>
      </c>
    </row>
    <row r="2613" spans="12:13" x14ac:dyDescent="0.25">
      <c r="L2613" s="643">
        <v>44915</v>
      </c>
      <c r="M2613" s="648">
        <v>3040.15</v>
      </c>
    </row>
    <row r="2614" spans="12:13" x14ac:dyDescent="0.25">
      <c r="L2614" s="643">
        <v>44916</v>
      </c>
      <c r="M2614" s="648">
        <v>3039.28</v>
      </c>
    </row>
    <row r="2615" spans="12:13" x14ac:dyDescent="0.25">
      <c r="L2615" s="643">
        <v>44917</v>
      </c>
      <c r="M2615" s="648">
        <v>3040.08</v>
      </c>
    </row>
    <row r="2616" spans="12:13" x14ac:dyDescent="0.25">
      <c r="L2616" s="643">
        <v>44918</v>
      </c>
      <c r="M2616" s="648">
        <v>3045.18</v>
      </c>
    </row>
    <row r="2617" spans="12:13" x14ac:dyDescent="0.25">
      <c r="L2617" s="643">
        <v>44919</v>
      </c>
      <c r="M2617" s="648">
        <v>3045.23</v>
      </c>
    </row>
    <row r="2618" spans="12:13" x14ac:dyDescent="0.25">
      <c r="L2618" s="643">
        <v>44920</v>
      </c>
      <c r="M2618" s="648">
        <v>3045.61</v>
      </c>
    </row>
    <row r="2619" spans="12:13" x14ac:dyDescent="0.25">
      <c r="L2619" s="643">
        <v>44921</v>
      </c>
      <c r="M2619" s="648">
        <v>3045.78</v>
      </c>
    </row>
    <row r="2620" spans="12:13" x14ac:dyDescent="0.25">
      <c r="L2620" s="643">
        <v>44922</v>
      </c>
      <c r="M2620" s="648">
        <v>3047.44</v>
      </c>
    </row>
    <row r="2621" spans="12:13" x14ac:dyDescent="0.25">
      <c r="L2621" s="643">
        <v>44923</v>
      </c>
      <c r="M2621" s="648">
        <v>3047.69</v>
      </c>
    </row>
    <row r="2622" spans="12:13" x14ac:dyDescent="0.25">
      <c r="L2622" s="643">
        <v>44924</v>
      </c>
      <c r="M2622" s="648">
        <v>3063.23</v>
      </c>
    </row>
    <row r="2623" spans="12:13" x14ac:dyDescent="0.25">
      <c r="L2623" s="643">
        <v>44925</v>
      </c>
      <c r="M2623" s="648">
        <v>3063.2</v>
      </c>
    </row>
    <row r="2624" spans="12:13" x14ac:dyDescent="0.25">
      <c r="L2624" s="643">
        <v>44926</v>
      </c>
      <c r="M2624" s="648">
        <v>3063.74</v>
      </c>
    </row>
    <row r="2625" spans="12:13" x14ac:dyDescent="0.25">
      <c r="L2625" s="643">
        <v>44927</v>
      </c>
      <c r="M2625" s="648">
        <v>3063.78</v>
      </c>
    </row>
    <row r="2626" spans="12:13" x14ac:dyDescent="0.25">
      <c r="L2626" s="643">
        <v>44928</v>
      </c>
      <c r="M2626" s="648">
        <v>3063.95</v>
      </c>
    </row>
    <row r="2627" spans="12:13" x14ac:dyDescent="0.25">
      <c r="L2627" s="643">
        <v>44929</v>
      </c>
      <c r="M2627" s="648">
        <v>3064.37</v>
      </c>
    </row>
    <row r="2628" spans="12:13" x14ac:dyDescent="0.25">
      <c r="L2628" s="643">
        <v>44930</v>
      </c>
      <c r="M2628" s="648">
        <v>3064.72</v>
      </c>
    </row>
    <row r="2629" spans="12:13" x14ac:dyDescent="0.25">
      <c r="L2629" s="643">
        <v>44931</v>
      </c>
      <c r="M2629" s="648">
        <v>3065.09</v>
      </c>
    </row>
    <row r="2630" spans="12:13" x14ac:dyDescent="0.25">
      <c r="L2630" s="643">
        <v>44932</v>
      </c>
      <c r="M2630" s="648">
        <v>3065.19</v>
      </c>
    </row>
    <row r="2631" spans="12:13" x14ac:dyDescent="0.25">
      <c r="L2631" s="643">
        <v>44933</v>
      </c>
      <c r="M2631" s="648">
        <v>3065.23</v>
      </c>
    </row>
    <row r="2632" spans="12:13" x14ac:dyDescent="0.25">
      <c r="L2632" s="643">
        <v>44934</v>
      </c>
      <c r="M2632" s="648">
        <v>3065.28</v>
      </c>
    </row>
    <row r="2633" spans="12:13" x14ac:dyDescent="0.25">
      <c r="L2633" s="643">
        <v>44935</v>
      </c>
      <c r="M2633" s="648">
        <v>3062.71</v>
      </c>
    </row>
    <row r="2634" spans="12:13" x14ac:dyDescent="0.25">
      <c r="L2634" s="643">
        <v>44936</v>
      </c>
      <c r="M2634" s="648">
        <v>3073.8</v>
      </c>
    </row>
    <row r="2635" spans="12:13" x14ac:dyDescent="0.25">
      <c r="L2635" s="643">
        <v>44937</v>
      </c>
      <c r="M2635" s="648">
        <v>3071.4</v>
      </c>
    </row>
    <row r="2636" spans="12:13" x14ac:dyDescent="0.25">
      <c r="L2636" s="643">
        <v>44938</v>
      </c>
      <c r="M2636" s="648">
        <v>3080.33</v>
      </c>
    </row>
    <row r="2637" spans="12:13" x14ac:dyDescent="0.25">
      <c r="L2637" s="643">
        <v>44939</v>
      </c>
      <c r="M2637" s="648">
        <v>3079.42</v>
      </c>
    </row>
    <row r="2638" spans="12:13" x14ac:dyDescent="0.25">
      <c r="L2638" s="643">
        <v>44940</v>
      </c>
      <c r="M2638" s="648">
        <v>3079.76</v>
      </c>
    </row>
    <row r="2639" spans="12:13" x14ac:dyDescent="0.25">
      <c r="L2639" s="643">
        <v>44941</v>
      </c>
      <c r="M2639" s="648">
        <v>3079.81</v>
      </c>
    </row>
    <row r="2640" spans="12:13" x14ac:dyDescent="0.25">
      <c r="L2640" s="643">
        <v>44942</v>
      </c>
      <c r="M2640" s="648">
        <v>3079.43</v>
      </c>
    </row>
    <row r="2641" spans="12:13" x14ac:dyDescent="0.25">
      <c r="L2641" s="643">
        <v>44943</v>
      </c>
      <c r="M2641" s="648">
        <v>3079.78</v>
      </c>
    </row>
    <row r="2642" spans="12:13" x14ac:dyDescent="0.25">
      <c r="L2642" s="643">
        <v>44944</v>
      </c>
      <c r="M2642" s="648">
        <v>3082.53</v>
      </c>
    </row>
    <row r="2643" spans="12:13" x14ac:dyDescent="0.25">
      <c r="L2643" s="643">
        <v>44945</v>
      </c>
      <c r="M2643" s="648">
        <v>3084.28</v>
      </c>
    </row>
    <row r="2644" spans="12:13" x14ac:dyDescent="0.25">
      <c r="L2644" s="643">
        <v>44946</v>
      </c>
      <c r="M2644" s="648">
        <v>3087.42</v>
      </c>
    </row>
    <row r="2645" spans="12:13" x14ac:dyDescent="0.25">
      <c r="L2645" s="643">
        <v>44947</v>
      </c>
      <c r="M2645" s="648">
        <v>3087.47</v>
      </c>
    </row>
    <row r="2646" spans="12:13" x14ac:dyDescent="0.25">
      <c r="L2646" s="643">
        <v>44948</v>
      </c>
      <c r="M2646" s="648">
        <v>3087.78</v>
      </c>
    </row>
    <row r="2647" spans="12:13" x14ac:dyDescent="0.25">
      <c r="L2647" s="643">
        <v>44949</v>
      </c>
      <c r="M2647" s="648">
        <v>3089.4</v>
      </c>
    </row>
    <row r="2648" spans="12:13" x14ac:dyDescent="0.25">
      <c r="L2648" s="643">
        <v>44950</v>
      </c>
      <c r="M2648" s="648">
        <v>3092.38</v>
      </c>
    </row>
    <row r="2649" spans="12:13" x14ac:dyDescent="0.25">
      <c r="L2649" s="643">
        <v>44951</v>
      </c>
      <c r="M2649" s="648">
        <v>3090</v>
      </c>
    </row>
    <row r="2650" spans="12:13" x14ac:dyDescent="0.25">
      <c r="L2650" s="643">
        <v>44952</v>
      </c>
      <c r="M2650" s="648">
        <v>3083.92</v>
      </c>
    </row>
    <row r="2651" spans="12:13" x14ac:dyDescent="0.25">
      <c r="L2651" s="643">
        <v>44953</v>
      </c>
      <c r="M2651" s="648">
        <v>3089.95</v>
      </c>
    </row>
    <row r="2652" spans="12:13" x14ac:dyDescent="0.25">
      <c r="L2652" s="643">
        <v>44954</v>
      </c>
      <c r="M2652" s="648">
        <v>3090.02</v>
      </c>
    </row>
    <row r="2653" spans="12:13" x14ac:dyDescent="0.25">
      <c r="L2653" s="643">
        <v>44955</v>
      </c>
      <c r="M2653" s="648">
        <v>3084.55</v>
      </c>
    </row>
    <row r="2654" spans="12:13" x14ac:dyDescent="0.25">
      <c r="L2654" s="643">
        <v>44956</v>
      </c>
      <c r="M2654" s="648">
        <v>3082.55</v>
      </c>
    </row>
    <row r="2655" spans="12:13" x14ac:dyDescent="0.25">
      <c r="L2655" s="643">
        <v>44957</v>
      </c>
      <c r="M2655" s="648">
        <v>3086.1</v>
      </c>
    </row>
    <row r="2656" spans="12:13" x14ac:dyDescent="0.25">
      <c r="L2656" s="643">
        <v>44958</v>
      </c>
      <c r="M2656" s="648">
        <v>3085.21</v>
      </c>
    </row>
    <row r="2657" spans="12:13" x14ac:dyDescent="0.25">
      <c r="L2657" s="643">
        <v>44959</v>
      </c>
      <c r="M2657" s="648">
        <v>3089.58</v>
      </c>
    </row>
    <row r="2658" spans="12:13" x14ac:dyDescent="0.25">
      <c r="L2658" s="643">
        <v>44960</v>
      </c>
      <c r="M2658" s="648">
        <v>3098.66</v>
      </c>
    </row>
    <row r="2659" spans="12:13" x14ac:dyDescent="0.25">
      <c r="L2659" s="643">
        <v>44961</v>
      </c>
      <c r="M2659" s="648">
        <v>3098.74</v>
      </c>
    </row>
    <row r="2660" spans="12:13" x14ac:dyDescent="0.25">
      <c r="L2660" s="643">
        <v>44962</v>
      </c>
      <c r="M2660" s="648">
        <v>3098.81</v>
      </c>
    </row>
    <row r="2661" spans="12:13" x14ac:dyDescent="0.25">
      <c r="L2661" s="643">
        <v>44963</v>
      </c>
      <c r="M2661" s="648">
        <v>3098.81</v>
      </c>
    </row>
    <row r="2662" spans="12:13" x14ac:dyDescent="0.25">
      <c r="L2662" s="643">
        <v>44964</v>
      </c>
      <c r="M2662" s="648">
        <v>3097.5</v>
      </c>
    </row>
    <row r="2663" spans="12:13" x14ac:dyDescent="0.25">
      <c r="L2663" s="643">
        <v>44965</v>
      </c>
      <c r="M2663" s="648">
        <v>3097.45</v>
      </c>
    </row>
    <row r="2664" spans="12:13" x14ac:dyDescent="0.25">
      <c r="L2664" s="643">
        <v>44966</v>
      </c>
      <c r="M2664" s="648">
        <v>3100.76</v>
      </c>
    </row>
    <row r="2665" spans="12:13" x14ac:dyDescent="0.25">
      <c r="L2665" s="643">
        <v>44967</v>
      </c>
      <c r="M2665" s="648">
        <v>3104.8</v>
      </c>
    </row>
    <row r="2666" spans="12:13" x14ac:dyDescent="0.25">
      <c r="L2666" s="643">
        <v>44968</v>
      </c>
      <c r="M2666" s="648">
        <v>3104.54</v>
      </c>
    </row>
    <row r="2667" spans="12:13" x14ac:dyDescent="0.25">
      <c r="L2667" s="643">
        <v>44969</v>
      </c>
      <c r="M2667" s="648">
        <v>3104.61</v>
      </c>
    </row>
    <row r="2668" spans="12:13" x14ac:dyDescent="0.25">
      <c r="L2668" s="643">
        <v>44970</v>
      </c>
      <c r="M2668" s="648">
        <v>3100.86</v>
      </c>
    </row>
    <row r="2669" spans="12:13" x14ac:dyDescent="0.25">
      <c r="L2669" s="643">
        <v>44971</v>
      </c>
      <c r="M2669" s="648">
        <v>3101.19</v>
      </c>
    </row>
    <row r="2670" spans="12:13" x14ac:dyDescent="0.25">
      <c r="L2670" s="643">
        <v>44972</v>
      </c>
      <c r="M2670" s="648">
        <v>3101.07</v>
      </c>
    </row>
    <row r="2671" spans="12:13" x14ac:dyDescent="0.25">
      <c r="L2671" s="643">
        <v>44973</v>
      </c>
      <c r="M2671" s="648">
        <v>3100.86</v>
      </c>
    </row>
    <row r="2672" spans="12:13" x14ac:dyDescent="0.25">
      <c r="L2672" s="643">
        <v>44974</v>
      </c>
      <c r="M2672" s="648">
        <v>3101.35</v>
      </c>
    </row>
    <row r="2673" spans="12:13" x14ac:dyDescent="0.25">
      <c r="L2673" s="643">
        <v>44975</v>
      </c>
      <c r="M2673" s="648">
        <v>3096.84</v>
      </c>
    </row>
    <row r="2674" spans="12:13" x14ac:dyDescent="0.25">
      <c r="L2674" s="643">
        <v>44976</v>
      </c>
      <c r="M2674" s="648">
        <v>3096.98</v>
      </c>
    </row>
    <row r="2675" spans="12:13" x14ac:dyDescent="0.25">
      <c r="L2675" s="643">
        <v>44977</v>
      </c>
      <c r="M2675" s="648">
        <v>3097.44</v>
      </c>
    </row>
    <row r="2676" spans="12:13" x14ac:dyDescent="0.25">
      <c r="L2676" s="643">
        <v>44978</v>
      </c>
      <c r="M2676" s="648">
        <v>3097.79</v>
      </c>
    </row>
    <row r="2677" spans="12:13" x14ac:dyDescent="0.25">
      <c r="L2677" s="643">
        <v>44979</v>
      </c>
      <c r="M2677" s="648">
        <v>3103.32</v>
      </c>
    </row>
    <row r="2678" spans="12:13" x14ac:dyDescent="0.25">
      <c r="L2678" s="643">
        <v>44980</v>
      </c>
      <c r="M2678" s="648">
        <v>3108.9</v>
      </c>
    </row>
    <row r="2679" spans="12:13" x14ac:dyDescent="0.25">
      <c r="L2679" s="643">
        <v>44981</v>
      </c>
      <c r="M2679" s="648">
        <v>3105.95</v>
      </c>
    </row>
    <row r="2680" spans="12:13" x14ac:dyDescent="0.25">
      <c r="L2680" s="643">
        <v>44982</v>
      </c>
      <c r="M2680" s="648">
        <v>3108.89</v>
      </c>
    </row>
    <row r="2681" spans="12:13" x14ac:dyDescent="0.25">
      <c r="L2681" s="643">
        <v>44983</v>
      </c>
      <c r="M2681" s="648">
        <v>3109.02</v>
      </c>
    </row>
    <row r="2682" spans="12:13" x14ac:dyDescent="0.25">
      <c r="L2682" s="643">
        <v>44984</v>
      </c>
      <c r="M2682" s="648">
        <v>3114.56</v>
      </c>
    </row>
    <row r="2683" spans="12:13" x14ac:dyDescent="0.25">
      <c r="L2683" s="643">
        <v>44985</v>
      </c>
      <c r="M2683" s="648">
        <v>3111.47</v>
      </c>
    </row>
    <row r="2684" spans="12:13" x14ac:dyDescent="0.25">
      <c r="L2684" s="643">
        <v>44986</v>
      </c>
      <c r="M2684" s="648">
        <v>3115.32</v>
      </c>
    </row>
    <row r="2685" spans="12:13" x14ac:dyDescent="0.25">
      <c r="L2685" s="643">
        <v>44987</v>
      </c>
      <c r="M2685" s="648">
        <v>3116.19</v>
      </c>
    </row>
    <row r="2686" spans="12:13" x14ac:dyDescent="0.25">
      <c r="L2686" s="643">
        <v>44988</v>
      </c>
      <c r="M2686" s="648">
        <v>3117.63</v>
      </c>
    </row>
    <row r="2687" spans="12:13" x14ac:dyDescent="0.25">
      <c r="L2687" s="643">
        <v>44989</v>
      </c>
      <c r="M2687" s="648">
        <v>3117.78</v>
      </c>
    </row>
    <row r="2688" spans="12:13" x14ac:dyDescent="0.25">
      <c r="L2688" s="643">
        <v>44990</v>
      </c>
      <c r="M2688" s="648">
        <v>3117.93</v>
      </c>
    </row>
    <row r="2689" spans="12:13" x14ac:dyDescent="0.25">
      <c r="L2689" s="643">
        <v>44991</v>
      </c>
      <c r="M2689" s="648">
        <v>3117.69</v>
      </c>
    </row>
    <row r="2690" spans="12:13" x14ac:dyDescent="0.25">
      <c r="L2690" s="643">
        <v>44992</v>
      </c>
      <c r="M2690" s="648">
        <v>3118.49</v>
      </c>
    </row>
    <row r="2691" spans="12:13" x14ac:dyDescent="0.25">
      <c r="L2691" s="643">
        <v>44993</v>
      </c>
      <c r="M2691" s="648">
        <v>3116.74</v>
      </c>
    </row>
    <row r="2692" spans="12:13" x14ac:dyDescent="0.25">
      <c r="L2692" s="643">
        <v>44994</v>
      </c>
      <c r="M2692" s="648">
        <v>3122.31</v>
      </c>
    </row>
    <row r="2693" spans="12:13" x14ac:dyDescent="0.25">
      <c r="L2693" s="643">
        <v>44995</v>
      </c>
      <c r="M2693" s="648">
        <v>3124.03</v>
      </c>
    </row>
    <row r="2694" spans="12:13" x14ac:dyDescent="0.25">
      <c r="L2694" s="643">
        <v>44996</v>
      </c>
      <c r="M2694" s="648">
        <v>3124.2</v>
      </c>
    </row>
    <row r="2695" spans="12:13" x14ac:dyDescent="0.25">
      <c r="L2695" s="643">
        <v>44997</v>
      </c>
      <c r="M2695" s="648">
        <v>3124.37</v>
      </c>
    </row>
    <row r="2696" spans="12:13" x14ac:dyDescent="0.25">
      <c r="L2696" s="643">
        <v>44998</v>
      </c>
      <c r="M2696" s="648">
        <v>3126.39</v>
      </c>
    </row>
    <row r="2697" spans="12:13" x14ac:dyDescent="0.25">
      <c r="L2697" s="643">
        <v>44999</v>
      </c>
      <c r="M2697" s="648">
        <v>3126.21</v>
      </c>
    </row>
    <row r="2698" spans="12:13" x14ac:dyDescent="0.25">
      <c r="L2698" s="643">
        <v>45000</v>
      </c>
      <c r="M2698" s="648">
        <v>3120.29</v>
      </c>
    </row>
    <row r="2699" spans="12:13" x14ac:dyDescent="0.25">
      <c r="L2699" s="643">
        <v>45001</v>
      </c>
      <c r="M2699" s="648">
        <v>3123.75</v>
      </c>
    </row>
    <row r="2700" spans="12:13" x14ac:dyDescent="0.25">
      <c r="L2700" s="643">
        <v>45002</v>
      </c>
      <c r="M2700" s="648">
        <v>3122.93</v>
      </c>
    </row>
    <row r="2701" spans="12:13" x14ac:dyDescent="0.25">
      <c r="L2701" s="643">
        <v>45003</v>
      </c>
      <c r="M2701" s="648">
        <v>3123.09</v>
      </c>
    </row>
    <row r="2702" spans="12:13" x14ac:dyDescent="0.25">
      <c r="L2702" s="643">
        <v>45004</v>
      </c>
      <c r="M2702" s="648">
        <v>3123.26</v>
      </c>
    </row>
    <row r="2703" spans="12:13" x14ac:dyDescent="0.25">
      <c r="L2703" s="643">
        <v>45005</v>
      </c>
      <c r="M2703" s="648">
        <v>3123.87</v>
      </c>
    </row>
    <row r="2704" spans="12:13" x14ac:dyDescent="0.25">
      <c r="L2704" s="643">
        <v>45006</v>
      </c>
      <c r="M2704" s="648">
        <v>3126.3</v>
      </c>
    </row>
    <row r="2705" spans="12:13" x14ac:dyDescent="0.25">
      <c r="L2705" s="643">
        <v>45007</v>
      </c>
      <c r="M2705" s="648">
        <v>3124.84</v>
      </c>
    </row>
    <row r="2706" spans="12:13" x14ac:dyDescent="0.25">
      <c r="L2706" s="643">
        <v>45008</v>
      </c>
      <c r="M2706" s="648">
        <v>3131.41</v>
      </c>
    </row>
    <row r="2707" spans="12:13" x14ac:dyDescent="0.25">
      <c r="L2707" s="643">
        <v>45009</v>
      </c>
      <c r="M2707" s="648">
        <v>3127.93</v>
      </c>
    </row>
    <row r="2708" spans="12:13" x14ac:dyDescent="0.25">
      <c r="L2708" s="643">
        <v>45010</v>
      </c>
      <c r="M2708" s="648">
        <v>3128.1</v>
      </c>
    </row>
    <row r="2709" spans="12:13" x14ac:dyDescent="0.25">
      <c r="L2709" s="643">
        <v>45011</v>
      </c>
      <c r="M2709" s="648">
        <v>3128.28</v>
      </c>
    </row>
    <row r="2710" spans="12:13" x14ac:dyDescent="0.25">
      <c r="L2710" s="643">
        <v>45012</v>
      </c>
      <c r="M2710" s="648">
        <v>3131.92</v>
      </c>
    </row>
    <row r="2711" spans="12:13" x14ac:dyDescent="0.25">
      <c r="L2711" s="643">
        <v>45013</v>
      </c>
      <c r="M2711" s="648">
        <v>3133.11</v>
      </c>
    </row>
    <row r="2712" spans="12:13" x14ac:dyDescent="0.25">
      <c r="L2712" s="643">
        <v>45014</v>
      </c>
      <c r="M2712" s="648">
        <v>3132.36</v>
      </c>
    </row>
    <row r="2713" spans="12:13" x14ac:dyDescent="0.25">
      <c r="L2713" s="643">
        <v>45015</v>
      </c>
      <c r="M2713" s="648">
        <v>3132.36</v>
      </c>
    </row>
    <row r="2714" spans="12:13" x14ac:dyDescent="0.25">
      <c r="L2714" s="643">
        <v>45016</v>
      </c>
      <c r="M2714" s="648">
        <v>3132.78</v>
      </c>
    </row>
    <row r="2715" spans="12:13" x14ac:dyDescent="0.25">
      <c r="L2715" s="643">
        <v>45017</v>
      </c>
      <c r="M2715" s="648">
        <v>3132.95</v>
      </c>
    </row>
    <row r="2716" spans="12:13" x14ac:dyDescent="0.25">
      <c r="L2716" s="643">
        <v>45018</v>
      </c>
      <c r="M2716" s="648">
        <v>3133.13</v>
      </c>
    </row>
    <row r="2717" spans="12:13" x14ac:dyDescent="0.25">
      <c r="L2717" s="643">
        <v>45019</v>
      </c>
      <c r="M2717" s="648">
        <v>3133.6</v>
      </c>
    </row>
    <row r="2718" spans="12:13" x14ac:dyDescent="0.25">
      <c r="L2718" s="643">
        <v>45020</v>
      </c>
      <c r="M2718" s="648">
        <v>3133.34</v>
      </c>
    </row>
    <row r="2719" spans="12:13" x14ac:dyDescent="0.25">
      <c r="L2719" s="643">
        <v>45021</v>
      </c>
      <c r="M2719" s="648">
        <v>3132.58</v>
      </c>
    </row>
    <row r="2720" spans="12:13" x14ac:dyDescent="0.25">
      <c r="L2720" s="643">
        <v>45022</v>
      </c>
      <c r="M2720" s="648">
        <v>3141.19</v>
      </c>
    </row>
    <row r="2721" spans="12:13" x14ac:dyDescent="0.25">
      <c r="L2721" s="643">
        <v>45023</v>
      </c>
      <c r="M2721" s="648">
        <v>3140.94</v>
      </c>
    </row>
    <row r="2722" spans="12:13" x14ac:dyDescent="0.25">
      <c r="L2722" s="643">
        <v>45024</v>
      </c>
      <c r="M2722" s="648">
        <v>3141.11</v>
      </c>
    </row>
    <row r="2723" spans="12:13" x14ac:dyDescent="0.25">
      <c r="L2723" s="643">
        <v>45025</v>
      </c>
      <c r="M2723" s="648">
        <v>3141.29</v>
      </c>
    </row>
    <row r="2724" spans="12:13" x14ac:dyDescent="0.25">
      <c r="L2724" s="643">
        <v>45026</v>
      </c>
      <c r="M2724" s="648">
        <v>3139.74</v>
      </c>
    </row>
    <row r="2725" spans="12:13" x14ac:dyDescent="0.25">
      <c r="L2725" s="643">
        <v>45027</v>
      </c>
      <c r="M2725" s="648">
        <v>3129.76</v>
      </c>
    </row>
    <row r="2726" spans="12:13" x14ac:dyDescent="0.25">
      <c r="L2726" s="643">
        <v>45028</v>
      </c>
      <c r="M2726" s="648">
        <v>3133.04</v>
      </c>
    </row>
    <row r="2727" spans="12:13" x14ac:dyDescent="0.25">
      <c r="L2727" s="643">
        <v>45029</v>
      </c>
      <c r="M2727" s="648">
        <v>3146.52</v>
      </c>
    </row>
    <row r="2728" spans="12:13" x14ac:dyDescent="0.25">
      <c r="L2728" s="643">
        <v>45030</v>
      </c>
      <c r="M2728" s="648">
        <v>3146.64</v>
      </c>
    </row>
    <row r="2729" spans="12:13" x14ac:dyDescent="0.25">
      <c r="L2729" s="643">
        <v>45031</v>
      </c>
      <c r="M2729" s="648">
        <v>3149.57</v>
      </c>
    </row>
    <row r="2730" spans="12:13" x14ac:dyDescent="0.25">
      <c r="L2730" s="643">
        <v>45032</v>
      </c>
      <c r="M2730" s="648">
        <v>3149.74</v>
      </c>
    </row>
    <row r="2731" spans="12:13" x14ac:dyDescent="0.25">
      <c r="L2731" s="643">
        <v>45033</v>
      </c>
      <c r="M2731" s="648">
        <v>3149.81</v>
      </c>
    </row>
    <row r="2732" spans="12:13" x14ac:dyDescent="0.25">
      <c r="L2732" s="643">
        <v>45034</v>
      </c>
      <c r="M2732" s="648">
        <v>3153.57</v>
      </c>
    </row>
    <row r="2733" spans="12:13" x14ac:dyDescent="0.25">
      <c r="L2733" s="643">
        <v>45035</v>
      </c>
      <c r="M2733" s="648">
        <v>3157.8</v>
      </c>
    </row>
    <row r="2734" spans="12:13" x14ac:dyDescent="0.25">
      <c r="L2734" s="643">
        <v>45036</v>
      </c>
      <c r="M2734" s="648">
        <v>3162.41</v>
      </c>
    </row>
    <row r="2735" spans="12:13" x14ac:dyDescent="0.25">
      <c r="L2735" s="643">
        <v>45037</v>
      </c>
      <c r="M2735" s="648">
        <v>3166.73</v>
      </c>
    </row>
    <row r="2736" spans="12:13" x14ac:dyDescent="0.25">
      <c r="L2736" s="643">
        <v>45038</v>
      </c>
      <c r="M2736" s="648">
        <v>3170.5</v>
      </c>
    </row>
    <row r="2737" spans="12:13" x14ac:dyDescent="0.25">
      <c r="L2737" s="643">
        <v>45039</v>
      </c>
      <c r="M2737" s="648">
        <v>3168.4</v>
      </c>
    </row>
    <row r="2738" spans="12:13" x14ac:dyDescent="0.25">
      <c r="L2738" s="643">
        <v>45040</v>
      </c>
      <c r="M2738" s="648">
        <v>3174.8</v>
      </c>
    </row>
    <row r="2739" spans="12:13" x14ac:dyDescent="0.25">
      <c r="L2739" s="643">
        <v>45041</v>
      </c>
      <c r="M2739" s="648">
        <v>3172.4</v>
      </c>
    </row>
    <row r="2740" spans="12:13" x14ac:dyDescent="0.25">
      <c r="L2740" s="643">
        <v>45042</v>
      </c>
      <c r="M2740" s="648">
        <v>3176.04</v>
      </c>
    </row>
    <row r="2741" spans="12:13" x14ac:dyDescent="0.25">
      <c r="L2741" s="643">
        <v>45043</v>
      </c>
      <c r="M2741" s="648">
        <v>3181.6</v>
      </c>
    </row>
    <row r="2742" spans="12:13" x14ac:dyDescent="0.25">
      <c r="L2742" s="643">
        <v>45044</v>
      </c>
      <c r="M2742" s="648">
        <v>3177.26</v>
      </c>
    </row>
    <row r="2743" spans="12:13" x14ac:dyDescent="0.25">
      <c r="L2743" s="643">
        <v>45045</v>
      </c>
      <c r="M2743" s="648">
        <v>3177.41</v>
      </c>
    </row>
    <row r="2744" spans="12:13" x14ac:dyDescent="0.25">
      <c r="L2744" s="643">
        <v>45046</v>
      </c>
      <c r="M2744" s="648">
        <v>3177.57</v>
      </c>
    </row>
    <row r="2745" spans="12:13" x14ac:dyDescent="0.25">
      <c r="L2745" s="643">
        <v>45047</v>
      </c>
      <c r="M2745" s="648">
        <v>3177.72</v>
      </c>
    </row>
    <row r="2746" spans="12:13" x14ac:dyDescent="0.25">
      <c r="L2746" s="643">
        <v>45048</v>
      </c>
      <c r="M2746" s="648">
        <v>3177.93</v>
      </c>
    </row>
    <row r="2747" spans="12:13" x14ac:dyDescent="0.25">
      <c r="L2747" s="643">
        <v>45049</v>
      </c>
      <c r="M2747" s="648">
        <v>3178.22</v>
      </c>
    </row>
    <row r="2748" spans="12:13" x14ac:dyDescent="0.25">
      <c r="L2748" s="643">
        <v>45050</v>
      </c>
      <c r="M2748" s="648">
        <v>3179.18</v>
      </c>
    </row>
    <row r="2749" spans="12:13" x14ac:dyDescent="0.25">
      <c r="L2749" s="643">
        <v>45051</v>
      </c>
      <c r="M2749" s="648">
        <v>3181.29</v>
      </c>
    </row>
    <row r="2750" spans="12:13" x14ac:dyDescent="0.25">
      <c r="L2750" s="643">
        <v>45052</v>
      </c>
      <c r="M2750" s="648">
        <v>3181.45</v>
      </c>
    </row>
    <row r="2751" spans="12:13" x14ac:dyDescent="0.25">
      <c r="L2751" s="643">
        <v>45053</v>
      </c>
      <c r="M2751" s="648">
        <v>3182.34</v>
      </c>
    </row>
    <row r="2752" spans="12:13" x14ac:dyDescent="0.25">
      <c r="L2752" s="643">
        <v>45054</v>
      </c>
      <c r="M2752" s="648">
        <v>3185.53</v>
      </c>
    </row>
    <row r="2753" spans="12:13" x14ac:dyDescent="0.25">
      <c r="L2753" s="643">
        <v>45055</v>
      </c>
      <c r="M2753" s="648">
        <v>3188.52</v>
      </c>
    </row>
    <row r="2754" spans="12:13" x14ac:dyDescent="0.25">
      <c r="L2754" s="643">
        <v>45056</v>
      </c>
      <c r="M2754" s="648">
        <v>3188.73</v>
      </c>
    </row>
    <row r="2755" spans="12:13" x14ac:dyDescent="0.25">
      <c r="L2755" s="643">
        <v>45057</v>
      </c>
      <c r="M2755" s="648">
        <v>3200.93</v>
      </c>
    </row>
    <row r="2756" spans="12:13" x14ac:dyDescent="0.25">
      <c r="L2756" s="643">
        <v>45058</v>
      </c>
      <c r="M2756" s="648">
        <v>3200.14</v>
      </c>
    </row>
    <row r="2757" spans="12:13" x14ac:dyDescent="0.25">
      <c r="L2757" s="643">
        <v>45059</v>
      </c>
      <c r="M2757" s="648">
        <v>3200.31</v>
      </c>
    </row>
    <row r="2758" spans="12:13" x14ac:dyDescent="0.25">
      <c r="L2758" s="643">
        <v>45060</v>
      </c>
      <c r="M2758" s="648">
        <v>3200.47</v>
      </c>
    </row>
    <row r="2759" spans="12:13" x14ac:dyDescent="0.25">
      <c r="L2759" s="643">
        <v>45061</v>
      </c>
      <c r="M2759" s="648">
        <v>3201.72</v>
      </c>
    </row>
    <row r="2760" spans="12:13" x14ac:dyDescent="0.25">
      <c r="L2760" s="643">
        <v>45062</v>
      </c>
      <c r="M2760" s="648">
        <v>3202.43</v>
      </c>
    </row>
    <row r="2761" spans="12:13" x14ac:dyDescent="0.25">
      <c r="L2761" s="643">
        <v>45063</v>
      </c>
      <c r="M2761" s="648">
        <v>3202.73</v>
      </c>
    </row>
    <row r="2762" spans="12:13" x14ac:dyDescent="0.25">
      <c r="L2762" s="643">
        <v>45064</v>
      </c>
      <c r="M2762" s="648">
        <v>3201.03</v>
      </c>
    </row>
    <row r="2763" spans="12:13" x14ac:dyDescent="0.25">
      <c r="L2763" s="643">
        <v>45065</v>
      </c>
      <c r="M2763" s="648">
        <v>3205.35</v>
      </c>
    </row>
    <row r="2764" spans="12:13" x14ac:dyDescent="0.25">
      <c r="L2764" s="643">
        <v>45066</v>
      </c>
      <c r="M2764" s="648">
        <v>3205.51</v>
      </c>
    </row>
    <row r="2765" spans="12:13" x14ac:dyDescent="0.25">
      <c r="L2765" s="643">
        <v>45067</v>
      </c>
      <c r="M2765" s="648">
        <v>3205.67</v>
      </c>
    </row>
    <row r="2766" spans="12:13" x14ac:dyDescent="0.25">
      <c r="L2766" s="643">
        <v>45068</v>
      </c>
      <c r="M2766" s="648">
        <v>3202.08</v>
      </c>
    </row>
    <row r="2767" spans="12:13" x14ac:dyDescent="0.25">
      <c r="L2767" s="643">
        <v>45069</v>
      </c>
      <c r="M2767" s="648">
        <v>3195.5</v>
      </c>
    </row>
    <row r="2768" spans="12:13" x14ac:dyDescent="0.25">
      <c r="L2768" s="643">
        <v>45070</v>
      </c>
      <c r="M2768" s="648">
        <v>3197.15</v>
      </c>
    </row>
    <row r="2769" spans="12:13" x14ac:dyDescent="0.25">
      <c r="L2769" s="643">
        <v>45071</v>
      </c>
      <c r="M2769" s="648">
        <v>3199.58</v>
      </c>
    </row>
    <row r="2770" spans="12:13" x14ac:dyDescent="0.25">
      <c r="L2770" s="643">
        <v>45072</v>
      </c>
      <c r="M2770" s="648">
        <v>3206.81</v>
      </c>
    </row>
    <row r="2771" spans="12:13" x14ac:dyDescent="0.25">
      <c r="L2771" s="643">
        <v>45073</v>
      </c>
      <c r="M2771" s="648">
        <v>3207.05</v>
      </c>
    </row>
    <row r="2772" spans="12:13" x14ac:dyDescent="0.25">
      <c r="L2772" s="643">
        <v>45074</v>
      </c>
      <c r="M2772" s="648">
        <v>3207.2</v>
      </c>
    </row>
    <row r="2773" spans="12:13" x14ac:dyDescent="0.25">
      <c r="L2773" s="643">
        <v>45075</v>
      </c>
      <c r="M2773" s="648">
        <v>3210.47</v>
      </c>
    </row>
    <row r="2774" spans="12:13" x14ac:dyDescent="0.25">
      <c r="L2774" s="643">
        <v>45076</v>
      </c>
      <c r="M2774" s="648">
        <v>3208.06</v>
      </c>
    </row>
    <row r="2775" spans="12:13" x14ac:dyDescent="0.25">
      <c r="L2775" s="643">
        <v>45077</v>
      </c>
      <c r="M2775" s="648">
        <v>3208.27</v>
      </c>
    </row>
    <row r="2776" spans="12:13" x14ac:dyDescent="0.25">
      <c r="L2776" s="643">
        <v>45078</v>
      </c>
      <c r="M2776" s="648">
        <v>3212.54</v>
      </c>
    </row>
    <row r="2777" spans="12:13" x14ac:dyDescent="0.25">
      <c r="L2777" s="643">
        <v>45079</v>
      </c>
      <c r="M2777" s="648">
        <v>3213.07</v>
      </c>
    </row>
    <row r="2778" spans="12:13" x14ac:dyDescent="0.25">
      <c r="L2778" s="643">
        <v>45080</v>
      </c>
      <c r="M2778" s="648">
        <v>3213.2</v>
      </c>
    </row>
    <row r="2779" spans="12:13" x14ac:dyDescent="0.25">
      <c r="L2779" s="643">
        <v>45081</v>
      </c>
      <c r="M2779" s="648">
        <v>3213.33</v>
      </c>
    </row>
    <row r="2780" spans="12:13" x14ac:dyDescent="0.25">
      <c r="L2780" s="643">
        <v>45082</v>
      </c>
      <c r="M2780" s="648">
        <v>3214.24</v>
      </c>
    </row>
    <row r="2781" spans="12:13" x14ac:dyDescent="0.25">
      <c r="L2781" s="643">
        <v>45083</v>
      </c>
      <c r="M2781" s="648">
        <v>3217.12</v>
      </c>
    </row>
    <row r="2782" spans="12:13" x14ac:dyDescent="0.25">
      <c r="L2782" s="643">
        <v>45084</v>
      </c>
      <c r="M2782" s="648">
        <v>3215.71</v>
      </c>
    </row>
    <row r="2783" spans="12:13" x14ac:dyDescent="0.25">
      <c r="L2783" s="643">
        <v>45085</v>
      </c>
      <c r="M2783" s="648">
        <v>3230.6</v>
      </c>
    </row>
    <row r="2784" spans="12:13" x14ac:dyDescent="0.25">
      <c r="L2784" s="643">
        <v>45086</v>
      </c>
      <c r="M2784" s="648">
        <v>3231.38</v>
      </c>
    </row>
    <row r="2785" spans="12:13" x14ac:dyDescent="0.25">
      <c r="L2785" s="643">
        <v>45087</v>
      </c>
      <c r="M2785" s="648">
        <v>3231.5</v>
      </c>
    </row>
    <row r="2786" spans="12:13" x14ac:dyDescent="0.25">
      <c r="L2786" s="643">
        <v>45088</v>
      </c>
      <c r="M2786" s="648">
        <v>3231.63</v>
      </c>
    </row>
    <row r="2787" spans="12:13" x14ac:dyDescent="0.25">
      <c r="L2787" s="643">
        <v>45089</v>
      </c>
      <c r="M2787" s="648">
        <v>3240.7</v>
      </c>
    </row>
    <row r="2788" spans="12:13" x14ac:dyDescent="0.25">
      <c r="L2788" s="643">
        <v>45090</v>
      </c>
      <c r="M2788" s="648">
        <v>3236.1</v>
      </c>
    </row>
    <row r="2789" spans="12:13" x14ac:dyDescent="0.25">
      <c r="L2789" s="643">
        <v>45091</v>
      </c>
      <c r="M2789" s="648">
        <v>3236.37</v>
      </c>
    </row>
    <row r="2790" spans="12:13" x14ac:dyDescent="0.25">
      <c r="L2790" s="643">
        <v>45092</v>
      </c>
      <c r="M2790" s="648">
        <v>3239.04</v>
      </c>
    </row>
    <row r="2791" spans="12:13" x14ac:dyDescent="0.25">
      <c r="L2791" s="643">
        <v>45093</v>
      </c>
      <c r="M2791" s="648">
        <v>3219.59</v>
      </c>
    </row>
    <row r="2792" spans="12:13" x14ac:dyDescent="0.25">
      <c r="L2792" s="643">
        <v>45094</v>
      </c>
      <c r="M2792" s="648">
        <v>3219.71</v>
      </c>
    </row>
    <row r="2793" spans="12:13" x14ac:dyDescent="0.25">
      <c r="L2793" s="643">
        <v>45095</v>
      </c>
      <c r="M2793" s="648">
        <v>3219.84</v>
      </c>
    </row>
    <row r="2794" spans="12:13" x14ac:dyDescent="0.25">
      <c r="L2794" s="643">
        <v>45096</v>
      </c>
      <c r="M2794" s="648">
        <v>3219.62</v>
      </c>
    </row>
    <row r="2795" spans="12:13" x14ac:dyDescent="0.25">
      <c r="L2795" s="643">
        <v>45097</v>
      </c>
      <c r="M2795" s="648">
        <v>3216.47</v>
      </c>
    </row>
    <row r="2796" spans="12:13" x14ac:dyDescent="0.25">
      <c r="L2796" s="643">
        <v>45098</v>
      </c>
      <c r="M2796" s="648">
        <v>3218.72</v>
      </c>
    </row>
    <row r="2797" spans="12:13" x14ac:dyDescent="0.25">
      <c r="L2797" s="643">
        <v>45099</v>
      </c>
      <c r="M2797" s="648">
        <v>3220.16</v>
      </c>
    </row>
    <row r="2798" spans="12:13" x14ac:dyDescent="0.25">
      <c r="L2798" s="643">
        <v>45100</v>
      </c>
      <c r="M2798" s="648">
        <v>3220.94</v>
      </c>
    </row>
    <row r="2799" spans="12:13" x14ac:dyDescent="0.25">
      <c r="L2799" s="643">
        <v>45101</v>
      </c>
      <c r="M2799" s="648">
        <v>3221.07</v>
      </c>
    </row>
    <row r="2800" spans="12:13" x14ac:dyDescent="0.25">
      <c r="L2800" s="643">
        <v>45102</v>
      </c>
      <c r="M2800" s="648">
        <v>3221.2</v>
      </c>
    </row>
    <row r="2801" spans="12:13" x14ac:dyDescent="0.25">
      <c r="L2801" s="643">
        <v>45103</v>
      </c>
      <c r="M2801" s="648">
        <v>3221.33</v>
      </c>
    </row>
    <row r="2802" spans="12:13" x14ac:dyDescent="0.25">
      <c r="L2802" s="643">
        <v>45104</v>
      </c>
      <c r="M2802" s="648">
        <v>3219.84</v>
      </c>
    </row>
    <row r="2803" spans="12:13" x14ac:dyDescent="0.25">
      <c r="L2803" s="643">
        <v>45105</v>
      </c>
      <c r="M2803" s="648">
        <v>3222.3</v>
      </c>
    </row>
    <row r="2804" spans="12:13" x14ac:dyDescent="0.25">
      <c r="L2804" s="643">
        <v>45106</v>
      </c>
      <c r="M2804" s="648">
        <v>3219.82</v>
      </c>
    </row>
    <row r="2805" spans="12:13" x14ac:dyDescent="0.25">
      <c r="L2805" s="643">
        <v>45107</v>
      </c>
      <c r="M2805" s="648">
        <v>3251.97</v>
      </c>
    </row>
    <row r="2806" spans="12:13" x14ac:dyDescent="0.25">
      <c r="L2806" s="643">
        <v>45108</v>
      </c>
      <c r="M2806" s="648">
        <v>3252.09</v>
      </c>
    </row>
    <row r="2807" spans="12:13" x14ac:dyDescent="0.25">
      <c r="L2807" s="643">
        <v>45109</v>
      </c>
      <c r="M2807" s="648">
        <v>3252.21</v>
      </c>
    </row>
    <row r="2808" spans="12:13" x14ac:dyDescent="0.25">
      <c r="L2808" s="643">
        <v>45110</v>
      </c>
      <c r="M2808" s="648">
        <v>3250.45</v>
      </c>
    </row>
    <row r="2809" spans="12:13" x14ac:dyDescent="0.25">
      <c r="L2809" s="643">
        <v>45111</v>
      </c>
      <c r="M2809" s="648">
        <v>3251.3</v>
      </c>
    </row>
    <row r="2810" spans="12:13" x14ac:dyDescent="0.25">
      <c r="L2810" s="643">
        <v>45112</v>
      </c>
      <c r="M2810" s="648">
        <v>3248.5</v>
      </c>
    </row>
    <row r="2811" spans="12:13" x14ac:dyDescent="0.25">
      <c r="L2811" s="643">
        <v>45113</v>
      </c>
      <c r="M2811" s="648">
        <v>3246.19</v>
      </c>
    </row>
    <row r="2812" spans="12:13" x14ac:dyDescent="0.25">
      <c r="L2812" s="643">
        <v>45114</v>
      </c>
      <c r="M2812" s="648">
        <v>3246</v>
      </c>
    </row>
    <row r="2813" spans="12:13" x14ac:dyDescent="0.25">
      <c r="L2813" s="643">
        <v>45115</v>
      </c>
      <c r="M2813" s="648">
        <v>3246.11</v>
      </c>
    </row>
    <row r="2814" spans="12:13" x14ac:dyDescent="0.25">
      <c r="L2814" s="643">
        <v>45116</v>
      </c>
      <c r="M2814" s="648">
        <v>3246.23</v>
      </c>
    </row>
    <row r="2815" spans="12:13" x14ac:dyDescent="0.25">
      <c r="L2815" s="643">
        <v>45117</v>
      </c>
      <c r="M2815" s="648">
        <v>3245.37</v>
      </c>
    </row>
    <row r="2816" spans="12:13" x14ac:dyDescent="0.25">
      <c r="L2816" s="643">
        <v>45118</v>
      </c>
      <c r="M2816" s="648">
        <v>3248.07</v>
      </c>
    </row>
    <row r="2817" spans="12:13" x14ac:dyDescent="0.25">
      <c r="L2817" s="643">
        <v>45119</v>
      </c>
      <c r="M2817" s="648">
        <v>3255.01</v>
      </c>
    </row>
    <row r="2818" spans="12:13" x14ac:dyDescent="0.25">
      <c r="L2818" s="643">
        <v>45120</v>
      </c>
      <c r="M2818" s="648">
        <v>3256.41</v>
      </c>
    </row>
    <row r="2819" spans="12:13" x14ac:dyDescent="0.25">
      <c r="L2819" s="643">
        <v>45121</v>
      </c>
      <c r="M2819" s="648">
        <v>3258.4</v>
      </c>
    </row>
    <row r="2820" spans="12:13" x14ac:dyDescent="0.25">
      <c r="L2820" s="643">
        <v>45122</v>
      </c>
      <c r="M2820" s="648">
        <v>3258.52</v>
      </c>
    </row>
    <row r="2821" spans="12:13" x14ac:dyDescent="0.25">
      <c r="L2821" s="643">
        <v>45123</v>
      </c>
      <c r="M2821" s="648">
        <v>3257.65</v>
      </c>
    </row>
    <row r="2822" spans="12:13" x14ac:dyDescent="0.25">
      <c r="L2822" s="643">
        <v>45124</v>
      </c>
      <c r="M2822" s="648">
        <v>3257.25</v>
      </c>
    </row>
    <row r="2823" spans="12:13" x14ac:dyDescent="0.25">
      <c r="L2823" s="643">
        <v>45125</v>
      </c>
      <c r="M2823" s="648">
        <v>3259.48</v>
      </c>
    </row>
    <row r="2824" spans="12:13" x14ac:dyDescent="0.25">
      <c r="L2824" s="643">
        <v>45126</v>
      </c>
      <c r="M2824" s="648">
        <v>3262.36</v>
      </c>
    </row>
    <row r="2825" spans="12:13" x14ac:dyDescent="0.25">
      <c r="L2825" s="643">
        <v>45127</v>
      </c>
      <c r="M2825" s="648">
        <v>3258.54</v>
      </c>
    </row>
    <row r="2826" spans="12:13" x14ac:dyDescent="0.25">
      <c r="L2826" s="643">
        <v>45128</v>
      </c>
      <c r="M2826" s="648">
        <v>3258.67</v>
      </c>
    </row>
    <row r="2827" spans="12:13" x14ac:dyDescent="0.25">
      <c r="L2827" s="643">
        <v>45129</v>
      </c>
      <c r="M2827" s="648">
        <v>3258.81</v>
      </c>
    </row>
    <row r="2828" spans="12:13" x14ac:dyDescent="0.25">
      <c r="L2828" s="643">
        <v>45130</v>
      </c>
      <c r="M2828" s="648">
        <v>3258.96</v>
      </c>
    </row>
    <row r="2829" spans="12:13" x14ac:dyDescent="0.25">
      <c r="L2829" s="643">
        <v>45131</v>
      </c>
      <c r="M2829" s="648">
        <v>3260.39</v>
      </c>
    </row>
    <row r="2830" spans="12:13" x14ac:dyDescent="0.25">
      <c r="L2830" s="643">
        <v>45132</v>
      </c>
      <c r="M2830" s="648">
        <v>3260.23</v>
      </c>
    </row>
    <row r="2831" spans="12:13" x14ac:dyDescent="0.25">
      <c r="L2831" s="643">
        <v>45133</v>
      </c>
      <c r="M2831" s="648">
        <v>3260.69</v>
      </c>
    </row>
    <row r="2832" spans="12:13" x14ac:dyDescent="0.25">
      <c r="L2832" s="643">
        <v>45134</v>
      </c>
      <c r="M2832" s="648">
        <v>3261.43</v>
      </c>
    </row>
    <row r="2833" spans="12:13" x14ac:dyDescent="0.25">
      <c r="L2833" s="643">
        <v>45135</v>
      </c>
      <c r="M2833" s="648">
        <v>3261.84</v>
      </c>
    </row>
    <row r="2834" spans="12:13" x14ac:dyDescent="0.25">
      <c r="L2834" s="643">
        <v>45136</v>
      </c>
      <c r="M2834" s="648">
        <v>3261.95</v>
      </c>
    </row>
    <row r="2835" spans="12:13" x14ac:dyDescent="0.25">
      <c r="L2835" s="643">
        <v>45137</v>
      </c>
      <c r="M2835" s="648">
        <v>3263.05</v>
      </c>
    </row>
    <row r="2836" spans="12:13" x14ac:dyDescent="0.25">
      <c r="L2836" s="643">
        <v>45138</v>
      </c>
      <c r="M2836" s="648">
        <v>3258.84</v>
      </c>
    </row>
    <row r="2837" spans="12:13" x14ac:dyDescent="0.25">
      <c r="L2837" s="643">
        <v>45139</v>
      </c>
      <c r="M2837" s="648">
        <v>3257.26</v>
      </c>
    </row>
    <row r="2838" spans="12:13" x14ac:dyDescent="0.25">
      <c r="L2838" s="643">
        <v>45140</v>
      </c>
      <c r="M2838" s="648">
        <v>3256.67</v>
      </c>
    </row>
    <row r="2839" spans="12:13" x14ac:dyDescent="0.25">
      <c r="L2839" s="643">
        <v>45141</v>
      </c>
      <c r="M2839" s="648">
        <v>3256.56</v>
      </c>
    </row>
    <row r="2840" spans="12:13" x14ac:dyDescent="0.25">
      <c r="L2840" s="643">
        <v>45142</v>
      </c>
      <c r="M2840" s="648">
        <v>3257.63</v>
      </c>
    </row>
    <row r="2841" spans="12:13" x14ac:dyDescent="0.25">
      <c r="L2841" s="643">
        <v>45143</v>
      </c>
      <c r="M2841" s="648">
        <v>3257.74</v>
      </c>
    </row>
    <row r="2842" spans="12:13" x14ac:dyDescent="0.25">
      <c r="L2842" s="643">
        <v>45144</v>
      </c>
      <c r="M2842" s="648">
        <v>3260.45</v>
      </c>
    </row>
    <row r="2843" spans="12:13" x14ac:dyDescent="0.25">
      <c r="L2843" s="643">
        <v>45145</v>
      </c>
      <c r="M2843" s="648">
        <v>3260.79</v>
      </c>
    </row>
    <row r="2844" spans="12:13" x14ac:dyDescent="0.25">
      <c r="L2844" s="643">
        <v>45146</v>
      </c>
      <c r="M2844" s="648">
        <v>3261.48</v>
      </c>
    </row>
    <row r="2845" spans="12:13" x14ac:dyDescent="0.25">
      <c r="L2845" s="643">
        <v>45147</v>
      </c>
      <c r="M2845" s="648">
        <v>3257.93</v>
      </c>
    </row>
    <row r="2846" spans="12:13" x14ac:dyDescent="0.25">
      <c r="L2846" s="643">
        <v>45148</v>
      </c>
      <c r="M2846" s="648">
        <v>3259.61</v>
      </c>
    </row>
    <row r="2847" spans="12:13" x14ac:dyDescent="0.25">
      <c r="L2847" s="643">
        <v>45149</v>
      </c>
      <c r="M2847" s="648">
        <v>3258.72</v>
      </c>
    </row>
    <row r="2848" spans="12:13" x14ac:dyDescent="0.25">
      <c r="L2848" s="643">
        <v>45150</v>
      </c>
      <c r="M2848" s="648">
        <v>3258.83</v>
      </c>
    </row>
    <row r="2849" spans="12:13" x14ac:dyDescent="0.25">
      <c r="L2849" s="643">
        <v>45151</v>
      </c>
      <c r="M2849" s="648">
        <v>3258.94</v>
      </c>
    </row>
    <row r="2850" spans="12:13" x14ac:dyDescent="0.25">
      <c r="L2850" s="643">
        <v>45152</v>
      </c>
      <c r="M2850" s="648">
        <v>3255.64</v>
      </c>
    </row>
    <row r="2851" spans="12:13" x14ac:dyDescent="0.25">
      <c r="L2851" s="643">
        <v>45153</v>
      </c>
      <c r="M2851" s="648">
        <v>3250.73</v>
      </c>
    </row>
    <row r="2852" spans="12:13" x14ac:dyDescent="0.25">
      <c r="L2852" s="643">
        <v>45154</v>
      </c>
      <c r="M2852" s="648">
        <v>3250.98</v>
      </c>
    </row>
    <row r="2853" spans="12:13" x14ac:dyDescent="0.25">
      <c r="L2853" s="643">
        <v>45155</v>
      </c>
      <c r="M2853" s="648">
        <v>3251.07</v>
      </c>
    </row>
    <row r="2854" spans="12:13" x14ac:dyDescent="0.25">
      <c r="L2854" s="643">
        <v>45156</v>
      </c>
      <c r="M2854" s="648">
        <v>3250.67</v>
      </c>
    </row>
    <row r="2855" spans="12:13" x14ac:dyDescent="0.25">
      <c r="L2855" s="643">
        <v>45157</v>
      </c>
      <c r="M2855" s="648">
        <v>3250.86</v>
      </c>
    </row>
    <row r="2856" spans="12:13" x14ac:dyDescent="0.25">
      <c r="L2856" s="643">
        <v>45158</v>
      </c>
      <c r="M2856" s="648">
        <v>3251.05</v>
      </c>
    </row>
    <row r="2857" spans="12:13" x14ac:dyDescent="0.25">
      <c r="L2857" s="643">
        <v>45159</v>
      </c>
      <c r="M2857" s="648">
        <v>3254.22</v>
      </c>
    </row>
    <row r="2858" spans="12:13" x14ac:dyDescent="0.25">
      <c r="L2858" s="643">
        <v>45160</v>
      </c>
      <c r="M2858" s="648">
        <v>3257.08</v>
      </c>
    </row>
    <row r="2859" spans="12:13" x14ac:dyDescent="0.25">
      <c r="L2859" s="643">
        <v>45161</v>
      </c>
      <c r="M2859" s="648">
        <v>3262.11</v>
      </c>
    </row>
    <row r="2860" spans="12:13" x14ac:dyDescent="0.25">
      <c r="L2860" s="643">
        <v>45162</v>
      </c>
      <c r="M2860" s="648">
        <v>3263.14</v>
      </c>
    </row>
    <row r="2861" spans="12:13" x14ac:dyDescent="0.25">
      <c r="L2861" s="643">
        <v>45163</v>
      </c>
      <c r="M2861" s="648">
        <v>3265.23</v>
      </c>
    </row>
    <row r="2862" spans="12:13" x14ac:dyDescent="0.25">
      <c r="L2862" s="643">
        <v>45164</v>
      </c>
      <c r="M2862" s="648">
        <v>3265.44</v>
      </c>
    </row>
    <row r="2863" spans="12:13" x14ac:dyDescent="0.25">
      <c r="L2863" s="643">
        <v>45165</v>
      </c>
      <c r="M2863" s="648">
        <v>3265.64</v>
      </c>
    </row>
    <row r="2864" spans="12:13" x14ac:dyDescent="0.25">
      <c r="L2864" s="643">
        <v>45166</v>
      </c>
      <c r="M2864" s="648">
        <v>3266.3</v>
      </c>
    </row>
    <row r="2865" spans="12:13" x14ac:dyDescent="0.25">
      <c r="L2865" s="643">
        <v>45167</v>
      </c>
      <c r="M2865" s="648">
        <v>3265.87</v>
      </c>
    </row>
    <row r="2866" spans="12:13" x14ac:dyDescent="0.25">
      <c r="L2866" s="643">
        <v>45168</v>
      </c>
      <c r="M2866" s="648">
        <v>3265.04</v>
      </c>
    </row>
    <row r="2867" spans="12:13" x14ac:dyDescent="0.25">
      <c r="L2867" s="643">
        <v>45169</v>
      </c>
      <c r="M2867" s="648">
        <v>3262.45</v>
      </c>
    </row>
    <row r="2868" spans="12:13" x14ac:dyDescent="0.25">
      <c r="L2868" s="643">
        <v>45170</v>
      </c>
      <c r="M2868" s="648">
        <v>3264.16</v>
      </c>
    </row>
    <row r="2869" spans="12:13" x14ac:dyDescent="0.25">
      <c r="L2869" s="643">
        <v>45171</v>
      </c>
      <c r="M2869" s="648">
        <v>3256.97</v>
      </c>
    </row>
    <row r="2870" spans="12:13" x14ac:dyDescent="0.25">
      <c r="L2870" s="643">
        <v>45172</v>
      </c>
      <c r="M2870" s="648">
        <v>3256.44</v>
      </c>
    </row>
    <row r="2871" spans="12:13" x14ac:dyDescent="0.25">
      <c r="L2871" s="643">
        <v>45173</v>
      </c>
      <c r="M2871" s="648">
        <v>3254.34</v>
      </c>
    </row>
    <row r="2872" spans="12:13" x14ac:dyDescent="0.25">
      <c r="L2872" s="643">
        <v>45174</v>
      </c>
      <c r="M2872" s="648">
        <v>3254.62</v>
      </c>
    </row>
    <row r="2873" spans="12:13" x14ac:dyDescent="0.25">
      <c r="L2873" s="643">
        <v>45175</v>
      </c>
      <c r="M2873" s="648">
        <v>3254.24</v>
      </c>
    </row>
    <row r="2874" spans="12:13" x14ac:dyDescent="0.25">
      <c r="L2874" s="643">
        <v>45176</v>
      </c>
      <c r="M2874" s="648">
        <v>3261.43</v>
      </c>
    </row>
    <row r="2875" spans="12:13" x14ac:dyDescent="0.25">
      <c r="L2875" s="643">
        <v>45177</v>
      </c>
      <c r="M2875" s="648">
        <v>3260.64</v>
      </c>
    </row>
    <row r="2876" spans="12:13" x14ac:dyDescent="0.25">
      <c r="L2876" s="643">
        <v>45178</v>
      </c>
      <c r="M2876" s="648">
        <v>3260.89</v>
      </c>
    </row>
    <row r="2877" spans="12:13" x14ac:dyDescent="0.25">
      <c r="L2877" s="643">
        <v>45179</v>
      </c>
      <c r="M2877" s="648">
        <v>3261.15</v>
      </c>
    </row>
    <row r="2878" spans="12:13" x14ac:dyDescent="0.25">
      <c r="L2878" s="643">
        <v>45180</v>
      </c>
      <c r="M2878" s="648">
        <v>3267.33</v>
      </c>
    </row>
    <row r="2879" spans="12:13" x14ac:dyDescent="0.25">
      <c r="L2879" s="643">
        <v>45181</v>
      </c>
      <c r="M2879" s="648">
        <v>3265.77</v>
      </c>
    </row>
    <row r="2880" spans="12:13" x14ac:dyDescent="0.25">
      <c r="L2880" s="643">
        <v>45182</v>
      </c>
      <c r="M2880" s="648">
        <v>3267.51</v>
      </c>
    </row>
    <row r="2881" spans="12:13" x14ac:dyDescent="0.25">
      <c r="L2881" s="643">
        <v>45183</v>
      </c>
      <c r="M2881" s="648">
        <v>3269.65</v>
      </c>
    </row>
    <row r="2882" spans="12:13" x14ac:dyDescent="0.25">
      <c r="L2882" s="643">
        <v>45184</v>
      </c>
      <c r="M2882" s="648">
        <v>3270.88</v>
      </c>
    </row>
    <row r="2883" spans="12:13" x14ac:dyDescent="0.25">
      <c r="L2883" s="643">
        <v>45185</v>
      </c>
      <c r="M2883" s="648">
        <v>3271.14</v>
      </c>
    </row>
    <row r="2884" spans="12:13" x14ac:dyDescent="0.25">
      <c r="L2884" s="643">
        <v>45186</v>
      </c>
      <c r="M2884" s="648">
        <v>3271.39</v>
      </c>
    </row>
    <row r="2885" spans="12:13" x14ac:dyDescent="0.25">
      <c r="L2885" s="643">
        <v>45187</v>
      </c>
      <c r="M2885" s="648">
        <v>3269.31</v>
      </c>
    </row>
    <row r="2886" spans="12:13" x14ac:dyDescent="0.25">
      <c r="L2886" s="643">
        <v>45188</v>
      </c>
      <c r="M2886" s="648">
        <v>3267.88</v>
      </c>
    </row>
    <row r="2887" spans="12:13" x14ac:dyDescent="0.25">
      <c r="L2887" s="643">
        <v>45189</v>
      </c>
      <c r="M2887" s="648">
        <v>3268.03</v>
      </c>
    </row>
    <row r="2888" spans="12:13" x14ac:dyDescent="0.25">
      <c r="L2888" s="643">
        <v>45190</v>
      </c>
      <c r="M2888" s="648">
        <v>3269.25</v>
      </c>
    </row>
    <row r="2889" spans="12:13" x14ac:dyDescent="0.25">
      <c r="L2889" s="643">
        <v>45191</v>
      </c>
      <c r="M2889" s="648">
        <v>3264.44</v>
      </c>
    </row>
    <row r="2890" spans="12:13" x14ac:dyDescent="0.25">
      <c r="L2890" s="643">
        <v>45192</v>
      </c>
      <c r="M2890" s="648">
        <v>3264.66</v>
      </c>
    </row>
    <row r="2891" spans="12:13" x14ac:dyDescent="0.25">
      <c r="L2891" s="643">
        <v>45193</v>
      </c>
      <c r="M2891" s="648">
        <v>3264.89</v>
      </c>
    </row>
    <row r="2892" spans="12:13" x14ac:dyDescent="0.25">
      <c r="L2892" s="643">
        <v>45194</v>
      </c>
      <c r="M2892" s="648">
        <v>3262.17</v>
      </c>
    </row>
    <row r="2893" spans="12:13" x14ac:dyDescent="0.25">
      <c r="L2893" s="643">
        <v>45195</v>
      </c>
      <c r="M2893" s="648">
        <v>3261.57</v>
      </c>
    </row>
    <row r="2894" spans="12:13" x14ac:dyDescent="0.25">
      <c r="L2894" s="643">
        <v>45196</v>
      </c>
      <c r="M2894" s="648">
        <v>3262.03</v>
      </c>
    </row>
    <row r="2895" spans="12:13" x14ac:dyDescent="0.25">
      <c r="L2895" s="643">
        <v>45197</v>
      </c>
      <c r="M2895" s="648">
        <v>3260.46</v>
      </c>
    </row>
    <row r="2896" spans="12:13" x14ac:dyDescent="0.25">
      <c r="L2896" s="643">
        <v>45198</v>
      </c>
      <c r="M2896" s="648">
        <v>3262.48</v>
      </c>
    </row>
    <row r="2897" spans="12:13" x14ac:dyDescent="0.25">
      <c r="L2897" s="643">
        <v>45199</v>
      </c>
      <c r="M2897" s="648">
        <v>3262.61</v>
      </c>
    </row>
    <row r="2898" spans="12:13" x14ac:dyDescent="0.25">
      <c r="L2898" s="643">
        <v>45200</v>
      </c>
      <c r="M2898" s="648">
        <v>3262.75</v>
      </c>
    </row>
    <row r="2899" spans="12:13" x14ac:dyDescent="0.25">
      <c r="L2899" s="643">
        <v>45201</v>
      </c>
      <c r="M2899" s="648">
        <v>3260.03</v>
      </c>
    </row>
    <row r="2900" spans="12:13" x14ac:dyDescent="0.25">
      <c r="L2900" s="643">
        <v>45202</v>
      </c>
      <c r="M2900" s="648">
        <v>3266.18</v>
      </c>
    </row>
    <row r="2901" spans="12:13" x14ac:dyDescent="0.25">
      <c r="L2901" s="643">
        <v>45203</v>
      </c>
      <c r="M2901" s="648">
        <v>3265.33</v>
      </c>
    </row>
    <row r="2902" spans="12:13" x14ac:dyDescent="0.25">
      <c r="L2902" s="643">
        <v>45204</v>
      </c>
      <c r="M2902" s="648">
        <v>3263.46</v>
      </c>
    </row>
    <row r="2903" spans="12:13" x14ac:dyDescent="0.25">
      <c r="L2903" s="643">
        <v>45205</v>
      </c>
      <c r="M2903" s="648">
        <v>3263.84</v>
      </c>
    </row>
    <row r="2904" spans="12:13" x14ac:dyDescent="0.25">
      <c r="L2904" s="643">
        <v>45206</v>
      </c>
      <c r="M2904" s="648">
        <v>3264.19</v>
      </c>
    </row>
    <row r="2905" spans="12:13" x14ac:dyDescent="0.25">
      <c r="L2905" s="643">
        <v>45207</v>
      </c>
      <c r="M2905" s="648">
        <v>3264.3</v>
      </c>
    </row>
    <row r="2906" spans="12:13" x14ac:dyDescent="0.25">
      <c r="L2906" s="643">
        <v>45208</v>
      </c>
      <c r="M2906" s="648">
        <v>3264.93</v>
      </c>
    </row>
    <row r="2907" spans="12:13" x14ac:dyDescent="0.25">
      <c r="L2907" s="643">
        <v>45209</v>
      </c>
      <c r="M2907" s="648">
        <v>3266.22</v>
      </c>
    </row>
    <row r="2908" spans="12:13" x14ac:dyDescent="0.25">
      <c r="L2908" s="643">
        <v>45210</v>
      </c>
      <c r="M2908" s="648">
        <v>3269.32</v>
      </c>
    </row>
    <row r="2909" spans="12:13" x14ac:dyDescent="0.25">
      <c r="L2909" s="643">
        <v>45211</v>
      </c>
      <c r="M2909" s="648">
        <v>3269.12</v>
      </c>
    </row>
    <row r="2910" spans="12:13" x14ac:dyDescent="0.25">
      <c r="L2910" s="643">
        <v>45212</v>
      </c>
      <c r="M2910" s="648">
        <v>3266.48</v>
      </c>
    </row>
    <row r="2911" spans="12:13" x14ac:dyDescent="0.25">
      <c r="L2911" s="643">
        <v>45213</v>
      </c>
      <c r="M2911" s="648">
        <v>3266.51</v>
      </c>
    </row>
    <row r="2912" spans="12:13" x14ac:dyDescent="0.25">
      <c r="L2912" s="643">
        <v>45214</v>
      </c>
      <c r="M2912" s="648">
        <v>3266.54</v>
      </c>
    </row>
    <row r="2913" spans="12:13" x14ac:dyDescent="0.25">
      <c r="L2913" s="643">
        <v>45215</v>
      </c>
      <c r="M2913" s="648">
        <v>3264.3</v>
      </c>
    </row>
    <row r="2914" spans="12:13" x14ac:dyDescent="0.25">
      <c r="L2914" s="643">
        <v>45216</v>
      </c>
      <c r="M2914" s="648">
        <v>3264.9</v>
      </c>
    </row>
    <row r="2915" spans="12:13" x14ac:dyDescent="0.25">
      <c r="L2915" s="643">
        <v>45217</v>
      </c>
      <c r="M2915" s="648">
        <v>3266.35</v>
      </c>
    </row>
    <row r="2916" spans="12:13" x14ac:dyDescent="0.25">
      <c r="L2916" s="643">
        <v>45218</v>
      </c>
      <c r="M2916" s="648">
        <v>3266.46</v>
      </c>
    </row>
    <row r="2917" spans="12:13" x14ac:dyDescent="0.25">
      <c r="L2917" s="643">
        <v>45219</v>
      </c>
      <c r="M2917" s="648">
        <v>3253.53</v>
      </c>
    </row>
    <row r="2918" spans="12:13" x14ac:dyDescent="0.25">
      <c r="L2918" s="643">
        <v>45220</v>
      </c>
      <c r="M2918" s="648">
        <v>3253.56</v>
      </c>
    </row>
    <row r="2919" spans="12:13" x14ac:dyDescent="0.25">
      <c r="L2919" s="643">
        <v>45221</v>
      </c>
      <c r="M2919" s="648">
        <v>3253.59</v>
      </c>
    </row>
    <row r="2920" spans="12:13" x14ac:dyDescent="0.25">
      <c r="L2920" s="643">
        <v>45222</v>
      </c>
      <c r="M2920" s="648">
        <v>3260.44</v>
      </c>
    </row>
    <row r="2921" spans="12:13" x14ac:dyDescent="0.25">
      <c r="L2921" s="643">
        <v>45223</v>
      </c>
      <c r="M2921" s="648">
        <v>3261.22</v>
      </c>
    </row>
    <row r="2922" spans="12:13" x14ac:dyDescent="0.25">
      <c r="L2922" s="643">
        <v>45224</v>
      </c>
      <c r="M2922" s="648">
        <v>3261.47</v>
      </c>
    </row>
    <row r="2923" spans="12:13" x14ac:dyDescent="0.25">
      <c r="L2923" s="643">
        <v>45225</v>
      </c>
      <c r="M2923" s="648">
        <v>3261.17</v>
      </c>
    </row>
    <row r="2924" spans="12:13" x14ac:dyDescent="0.25">
      <c r="L2924" s="643">
        <v>45226</v>
      </c>
      <c r="M2924" s="648">
        <v>3261.03</v>
      </c>
    </row>
    <row r="2925" spans="12:13" x14ac:dyDescent="0.25">
      <c r="L2925" s="643">
        <v>45227</v>
      </c>
      <c r="M2925" s="648">
        <v>3254.7</v>
      </c>
    </row>
    <row r="2926" spans="12:13" x14ac:dyDescent="0.25">
      <c r="L2926" s="643">
        <v>45228</v>
      </c>
      <c r="M2926" s="648">
        <v>3254.82</v>
      </c>
    </row>
    <row r="2927" spans="12:13" x14ac:dyDescent="0.25">
      <c r="L2927" s="643">
        <v>45229</v>
      </c>
      <c r="M2927" s="648">
        <v>3254.43</v>
      </c>
    </row>
    <row r="2928" spans="12:13" x14ac:dyDescent="0.25">
      <c r="L2928" s="643">
        <v>45230</v>
      </c>
      <c r="M2928" s="648">
        <v>3255.55</v>
      </c>
    </row>
    <row r="2929" spans="12:13" x14ac:dyDescent="0.25">
      <c r="L2929" s="643">
        <v>45231</v>
      </c>
      <c r="M2929" s="648">
        <v>3256.99</v>
      </c>
    </row>
    <row r="2930" spans="12:13" x14ac:dyDescent="0.25">
      <c r="L2930" s="643">
        <v>45232</v>
      </c>
      <c r="M2930" s="648">
        <v>3259.73</v>
      </c>
    </row>
    <row r="2931" spans="12:13" x14ac:dyDescent="0.25">
      <c r="L2931" s="643">
        <v>45233</v>
      </c>
      <c r="M2931" s="648">
        <v>3262.15</v>
      </c>
    </row>
    <row r="2932" spans="12:13" x14ac:dyDescent="0.25">
      <c r="L2932" s="643">
        <v>45234</v>
      </c>
      <c r="M2932" s="648">
        <v>3262.26</v>
      </c>
    </row>
    <row r="2933" spans="12:13" x14ac:dyDescent="0.25">
      <c r="L2933" s="643">
        <v>45235</v>
      </c>
      <c r="M2933" s="648">
        <v>3262.28</v>
      </c>
    </row>
    <row r="2934" spans="12:13" x14ac:dyDescent="0.25">
      <c r="L2934" s="643">
        <v>45236</v>
      </c>
      <c r="M2934" s="648">
        <v>3264.26</v>
      </c>
    </row>
    <row r="2935" spans="12:13" x14ac:dyDescent="0.25">
      <c r="L2935" s="643">
        <v>45237</v>
      </c>
      <c r="M2935" s="648">
        <v>3255.44</v>
      </c>
    </row>
    <row r="2936" spans="12:13" x14ac:dyDescent="0.25">
      <c r="L2936" s="643">
        <v>45238</v>
      </c>
      <c r="M2936" s="648">
        <v>3257.06</v>
      </c>
    </row>
    <row r="2937" spans="12:13" x14ac:dyDescent="0.25">
      <c r="L2937" s="643">
        <v>45239</v>
      </c>
      <c r="M2937" s="648">
        <v>3257.46</v>
      </c>
    </row>
    <row r="2938" spans="12:13" x14ac:dyDescent="0.25">
      <c r="L2938" s="643">
        <v>45240</v>
      </c>
      <c r="M2938" s="648">
        <v>3256.73</v>
      </c>
    </row>
    <row r="2939" spans="12:13" x14ac:dyDescent="0.25">
      <c r="L2939" s="643">
        <v>45241</v>
      </c>
      <c r="M2939" s="648">
        <v>3256.86</v>
      </c>
    </row>
    <row r="2940" spans="12:13" x14ac:dyDescent="0.25">
      <c r="L2940" s="643">
        <v>45242</v>
      </c>
      <c r="M2940" s="648">
        <v>3257</v>
      </c>
    </row>
    <row r="2941" spans="12:13" x14ac:dyDescent="0.25">
      <c r="L2941" s="643">
        <v>45243</v>
      </c>
      <c r="M2941" s="648">
        <v>3257.6</v>
      </c>
    </row>
    <row r="2942" spans="12:13" x14ac:dyDescent="0.25">
      <c r="L2942" s="643">
        <v>45244</v>
      </c>
      <c r="M2942" s="648">
        <v>3259.68</v>
      </c>
    </row>
    <row r="2943" spans="12:13" x14ac:dyDescent="0.25">
      <c r="L2943" s="643">
        <v>45245</v>
      </c>
      <c r="M2943" s="648">
        <v>3263.83</v>
      </c>
    </row>
    <row r="2944" spans="12:13" x14ac:dyDescent="0.25">
      <c r="L2944" s="643">
        <v>45246</v>
      </c>
      <c r="M2944" s="648">
        <v>3264.47</v>
      </c>
    </row>
    <row r="2945" spans="12:13" x14ac:dyDescent="0.25">
      <c r="L2945" s="643">
        <v>45247</v>
      </c>
      <c r="M2945" s="648">
        <v>3262.84</v>
      </c>
    </row>
    <row r="2946" spans="12:13" x14ac:dyDescent="0.25">
      <c r="L2946" s="643">
        <v>45248</v>
      </c>
      <c r="M2946" s="648">
        <v>3262.97</v>
      </c>
    </row>
    <row r="2947" spans="12:13" x14ac:dyDescent="0.25">
      <c r="L2947" s="643">
        <v>45249</v>
      </c>
      <c r="M2947" s="648">
        <v>3263.1</v>
      </c>
    </row>
    <row r="2948" spans="12:13" x14ac:dyDescent="0.25">
      <c r="L2948" s="643">
        <v>45250</v>
      </c>
      <c r="M2948" s="648">
        <v>3269.78</v>
      </c>
    </row>
    <row r="2949" spans="12:13" x14ac:dyDescent="0.25">
      <c r="L2949" s="643">
        <v>45251</v>
      </c>
      <c r="M2949" s="648">
        <v>3266.43</v>
      </c>
    </row>
    <row r="2950" spans="12:13" x14ac:dyDescent="0.25">
      <c r="L2950" s="643">
        <v>45252</v>
      </c>
      <c r="M2950" s="648">
        <v>3267.16</v>
      </c>
    </row>
    <row r="2951" spans="12:13" x14ac:dyDescent="0.25">
      <c r="L2951" s="643">
        <v>45253</v>
      </c>
      <c r="M2951" s="648">
        <v>3270.91</v>
      </c>
    </row>
    <row r="2952" spans="12:13" x14ac:dyDescent="0.25">
      <c r="L2952" s="643">
        <v>45254</v>
      </c>
      <c r="M2952" s="648">
        <v>3270.37</v>
      </c>
    </row>
    <row r="2953" spans="12:13" x14ac:dyDescent="0.25">
      <c r="L2953" s="643">
        <v>45255</v>
      </c>
      <c r="M2953" s="648">
        <v>3270.5</v>
      </c>
    </row>
    <row r="2954" spans="12:13" x14ac:dyDescent="0.25">
      <c r="L2954" s="643">
        <v>45256</v>
      </c>
      <c r="M2954" s="648">
        <v>3270.51</v>
      </c>
    </row>
    <row r="2955" spans="12:13" x14ac:dyDescent="0.25">
      <c r="L2955" s="643">
        <v>45257</v>
      </c>
      <c r="M2955" s="648">
        <v>3269.77</v>
      </c>
    </row>
    <row r="2956" spans="12:13" x14ac:dyDescent="0.25">
      <c r="L2956" s="643">
        <v>45258</v>
      </c>
      <c r="M2956" s="648">
        <v>3267.58</v>
      </c>
    </row>
    <row r="2957" spans="12:13" x14ac:dyDescent="0.25">
      <c r="L2957" s="643">
        <v>45259</v>
      </c>
      <c r="M2957" s="648">
        <v>3270.25</v>
      </c>
    </row>
    <row r="2958" spans="12:13" x14ac:dyDescent="0.25">
      <c r="L2958" s="643">
        <v>45260</v>
      </c>
      <c r="M2958" s="648">
        <v>3275.62</v>
      </c>
    </row>
    <row r="2959" spans="12:13" x14ac:dyDescent="0.25">
      <c r="L2959" s="643">
        <v>45261</v>
      </c>
      <c r="M2959" s="648">
        <v>3290.5</v>
      </c>
    </row>
    <row r="2960" spans="12:13" x14ac:dyDescent="0.25">
      <c r="L2960" s="643">
        <v>45262</v>
      </c>
      <c r="M2960" s="648">
        <v>3290.04</v>
      </c>
    </row>
    <row r="2961" spans="12:13" x14ac:dyDescent="0.25">
      <c r="L2961" s="643">
        <v>45263</v>
      </c>
      <c r="M2961" s="648">
        <v>3290.3</v>
      </c>
    </row>
    <row r="2962" spans="12:13" x14ac:dyDescent="0.25">
      <c r="L2962" s="643">
        <v>45264</v>
      </c>
      <c r="M2962" s="648">
        <v>3280.76</v>
      </c>
    </row>
    <row r="2963" spans="12:13" x14ac:dyDescent="0.25">
      <c r="L2963" s="643">
        <v>45265</v>
      </c>
      <c r="M2963" s="648">
        <v>3283.51</v>
      </c>
    </row>
    <row r="2964" spans="12:13" x14ac:dyDescent="0.25">
      <c r="L2964" s="643">
        <v>45266</v>
      </c>
      <c r="M2964" s="648">
        <v>3284.61</v>
      </c>
    </row>
    <row r="2965" spans="12:13" x14ac:dyDescent="0.25">
      <c r="L2965" s="643">
        <v>45267</v>
      </c>
      <c r="M2965" s="648">
        <v>3289.02</v>
      </c>
    </row>
    <row r="2966" spans="12:13" x14ac:dyDescent="0.25">
      <c r="L2966" s="643">
        <v>45268</v>
      </c>
      <c r="M2966" s="648">
        <v>3288.89</v>
      </c>
    </row>
    <row r="2967" spans="12:13" x14ac:dyDescent="0.25">
      <c r="L2967" s="643">
        <v>45269</v>
      </c>
      <c r="M2967" s="648">
        <v>3289.16</v>
      </c>
    </row>
    <row r="2968" spans="12:13" x14ac:dyDescent="0.25">
      <c r="L2968" s="643">
        <v>45270</v>
      </c>
      <c r="M2968" s="648">
        <v>3292.62</v>
      </c>
    </row>
    <row r="2969" spans="12:13" x14ac:dyDescent="0.25">
      <c r="L2969" s="643">
        <v>45271</v>
      </c>
      <c r="M2969" s="648">
        <v>3296.34</v>
      </c>
    </row>
    <row r="2970" spans="12:13" x14ac:dyDescent="0.25">
      <c r="L2970" s="643">
        <v>45272</v>
      </c>
      <c r="M2970" s="648">
        <v>3297.98</v>
      </c>
    </row>
    <row r="2971" spans="12:13" x14ac:dyDescent="0.25">
      <c r="L2971" s="643">
        <v>45273</v>
      </c>
      <c r="M2971" s="648">
        <v>3298.55</v>
      </c>
    </row>
    <row r="2972" spans="12:13" x14ac:dyDescent="0.25">
      <c r="L2972" s="643">
        <v>45274</v>
      </c>
      <c r="M2972" s="648">
        <v>3302.08</v>
      </c>
    </row>
    <row r="2973" spans="12:13" x14ac:dyDescent="0.25">
      <c r="L2973" s="643">
        <v>45275</v>
      </c>
      <c r="M2973" s="648">
        <v>3303.97</v>
      </c>
    </row>
    <row r="2974" spans="12:13" x14ac:dyDescent="0.25">
      <c r="L2974" s="643">
        <v>45276</v>
      </c>
      <c r="M2974" s="648">
        <v>3304.24</v>
      </c>
    </row>
    <row r="2975" spans="12:13" x14ac:dyDescent="0.25">
      <c r="L2975" s="643">
        <v>45277</v>
      </c>
      <c r="M2975" s="648">
        <v>3304.51</v>
      </c>
    </row>
    <row r="2976" spans="12:13" x14ac:dyDescent="0.25">
      <c r="L2976" s="643">
        <v>45278</v>
      </c>
      <c r="M2976" s="648">
        <v>3302.22</v>
      </c>
    </row>
    <row r="2977" spans="12:13" x14ac:dyDescent="0.25">
      <c r="L2977" s="643">
        <v>45279</v>
      </c>
      <c r="M2977" s="648">
        <v>3303.68</v>
      </c>
    </row>
    <row r="2978" spans="12:13" x14ac:dyDescent="0.25">
      <c r="L2978" s="643">
        <v>45280</v>
      </c>
      <c r="M2978" s="648">
        <v>3303.57</v>
      </c>
    </row>
    <row r="2979" spans="12:13" x14ac:dyDescent="0.25">
      <c r="L2979" s="643">
        <v>45281</v>
      </c>
      <c r="M2979" s="648">
        <v>3304.26</v>
      </c>
    </row>
    <row r="2980" spans="12:13" x14ac:dyDescent="0.25">
      <c r="L2980" s="643">
        <v>45282</v>
      </c>
      <c r="M2980" s="648">
        <v>3304.31</v>
      </c>
    </row>
    <row r="2981" spans="12:13" x14ac:dyDescent="0.25">
      <c r="L2981" s="643">
        <v>45283</v>
      </c>
      <c r="M2981" s="648">
        <v>3304.96</v>
      </c>
    </row>
    <row r="2982" spans="12:13" x14ac:dyDescent="0.25">
      <c r="L2982" s="643">
        <v>45284</v>
      </c>
      <c r="M2982" s="648">
        <v>3305.23</v>
      </c>
    </row>
    <row r="2983" spans="12:13" x14ac:dyDescent="0.25">
      <c r="L2983" s="643">
        <v>45285</v>
      </c>
      <c r="M2983" s="648">
        <v>3305.75</v>
      </c>
    </row>
    <row r="2984" spans="12:13" x14ac:dyDescent="0.25">
      <c r="L2984" s="643">
        <v>45286</v>
      </c>
      <c r="M2984" s="648">
        <v>3306.8</v>
      </c>
    </row>
    <row r="2985" spans="12:13" x14ac:dyDescent="0.25">
      <c r="L2985" s="643">
        <v>45287</v>
      </c>
      <c r="M2985" s="648">
        <v>3307.52</v>
      </c>
    </row>
    <row r="2986" spans="12:13" x14ac:dyDescent="0.25">
      <c r="L2986" s="643">
        <v>45288</v>
      </c>
      <c r="M2986" s="648">
        <v>3310.33</v>
      </c>
    </row>
    <row r="2987" spans="12:13" x14ac:dyDescent="0.25">
      <c r="L2987" s="643">
        <v>45289</v>
      </c>
      <c r="M2987" s="648">
        <v>3310.74</v>
      </c>
    </row>
    <row r="2988" spans="12:13" x14ac:dyDescent="0.25">
      <c r="L2988" s="643">
        <v>45290</v>
      </c>
      <c r="M2988" s="648">
        <v>3310.91</v>
      </c>
    </row>
    <row r="2989" spans="12:13" x14ac:dyDescent="0.25">
      <c r="L2989" s="643">
        <v>45291</v>
      </c>
      <c r="M2989" s="648">
        <v>3311.07</v>
      </c>
    </row>
    <row r="2990" spans="12:13" x14ac:dyDescent="0.25">
      <c r="L2990" s="643">
        <v>45292</v>
      </c>
      <c r="M2990" s="648">
        <v>3311.23</v>
      </c>
    </row>
    <row r="2991" spans="12:13" x14ac:dyDescent="0.25">
      <c r="L2991" s="643">
        <v>45293</v>
      </c>
      <c r="M2991" s="648">
        <v>3310.08</v>
      </c>
    </row>
    <row r="2992" spans="12:13" x14ac:dyDescent="0.25">
      <c r="L2992" s="643">
        <v>45294</v>
      </c>
      <c r="M2992" s="648">
        <v>3309.41</v>
      </c>
    </row>
    <row r="2993" spans="12:13" x14ac:dyDescent="0.25">
      <c r="L2993" s="643">
        <v>45295</v>
      </c>
      <c r="M2993" s="648">
        <v>3309.26</v>
      </c>
    </row>
    <row r="2994" spans="12:13" x14ac:dyDescent="0.25">
      <c r="L2994" s="643">
        <v>45296</v>
      </c>
      <c r="M2994" s="648">
        <v>3307.81</v>
      </c>
    </row>
    <row r="2995" spans="12:13" x14ac:dyDescent="0.25">
      <c r="L2995" s="643">
        <v>45297</v>
      </c>
      <c r="M2995" s="648">
        <v>3307.97</v>
      </c>
    </row>
    <row r="2996" spans="12:13" x14ac:dyDescent="0.25">
      <c r="L2996" s="643">
        <v>45298</v>
      </c>
      <c r="M2996" s="648">
        <v>3308.13</v>
      </c>
    </row>
    <row r="2997" spans="12:13" x14ac:dyDescent="0.25">
      <c r="L2997" s="643">
        <v>45299</v>
      </c>
      <c r="M2997" s="648">
        <v>3307.73</v>
      </c>
    </row>
    <row r="2998" spans="12:13" x14ac:dyDescent="0.25">
      <c r="L2998" s="643">
        <v>45300</v>
      </c>
      <c r="M2998" s="648">
        <v>3310.87</v>
      </c>
    </row>
    <row r="2999" spans="12:13" x14ac:dyDescent="0.25">
      <c r="L2999" s="643">
        <v>45301</v>
      </c>
      <c r="M2999" s="648">
        <v>3309.48</v>
      </c>
    </row>
    <row r="3000" spans="12:13" x14ac:dyDescent="0.25">
      <c r="L3000" s="643">
        <v>45302</v>
      </c>
      <c r="M3000" s="648">
        <v>3309.01</v>
      </c>
    </row>
    <row r="3001" spans="12:13" x14ac:dyDescent="0.25">
      <c r="L3001" s="643">
        <v>45303</v>
      </c>
      <c r="M3001" s="648">
        <v>3311.3</v>
      </c>
    </row>
    <row r="3002" spans="12:13" x14ac:dyDescent="0.25">
      <c r="L3002" s="643">
        <v>45304</v>
      </c>
      <c r="M3002" s="648">
        <v>3311.39</v>
      </c>
    </row>
    <row r="3003" spans="12:13" x14ac:dyDescent="0.25">
      <c r="L3003" s="643">
        <v>45305</v>
      </c>
      <c r="M3003" s="648">
        <v>3311.48</v>
      </c>
    </row>
    <row r="3004" spans="12:13" x14ac:dyDescent="0.25">
      <c r="L3004" s="643">
        <v>45306</v>
      </c>
      <c r="M3004" s="648">
        <v>3311.42</v>
      </c>
    </row>
    <row r="3005" spans="12:13" x14ac:dyDescent="0.25">
      <c r="L3005" s="643">
        <v>45307</v>
      </c>
      <c r="M3005" s="648">
        <v>3310.17</v>
      </c>
    </row>
    <row r="3006" spans="12:13" x14ac:dyDescent="0.25">
      <c r="L3006" s="643">
        <v>45308</v>
      </c>
      <c r="M3006" s="648">
        <v>3309.15</v>
      </c>
    </row>
    <row r="3007" spans="12:13" x14ac:dyDescent="0.25">
      <c r="L3007" s="643">
        <v>45309</v>
      </c>
      <c r="M3007" s="648">
        <v>3309.54</v>
      </c>
    </row>
    <row r="3008" spans="12:13" x14ac:dyDescent="0.25">
      <c r="L3008" s="643">
        <v>45310</v>
      </c>
      <c r="M3008" s="648">
        <v>3310.59</v>
      </c>
    </row>
    <row r="3009" spans="12:13" x14ac:dyDescent="0.25">
      <c r="L3009" s="643">
        <v>45311</v>
      </c>
      <c r="M3009" s="648">
        <v>3310.68</v>
      </c>
    </row>
    <row r="3010" spans="12:13" x14ac:dyDescent="0.25">
      <c r="L3010" s="643">
        <v>45312</v>
      </c>
      <c r="M3010" s="648">
        <v>3313.1</v>
      </c>
    </row>
    <row r="3011" spans="12:13" x14ac:dyDescent="0.25">
      <c r="L3011" s="643">
        <v>45313</v>
      </c>
      <c r="M3011" s="648">
        <v>3315.55</v>
      </c>
    </row>
    <row r="3012" spans="12:13" x14ac:dyDescent="0.25">
      <c r="L3012" s="643">
        <v>45314</v>
      </c>
      <c r="M3012" s="648">
        <v>3316.43</v>
      </c>
    </row>
    <row r="3013" spans="12:13" x14ac:dyDescent="0.25">
      <c r="L3013" s="643">
        <v>45315</v>
      </c>
      <c r="M3013" s="648">
        <v>3319.33</v>
      </c>
    </row>
    <row r="3014" spans="12:13" x14ac:dyDescent="0.25">
      <c r="L3014" s="643">
        <v>45316</v>
      </c>
      <c r="M3014" s="648">
        <v>3317.57</v>
      </c>
    </row>
    <row r="3015" spans="12:13" x14ac:dyDescent="0.25">
      <c r="L3015" s="643">
        <v>45317</v>
      </c>
      <c r="M3015" s="648">
        <v>3319.69</v>
      </c>
    </row>
    <row r="3016" spans="12:13" x14ac:dyDescent="0.25">
      <c r="L3016" s="643">
        <v>45318</v>
      </c>
      <c r="M3016" s="648">
        <v>3320.17</v>
      </c>
    </row>
    <row r="3017" spans="12:13" x14ac:dyDescent="0.25">
      <c r="L3017" s="643">
        <v>45319</v>
      </c>
      <c r="M3017" s="648">
        <v>3329.15</v>
      </c>
    </row>
    <row r="3018" spans="12:13" x14ac:dyDescent="0.25">
      <c r="L3018" s="643">
        <v>45320</v>
      </c>
      <c r="M3018" s="648">
        <v>3330.02</v>
      </c>
    </row>
    <row r="3019" spans="12:13" x14ac:dyDescent="0.25">
      <c r="L3019" s="643">
        <v>45321</v>
      </c>
      <c r="M3019" s="648">
        <v>3332.02</v>
      </c>
    </row>
    <row r="3020" spans="12:13" x14ac:dyDescent="0.25">
      <c r="L3020" s="643">
        <v>45322</v>
      </c>
      <c r="M3020" s="648">
        <v>3331.79</v>
      </c>
    </row>
    <row r="3021" spans="12:13" x14ac:dyDescent="0.25">
      <c r="L3021" s="643">
        <v>45323</v>
      </c>
      <c r="M3021" s="648">
        <v>3341.86</v>
      </c>
    </row>
    <row r="3022" spans="12:13" x14ac:dyDescent="0.25">
      <c r="L3022" s="643">
        <v>45324</v>
      </c>
      <c r="M3022" s="648">
        <v>3339.59</v>
      </c>
    </row>
    <row r="3023" spans="12:13" x14ac:dyDescent="0.25">
      <c r="L3023" s="643">
        <v>45325</v>
      </c>
      <c r="M3023" s="648">
        <v>3339.6</v>
      </c>
    </row>
    <row r="3024" spans="12:13" x14ac:dyDescent="0.25">
      <c r="L3024" s="643">
        <v>45326</v>
      </c>
      <c r="M3024" s="648">
        <v>3339.61</v>
      </c>
    </row>
    <row r="3025" spans="12:13" x14ac:dyDescent="0.25">
      <c r="L3025" s="643">
        <v>45327</v>
      </c>
      <c r="M3025" s="648">
        <v>3345.09</v>
      </c>
    </row>
    <row r="3026" spans="12:13" x14ac:dyDescent="0.25">
      <c r="L3026" s="643">
        <v>45328</v>
      </c>
      <c r="M3026" s="648">
        <v>3346.85</v>
      </c>
    </row>
    <row r="3027" spans="12:13" x14ac:dyDescent="0.25">
      <c r="L3027" s="643">
        <v>45329</v>
      </c>
      <c r="M3027" s="648">
        <v>3347.32</v>
      </c>
    </row>
    <row r="3028" spans="12:13" x14ac:dyDescent="0.25">
      <c r="L3028" s="643">
        <v>45330</v>
      </c>
      <c r="M3028" s="648">
        <v>3346.65</v>
      </c>
    </row>
    <row r="3029" spans="12:13" x14ac:dyDescent="0.25">
      <c r="L3029" s="643">
        <v>45331</v>
      </c>
      <c r="M3029" s="648">
        <v>3348.25</v>
      </c>
    </row>
    <row r="3030" spans="12:13" x14ac:dyDescent="0.25">
      <c r="L3030" s="643">
        <v>45332</v>
      </c>
      <c r="M3030" s="648">
        <v>3348.24</v>
      </c>
    </row>
    <row r="3031" spans="12:13" x14ac:dyDescent="0.25">
      <c r="L3031" s="643">
        <v>45333</v>
      </c>
      <c r="M3031" s="648">
        <v>3348.23</v>
      </c>
    </row>
    <row r="3032" spans="12:13" x14ac:dyDescent="0.25">
      <c r="L3032" s="643">
        <v>45334</v>
      </c>
      <c r="M3032" s="648">
        <v>3348.35</v>
      </c>
    </row>
    <row r="3033" spans="12:13" x14ac:dyDescent="0.25">
      <c r="L3033" s="643">
        <v>45335</v>
      </c>
      <c r="M3033" s="648">
        <v>3350.25</v>
      </c>
    </row>
    <row r="3034" spans="12:13" x14ac:dyDescent="0.25">
      <c r="L3034" s="643">
        <v>45336</v>
      </c>
      <c r="M3034" s="648">
        <v>3352.63</v>
      </c>
    </row>
    <row r="3035" spans="12:13" x14ac:dyDescent="0.25">
      <c r="L3035" s="643">
        <v>45337</v>
      </c>
      <c r="M3035" s="648">
        <v>3353.12</v>
      </c>
    </row>
    <row r="3036" spans="12:13" x14ac:dyDescent="0.25">
      <c r="L3036" s="643">
        <v>45338</v>
      </c>
      <c r="M3036" s="648">
        <v>3352.87</v>
      </c>
    </row>
    <row r="3037" spans="12:13" x14ac:dyDescent="0.25">
      <c r="L3037" s="643">
        <v>45339</v>
      </c>
      <c r="M3037" s="648">
        <v>3352.86</v>
      </c>
    </row>
    <row r="3038" spans="12:13" x14ac:dyDescent="0.25">
      <c r="L3038" s="643">
        <v>45340</v>
      </c>
      <c r="M3038" s="648">
        <v>3352.85</v>
      </c>
    </row>
    <row r="3039" spans="12:13" x14ac:dyDescent="0.25">
      <c r="L3039" s="643">
        <v>45341</v>
      </c>
      <c r="M3039" s="648">
        <v>3351.08</v>
      </c>
    </row>
    <row r="3040" spans="12:13" x14ac:dyDescent="0.25">
      <c r="L3040" s="643">
        <v>45342</v>
      </c>
      <c r="M3040" s="648">
        <v>3350.01</v>
      </c>
    </row>
    <row r="3041" spans="12:13" x14ac:dyDescent="0.25">
      <c r="L3041" s="643">
        <v>45343</v>
      </c>
      <c r="M3041" s="648">
        <v>3350.2</v>
      </c>
    </row>
    <row r="3042" spans="12:13" x14ac:dyDescent="0.25">
      <c r="L3042" s="643">
        <v>45344</v>
      </c>
      <c r="M3042" s="648">
        <v>3354.16</v>
      </c>
    </row>
    <row r="3043" spans="12:13" x14ac:dyDescent="0.25">
      <c r="L3043" s="643">
        <v>45345</v>
      </c>
      <c r="M3043" s="648">
        <v>3355</v>
      </c>
    </row>
    <row r="3044" spans="12:13" x14ac:dyDescent="0.25">
      <c r="L3044" s="643">
        <v>45346</v>
      </c>
      <c r="M3044" s="648">
        <v>3354.19</v>
      </c>
    </row>
    <row r="3045" spans="12:13" x14ac:dyDescent="0.25">
      <c r="L3045" s="643">
        <v>45347</v>
      </c>
      <c r="M3045" s="648">
        <v>3354.22</v>
      </c>
    </row>
    <row r="3046" spans="12:13" x14ac:dyDescent="0.25">
      <c r="L3046" s="643">
        <v>45348</v>
      </c>
      <c r="M3046" s="648">
        <v>3350.64</v>
      </c>
    </row>
    <row r="3047" spans="12:13" x14ac:dyDescent="0.25">
      <c r="L3047" s="643">
        <v>45349</v>
      </c>
      <c r="M3047" s="648">
        <v>3348.62</v>
      </c>
    </row>
    <row r="3048" spans="12:13" x14ac:dyDescent="0.25">
      <c r="L3048" s="643">
        <v>45350</v>
      </c>
      <c r="M3048" s="648">
        <v>3348.11</v>
      </c>
    </row>
    <row r="3049" spans="12:13" x14ac:dyDescent="0.25">
      <c r="L3049" s="643">
        <v>45351</v>
      </c>
      <c r="M3049" s="648">
        <v>3348.22</v>
      </c>
    </row>
    <row r="3050" spans="12:13" x14ac:dyDescent="0.25">
      <c r="L3050" s="643">
        <v>45352</v>
      </c>
      <c r="M3050" s="648">
        <v>3349.26</v>
      </c>
    </row>
    <row r="3051" spans="12:13" x14ac:dyDescent="0.25">
      <c r="L3051" s="643">
        <v>45353</v>
      </c>
      <c r="M3051" s="648">
        <v>3349.28</v>
      </c>
    </row>
    <row r="3052" spans="12:13" x14ac:dyDescent="0.25">
      <c r="L3052" s="643">
        <v>45354</v>
      </c>
      <c r="M3052" s="648">
        <v>3349.31</v>
      </c>
    </row>
    <row r="3053" spans="12:13" x14ac:dyDescent="0.25">
      <c r="L3053" s="643">
        <v>45355</v>
      </c>
      <c r="M3053" s="648">
        <v>3353.57</v>
      </c>
    </row>
    <row r="3054" spans="12:13" x14ac:dyDescent="0.25">
      <c r="L3054" s="643">
        <v>45356</v>
      </c>
      <c r="M3054" s="648">
        <v>3354</v>
      </c>
    </row>
    <row r="3055" spans="12:13" x14ac:dyDescent="0.25">
      <c r="L3055" s="643">
        <v>45357</v>
      </c>
      <c r="M3055" s="648">
        <v>3356.19</v>
      </c>
    </row>
    <row r="3056" spans="12:13" x14ac:dyDescent="0.25">
      <c r="L3056" s="643">
        <v>45358</v>
      </c>
      <c r="M3056" s="648">
        <v>3357.52</v>
      </c>
    </row>
    <row r="3057" spans="12:13" x14ac:dyDescent="0.25">
      <c r="L3057" s="643">
        <v>45359</v>
      </c>
      <c r="M3057" s="648">
        <v>3358.89</v>
      </c>
    </row>
    <row r="3058" spans="12:13" x14ac:dyDescent="0.25">
      <c r="L3058" s="643">
        <v>45360</v>
      </c>
      <c r="M3058" s="648">
        <v>3358.92</v>
      </c>
    </row>
    <row r="3059" spans="12:13" x14ac:dyDescent="0.25">
      <c r="L3059" s="643">
        <v>45361</v>
      </c>
      <c r="M3059" s="648">
        <v>3358.94</v>
      </c>
    </row>
    <row r="3060" spans="12:13" x14ac:dyDescent="0.25">
      <c r="L3060" s="643">
        <v>45362</v>
      </c>
      <c r="M3060" s="648">
        <v>3360.13</v>
      </c>
    </row>
    <row r="3061" spans="12:13" x14ac:dyDescent="0.25">
      <c r="L3061" s="643">
        <v>45363</v>
      </c>
      <c r="M3061" s="648">
        <v>3358.97</v>
      </c>
    </row>
    <row r="3062" spans="12:13" x14ac:dyDescent="0.25">
      <c r="L3062" s="643">
        <v>45364</v>
      </c>
      <c r="M3062" s="648">
        <v>3360.26</v>
      </c>
    </row>
    <row r="3063" spans="12:13" x14ac:dyDescent="0.25">
      <c r="L3063" s="643">
        <v>45365</v>
      </c>
      <c r="M3063" s="648">
        <v>3366.38</v>
      </c>
    </row>
    <row r="3064" spans="12:13" x14ac:dyDescent="0.25">
      <c r="L3064" s="643">
        <v>45366</v>
      </c>
      <c r="M3064" s="648">
        <v>3375.08</v>
      </c>
    </row>
    <row r="3065" spans="12:13" x14ac:dyDescent="0.25">
      <c r="L3065" s="643">
        <v>45367</v>
      </c>
      <c r="M3065" s="648">
        <v>3375.07</v>
      </c>
    </row>
    <row r="3066" spans="12:13" x14ac:dyDescent="0.25">
      <c r="L3066" s="643">
        <v>45368</v>
      </c>
      <c r="M3066" s="648">
        <v>3375.06</v>
      </c>
    </row>
    <row r="3067" spans="12:13" x14ac:dyDescent="0.25">
      <c r="L3067" s="643">
        <v>45369</v>
      </c>
      <c r="M3067" s="648">
        <v>3379.58</v>
      </c>
    </row>
    <row r="3068" spans="12:13" x14ac:dyDescent="0.25">
      <c r="L3068" s="643">
        <v>45370</v>
      </c>
      <c r="M3068" s="648">
        <v>3379.99</v>
      </c>
    </row>
    <row r="3069" spans="12:13" x14ac:dyDescent="0.25">
      <c r="L3069" s="643">
        <v>45371</v>
      </c>
      <c r="M3069" s="648">
        <v>3380.85</v>
      </c>
    </row>
    <row r="3070" spans="12:13" x14ac:dyDescent="0.25">
      <c r="L3070" s="643">
        <v>45372</v>
      </c>
      <c r="M3070" s="648">
        <v>3379.17</v>
      </c>
    </row>
    <row r="3071" spans="12:13" x14ac:dyDescent="0.25">
      <c r="L3071" s="643">
        <v>45373</v>
      </c>
      <c r="M3071" s="648">
        <v>3379.19</v>
      </c>
    </row>
    <row r="3072" spans="12:13" x14ac:dyDescent="0.25">
      <c r="L3072" s="643">
        <v>45374</v>
      </c>
      <c r="M3072" s="648">
        <v>3379.17</v>
      </c>
    </row>
    <row r="3073" spans="12:17" x14ac:dyDescent="0.25">
      <c r="L3073" s="643">
        <v>45375</v>
      </c>
      <c r="M3073" s="648">
        <v>3379.15</v>
      </c>
    </row>
    <row r="3074" spans="12:17" x14ac:dyDescent="0.25">
      <c r="L3074" s="643">
        <v>45376</v>
      </c>
      <c r="M3074" s="648">
        <v>3382.01</v>
      </c>
    </row>
    <row r="3075" spans="12:17" x14ac:dyDescent="0.25">
      <c r="L3075" s="643">
        <v>45377</v>
      </c>
      <c r="M3075" s="648">
        <v>3379.96</v>
      </c>
    </row>
    <row r="3076" spans="12:17" x14ac:dyDescent="0.25">
      <c r="L3076" s="643">
        <v>45378</v>
      </c>
      <c r="M3076" s="648">
        <v>3385</v>
      </c>
    </row>
    <row r="3077" spans="12:17" x14ac:dyDescent="0.25">
      <c r="L3077" s="643">
        <v>45379</v>
      </c>
      <c r="M3077" s="648">
        <v>3382.2</v>
      </c>
    </row>
    <row r="3078" spans="12:17" x14ac:dyDescent="0.25">
      <c r="L3078" s="643">
        <v>45380</v>
      </c>
      <c r="M3078" s="648">
        <v>3384.8</v>
      </c>
    </row>
    <row r="3079" spans="12:17" x14ac:dyDescent="0.25">
      <c r="L3079" s="643">
        <v>45381</v>
      </c>
      <c r="M3079" s="648">
        <v>3384.79</v>
      </c>
    </row>
    <row r="3080" spans="12:17" x14ac:dyDescent="0.25">
      <c r="L3080" s="643">
        <v>45382</v>
      </c>
      <c r="M3080" s="648">
        <v>3384.77</v>
      </c>
    </row>
    <row r="3081" spans="12:17" x14ac:dyDescent="0.25">
      <c r="L3081" s="643">
        <v>45383</v>
      </c>
      <c r="M3081" s="648">
        <v>3380.85</v>
      </c>
    </row>
    <row r="3082" spans="12:17" x14ac:dyDescent="0.25">
      <c r="L3082" s="643">
        <v>45384</v>
      </c>
      <c r="M3082" s="648">
        <v>3382.47</v>
      </c>
    </row>
    <row r="3083" spans="12:17" x14ac:dyDescent="0.25">
      <c r="L3083" s="643">
        <v>45385</v>
      </c>
      <c r="M3083" s="648">
        <v>3381.84</v>
      </c>
    </row>
    <row r="3084" spans="12:17" x14ac:dyDescent="0.25">
      <c r="L3084" s="643">
        <v>45386</v>
      </c>
      <c r="M3084" s="648">
        <v>3382.56</v>
      </c>
    </row>
    <row r="3085" spans="12:17" x14ac:dyDescent="0.25">
      <c r="L3085" s="643">
        <v>45387</v>
      </c>
      <c r="M3085" s="648">
        <v>3382.9</v>
      </c>
    </row>
    <row r="3086" spans="12:17" x14ac:dyDescent="0.25">
      <c r="L3086" s="643">
        <v>45388</v>
      </c>
      <c r="M3086" s="648">
        <v>3382.88</v>
      </c>
    </row>
    <row r="3087" spans="12:17" x14ac:dyDescent="0.25">
      <c r="L3087" s="643">
        <v>45389</v>
      </c>
      <c r="M3087" s="648">
        <v>3382.87</v>
      </c>
    </row>
    <row r="3088" spans="12:17" x14ac:dyDescent="0.25">
      <c r="L3088" s="643">
        <v>45390</v>
      </c>
      <c r="M3088" s="648">
        <v>3384.74</v>
      </c>
      <c r="Q3088" s="443"/>
    </row>
    <row r="3089" spans="12:13" x14ac:dyDescent="0.25">
      <c r="L3089" s="643">
        <v>45391</v>
      </c>
      <c r="M3089" s="648">
        <v>3392.86</v>
      </c>
    </row>
    <row r="3090" spans="12:13" x14ac:dyDescent="0.25">
      <c r="L3090" s="643">
        <v>45392</v>
      </c>
      <c r="M3090" s="648">
        <v>3392.39</v>
      </c>
    </row>
    <row r="3091" spans="12:13" x14ac:dyDescent="0.25">
      <c r="L3091" s="643">
        <v>45393</v>
      </c>
      <c r="M3091" s="648">
        <v>3393.98</v>
      </c>
    </row>
    <row r="3092" spans="12:13" x14ac:dyDescent="0.25">
      <c r="L3092" s="643">
        <v>45394</v>
      </c>
      <c r="M3092" s="648">
        <v>3397</v>
      </c>
    </row>
    <row r="3093" spans="12:13" x14ac:dyDescent="0.25">
      <c r="L3093" s="643">
        <v>45395</v>
      </c>
      <c r="M3093" s="648">
        <v>3396.99</v>
      </c>
    </row>
    <row r="3094" spans="12:13" x14ac:dyDescent="0.25">
      <c r="L3094" s="643">
        <v>45396</v>
      </c>
      <c r="M3094" s="648">
        <v>3396.97</v>
      </c>
    </row>
    <row r="3095" spans="12:13" x14ac:dyDescent="0.25">
      <c r="L3095" s="643">
        <v>45397</v>
      </c>
      <c r="M3095" s="648">
        <v>3391.86</v>
      </c>
    </row>
    <row r="3096" spans="12:13" x14ac:dyDescent="0.25">
      <c r="L3096" s="643">
        <v>45398</v>
      </c>
      <c r="M3096" s="648">
        <v>3391.82</v>
      </c>
    </row>
    <row r="3097" spans="12:13" x14ac:dyDescent="0.25">
      <c r="L3097" s="643">
        <v>45399</v>
      </c>
      <c r="M3097" s="648">
        <v>3390.48</v>
      </c>
    </row>
    <row r="3098" spans="12:13" x14ac:dyDescent="0.25">
      <c r="L3098" s="643">
        <v>45400</v>
      </c>
      <c r="M3098" s="648">
        <v>3390.74</v>
      </c>
    </row>
    <row r="3099" spans="12:13" x14ac:dyDescent="0.25">
      <c r="L3099" s="643">
        <v>45401</v>
      </c>
      <c r="M3099" s="648">
        <v>3392.39</v>
      </c>
    </row>
    <row r="3100" spans="12:13" x14ac:dyDescent="0.25">
      <c r="L3100" s="643">
        <v>45402</v>
      </c>
      <c r="M3100" s="648">
        <v>3392.51</v>
      </c>
    </row>
    <row r="3101" spans="12:13" x14ac:dyDescent="0.25">
      <c r="L3101" s="643">
        <v>45403</v>
      </c>
      <c r="M3101" s="648">
        <v>3392.62</v>
      </c>
    </row>
    <row r="3102" spans="12:13" x14ac:dyDescent="0.25">
      <c r="L3102" s="643">
        <v>45404</v>
      </c>
      <c r="M3102" s="648">
        <v>3390.08</v>
      </c>
    </row>
    <row r="3103" spans="12:13" x14ac:dyDescent="0.25">
      <c r="L3103" s="643">
        <v>45405</v>
      </c>
      <c r="M3103" s="648">
        <v>3387.05</v>
      </c>
    </row>
    <row r="3104" spans="12:13" x14ac:dyDescent="0.25">
      <c r="L3104" s="643">
        <v>45406</v>
      </c>
      <c r="M3104" s="648">
        <v>3393.32</v>
      </c>
    </row>
    <row r="3105" spans="12:13" x14ac:dyDescent="0.25">
      <c r="L3105" s="643">
        <v>45407</v>
      </c>
      <c r="M3105" s="648">
        <v>3389.97</v>
      </c>
    </row>
    <row r="3106" spans="12:13" x14ac:dyDescent="0.25">
      <c r="L3106" s="643">
        <v>45408</v>
      </c>
      <c r="M3106" s="648">
        <v>3392.24</v>
      </c>
    </row>
    <row r="3107" spans="12:13" x14ac:dyDescent="0.25">
      <c r="L3107" s="643">
        <v>45409</v>
      </c>
      <c r="M3107" s="648">
        <v>3398.92</v>
      </c>
    </row>
    <row r="3108" spans="12:13" x14ac:dyDescent="0.25">
      <c r="L3108" s="643">
        <v>45410</v>
      </c>
      <c r="M3108" s="648">
        <v>3399.03</v>
      </c>
    </row>
    <row r="3109" spans="12:13" x14ac:dyDescent="0.25">
      <c r="L3109" s="643">
        <v>45411</v>
      </c>
      <c r="M3109" s="648">
        <v>3395.11</v>
      </c>
    </row>
    <row r="3110" spans="12:13" x14ac:dyDescent="0.25">
      <c r="L3110" s="643">
        <v>45412</v>
      </c>
      <c r="M3110" s="648">
        <v>3396.89</v>
      </c>
    </row>
    <row r="3111" spans="12:13" x14ac:dyDescent="0.25">
      <c r="L3111" s="643">
        <v>45413</v>
      </c>
      <c r="M3111" s="648">
        <v>3398.14</v>
      </c>
    </row>
    <row r="3112" spans="12:13" x14ac:dyDescent="0.25">
      <c r="L3112" s="643">
        <v>45414</v>
      </c>
      <c r="M3112" s="648">
        <v>3399.53</v>
      </c>
    </row>
    <row r="3113" spans="12:13" x14ac:dyDescent="0.25">
      <c r="L3113" s="643">
        <v>45415</v>
      </c>
      <c r="M3113" s="648">
        <v>3400.95</v>
      </c>
    </row>
    <row r="3114" spans="12:13" x14ac:dyDescent="0.25">
      <c r="L3114" s="643">
        <v>45416</v>
      </c>
      <c r="M3114" s="648">
        <v>3401.07</v>
      </c>
    </row>
    <row r="3115" spans="12:13" x14ac:dyDescent="0.25">
      <c r="L3115" s="643">
        <v>45417</v>
      </c>
      <c r="M3115" s="648">
        <v>3401.18</v>
      </c>
    </row>
    <row r="3116" spans="12:13" x14ac:dyDescent="0.25">
      <c r="L3116" s="643">
        <v>45418</v>
      </c>
      <c r="M3116" s="648">
        <v>3402.34</v>
      </c>
    </row>
    <row r="3117" spans="12:13" x14ac:dyDescent="0.25">
      <c r="L3117" s="643">
        <v>45419</v>
      </c>
      <c r="M3117" s="648">
        <v>3403.45</v>
      </c>
    </row>
    <row r="3118" spans="12:13" x14ac:dyDescent="0.25">
      <c r="L3118" s="643">
        <v>45420</v>
      </c>
      <c r="M3118" s="648">
        <v>3404.8</v>
      </c>
    </row>
    <row r="3119" spans="12:13" x14ac:dyDescent="0.25">
      <c r="L3119" s="643">
        <v>45421</v>
      </c>
      <c r="M3119" s="648">
        <v>3404.08</v>
      </c>
    </row>
    <row r="3120" spans="12:13" x14ac:dyDescent="0.25">
      <c r="L3120" s="643">
        <v>45422</v>
      </c>
      <c r="M3120" s="648">
        <v>3405.02</v>
      </c>
    </row>
    <row r="3121" spans="12:13" x14ac:dyDescent="0.25">
      <c r="L3121" s="643">
        <v>45423</v>
      </c>
      <c r="M3121" s="648">
        <v>3405.14</v>
      </c>
    </row>
    <row r="3122" spans="12:13" x14ac:dyDescent="0.25">
      <c r="L3122" s="643">
        <v>45424</v>
      </c>
      <c r="M3122" s="648">
        <v>3405.25</v>
      </c>
    </row>
    <row r="3123" spans="12:13" x14ac:dyDescent="0.25">
      <c r="L3123" s="643">
        <v>45425</v>
      </c>
      <c r="M3123" s="648">
        <v>3402.73</v>
      </c>
    </row>
    <row r="3124" spans="12:13" x14ac:dyDescent="0.25">
      <c r="L3124" s="643">
        <v>45426</v>
      </c>
      <c r="M3124" s="648">
        <v>3405.72</v>
      </c>
    </row>
    <row r="3125" spans="12:13" x14ac:dyDescent="0.25">
      <c r="L3125" s="643">
        <v>45427</v>
      </c>
      <c r="M3125" s="648">
        <v>3403.64</v>
      </c>
    </row>
    <row r="3126" spans="12:13" x14ac:dyDescent="0.25">
      <c r="L3126" s="643">
        <v>45428</v>
      </c>
      <c r="M3126" s="648">
        <v>3407.57</v>
      </c>
    </row>
    <row r="3127" spans="12:13" x14ac:dyDescent="0.25">
      <c r="L3127" s="643">
        <v>45429</v>
      </c>
      <c r="M3127" s="648">
        <v>3418.93</v>
      </c>
    </row>
    <row r="3128" spans="12:13" x14ac:dyDescent="0.25">
      <c r="L3128" s="643">
        <v>45430</v>
      </c>
      <c r="M3128" s="648">
        <v>3419.05</v>
      </c>
    </row>
    <row r="3129" spans="12:13" x14ac:dyDescent="0.25">
      <c r="L3129" s="643">
        <v>45431</v>
      </c>
      <c r="M3129" s="648">
        <v>3421.51</v>
      </c>
    </row>
    <row r="3130" spans="12:13" x14ac:dyDescent="0.25">
      <c r="L3130" s="643">
        <v>45432</v>
      </c>
      <c r="M3130" s="648">
        <v>3416.19</v>
      </c>
    </row>
    <row r="3131" spans="12:13" x14ac:dyDescent="0.25">
      <c r="L3131" s="643">
        <v>45433</v>
      </c>
      <c r="M3131" s="648">
        <v>3418.01</v>
      </c>
    </row>
    <row r="3132" spans="12:13" x14ac:dyDescent="0.25">
      <c r="L3132" s="643">
        <v>45434</v>
      </c>
      <c r="M3132" s="648">
        <v>3418.45</v>
      </c>
    </row>
    <row r="3133" spans="12:13" x14ac:dyDescent="0.25">
      <c r="L3133" s="643">
        <v>45435</v>
      </c>
      <c r="M3133" s="648">
        <v>3417.43</v>
      </c>
    </row>
    <row r="3134" spans="12:13" x14ac:dyDescent="0.25">
      <c r="L3134" s="643">
        <v>45436</v>
      </c>
      <c r="M3134" s="648">
        <v>3418.31</v>
      </c>
    </row>
    <row r="3135" spans="12:13" x14ac:dyDescent="0.25">
      <c r="L3135" s="643">
        <v>45437</v>
      </c>
      <c r="M3135" s="648">
        <v>3418.42</v>
      </c>
    </row>
    <row r="3136" spans="12:13" x14ac:dyDescent="0.25">
      <c r="L3136" s="643">
        <v>45438</v>
      </c>
      <c r="M3136" s="648">
        <v>3417.87</v>
      </c>
    </row>
    <row r="3137" spans="12:13" x14ac:dyDescent="0.25">
      <c r="L3137" s="643">
        <v>45439</v>
      </c>
      <c r="M3137" s="648">
        <v>3418.32</v>
      </c>
    </row>
    <row r="3138" spans="12:13" x14ac:dyDescent="0.25">
      <c r="L3138" s="643">
        <v>45440</v>
      </c>
      <c r="M3138" s="648">
        <v>3416.12</v>
      </c>
    </row>
    <row r="3139" spans="12:13" x14ac:dyDescent="0.25">
      <c r="L3139" s="643">
        <v>45441</v>
      </c>
      <c r="M3139" s="648">
        <v>3416.24</v>
      </c>
    </row>
    <row r="3140" spans="12:13" x14ac:dyDescent="0.25">
      <c r="L3140" s="643">
        <v>45442</v>
      </c>
      <c r="M3140" s="648">
        <v>3436.33</v>
      </c>
    </row>
    <row r="3141" spans="12:13" x14ac:dyDescent="0.25">
      <c r="L3141" s="643">
        <v>45443</v>
      </c>
      <c r="M3141" s="648">
        <v>3438.2</v>
      </c>
    </row>
    <row r="3142" spans="12:13" x14ac:dyDescent="0.25">
      <c r="L3142" s="643">
        <v>45444</v>
      </c>
      <c r="M3142" s="648">
        <v>3438.21</v>
      </c>
    </row>
    <row r="3143" spans="12:13" x14ac:dyDescent="0.25">
      <c r="L3143" s="643">
        <v>45445</v>
      </c>
      <c r="M3143" s="648">
        <v>3438.22</v>
      </c>
    </row>
    <row r="3144" spans="12:13" x14ac:dyDescent="0.25">
      <c r="L3144" s="643">
        <v>45446</v>
      </c>
      <c r="M3144" s="648">
        <v>3439.24</v>
      </c>
    </row>
    <row r="3145" spans="12:13" x14ac:dyDescent="0.25">
      <c r="L3145" s="643">
        <v>45447</v>
      </c>
      <c r="M3145" s="648">
        <v>3436.18</v>
      </c>
    </row>
    <row r="3146" spans="12:13" x14ac:dyDescent="0.25">
      <c r="L3146" s="643">
        <v>45448</v>
      </c>
      <c r="M3146" s="648">
        <v>3423.77</v>
      </c>
    </row>
    <row r="3147" spans="12:13" x14ac:dyDescent="0.25">
      <c r="L3147" s="643">
        <v>45449</v>
      </c>
      <c r="M3147" s="648">
        <v>3427.34</v>
      </c>
    </row>
    <row r="3148" spans="12:13" x14ac:dyDescent="0.25">
      <c r="L3148" s="643">
        <v>45450</v>
      </c>
      <c r="M3148" s="648">
        <v>3423.16</v>
      </c>
    </row>
    <row r="3149" spans="12:13" x14ac:dyDescent="0.25">
      <c r="L3149" s="643">
        <v>45451</v>
      </c>
      <c r="M3149" s="648">
        <v>3423.17</v>
      </c>
    </row>
    <row r="3150" spans="12:13" x14ac:dyDescent="0.25">
      <c r="L3150" s="643">
        <v>45452</v>
      </c>
      <c r="M3150" s="648">
        <v>3423.18</v>
      </c>
    </row>
    <row r="3151" spans="12:13" x14ac:dyDescent="0.25">
      <c r="L3151" s="643">
        <v>45453</v>
      </c>
      <c r="M3151" s="648">
        <v>3426.62</v>
      </c>
    </row>
    <row r="3152" spans="12:13" x14ac:dyDescent="0.25">
      <c r="L3152" s="643">
        <v>45454</v>
      </c>
      <c r="M3152" s="648">
        <v>3429.63</v>
      </c>
    </row>
    <row r="3153" spans="12:13" x14ac:dyDescent="0.25">
      <c r="L3153" s="643">
        <v>45455</v>
      </c>
      <c r="M3153" s="648">
        <v>3434.53</v>
      </c>
    </row>
    <row r="3154" spans="12:13" x14ac:dyDescent="0.25">
      <c r="L3154" s="643">
        <v>45456</v>
      </c>
      <c r="M3154" s="648">
        <v>3425.51</v>
      </c>
    </row>
    <row r="3155" spans="12:13" x14ac:dyDescent="0.25">
      <c r="L3155" s="643">
        <v>45457</v>
      </c>
      <c r="M3155" s="648">
        <v>3424.29</v>
      </c>
    </row>
    <row r="3156" spans="12:13" x14ac:dyDescent="0.25">
      <c r="L3156" s="643">
        <v>45458</v>
      </c>
      <c r="M3156" s="648">
        <v>3424.3</v>
      </c>
    </row>
    <row r="3157" spans="12:13" x14ac:dyDescent="0.25">
      <c r="L3157" s="643">
        <v>45459</v>
      </c>
      <c r="M3157" s="648">
        <v>3424.32</v>
      </c>
    </row>
    <row r="3158" spans="12:13" x14ac:dyDescent="0.25">
      <c r="L3158" s="643">
        <v>45460</v>
      </c>
      <c r="M3158" s="648">
        <v>3423.25</v>
      </c>
    </row>
    <row r="3159" spans="12:13" x14ac:dyDescent="0.25">
      <c r="L3159" s="643">
        <v>45461</v>
      </c>
      <c r="M3159" s="648">
        <v>3423.39</v>
      </c>
    </row>
    <row r="3160" spans="12:13" x14ac:dyDescent="0.25">
      <c r="L3160" s="643">
        <v>45462</v>
      </c>
      <c r="M3160" s="648">
        <v>3423.85</v>
      </c>
    </row>
    <row r="3161" spans="12:13" x14ac:dyDescent="0.25">
      <c r="L3161" s="643">
        <v>45463</v>
      </c>
      <c r="M3161" s="648">
        <v>3438.88</v>
      </c>
    </row>
    <row r="3162" spans="12:13" x14ac:dyDescent="0.25">
      <c r="L3162" s="643">
        <v>45464</v>
      </c>
      <c r="M3162" s="648">
        <v>3439.25</v>
      </c>
    </row>
    <row r="3163" spans="12:13" x14ac:dyDescent="0.25">
      <c r="L3163" s="643">
        <v>45465</v>
      </c>
      <c r="M3163" s="648">
        <v>3439.26</v>
      </c>
    </row>
    <row r="3164" spans="12:13" x14ac:dyDescent="0.25">
      <c r="L3164" s="643">
        <v>45466</v>
      </c>
      <c r="M3164" s="648">
        <v>3439.27</v>
      </c>
    </row>
    <row r="3165" spans="12:13" x14ac:dyDescent="0.25">
      <c r="L3165" s="643">
        <v>45467</v>
      </c>
      <c r="M3165" s="648">
        <v>3440.95</v>
      </c>
    </row>
    <row r="3166" spans="12:13" x14ac:dyDescent="0.25">
      <c r="L3166" s="643">
        <v>45468</v>
      </c>
      <c r="M3166" s="648">
        <v>3440.93</v>
      </c>
    </row>
    <row r="3167" spans="12:13" x14ac:dyDescent="0.25">
      <c r="L3167" s="643">
        <v>45469</v>
      </c>
      <c r="M3167" s="648">
        <v>3442.59</v>
      </c>
    </row>
    <row r="3168" spans="12:13" x14ac:dyDescent="0.25">
      <c r="L3168" s="643">
        <v>45470</v>
      </c>
      <c r="M3168" s="648">
        <v>3442.37</v>
      </c>
    </row>
    <row r="3169" spans="12:13" x14ac:dyDescent="0.25">
      <c r="L3169" s="643">
        <v>45471</v>
      </c>
      <c r="M3169" s="648">
        <v>3459.4</v>
      </c>
    </row>
    <row r="3170" spans="12:13" x14ac:dyDescent="0.25">
      <c r="L3170" s="643">
        <v>45472</v>
      </c>
      <c r="M3170" s="648">
        <v>3459.42</v>
      </c>
    </row>
    <row r="3171" spans="12:13" x14ac:dyDescent="0.25">
      <c r="L3171" s="643">
        <v>45473</v>
      </c>
      <c r="M3171" s="648">
        <v>3459.43</v>
      </c>
    </row>
    <row r="3172" spans="12:13" x14ac:dyDescent="0.25">
      <c r="L3172" s="643">
        <v>45474</v>
      </c>
      <c r="M3172" s="648">
        <v>3458.08</v>
      </c>
    </row>
    <row r="3173" spans="12:13" x14ac:dyDescent="0.25">
      <c r="L3173" s="643">
        <v>45475</v>
      </c>
      <c r="M3173" s="648">
        <v>3464.66</v>
      </c>
    </row>
    <row r="3174" spans="12:13" x14ac:dyDescent="0.25">
      <c r="L3174" s="643">
        <v>45476</v>
      </c>
      <c r="M3174" s="648">
        <v>3465.63</v>
      </c>
    </row>
    <row r="3175" spans="12:13" x14ac:dyDescent="0.25">
      <c r="L3175" s="643">
        <v>45477</v>
      </c>
      <c r="M3175" s="648">
        <v>3464.05</v>
      </c>
    </row>
    <row r="3176" spans="12:13" x14ac:dyDescent="0.25">
      <c r="L3176" s="643">
        <v>45478</v>
      </c>
      <c r="M3176" s="648">
        <v>3465.24</v>
      </c>
    </row>
    <row r="3177" spans="12:13" x14ac:dyDescent="0.25">
      <c r="L3177" s="643">
        <v>45479</v>
      </c>
      <c r="M3177" s="648">
        <v>3465.25</v>
      </c>
    </row>
    <row r="3178" spans="12:13" x14ac:dyDescent="0.25">
      <c r="L3178" s="643">
        <v>45480</v>
      </c>
      <c r="M3178" s="648">
        <v>3465.27</v>
      </c>
    </row>
    <row r="3179" spans="12:13" x14ac:dyDescent="0.25">
      <c r="L3179" s="643">
        <v>45481</v>
      </c>
      <c r="M3179" s="648">
        <v>3473.02</v>
      </c>
    </row>
    <row r="3180" spans="12:13" x14ac:dyDescent="0.25">
      <c r="L3180" s="643">
        <v>45482</v>
      </c>
      <c r="M3180" s="648">
        <v>3474.79</v>
      </c>
    </row>
    <row r="3181" spans="12:13" x14ac:dyDescent="0.25">
      <c r="L3181" s="643">
        <v>45483</v>
      </c>
      <c r="M3181" s="648">
        <v>3475.93</v>
      </c>
    </row>
    <row r="3182" spans="12:13" x14ac:dyDescent="0.25">
      <c r="L3182" s="643">
        <v>45484</v>
      </c>
      <c r="M3182" s="648">
        <v>3481.91</v>
      </c>
    </row>
    <row r="3183" spans="12:13" x14ac:dyDescent="0.25">
      <c r="L3183" s="643">
        <v>45485</v>
      </c>
      <c r="M3183" s="648">
        <v>3482.54</v>
      </c>
    </row>
    <row r="3184" spans="12:13" x14ac:dyDescent="0.25">
      <c r="L3184" s="643">
        <v>45486</v>
      </c>
      <c r="M3184" s="648">
        <v>3482.56</v>
      </c>
    </row>
    <row r="3185" spans="12:13" x14ac:dyDescent="0.25">
      <c r="L3185" s="643">
        <v>45487</v>
      </c>
      <c r="M3185" s="648">
        <v>3482.58</v>
      </c>
    </row>
    <row r="3186" spans="12:13" x14ac:dyDescent="0.25">
      <c r="L3186" s="643">
        <v>45488</v>
      </c>
      <c r="M3186" s="648">
        <v>3482.96</v>
      </c>
    </row>
    <row r="3187" spans="12:13" x14ac:dyDescent="0.25">
      <c r="L3187" s="643">
        <v>45489</v>
      </c>
      <c r="M3187" s="648">
        <v>3497.35</v>
      </c>
    </row>
    <row r="3188" spans="12:13" x14ac:dyDescent="0.25">
      <c r="L3188" s="643">
        <v>45490</v>
      </c>
      <c r="M3188" s="648">
        <v>3497.56</v>
      </c>
    </row>
    <row r="3189" spans="12:13" x14ac:dyDescent="0.25">
      <c r="L3189" s="643">
        <v>45491</v>
      </c>
      <c r="M3189" s="648">
        <v>3502.76</v>
      </c>
    </row>
    <row r="3190" spans="12:13" x14ac:dyDescent="0.25">
      <c r="L3190" s="643">
        <v>45492</v>
      </c>
      <c r="M3190" s="648">
        <v>3486.83</v>
      </c>
    </row>
    <row r="3191" spans="12:13" x14ac:dyDescent="0.25">
      <c r="L3191" s="643">
        <v>45493</v>
      </c>
      <c r="M3191" s="648">
        <v>3486.86</v>
      </c>
    </row>
    <row r="3192" spans="12:13" x14ac:dyDescent="0.25">
      <c r="L3192" s="643">
        <v>45494</v>
      </c>
      <c r="M3192" s="648">
        <v>3486.89</v>
      </c>
    </row>
    <row r="3193" spans="12:13" x14ac:dyDescent="0.25">
      <c r="L3193" s="643">
        <v>45495</v>
      </c>
      <c r="M3193" s="648">
        <v>3500.93</v>
      </c>
    </row>
    <row r="3194" spans="12:13" x14ac:dyDescent="0.25">
      <c r="L3194" s="643">
        <v>45496</v>
      </c>
      <c r="M3194" s="648">
        <v>3498.31</v>
      </c>
    </row>
    <row r="3195" spans="12:13" x14ac:dyDescent="0.25">
      <c r="L3195" s="643">
        <v>45497</v>
      </c>
      <c r="M3195" s="648">
        <v>3498.58</v>
      </c>
    </row>
    <row r="3196" spans="12:13" x14ac:dyDescent="0.25">
      <c r="L3196" s="643">
        <v>45498</v>
      </c>
      <c r="M3196" s="648">
        <v>3498.29</v>
      </c>
    </row>
    <row r="3197" spans="12:13" x14ac:dyDescent="0.25">
      <c r="L3197" s="643">
        <v>45499</v>
      </c>
      <c r="M3197" s="648">
        <v>3501.34</v>
      </c>
    </row>
    <row r="3198" spans="12:13" x14ac:dyDescent="0.25">
      <c r="L3198" s="643">
        <v>45500</v>
      </c>
      <c r="M3198" s="648">
        <v>3501.38</v>
      </c>
    </row>
    <row r="3199" spans="12:13" x14ac:dyDescent="0.25">
      <c r="L3199" s="643">
        <v>45501</v>
      </c>
      <c r="M3199" s="648">
        <v>3501.41</v>
      </c>
    </row>
    <row r="3200" spans="12:13" x14ac:dyDescent="0.25">
      <c r="L3200" s="643">
        <v>45502</v>
      </c>
      <c r="M3200" s="648">
        <v>3501.6</v>
      </c>
    </row>
    <row r="3201" spans="12:13" x14ac:dyDescent="0.25">
      <c r="L3201" s="643">
        <v>45503</v>
      </c>
      <c r="M3201" s="648">
        <v>3498.66</v>
      </c>
    </row>
    <row r="3202" spans="12:13" x14ac:dyDescent="0.25">
      <c r="L3202" s="643">
        <v>45504</v>
      </c>
      <c r="M3202" s="648">
        <v>3499.23</v>
      </c>
    </row>
    <row r="3203" spans="12:13" x14ac:dyDescent="0.25">
      <c r="L3203" s="643">
        <v>45505</v>
      </c>
      <c r="M3203" s="648">
        <v>3501.25</v>
      </c>
    </row>
    <row r="3204" spans="12:13" x14ac:dyDescent="0.25">
      <c r="L3204" s="643">
        <v>45506</v>
      </c>
      <c r="M3204" s="648">
        <v>3501.35</v>
      </c>
    </row>
    <row r="3205" spans="12:13" x14ac:dyDescent="0.25">
      <c r="L3205" s="643">
        <v>45507</v>
      </c>
      <c r="M3205" s="648">
        <v>3501.37</v>
      </c>
    </row>
    <row r="3206" spans="12:13" x14ac:dyDescent="0.25">
      <c r="L3206" s="643">
        <v>45508</v>
      </c>
      <c r="M3206" s="648">
        <v>3501.4</v>
      </c>
    </row>
    <row r="3207" spans="12:13" x14ac:dyDescent="0.25">
      <c r="L3207" s="643">
        <v>45509</v>
      </c>
      <c r="M3207" s="648">
        <v>3497.5</v>
      </c>
    </row>
    <row r="3208" spans="12:13" x14ac:dyDescent="0.25">
      <c r="L3208" s="643">
        <v>45510</v>
      </c>
      <c r="M3208" s="648">
        <v>3498.09</v>
      </c>
    </row>
    <row r="3209" spans="12:13" x14ac:dyDescent="0.25">
      <c r="L3209" s="643">
        <v>45511</v>
      </c>
      <c r="M3209" s="648">
        <v>3499.05</v>
      </c>
    </row>
    <row r="3210" spans="12:13" x14ac:dyDescent="0.25">
      <c r="L3210" s="643">
        <v>45512</v>
      </c>
      <c r="M3210" s="648">
        <v>3501.83</v>
      </c>
    </row>
    <row r="3211" spans="12:13" x14ac:dyDescent="0.25">
      <c r="L3211" s="643">
        <v>45513</v>
      </c>
      <c r="M3211" s="648">
        <v>3503.1</v>
      </c>
    </row>
    <row r="3212" spans="12:13" x14ac:dyDescent="0.25">
      <c r="L3212" s="643">
        <v>45514</v>
      </c>
      <c r="M3212" s="648">
        <v>3503.13</v>
      </c>
    </row>
    <row r="3213" spans="12:13" x14ac:dyDescent="0.25">
      <c r="L3213" s="643">
        <v>45515</v>
      </c>
      <c r="M3213" s="648">
        <v>3503.15</v>
      </c>
    </row>
    <row r="3214" spans="12:13" x14ac:dyDescent="0.25">
      <c r="L3214" s="643">
        <v>45516</v>
      </c>
      <c r="M3214" s="648">
        <v>3506.81</v>
      </c>
    </row>
    <row r="3215" spans="12:13" x14ac:dyDescent="0.25">
      <c r="L3215" s="643">
        <v>45517</v>
      </c>
      <c r="M3215" s="648">
        <v>3508.48</v>
      </c>
    </row>
    <row r="3216" spans="12:13" x14ac:dyDescent="0.25">
      <c r="L3216" s="643">
        <v>45518</v>
      </c>
      <c r="M3216" s="648">
        <v>3507.97</v>
      </c>
    </row>
    <row r="3217" spans="12:13" x14ac:dyDescent="0.25">
      <c r="L3217" s="643">
        <v>45519</v>
      </c>
      <c r="M3217" s="648">
        <v>3509.64</v>
      </c>
    </row>
    <row r="3218" spans="12:13" x14ac:dyDescent="0.25">
      <c r="L3218" s="643">
        <v>45520</v>
      </c>
      <c r="M3218" s="648">
        <v>3510.9</v>
      </c>
    </row>
    <row r="3219" spans="12:13" x14ac:dyDescent="0.25">
      <c r="L3219" s="643">
        <v>45521</v>
      </c>
      <c r="M3219" s="648">
        <v>3510.98</v>
      </c>
    </row>
    <row r="3220" spans="12:13" x14ac:dyDescent="0.25">
      <c r="L3220" s="643">
        <v>45522</v>
      </c>
      <c r="M3220" s="648">
        <v>3511.01</v>
      </c>
    </row>
    <row r="3221" spans="12:13" x14ac:dyDescent="0.25">
      <c r="L3221" s="643">
        <v>45523</v>
      </c>
      <c r="M3221" s="648">
        <v>3511.29</v>
      </c>
    </row>
    <row r="3222" spans="12:13" x14ac:dyDescent="0.25">
      <c r="L3222" s="643">
        <v>45524</v>
      </c>
      <c r="M3222" s="648">
        <v>3506.25</v>
      </c>
    </row>
    <row r="3223" spans="12:13" x14ac:dyDescent="0.25">
      <c r="L3223" s="643">
        <v>45525</v>
      </c>
      <c r="M3223" s="648">
        <v>3518.53</v>
      </c>
    </row>
    <row r="3224" spans="12:13" x14ac:dyDescent="0.25">
      <c r="L3224" s="643">
        <v>45526</v>
      </c>
      <c r="M3224" s="648">
        <v>3522.91</v>
      </c>
    </row>
    <row r="3225" spans="12:13" x14ac:dyDescent="0.25">
      <c r="L3225" s="643">
        <v>45527</v>
      </c>
      <c r="M3225" s="648">
        <v>3526.63</v>
      </c>
    </row>
    <row r="3226" spans="12:13" x14ac:dyDescent="0.25">
      <c r="L3226" s="643">
        <v>45528</v>
      </c>
      <c r="M3226" s="648">
        <v>3526.63</v>
      </c>
    </row>
    <row r="3227" spans="12:13" x14ac:dyDescent="0.25">
      <c r="L3227" s="643">
        <v>45529</v>
      </c>
      <c r="M3227" s="648">
        <v>3526.63</v>
      </c>
    </row>
    <row r="3228" spans="12:13" x14ac:dyDescent="0.25">
      <c r="L3228" s="643">
        <v>45530</v>
      </c>
      <c r="M3228" s="648">
        <v>3525.43</v>
      </c>
    </row>
    <row r="3229" spans="12:13" x14ac:dyDescent="0.25">
      <c r="L3229" s="643">
        <v>45531</v>
      </c>
      <c r="M3229" s="648">
        <v>3526.49</v>
      </c>
    </row>
    <row r="3230" spans="12:13" x14ac:dyDescent="0.25">
      <c r="L3230" s="643">
        <v>45532</v>
      </c>
      <c r="M3230" s="648">
        <v>3532.12</v>
      </c>
    </row>
    <row r="3231" spans="12:13" x14ac:dyDescent="0.25">
      <c r="L3231" s="643">
        <v>45533</v>
      </c>
      <c r="M3231" s="648">
        <v>3536.79</v>
      </c>
    </row>
    <row r="3232" spans="12:13" x14ac:dyDescent="0.25">
      <c r="L3232" s="643">
        <v>45534</v>
      </c>
      <c r="M3232" s="648">
        <v>3538.83</v>
      </c>
    </row>
    <row r="3233" spans="12:13" x14ac:dyDescent="0.25">
      <c r="L3233" s="643">
        <v>45535</v>
      </c>
      <c r="M3233" s="648">
        <v>3538.83</v>
      </c>
    </row>
    <row r="3234" spans="12:13" x14ac:dyDescent="0.25">
      <c r="L3234" s="643">
        <v>45536</v>
      </c>
      <c r="M3234" s="648">
        <v>3538.83</v>
      </c>
    </row>
    <row r="3235" spans="12:13" x14ac:dyDescent="0.25">
      <c r="L3235" s="643">
        <v>45537</v>
      </c>
      <c r="M3235" s="648">
        <v>3539.91</v>
      </c>
    </row>
    <row r="3236" spans="12:13" x14ac:dyDescent="0.25">
      <c r="L3236" s="643">
        <v>45538</v>
      </c>
      <c r="M3236" s="648">
        <v>3536.12</v>
      </c>
    </row>
    <row r="3237" spans="12:13" x14ac:dyDescent="0.25">
      <c r="L3237" s="643">
        <v>45539</v>
      </c>
      <c r="M3237" s="648">
        <v>3550.37</v>
      </c>
    </row>
    <row r="3238" spans="12:13" x14ac:dyDescent="0.25">
      <c r="L3238" s="643">
        <v>45540</v>
      </c>
      <c r="M3238" s="648">
        <v>3554.32</v>
      </c>
    </row>
    <row r="3239" spans="12:13" x14ac:dyDescent="0.25">
      <c r="L3239" s="643">
        <v>45541</v>
      </c>
      <c r="M3239" s="648">
        <v>3551.17</v>
      </c>
    </row>
    <row r="3240" spans="12:13" x14ac:dyDescent="0.25">
      <c r="L3240" s="643">
        <v>45542</v>
      </c>
      <c r="M3240" s="648">
        <v>3551.18</v>
      </c>
    </row>
    <row r="3241" spans="12:13" x14ac:dyDescent="0.25">
      <c r="L3241" s="643">
        <v>45543</v>
      </c>
      <c r="M3241" s="648">
        <v>3551.19</v>
      </c>
    </row>
    <row r="3242" spans="12:13" x14ac:dyDescent="0.25">
      <c r="L3242" s="643">
        <v>45544</v>
      </c>
      <c r="M3242" s="648">
        <v>3552.02</v>
      </c>
    </row>
    <row r="3243" spans="12:13" x14ac:dyDescent="0.25">
      <c r="L3243" s="643">
        <v>45545</v>
      </c>
      <c r="M3243" s="648">
        <v>3554.41</v>
      </c>
    </row>
    <row r="3244" spans="12:13" x14ac:dyDescent="0.25">
      <c r="L3244" s="643">
        <v>45546</v>
      </c>
      <c r="M3244" s="648">
        <v>3551.83</v>
      </c>
    </row>
    <row r="3245" spans="12:13" x14ac:dyDescent="0.25">
      <c r="L3245" s="643">
        <v>45547</v>
      </c>
      <c r="M3245" s="648">
        <v>3555.24</v>
      </c>
    </row>
    <row r="3246" spans="12:13" x14ac:dyDescent="0.25">
      <c r="L3246" s="643">
        <v>45548</v>
      </c>
      <c r="M3246" s="648">
        <v>3556.76</v>
      </c>
    </row>
    <row r="3247" spans="12:13" x14ac:dyDescent="0.25">
      <c r="L3247" s="643">
        <v>45549</v>
      </c>
      <c r="M3247" s="648">
        <v>3556.77</v>
      </c>
    </row>
    <row r="3248" spans="12:13" x14ac:dyDescent="0.25">
      <c r="L3248" s="643">
        <v>45550</v>
      </c>
      <c r="M3248" s="648">
        <v>3557.28</v>
      </c>
    </row>
    <row r="3249" spans="12:13" x14ac:dyDescent="0.25">
      <c r="L3249" s="643">
        <v>45551</v>
      </c>
      <c r="M3249" s="648">
        <v>3553.53</v>
      </c>
    </row>
    <row r="3250" spans="12:13" x14ac:dyDescent="0.25">
      <c r="L3250" s="643">
        <v>45552</v>
      </c>
      <c r="M3250" s="648">
        <v>3556.31</v>
      </c>
    </row>
    <row r="3251" spans="12:13" x14ac:dyDescent="0.25">
      <c r="L3251" s="643">
        <v>45553</v>
      </c>
      <c r="M3251" s="648">
        <v>3558.73</v>
      </c>
    </row>
    <row r="3252" spans="12:13" x14ac:dyDescent="0.25">
      <c r="L3252" s="643">
        <v>45554</v>
      </c>
      <c r="M3252" s="648">
        <v>3561.92</v>
      </c>
    </row>
    <row r="3253" spans="12:13" x14ac:dyDescent="0.25">
      <c r="L3253" s="643">
        <v>45555</v>
      </c>
      <c r="M3253" s="648">
        <v>3558.38</v>
      </c>
    </row>
    <row r="3254" spans="12:13" x14ac:dyDescent="0.25">
      <c r="L3254" s="643">
        <v>45556</v>
      </c>
      <c r="M3254" s="648">
        <v>3558.42</v>
      </c>
    </row>
    <row r="3255" spans="12:13" x14ac:dyDescent="0.25">
      <c r="L3255" s="643">
        <v>45557</v>
      </c>
      <c r="M3255" s="648">
        <v>3558.47</v>
      </c>
    </row>
    <row r="3256" spans="12:13" x14ac:dyDescent="0.25">
      <c r="L3256" s="643">
        <v>45558</v>
      </c>
      <c r="M3256" s="648">
        <v>3558.83</v>
      </c>
    </row>
    <row r="3257" spans="12:13" x14ac:dyDescent="0.25">
      <c r="L3257" s="643">
        <v>45559</v>
      </c>
      <c r="M3257" s="648">
        <v>3560.38</v>
      </c>
    </row>
    <row r="3258" spans="12:13" x14ac:dyDescent="0.25">
      <c r="L3258" s="643">
        <v>45560</v>
      </c>
      <c r="M3258" s="648">
        <v>3558.16</v>
      </c>
    </row>
    <row r="3259" spans="12:13" x14ac:dyDescent="0.25">
      <c r="L3259" s="643">
        <v>45561</v>
      </c>
      <c r="M3259" s="648">
        <v>3558.41</v>
      </c>
    </row>
    <row r="3260" spans="12:13" x14ac:dyDescent="0.25">
      <c r="L3260" s="643">
        <v>45562</v>
      </c>
      <c r="M3260" s="648">
        <v>3571.31</v>
      </c>
    </row>
    <row r="3261" spans="12:13" x14ac:dyDescent="0.25">
      <c r="L3261" s="643">
        <v>45563</v>
      </c>
      <c r="M3261" s="648">
        <v>3571.32</v>
      </c>
    </row>
    <row r="3262" spans="12:13" x14ac:dyDescent="0.25">
      <c r="L3262" s="643">
        <v>45564</v>
      </c>
      <c r="M3262" s="648">
        <v>3571.33</v>
      </c>
    </row>
    <row r="3263" spans="12:13" x14ac:dyDescent="0.25">
      <c r="L3263" s="643">
        <v>45565</v>
      </c>
      <c r="M3263" s="648">
        <v>3570.94</v>
      </c>
    </row>
    <row r="3264" spans="12:13" x14ac:dyDescent="0.25">
      <c r="L3264" s="643">
        <v>45566</v>
      </c>
      <c r="M3264" s="648">
        <v>3573.5</v>
      </c>
    </row>
    <row r="3265" spans="12:13" x14ac:dyDescent="0.25">
      <c r="L3265" s="643">
        <v>45567</v>
      </c>
      <c r="M3265" s="648">
        <v>3579.62</v>
      </c>
    </row>
    <row r="3266" spans="12:13" x14ac:dyDescent="0.25">
      <c r="L3266" s="643">
        <v>45568</v>
      </c>
      <c r="M3266" s="648">
        <v>3573.49</v>
      </c>
    </row>
    <row r="3267" spans="12:13" x14ac:dyDescent="0.25">
      <c r="L3267" s="643">
        <v>45569</v>
      </c>
      <c r="M3267" s="648">
        <v>3588.61</v>
      </c>
    </row>
    <row r="3268" spans="12:13" x14ac:dyDescent="0.25">
      <c r="L3268" s="643">
        <v>45570</v>
      </c>
      <c r="M3268" s="648">
        <v>3588.63</v>
      </c>
    </row>
    <row r="3269" spans="12:13" x14ac:dyDescent="0.25">
      <c r="L3269" s="643">
        <v>45571</v>
      </c>
      <c r="M3269" s="648">
        <v>3588.64</v>
      </c>
    </row>
    <row r="3270" spans="12:13" x14ac:dyDescent="0.25">
      <c r="L3270" s="643">
        <v>45572</v>
      </c>
      <c r="M3270" s="648">
        <v>3602.96</v>
      </c>
    </row>
    <row r="3271" spans="12:13" x14ac:dyDescent="0.25">
      <c r="L3271" s="643">
        <v>45573</v>
      </c>
      <c r="M3271" s="648">
        <v>3603.38</v>
      </c>
    </row>
    <row r="3272" spans="12:13" x14ac:dyDescent="0.25">
      <c r="L3272" s="643">
        <v>45574</v>
      </c>
      <c r="M3272" s="648">
        <v>3603.91</v>
      </c>
    </row>
    <row r="3273" spans="12:13" x14ac:dyDescent="0.25">
      <c r="L3273" s="643">
        <v>45575</v>
      </c>
      <c r="M3273" s="648">
        <v>3603.26</v>
      </c>
    </row>
    <row r="3274" spans="12:13" x14ac:dyDescent="0.25">
      <c r="L3274" s="643">
        <v>45576</v>
      </c>
      <c r="M3274" s="648">
        <v>3604.51</v>
      </c>
    </row>
    <row r="3275" spans="12:13" x14ac:dyDescent="0.25">
      <c r="L3275" s="643">
        <v>45577</v>
      </c>
      <c r="M3275" s="648">
        <v>3604.53</v>
      </c>
    </row>
    <row r="3276" spans="12:13" x14ac:dyDescent="0.25">
      <c r="L3276" s="643">
        <v>45578</v>
      </c>
      <c r="M3276" s="648">
        <v>3604.55</v>
      </c>
    </row>
    <row r="3277" spans="12:13" x14ac:dyDescent="0.25">
      <c r="L3277" s="643">
        <v>45579</v>
      </c>
      <c r="M3277" s="648">
        <v>3603.95</v>
      </c>
    </row>
    <row r="3278" spans="12:13" x14ac:dyDescent="0.25">
      <c r="L3278" s="643">
        <v>45580</v>
      </c>
      <c r="M3278" s="648">
        <v>3608.33</v>
      </c>
    </row>
    <row r="3279" spans="12:13" x14ac:dyDescent="0.25">
      <c r="L3279" s="643">
        <v>45581</v>
      </c>
      <c r="M3279" s="648">
        <v>3608.41</v>
      </c>
    </row>
    <row r="3280" spans="12:13" x14ac:dyDescent="0.25">
      <c r="L3280" s="643">
        <v>45582</v>
      </c>
      <c r="M3280" s="648">
        <v>3608.42</v>
      </c>
    </row>
    <row r="3281" spans="12:13" x14ac:dyDescent="0.25">
      <c r="L3281" s="643">
        <v>45583</v>
      </c>
      <c r="M3281" s="648">
        <v>3598.77</v>
      </c>
    </row>
    <row r="3282" spans="12:13" x14ac:dyDescent="0.25">
      <c r="L3282" s="643">
        <v>45584</v>
      </c>
      <c r="M3282" s="648">
        <v>3598.79</v>
      </c>
    </row>
    <row r="3283" spans="12:13" x14ac:dyDescent="0.25">
      <c r="L3283" s="643">
        <v>45585</v>
      </c>
      <c r="M3283" s="648">
        <v>3598.8</v>
      </c>
    </row>
    <row r="3284" spans="12:13" x14ac:dyDescent="0.25">
      <c r="L3284" s="643">
        <v>45586</v>
      </c>
      <c r="M3284" s="648">
        <v>3597.22</v>
      </c>
    </row>
    <row r="3285" spans="12:13" x14ac:dyDescent="0.25">
      <c r="L3285" s="643">
        <v>45587</v>
      </c>
      <c r="M3285" s="648">
        <v>3621.96</v>
      </c>
    </row>
    <row r="3286" spans="12:13" x14ac:dyDescent="0.25">
      <c r="L3286" s="643">
        <v>45588</v>
      </c>
      <c r="M3286" s="648">
        <v>3620.92</v>
      </c>
    </row>
    <row r="3287" spans="12:13" x14ac:dyDescent="0.25">
      <c r="L3287" s="643">
        <v>45589</v>
      </c>
      <c r="M3287" s="648">
        <v>3621.38</v>
      </c>
    </row>
    <row r="3288" spans="12:13" x14ac:dyDescent="0.25">
      <c r="L3288" s="643">
        <v>45590</v>
      </c>
      <c r="M3288" s="648">
        <v>3605.79</v>
      </c>
    </row>
    <row r="3289" spans="12:13" x14ac:dyDescent="0.25">
      <c r="L3289" s="643">
        <v>45591</v>
      </c>
      <c r="M3289" s="648">
        <v>3636.24</v>
      </c>
    </row>
    <row r="3290" spans="12:13" x14ac:dyDescent="0.25">
      <c r="L3290" s="643">
        <v>45592</v>
      </c>
      <c r="M3290" s="648">
        <v>3636.26</v>
      </c>
    </row>
    <row r="3291" spans="12:13" x14ac:dyDescent="0.25">
      <c r="L3291" s="643">
        <v>45593</v>
      </c>
      <c r="M3291" s="648">
        <v>3605.89</v>
      </c>
    </row>
    <row r="3292" spans="12:13" x14ac:dyDescent="0.25">
      <c r="L3292" s="643">
        <v>45594</v>
      </c>
      <c r="M3292" s="648">
        <v>3623.74</v>
      </c>
    </row>
    <row r="3293" spans="12:13" x14ac:dyDescent="0.25">
      <c r="L3293" s="643">
        <v>45595</v>
      </c>
      <c r="M3293" s="648">
        <v>3623.77</v>
      </c>
    </row>
    <row r="3294" spans="12:13" x14ac:dyDescent="0.25">
      <c r="L3294" s="643">
        <v>45596</v>
      </c>
      <c r="M3294" s="648">
        <v>3619.66</v>
      </c>
    </row>
    <row r="3295" spans="12:13" x14ac:dyDescent="0.25">
      <c r="L3295" s="643">
        <v>45597</v>
      </c>
      <c r="M3295" s="648">
        <v>3615.73</v>
      </c>
    </row>
    <row r="3296" spans="12:13" x14ac:dyDescent="0.25">
      <c r="L3296" s="643">
        <v>45598</v>
      </c>
      <c r="M3296" s="648">
        <v>3615.8</v>
      </c>
    </row>
    <row r="3297" spans="12:13" x14ac:dyDescent="0.25">
      <c r="L3297" s="643">
        <v>45599</v>
      </c>
      <c r="M3297" s="648">
        <v>3615.87</v>
      </c>
    </row>
    <row r="3298" spans="12:13" x14ac:dyDescent="0.25">
      <c r="L3298" s="643">
        <v>45600</v>
      </c>
      <c r="M3298" s="648">
        <v>3615.29</v>
      </c>
    </row>
    <row r="3299" spans="12:13" x14ac:dyDescent="0.25">
      <c r="L3299" s="643">
        <v>45601</v>
      </c>
      <c r="M3299" s="648">
        <v>3616.63</v>
      </c>
    </row>
    <row r="3300" spans="12:13" x14ac:dyDescent="0.25">
      <c r="L3300" s="643">
        <v>45602</v>
      </c>
      <c r="M3300" s="648">
        <v>3621.3</v>
      </c>
    </row>
    <row r="3301" spans="12:13" x14ac:dyDescent="0.25">
      <c r="L3301" s="643">
        <v>45603</v>
      </c>
      <c r="M3301" s="648">
        <v>3624.59</v>
      </c>
    </row>
    <row r="3302" spans="12:13" x14ac:dyDescent="0.25">
      <c r="L3302" s="643">
        <v>45604</v>
      </c>
      <c r="M3302" s="648">
        <v>3625.61</v>
      </c>
    </row>
    <row r="3303" spans="12:13" x14ac:dyDescent="0.25">
      <c r="L3303" s="643">
        <v>45605</v>
      </c>
      <c r="M3303" s="648">
        <v>3625.69</v>
      </c>
    </row>
    <row r="3304" spans="12:13" x14ac:dyDescent="0.25">
      <c r="L3304" s="643">
        <v>45606</v>
      </c>
      <c r="M3304" s="648">
        <v>3625.77</v>
      </c>
    </row>
    <row r="3305" spans="12:13" x14ac:dyDescent="0.25">
      <c r="L3305" s="643">
        <v>45607</v>
      </c>
      <c r="M3305" s="648">
        <v>3625.45</v>
      </c>
    </row>
    <row r="3306" spans="12:13" x14ac:dyDescent="0.25">
      <c r="L3306" s="643">
        <v>45608</v>
      </c>
      <c r="M3306" s="648">
        <v>3628.57</v>
      </c>
    </row>
    <row r="3307" spans="12:13" x14ac:dyDescent="0.25">
      <c r="L3307" s="643">
        <v>45609</v>
      </c>
      <c r="M3307" s="648">
        <v>3632.17</v>
      </c>
    </row>
    <row r="3308" spans="12:13" x14ac:dyDescent="0.25">
      <c r="L3308" s="643">
        <v>45610</v>
      </c>
      <c r="M3308" s="648">
        <v>3633.75</v>
      </c>
    </row>
    <row r="3309" spans="12:13" x14ac:dyDescent="0.25">
      <c r="L3309" s="643">
        <v>45611</v>
      </c>
      <c r="M3309" s="648">
        <v>3631.04</v>
      </c>
    </row>
    <row r="3310" spans="12:13" x14ac:dyDescent="0.25">
      <c r="L3310" s="643">
        <v>45612</v>
      </c>
      <c r="M3310" s="648">
        <v>3631.13</v>
      </c>
    </row>
    <row r="3311" spans="12:13" x14ac:dyDescent="0.25">
      <c r="L3311" s="643">
        <v>45613</v>
      </c>
      <c r="M3311" s="648">
        <v>3631.23</v>
      </c>
    </row>
    <row r="3312" spans="12:13" x14ac:dyDescent="0.25">
      <c r="L3312" s="643">
        <v>45614</v>
      </c>
      <c r="M3312" s="648">
        <v>3631.89</v>
      </c>
    </row>
    <row r="3313" spans="12:13" x14ac:dyDescent="0.25">
      <c r="L3313" s="643">
        <v>45615</v>
      </c>
      <c r="M3313" s="648">
        <v>3629.46</v>
      </c>
    </row>
    <row r="3314" spans="12:13" x14ac:dyDescent="0.25">
      <c r="L3314" s="643">
        <v>45616</v>
      </c>
      <c r="M3314" s="648">
        <v>3627.87</v>
      </c>
    </row>
    <row r="3315" spans="12:13" x14ac:dyDescent="0.25">
      <c r="L3315" s="643">
        <v>45617</v>
      </c>
      <c r="M3315" s="648">
        <v>3629.24</v>
      </c>
    </row>
    <row r="3316" spans="12:13" x14ac:dyDescent="0.25">
      <c r="L3316" s="643">
        <v>45618</v>
      </c>
      <c r="M3316" s="648">
        <v>3632.76</v>
      </c>
    </row>
    <row r="3317" spans="12:13" x14ac:dyDescent="0.25">
      <c r="L3317" s="643">
        <v>45619</v>
      </c>
      <c r="M3317" s="648">
        <v>3632.96</v>
      </c>
    </row>
    <row r="3318" spans="12:13" x14ac:dyDescent="0.25">
      <c r="L3318" s="643">
        <v>45620</v>
      </c>
      <c r="M3318" s="648">
        <v>3633.06</v>
      </c>
    </row>
    <row r="3319" spans="12:13" x14ac:dyDescent="0.25">
      <c r="L3319" s="643">
        <v>45621</v>
      </c>
      <c r="M3319" s="648">
        <v>3634.46</v>
      </c>
    </row>
    <row r="3320" spans="12:13" x14ac:dyDescent="0.25">
      <c r="L3320" s="643">
        <v>45622</v>
      </c>
      <c r="M3320" s="648">
        <v>3639.14</v>
      </c>
    </row>
    <row r="3321" spans="12:13" x14ac:dyDescent="0.25">
      <c r="L3321" s="643">
        <v>45623</v>
      </c>
      <c r="M3321" s="648">
        <v>3639.25</v>
      </c>
    </row>
    <row r="3322" spans="12:13" x14ac:dyDescent="0.25">
      <c r="L3322" s="643">
        <v>45624</v>
      </c>
      <c r="M3322" s="648">
        <v>3636.89</v>
      </c>
    </row>
    <row r="3323" spans="12:13" x14ac:dyDescent="0.25">
      <c r="L3323" s="643">
        <v>45625</v>
      </c>
      <c r="M3323" s="648">
        <v>3637.32</v>
      </c>
    </row>
    <row r="3324" spans="12:13" x14ac:dyDescent="0.25">
      <c r="L3324" s="643">
        <v>45626</v>
      </c>
      <c r="M3324" s="648">
        <v>3637.42</v>
      </c>
    </row>
    <row r="3325" spans="12:13" x14ac:dyDescent="0.25">
      <c r="L3325" s="643">
        <v>45627</v>
      </c>
      <c r="M3325" s="648">
        <v>3637.52</v>
      </c>
    </row>
    <row r="3326" spans="12:13" x14ac:dyDescent="0.25">
      <c r="L3326" s="643">
        <v>45628</v>
      </c>
      <c r="M3326" s="648">
        <v>3640.58</v>
      </c>
    </row>
    <row r="3327" spans="12:13" x14ac:dyDescent="0.25">
      <c r="L3327" s="643">
        <v>45629</v>
      </c>
      <c r="M3327" s="648">
        <v>3642.01</v>
      </c>
    </row>
    <row r="3328" spans="12:13" x14ac:dyDescent="0.25">
      <c r="L3328" s="643">
        <v>45630</v>
      </c>
      <c r="M3328" s="648">
        <v>3641.65</v>
      </c>
    </row>
    <row r="3329" spans="12:13" x14ac:dyDescent="0.25">
      <c r="L3329" s="643">
        <v>45631</v>
      </c>
      <c r="M3329" s="648">
        <v>3641.37</v>
      </c>
    </row>
    <row r="3330" spans="12:13" x14ac:dyDescent="0.25">
      <c r="L3330" s="643">
        <v>45632</v>
      </c>
      <c r="M3330" s="648">
        <v>3639.91</v>
      </c>
    </row>
    <row r="3331" spans="12:13" x14ac:dyDescent="0.25">
      <c r="L3331" s="643">
        <v>45633</v>
      </c>
      <c r="M3331" s="648">
        <v>3640.01</v>
      </c>
    </row>
    <row r="3332" spans="12:13" x14ac:dyDescent="0.25">
      <c r="L3332" s="643">
        <v>45634</v>
      </c>
      <c r="M3332" s="648">
        <v>3640.11</v>
      </c>
    </row>
    <row r="3333" spans="12:13" x14ac:dyDescent="0.25">
      <c r="L3333" s="643">
        <v>45635</v>
      </c>
      <c r="M3333" s="648">
        <v>3634.5</v>
      </c>
    </row>
    <row r="3334" spans="12:13" x14ac:dyDescent="0.25">
      <c r="L3334" s="643">
        <v>45636</v>
      </c>
      <c r="M3334" s="648">
        <v>3634.7</v>
      </c>
    </row>
    <row r="3335" spans="12:13" x14ac:dyDescent="0.25">
      <c r="L3335" s="643">
        <v>45637</v>
      </c>
      <c r="M3335" s="648">
        <v>3638.32</v>
      </c>
    </row>
    <row r="3336" spans="12:13" x14ac:dyDescent="0.25">
      <c r="L3336" s="643">
        <v>45638</v>
      </c>
      <c r="M3336" s="648">
        <v>3637.84</v>
      </c>
    </row>
    <row r="3337" spans="12:13" x14ac:dyDescent="0.25">
      <c r="L3337" s="643">
        <v>45639</v>
      </c>
      <c r="M3337" s="648">
        <v>3637.28</v>
      </c>
    </row>
    <row r="3338" spans="12:13" x14ac:dyDescent="0.25">
      <c r="L3338" s="643">
        <v>45640</v>
      </c>
      <c r="M3338" s="648">
        <v>3638.44</v>
      </c>
    </row>
    <row r="3339" spans="12:13" x14ac:dyDescent="0.25">
      <c r="L3339" s="643">
        <v>45641</v>
      </c>
      <c r="M3339" s="648">
        <v>3638.54</v>
      </c>
    </row>
    <row r="3340" spans="12:13" x14ac:dyDescent="0.25">
      <c r="L3340" s="643">
        <v>45642</v>
      </c>
      <c r="M3340" s="648">
        <v>3616.16</v>
      </c>
    </row>
    <row r="3341" spans="12:13" x14ac:dyDescent="0.25">
      <c r="L3341" s="643">
        <v>45643</v>
      </c>
      <c r="M3341" s="648">
        <v>3627.32</v>
      </c>
    </row>
    <row r="3342" spans="12:13" x14ac:dyDescent="0.25">
      <c r="L3342" s="643">
        <v>45644</v>
      </c>
      <c r="M3342" s="648">
        <v>3629.73</v>
      </c>
    </row>
    <row r="3343" spans="12:13" x14ac:dyDescent="0.25">
      <c r="L3343" s="643">
        <v>45645</v>
      </c>
      <c r="M3343" s="648">
        <v>3634.74</v>
      </c>
    </row>
    <row r="3344" spans="12:13" x14ac:dyDescent="0.25">
      <c r="L3344" s="643">
        <v>45646</v>
      </c>
      <c r="M3344" s="648">
        <v>3636.16</v>
      </c>
    </row>
    <row r="3345" spans="12:13" x14ac:dyDescent="0.25">
      <c r="L3345" s="643">
        <v>45647</v>
      </c>
      <c r="M3345" s="648">
        <v>3636.27</v>
      </c>
    </row>
    <row r="3346" spans="12:13" x14ac:dyDescent="0.25">
      <c r="L3346" s="643">
        <v>45648</v>
      </c>
      <c r="M3346" s="648">
        <v>3636.38</v>
      </c>
    </row>
    <row r="3347" spans="12:13" x14ac:dyDescent="0.25">
      <c r="L3347" s="643">
        <v>45649</v>
      </c>
      <c r="M3347" s="648">
        <v>3631.74</v>
      </c>
    </row>
    <row r="3348" spans="12:13" x14ac:dyDescent="0.25">
      <c r="L3348" s="643">
        <v>45650</v>
      </c>
      <c r="M3348" s="648">
        <v>3637.35</v>
      </c>
    </row>
    <row r="3349" spans="12:13" x14ac:dyDescent="0.25">
      <c r="L3349" s="643">
        <v>45651</v>
      </c>
      <c r="M3349" s="648">
        <v>3636.02</v>
      </c>
    </row>
    <row r="3350" spans="12:13" x14ac:dyDescent="0.25">
      <c r="L3350" s="643">
        <v>45652</v>
      </c>
      <c r="M3350" s="648">
        <v>3634.73</v>
      </c>
    </row>
    <row r="3351" spans="12:13" x14ac:dyDescent="0.25">
      <c r="L3351" s="643">
        <v>45653</v>
      </c>
      <c r="M3351" s="648">
        <v>3633.23</v>
      </c>
    </row>
    <row r="3352" spans="12:13" x14ac:dyDescent="0.25">
      <c r="L3352" s="643">
        <v>45654</v>
      </c>
      <c r="M3352" s="648">
        <v>3633.34</v>
      </c>
    </row>
    <row r="3353" spans="12:13" x14ac:dyDescent="0.25">
      <c r="L3353" s="643">
        <v>45655</v>
      </c>
      <c r="M3353" s="648">
        <v>3633.45</v>
      </c>
    </row>
    <row r="3354" spans="12:13" x14ac:dyDescent="0.25">
      <c r="L3354" s="643">
        <v>45656</v>
      </c>
      <c r="M3354" s="648">
        <v>3632.67</v>
      </c>
    </row>
    <row r="3355" spans="12:13" x14ac:dyDescent="0.25">
      <c r="L3355" s="643">
        <v>45657</v>
      </c>
      <c r="M3355" s="648">
        <v>3636.62</v>
      </c>
    </row>
    <row r="3356" spans="12:13" x14ac:dyDescent="0.25">
      <c r="L3356" s="643">
        <v>45658</v>
      </c>
      <c r="M3356" s="648">
        <v>3636.73</v>
      </c>
    </row>
    <row r="3357" spans="12:13" x14ac:dyDescent="0.25">
      <c r="L3357" s="643">
        <v>45659</v>
      </c>
      <c r="M3357" s="648">
        <v>3633.17</v>
      </c>
    </row>
    <row r="3358" spans="12:13" x14ac:dyDescent="0.25">
      <c r="L3358" s="643">
        <v>45660</v>
      </c>
      <c r="M3358" s="648">
        <v>3641.77</v>
      </c>
    </row>
    <row r="3359" spans="12:13" x14ac:dyDescent="0.25">
      <c r="L3359" s="643">
        <v>45661</v>
      </c>
      <c r="M3359" s="648">
        <v>3641.89</v>
      </c>
    </row>
    <row r="3360" spans="12:13" x14ac:dyDescent="0.25">
      <c r="L3360" s="643">
        <v>45662</v>
      </c>
      <c r="M3360" s="648">
        <v>3642</v>
      </c>
    </row>
    <row r="3361" spans="12:13" x14ac:dyDescent="0.25">
      <c r="L3361" s="643">
        <v>45663</v>
      </c>
      <c r="M3361" s="648">
        <v>3642.5</v>
      </c>
    </row>
    <row r="3362" spans="12:13" x14ac:dyDescent="0.25">
      <c r="L3362" s="643">
        <v>45664</v>
      </c>
      <c r="M3362" s="648">
        <v>3640.83</v>
      </c>
    </row>
    <row r="3363" spans="12:13" x14ac:dyDescent="0.25">
      <c r="L3363" s="643">
        <v>45665</v>
      </c>
      <c r="M3363" s="648">
        <v>3639.67</v>
      </c>
    </row>
    <row r="3364" spans="12:13" x14ac:dyDescent="0.25">
      <c r="L3364" s="643">
        <v>45666</v>
      </c>
      <c r="M3364" s="648">
        <v>3641.72</v>
      </c>
    </row>
    <row r="3365" spans="12:13" x14ac:dyDescent="0.25">
      <c r="L3365" s="643">
        <v>45667</v>
      </c>
      <c r="M3365" s="648">
        <v>3637.77</v>
      </c>
    </row>
    <row r="3366" spans="12:13" x14ac:dyDescent="0.25">
      <c r="L3366" s="643">
        <v>45668</v>
      </c>
      <c r="M3366" s="648">
        <v>3637.87</v>
      </c>
    </row>
    <row r="3367" spans="12:13" x14ac:dyDescent="0.25">
      <c r="L3367" s="643">
        <v>45669</v>
      </c>
      <c r="M3367" s="648">
        <v>3637.98</v>
      </c>
    </row>
    <row r="3368" spans="12:13" x14ac:dyDescent="0.25">
      <c r="L3368" s="643">
        <v>45670</v>
      </c>
      <c r="M3368" s="648">
        <v>3636.27</v>
      </c>
    </row>
    <row r="3369" spans="12:13" x14ac:dyDescent="0.25">
      <c r="L3369" s="643">
        <v>45671</v>
      </c>
      <c r="M3369" s="648">
        <v>3627.85</v>
      </c>
    </row>
    <row r="3370" spans="12:13" x14ac:dyDescent="0.25">
      <c r="L3370" s="643">
        <v>45672</v>
      </c>
      <c r="M3370" s="648">
        <v>3634.6</v>
      </c>
    </row>
    <row r="3371" spans="12:13" x14ac:dyDescent="0.25">
      <c r="L3371" s="643">
        <v>45673</v>
      </c>
      <c r="M3371" s="648">
        <v>3634.57</v>
      </c>
    </row>
    <row r="3372" spans="12:13" x14ac:dyDescent="0.25">
      <c r="L3372" s="643">
        <v>45674</v>
      </c>
      <c r="M3372" s="648">
        <v>3640.17</v>
      </c>
    </row>
    <row r="3373" spans="12:13" x14ac:dyDescent="0.25">
      <c r="L3373" s="643">
        <v>45675</v>
      </c>
      <c r="M3373" s="648">
        <v>3640.85</v>
      </c>
    </row>
    <row r="3374" spans="12:13" x14ac:dyDescent="0.25">
      <c r="L3374" s="643">
        <v>45676</v>
      </c>
      <c r="M3374" s="648">
        <v>3640.99</v>
      </c>
    </row>
    <row r="3375" spans="12:13" x14ac:dyDescent="0.25">
      <c r="L3375" s="643">
        <v>45677</v>
      </c>
      <c r="M3375" s="648">
        <v>3641.83</v>
      </c>
    </row>
    <row r="3376" spans="12:13" x14ac:dyDescent="0.25">
      <c r="L3376" s="643">
        <v>45678</v>
      </c>
      <c r="M3376" s="648">
        <v>3646.03</v>
      </c>
    </row>
    <row r="3377" spans="12:13" x14ac:dyDescent="0.25">
      <c r="L3377" s="643">
        <v>45679</v>
      </c>
      <c r="M3377" s="648">
        <v>3640.15</v>
      </c>
    </row>
    <row r="3378" spans="12:13" x14ac:dyDescent="0.25">
      <c r="L3378" s="643">
        <v>45680</v>
      </c>
      <c r="M3378" s="648">
        <v>3640.61</v>
      </c>
    </row>
    <row r="3379" spans="12:13" x14ac:dyDescent="0.25">
      <c r="L3379" s="643">
        <v>45681</v>
      </c>
      <c r="M3379" s="648">
        <v>3639.3</v>
      </c>
    </row>
    <row r="3380" spans="12:13" x14ac:dyDescent="0.25">
      <c r="L3380" s="643">
        <v>45682</v>
      </c>
      <c r="M3380" s="648">
        <v>3638.95</v>
      </c>
    </row>
    <row r="3381" spans="12:13" x14ac:dyDescent="0.25">
      <c r="L3381" s="643">
        <v>45683</v>
      </c>
      <c r="M3381" s="648">
        <v>3639.05</v>
      </c>
    </row>
    <row r="3382" spans="12:13" x14ac:dyDescent="0.25">
      <c r="L3382" s="643">
        <v>45684</v>
      </c>
      <c r="M3382" s="648">
        <v>3637.78</v>
      </c>
    </row>
    <row r="3383" spans="12:13" x14ac:dyDescent="0.25">
      <c r="L3383" s="643">
        <v>45685</v>
      </c>
      <c r="M3383" s="648">
        <v>3639.35</v>
      </c>
    </row>
    <row r="3384" spans="12:13" x14ac:dyDescent="0.25">
      <c r="L3384" s="643">
        <v>45686</v>
      </c>
      <c r="M3384" s="648">
        <v>3632.76</v>
      </c>
    </row>
    <row r="3385" spans="12:13" x14ac:dyDescent="0.25">
      <c r="L3385" s="643">
        <v>45687</v>
      </c>
      <c r="M3385" s="648">
        <v>3645.88</v>
      </c>
    </row>
    <row r="3386" spans="12:13" x14ac:dyDescent="0.25">
      <c r="L3386" s="643">
        <v>45688</v>
      </c>
      <c r="M3386" s="648">
        <v>3645.85</v>
      </c>
    </row>
    <row r="3387" spans="12:13" x14ac:dyDescent="0.25">
      <c r="L3387" s="643">
        <v>45689</v>
      </c>
      <c r="M3387" s="648">
        <v>3645.94</v>
      </c>
    </row>
    <row r="3388" spans="12:13" x14ac:dyDescent="0.25">
      <c r="L3388" s="643">
        <v>45690</v>
      </c>
      <c r="M3388" s="648">
        <v>3646.04</v>
      </c>
    </row>
    <row r="3389" spans="12:13" x14ac:dyDescent="0.25">
      <c r="L3389" s="643">
        <v>45691</v>
      </c>
      <c r="M3389" s="648">
        <v>3651.31</v>
      </c>
    </row>
    <row r="3390" spans="12:13" x14ac:dyDescent="0.25">
      <c r="L3390" s="643">
        <v>45692</v>
      </c>
      <c r="M3390" s="648">
        <v>3650.71</v>
      </c>
    </row>
    <row r="3391" spans="12:13" x14ac:dyDescent="0.25">
      <c r="L3391" s="643">
        <v>45693</v>
      </c>
      <c r="M3391" s="648">
        <v>3648.21</v>
      </c>
    </row>
    <row r="3392" spans="12:13" x14ac:dyDescent="0.25">
      <c r="L3392" s="643">
        <v>45694</v>
      </c>
      <c r="M3392" s="648">
        <v>3646.21</v>
      </c>
    </row>
    <row r="3393" spans="12:13" x14ac:dyDescent="0.25">
      <c r="L3393" s="643">
        <v>45695</v>
      </c>
      <c r="M3393" s="648">
        <v>3644.01</v>
      </c>
    </row>
    <row r="3394" spans="12:13" x14ac:dyDescent="0.25">
      <c r="L3394" s="643">
        <v>45696</v>
      </c>
      <c r="M3394" s="648">
        <v>3653.31</v>
      </c>
    </row>
    <row r="3395" spans="12:13" x14ac:dyDescent="0.25">
      <c r="L3395" s="643">
        <v>45697</v>
      </c>
      <c r="M3395" s="648">
        <v>3653.4</v>
      </c>
    </row>
    <row r="3396" spans="12:13" x14ac:dyDescent="0.25">
      <c r="L3396" s="643">
        <v>45698</v>
      </c>
      <c r="M3396" s="648">
        <v>3658.35</v>
      </c>
    </row>
    <row r="3397" spans="12:13" x14ac:dyDescent="0.25">
      <c r="L3397" s="643">
        <v>45699</v>
      </c>
      <c r="M3397" s="648">
        <v>3659.07</v>
      </c>
    </row>
    <row r="3398" spans="12:13" x14ac:dyDescent="0.25">
      <c r="L3398" s="643">
        <v>45700</v>
      </c>
      <c r="M3398" s="648">
        <v>3652.19</v>
      </c>
    </row>
    <row r="3399" spans="12:13" x14ac:dyDescent="0.25">
      <c r="L3399" s="643">
        <v>45701</v>
      </c>
      <c r="M3399" s="648">
        <v>3653.59</v>
      </c>
    </row>
    <row r="3400" spans="12:13" x14ac:dyDescent="0.25">
      <c r="L3400" s="643">
        <v>45702</v>
      </c>
      <c r="M3400" s="648">
        <v>3644.88</v>
      </c>
    </row>
    <row r="3401" spans="12:13" x14ac:dyDescent="0.25">
      <c r="L3401" s="643">
        <v>45703</v>
      </c>
      <c r="M3401" s="648">
        <v>3644.98</v>
      </c>
    </row>
    <row r="3402" spans="12:13" x14ac:dyDescent="0.25">
      <c r="L3402" s="643">
        <v>45704</v>
      </c>
      <c r="M3402" s="648">
        <v>3645.07</v>
      </c>
    </row>
    <row r="3403" spans="12:13" x14ac:dyDescent="0.25">
      <c r="L3403" s="643">
        <v>45705</v>
      </c>
      <c r="M3403" s="648">
        <v>3645.77</v>
      </c>
    </row>
    <row r="3404" spans="12:13" x14ac:dyDescent="0.25">
      <c r="L3404" s="643">
        <v>45706</v>
      </c>
      <c r="M3404" s="648">
        <v>3644.53</v>
      </c>
    </row>
    <row r="3405" spans="12:13" x14ac:dyDescent="0.25">
      <c r="L3405" s="643">
        <v>45707</v>
      </c>
      <c r="M3405" s="648">
        <v>3645.43</v>
      </c>
    </row>
    <row r="3406" spans="12:13" x14ac:dyDescent="0.25">
      <c r="L3406" s="643">
        <v>45708</v>
      </c>
      <c r="M3406" s="648">
        <v>3644.83</v>
      </c>
    </row>
    <row r="3407" spans="12:13" x14ac:dyDescent="0.25">
      <c r="L3407" s="643">
        <v>45709</v>
      </c>
      <c r="M3407" s="648">
        <v>3640.79</v>
      </c>
    </row>
    <row r="3408" spans="12:13" x14ac:dyDescent="0.25">
      <c r="L3408" s="643">
        <v>45710</v>
      </c>
      <c r="M3408" s="648">
        <v>3640.89</v>
      </c>
    </row>
    <row r="3409" spans="12:13" x14ac:dyDescent="0.25">
      <c r="L3409" s="643">
        <v>45711</v>
      </c>
      <c r="M3409" s="648">
        <v>3640.99</v>
      </c>
    </row>
    <row r="3410" spans="12:13" x14ac:dyDescent="0.25">
      <c r="L3410" s="643">
        <v>45712</v>
      </c>
      <c r="M3410" s="648">
        <v>3639.67</v>
      </c>
    </row>
    <row r="3411" spans="12:13" x14ac:dyDescent="0.25">
      <c r="L3411" s="643">
        <v>45713</v>
      </c>
      <c r="M3411" s="648">
        <v>3643.9</v>
      </c>
    </row>
    <row r="3412" spans="12:13" x14ac:dyDescent="0.25">
      <c r="L3412" s="643">
        <v>45714</v>
      </c>
      <c r="M3412" s="648">
        <v>3646.08</v>
      </c>
    </row>
    <row r="3413" spans="12:13" x14ac:dyDescent="0.25">
      <c r="L3413" s="643">
        <v>45715</v>
      </c>
      <c r="M3413" s="648">
        <v>3644.55</v>
      </c>
    </row>
    <row r="3414" spans="12:13" x14ac:dyDescent="0.25">
      <c r="L3414" s="643">
        <v>45716</v>
      </c>
      <c r="M3414" s="648">
        <v>3652.03</v>
      </c>
    </row>
    <row r="3415" spans="12:13" x14ac:dyDescent="0.25">
      <c r="L3415" s="643">
        <v>45717</v>
      </c>
      <c r="M3415" s="648">
        <v>3652.12</v>
      </c>
    </row>
    <row r="3416" spans="12:13" x14ac:dyDescent="0.25">
      <c r="L3416" s="643">
        <v>45718</v>
      </c>
      <c r="M3416" s="648">
        <v>3652.21</v>
      </c>
    </row>
    <row r="3417" spans="12:13" x14ac:dyDescent="0.25">
      <c r="L3417" s="643">
        <v>45719</v>
      </c>
      <c r="M3417" s="648">
        <v>3646.99</v>
      </c>
    </row>
    <row r="3418" spans="12:13" x14ac:dyDescent="0.25">
      <c r="L3418" s="643">
        <v>45720</v>
      </c>
      <c r="M3418" s="648">
        <v>3642.48</v>
      </c>
    </row>
    <row r="3419" spans="12:13" x14ac:dyDescent="0.25">
      <c r="L3419" s="643">
        <v>45721</v>
      </c>
      <c r="M3419" s="648">
        <v>3636.16</v>
      </c>
    </row>
    <row r="3420" spans="12:13" x14ac:dyDescent="0.25">
      <c r="L3420" s="643">
        <v>45722</v>
      </c>
      <c r="M3420" s="648">
        <v>3620.24</v>
      </c>
    </row>
    <row r="3421" spans="12:13" x14ac:dyDescent="0.25">
      <c r="L3421" s="643">
        <v>45723</v>
      </c>
      <c r="M3421" s="648">
        <v>3621.07</v>
      </c>
    </row>
    <row r="3422" spans="12:13" x14ac:dyDescent="0.25">
      <c r="L3422" s="643">
        <v>45724</v>
      </c>
      <c r="M3422" s="648">
        <v>3621.15</v>
      </c>
    </row>
    <row r="3423" spans="12:13" x14ac:dyDescent="0.25">
      <c r="L3423" s="643">
        <v>45725</v>
      </c>
      <c r="M3423" s="648">
        <v>3621.24</v>
      </c>
    </row>
    <row r="3424" spans="12:13" x14ac:dyDescent="0.25">
      <c r="L3424" s="643">
        <v>45726</v>
      </c>
      <c r="M3424" s="648">
        <v>3613.47</v>
      </c>
    </row>
    <row r="3425" spans="12:13" x14ac:dyDescent="0.25">
      <c r="L3425" s="643">
        <v>45727</v>
      </c>
      <c r="M3425" s="648">
        <v>3614.29</v>
      </c>
    </row>
    <row r="3426" spans="12:13" x14ac:dyDescent="0.25">
      <c r="L3426" s="643">
        <v>45728</v>
      </c>
      <c r="M3426" s="648">
        <v>3613.2</v>
      </c>
    </row>
    <row r="3427" spans="12:13" x14ac:dyDescent="0.25">
      <c r="L3427" s="643">
        <v>45729</v>
      </c>
      <c r="M3427" s="648">
        <v>3614.28</v>
      </c>
    </row>
    <row r="3428" spans="12:13" x14ac:dyDescent="0.25">
      <c r="L3428" s="643">
        <v>45730</v>
      </c>
      <c r="M3428" s="648">
        <v>3621.54</v>
      </c>
    </row>
    <row r="3429" spans="12:13" x14ac:dyDescent="0.25">
      <c r="L3429" s="643">
        <v>45731</v>
      </c>
      <c r="M3429" s="648">
        <v>3621.61</v>
      </c>
    </row>
    <row r="3430" spans="12:13" x14ac:dyDescent="0.25">
      <c r="L3430" s="643">
        <v>45732</v>
      </c>
      <c r="M3430" s="648">
        <v>3621.7</v>
      </c>
    </row>
    <row r="3431" spans="12:13" x14ac:dyDescent="0.25">
      <c r="L3431" s="643">
        <v>45733</v>
      </c>
      <c r="M3431" s="648">
        <v>3626.68</v>
      </c>
    </row>
    <row r="3432" spans="12:13" x14ac:dyDescent="0.25">
      <c r="L3432" s="643">
        <v>45734</v>
      </c>
      <c r="M3432" s="648">
        <v>3622.17</v>
      </c>
    </row>
    <row r="3433" spans="12:13" x14ac:dyDescent="0.25">
      <c r="L3433" s="643">
        <v>45735</v>
      </c>
      <c r="M3433" s="648">
        <v>3622.05</v>
      </c>
    </row>
    <row r="3434" spans="12:13" x14ac:dyDescent="0.25">
      <c r="L3434" s="643">
        <v>45736</v>
      </c>
      <c r="M3434" s="648">
        <v>3618.06</v>
      </c>
    </row>
    <row r="3435" spans="12:13" x14ac:dyDescent="0.25">
      <c r="L3435" s="643">
        <v>45737</v>
      </c>
      <c r="M3435" s="648">
        <v>3621.48</v>
      </c>
    </row>
    <row r="3436" spans="12:13" x14ac:dyDescent="0.25">
      <c r="L3436" s="643">
        <v>45738</v>
      </c>
      <c r="M3436" s="648">
        <v>3621.57</v>
      </c>
    </row>
    <row r="3437" spans="12:13" x14ac:dyDescent="0.25">
      <c r="L3437" s="643">
        <v>45739</v>
      </c>
      <c r="M3437" s="648">
        <v>3621.65</v>
      </c>
    </row>
    <row r="3438" spans="12:13" x14ac:dyDescent="0.25">
      <c r="L3438" s="643">
        <v>45740</v>
      </c>
      <c r="M3438" s="648">
        <v>3622.52</v>
      </c>
    </row>
    <row r="3439" spans="12:13" x14ac:dyDescent="0.25">
      <c r="L3439" s="643">
        <v>45741</v>
      </c>
      <c r="M3439" s="648">
        <v>3625.25</v>
      </c>
    </row>
    <row r="3440" spans="12:13" x14ac:dyDescent="0.25">
      <c r="L3440" s="643">
        <v>45742</v>
      </c>
      <c r="M3440" s="648">
        <v>3622.88</v>
      </c>
    </row>
    <row r="3441" spans="12:13" x14ac:dyDescent="0.25">
      <c r="L3441" s="643">
        <v>45743</v>
      </c>
      <c r="M3441" s="648">
        <v>3621.94</v>
      </c>
    </row>
    <row r="3442" spans="12:13" x14ac:dyDescent="0.25">
      <c r="L3442" s="643">
        <v>45744</v>
      </c>
      <c r="M3442" s="648">
        <v>3614.98</v>
      </c>
    </row>
    <row r="3443" spans="12:13" x14ac:dyDescent="0.25">
      <c r="L3443" s="643">
        <v>45745</v>
      </c>
      <c r="M3443" s="648">
        <v>3615.06</v>
      </c>
    </row>
    <row r="3444" spans="12:13" x14ac:dyDescent="0.25">
      <c r="L3444" s="643">
        <v>45746</v>
      </c>
      <c r="M3444" s="648">
        <v>3615.15</v>
      </c>
    </row>
    <row r="3445" spans="12:13" x14ac:dyDescent="0.25">
      <c r="L3445" s="643">
        <v>45747</v>
      </c>
      <c r="M3445" s="648">
        <v>3609.48</v>
      </c>
    </row>
    <row r="3774" spans="14:14" x14ac:dyDescent="0.25">
      <c r="N3774" s="451"/>
    </row>
    <row r="3775" spans="14:14" x14ac:dyDescent="0.25">
      <c r="N3775" s="451"/>
    </row>
    <row r="3776" spans="14:14" x14ac:dyDescent="0.25">
      <c r="N3776" s="451"/>
    </row>
    <row r="3777" spans="14:14" x14ac:dyDescent="0.25">
      <c r="N3777" s="451"/>
    </row>
    <row r="3778" spans="14:14" x14ac:dyDescent="0.25">
      <c r="N3778" s="451"/>
    </row>
    <row r="3779" spans="14:14" x14ac:dyDescent="0.25">
      <c r="N3779" s="451"/>
    </row>
    <row r="3780" spans="14:14" x14ac:dyDescent="0.25">
      <c r="N3780" s="451"/>
    </row>
    <row r="3781" spans="14:14" x14ac:dyDescent="0.25">
      <c r="N3781" s="451"/>
    </row>
    <row r="3782" spans="14:14" x14ac:dyDescent="0.25">
      <c r="N3782" s="451"/>
    </row>
    <row r="3783" spans="14:14" x14ac:dyDescent="0.25">
      <c r="N3783" s="451"/>
    </row>
    <row r="3784" spans="14:14" x14ac:dyDescent="0.25">
      <c r="N3784" s="451"/>
    </row>
    <row r="3785" spans="14:14" x14ac:dyDescent="0.25">
      <c r="N3785" s="451"/>
    </row>
    <row r="3786" spans="14:14" x14ac:dyDescent="0.25">
      <c r="N3786" s="451"/>
    </row>
    <row r="3787" spans="14:14" x14ac:dyDescent="0.25">
      <c r="N3787" s="451"/>
    </row>
    <row r="3788" spans="14:14" x14ac:dyDescent="0.25">
      <c r="N3788" s="451"/>
    </row>
    <row r="3789" spans="14:14" x14ac:dyDescent="0.25">
      <c r="N3789" s="451"/>
    </row>
    <row r="3790" spans="14:14" x14ac:dyDescent="0.25">
      <c r="N3790" s="451"/>
    </row>
    <row r="3791" spans="14:14" x14ac:dyDescent="0.25">
      <c r="N3791" s="451"/>
    </row>
    <row r="3792" spans="14:14" x14ac:dyDescent="0.25">
      <c r="N3792" s="451"/>
    </row>
    <row r="3793" spans="14:14" x14ac:dyDescent="0.25">
      <c r="N3793" s="451"/>
    </row>
    <row r="3794" spans="14:14" x14ac:dyDescent="0.25">
      <c r="N3794" s="451"/>
    </row>
    <row r="3795" spans="14:14" x14ac:dyDescent="0.25">
      <c r="N3795" s="451"/>
    </row>
    <row r="3796" spans="14:14" x14ac:dyDescent="0.25">
      <c r="N3796" s="451"/>
    </row>
    <row r="3797" spans="14:14" x14ac:dyDescent="0.25">
      <c r="N3797" s="451"/>
    </row>
    <row r="3798" spans="14:14" x14ac:dyDescent="0.25">
      <c r="N3798" s="451"/>
    </row>
    <row r="3799" spans="14:14" x14ac:dyDescent="0.25">
      <c r="N3799" s="451"/>
    </row>
    <row r="3800" spans="14:14" x14ac:dyDescent="0.25">
      <c r="N3800" s="451"/>
    </row>
    <row r="3801" spans="14:14" x14ac:dyDescent="0.25">
      <c r="N3801" s="451"/>
    </row>
    <row r="3802" spans="14:14" x14ac:dyDescent="0.25">
      <c r="N3802" s="451"/>
    </row>
    <row r="3803" spans="14:14" x14ac:dyDescent="0.25">
      <c r="N3803" s="451"/>
    </row>
  </sheetData>
  <mergeCells count="4">
    <mergeCell ref="A1:K1"/>
    <mergeCell ref="A2:K2"/>
    <mergeCell ref="C17:J17"/>
    <mergeCell ref="C18:J18"/>
  </mergeCells>
  <phoneticPr fontId="3" type="noConversion"/>
  <pageMargins left="0.73496062992125988" right="0.31496062992125984" top="0.47244094488188981" bottom="0.47244094488188981" header="0" footer="0"/>
  <pageSetup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2">
    <tabColor indexed="48"/>
  </sheetPr>
  <dimension ref="A1:HS60"/>
  <sheetViews>
    <sheetView showGridLines="0" topLeftCell="B2" zoomScaleNormal="100" workbookViewId="0">
      <selection activeCell="A2" sqref="A2:HO2"/>
    </sheetView>
  </sheetViews>
  <sheetFormatPr defaultColWidth="9.109375" defaultRowHeight="13.2" outlineLevelRow="1" outlineLevelCol="1" x14ac:dyDescent="0.25"/>
  <cols>
    <col min="1" max="1" width="17.88671875" style="21" hidden="1" customWidth="1"/>
    <col min="2" max="2" width="23.6640625" style="21" customWidth="1"/>
    <col min="3" max="3" width="7.88671875" style="20" hidden="1" customWidth="1" outlineLevel="1"/>
    <col min="4" max="4" width="7.88671875" style="20" hidden="1" customWidth="1" collapsed="1"/>
    <col min="5" max="15" width="7.88671875" style="20" hidden="1" customWidth="1" outlineLevel="1"/>
    <col min="16" max="16" width="7.44140625" style="20" hidden="1" customWidth="1" collapsed="1"/>
    <col min="17" max="19" width="7.88671875" style="20" hidden="1" customWidth="1" outlineLevel="1"/>
    <col min="20" max="27" width="7.88671875" style="20" hidden="1" customWidth="1" outlineLevel="1" collapsed="1"/>
    <col min="28" max="28" width="7.33203125" style="20" hidden="1" customWidth="1" collapsed="1"/>
    <col min="29" max="39" width="7.88671875" style="20" hidden="1" customWidth="1" outlineLevel="1" collapsed="1"/>
    <col min="40" max="40" width="7.33203125" style="20" hidden="1" customWidth="1" collapsed="1"/>
    <col min="41" max="51" width="7.88671875" style="20" hidden="1" customWidth="1" outlineLevel="1" collapsed="1"/>
    <col min="52" max="52" width="7.44140625" style="20" hidden="1" customWidth="1" collapsed="1"/>
    <col min="53" max="63" width="7.88671875" style="20" hidden="1" customWidth="1" outlineLevel="1" collapsed="1"/>
    <col min="64" max="64" width="8.109375" style="20" hidden="1" customWidth="1" collapsed="1"/>
    <col min="65" max="69" width="7.88671875" style="20" hidden="1" customWidth="1" outlineLevel="1" collapsed="1"/>
    <col min="70" max="75" width="7.88671875" style="20" hidden="1" customWidth="1" outlineLevel="1"/>
    <col min="76" max="76" width="8.109375" style="20" hidden="1" customWidth="1" collapsed="1"/>
    <col min="77" max="78" width="7.88671875" style="20" hidden="1" customWidth="1" outlineLevel="1"/>
    <col min="79" max="79" width="7.88671875" style="20" hidden="1" customWidth="1" outlineLevel="1" collapsed="1"/>
    <col min="80" max="81" width="7.88671875" style="20" hidden="1" customWidth="1" outlineLevel="1"/>
    <col min="82" max="82" width="7.88671875" style="20" hidden="1" customWidth="1" outlineLevel="1" collapsed="1"/>
    <col min="83" max="84" width="7.88671875" style="20" hidden="1" customWidth="1" outlineLevel="1"/>
    <col min="85" max="85" width="7.88671875" style="20" hidden="1" customWidth="1" outlineLevel="1" collapsed="1"/>
    <col min="86" max="87" width="7.88671875" style="20" hidden="1" customWidth="1" outlineLevel="1"/>
    <col min="88" max="88" width="8.109375" style="20" hidden="1" customWidth="1" collapsed="1"/>
    <col min="89" max="90" width="7.88671875" style="20" hidden="1" customWidth="1" outlineLevel="1"/>
    <col min="91" max="91" width="7.88671875" style="20" hidden="1" customWidth="1" outlineLevel="1" collapsed="1"/>
    <col min="92" max="93" width="7.88671875" style="20" hidden="1" customWidth="1" outlineLevel="1"/>
    <col min="94" max="94" width="7.88671875" style="20" hidden="1" customWidth="1" outlineLevel="1" collapsed="1"/>
    <col min="95" max="96" width="7.88671875" style="20" hidden="1" customWidth="1" outlineLevel="1"/>
    <col min="97" max="97" width="7.88671875" style="20" hidden="1" customWidth="1" outlineLevel="1" collapsed="1"/>
    <col min="98" max="99" width="7.88671875" style="20" hidden="1" customWidth="1" outlineLevel="1"/>
    <col min="100" max="100" width="8.109375" style="20" hidden="1" customWidth="1" collapsed="1"/>
    <col min="101" max="102" width="7.88671875" style="20" hidden="1" customWidth="1" outlineLevel="1"/>
    <col min="103" max="103" width="7.88671875" style="20" hidden="1" customWidth="1" outlineLevel="1" collapsed="1"/>
    <col min="104" max="105" width="7.88671875" style="20" hidden="1" customWidth="1" outlineLevel="1"/>
    <col min="106" max="106" width="7.88671875" style="20" hidden="1" customWidth="1" outlineLevel="1" collapsed="1"/>
    <col min="107" max="108" width="7.88671875" style="20" hidden="1" customWidth="1" outlineLevel="1"/>
    <col min="109" max="109" width="7.88671875" style="20" hidden="1" customWidth="1" outlineLevel="1" collapsed="1"/>
    <col min="110" max="111" width="7.88671875" style="20" hidden="1" customWidth="1" outlineLevel="1"/>
    <col min="112" max="112" width="8.109375" style="20" bestFit="1" customWidth="1" collapsed="1"/>
    <col min="113" max="114" width="7.88671875" style="20" hidden="1" customWidth="1" outlineLevel="1"/>
    <col min="115" max="115" width="7.88671875" style="20" hidden="1" customWidth="1" outlineLevel="1" collapsed="1"/>
    <col min="116" max="117" width="7.88671875" style="20" hidden="1" customWidth="1" outlineLevel="1"/>
    <col min="118" max="118" width="7.88671875" style="20" hidden="1" customWidth="1" outlineLevel="1" collapsed="1"/>
    <col min="119" max="120" width="7.88671875" style="20" hidden="1" customWidth="1" outlineLevel="1"/>
    <col min="121" max="121" width="7.88671875" style="20" hidden="1" customWidth="1" outlineLevel="1" collapsed="1"/>
    <col min="122" max="123" width="7.88671875" style="20" hidden="1" customWidth="1" outlineLevel="1"/>
    <col min="124" max="124" width="8.109375" style="20" bestFit="1" customWidth="1" collapsed="1"/>
    <col min="125" max="126" width="7.88671875" style="20" hidden="1" customWidth="1" outlineLevel="1"/>
    <col min="127" max="127" width="7.88671875" style="20" hidden="1" customWidth="1" outlineLevel="1" collapsed="1"/>
    <col min="128" max="129" width="7.88671875" style="20" hidden="1" customWidth="1" outlineLevel="1"/>
    <col min="130" max="130" width="7.88671875" style="20" hidden="1" customWidth="1" outlineLevel="1" collapsed="1"/>
    <col min="131" max="132" width="7.88671875" style="20" hidden="1" customWidth="1" outlineLevel="1"/>
    <col min="133" max="133" width="7.88671875" style="20" hidden="1" customWidth="1" outlineLevel="1" collapsed="1"/>
    <col min="134" max="135" width="7.88671875" style="20" hidden="1" customWidth="1" outlineLevel="1"/>
    <col min="136" max="136" width="8.109375" style="20" bestFit="1" customWidth="1" collapsed="1"/>
    <col min="137" max="138" width="7.88671875" style="20" hidden="1" customWidth="1" outlineLevel="1"/>
    <col min="139" max="139" width="8.109375" style="20" hidden="1" customWidth="1" outlineLevel="1" collapsed="1"/>
    <col min="140" max="141" width="7.88671875" style="20" hidden="1" customWidth="1" outlineLevel="1"/>
    <col min="142" max="142" width="8.109375" style="20" hidden="1" customWidth="1" outlineLevel="1" collapsed="1"/>
    <col min="143" max="144" width="7.6640625" style="20" hidden="1" customWidth="1" outlineLevel="1"/>
    <col min="145" max="145" width="8.109375" style="20" hidden="1" customWidth="1" outlineLevel="1" collapsed="1"/>
    <col min="146" max="147" width="8.109375" style="20" hidden="1" customWidth="1" outlineLevel="1"/>
    <col min="148" max="148" width="8.109375" style="20" customWidth="1" collapsed="1"/>
    <col min="149" max="150" width="8.109375" style="20" hidden="1" customWidth="1" outlineLevel="1"/>
    <col min="151" max="151" width="8.109375" style="20" hidden="1" customWidth="1" outlineLevel="1" collapsed="1"/>
    <col min="152" max="153" width="8.109375" style="20" hidden="1" customWidth="1" outlineLevel="1"/>
    <col min="154" max="154" width="8.109375" style="20" hidden="1" customWidth="1" outlineLevel="1" collapsed="1"/>
    <col min="155" max="156" width="8.109375" style="20" hidden="1" customWidth="1" outlineLevel="1"/>
    <col min="157" max="157" width="8.109375" style="20" hidden="1" customWidth="1" outlineLevel="1" collapsed="1"/>
    <col min="158" max="159" width="8.109375" style="20" hidden="1" customWidth="1" outlineLevel="1"/>
    <col min="160" max="160" width="8.109375" style="20" customWidth="1" collapsed="1"/>
    <col min="161" max="162" width="8.109375" style="20" hidden="1" customWidth="1" outlineLevel="1"/>
    <col min="163" max="163" width="8.109375" style="20" hidden="1" customWidth="1" outlineLevel="1" collapsed="1"/>
    <col min="164" max="165" width="8.109375" style="20" hidden="1" customWidth="1" outlineLevel="1"/>
    <col min="166" max="166" width="8.109375" style="20" hidden="1" customWidth="1" outlineLevel="1" collapsed="1"/>
    <col min="167" max="168" width="8.109375" style="20" hidden="1" customWidth="1" outlineLevel="1"/>
    <col min="169" max="169" width="8.109375" style="20" hidden="1" customWidth="1" outlineLevel="1" collapsed="1"/>
    <col min="170" max="171" width="8.109375" style="20" hidden="1" customWidth="1" outlineLevel="1"/>
    <col min="172" max="172" width="8.109375" style="20" customWidth="1" collapsed="1"/>
    <col min="173" max="174" width="8.109375" style="20" hidden="1" customWidth="1" outlineLevel="1"/>
    <col min="175" max="175" width="8.109375" style="20" hidden="1" customWidth="1" outlineLevel="1" collapsed="1"/>
    <col min="176" max="177" width="8.109375" style="20" hidden="1" customWidth="1" outlineLevel="1"/>
    <col min="178" max="178" width="8.109375" style="20" hidden="1" customWidth="1" outlineLevel="1" collapsed="1"/>
    <col min="179" max="180" width="8.109375" style="20" hidden="1" customWidth="1" outlineLevel="1"/>
    <col min="181" max="181" width="8.109375" style="20" hidden="1" customWidth="1" outlineLevel="1" collapsed="1"/>
    <col min="182" max="183" width="8.109375" style="20" hidden="1" customWidth="1" outlineLevel="1"/>
    <col min="184" max="184" width="8.109375" style="20" customWidth="1" collapsed="1"/>
    <col min="185" max="186" width="8.109375" style="20" hidden="1" customWidth="1" outlineLevel="1"/>
    <col min="187" max="187" width="8.109375" style="20" hidden="1" customWidth="1" outlineLevel="1" collapsed="1"/>
    <col min="188" max="189" width="8.109375" style="20" hidden="1" customWidth="1" outlineLevel="1"/>
    <col min="190" max="190" width="8.109375" style="20" hidden="1" customWidth="1" outlineLevel="1" collapsed="1"/>
    <col min="191" max="192" width="8.109375" style="20" hidden="1" customWidth="1" outlineLevel="1"/>
    <col min="193" max="193" width="8.109375" style="20" hidden="1" customWidth="1" outlineLevel="1" collapsed="1"/>
    <col min="194" max="195" width="8.109375" style="20" hidden="1" customWidth="1" outlineLevel="1"/>
    <col min="196" max="196" width="8.109375" style="20" customWidth="1" collapsed="1"/>
    <col min="197" max="198" width="8.109375" style="20" hidden="1" customWidth="1" outlineLevel="1"/>
    <col min="199" max="199" width="7.88671875" style="20" hidden="1" customWidth="1" outlineLevel="1" collapsed="1"/>
    <col min="200" max="201" width="7.88671875" style="20" hidden="1" customWidth="1" outlineLevel="1"/>
    <col min="202" max="202" width="7.88671875" style="20" hidden="1" customWidth="1" outlineLevel="1" collapsed="1"/>
    <col min="203" max="204" width="7.88671875" style="20" hidden="1" customWidth="1" outlineLevel="1"/>
    <col min="205" max="205" width="7.88671875" style="20" hidden="1" customWidth="1" outlineLevel="1" collapsed="1"/>
    <col min="206" max="207" width="7.88671875" style="20" hidden="1" customWidth="1" outlineLevel="1"/>
    <col min="208" max="208" width="7.88671875" style="20" customWidth="1" collapsed="1"/>
    <col min="209" max="210" width="7.88671875" style="20" hidden="1" customWidth="1" outlineLevel="1"/>
    <col min="211" max="211" width="7.88671875" style="20" hidden="1" customWidth="1" outlineLevel="1" collapsed="1"/>
    <col min="212" max="213" width="7.88671875" style="20" hidden="1" customWidth="1" outlineLevel="1"/>
    <col min="214" max="214" width="7.88671875" style="20" hidden="1" customWidth="1" outlineLevel="1" collapsed="1"/>
    <col min="215" max="216" width="7.88671875" style="20" hidden="1" customWidth="1" outlineLevel="1"/>
    <col min="217" max="217" width="7.88671875" style="20" hidden="1" customWidth="1" outlineLevel="1" collapsed="1"/>
    <col min="218" max="219" width="7.88671875" style="20" hidden="1" customWidth="1" outlineLevel="1"/>
    <col min="220" max="220" width="7.88671875" style="20" customWidth="1" collapsed="1"/>
    <col min="221" max="222" width="7.88671875" style="20" hidden="1" customWidth="1" outlineLevel="1"/>
    <col min="223" max="223" width="8.5546875" style="20" customWidth="1" collapsed="1"/>
    <col min="224" max="224" width="11.109375" style="289" bestFit="1" customWidth="1"/>
    <col min="225" max="225" width="27.5546875" style="20" customWidth="1"/>
    <col min="226" max="226" width="12.6640625" style="20" bestFit="1" customWidth="1"/>
    <col min="227" max="227" width="11.109375" style="20" bestFit="1" customWidth="1"/>
    <col min="228" max="16384" width="9.109375" style="20"/>
  </cols>
  <sheetData>
    <row r="1" spans="1:227" ht="24.9" hidden="1" customHeight="1" x14ac:dyDescent="0.25">
      <c r="A1" s="657" t="s">
        <v>209</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659"/>
      <c r="BI1" s="659"/>
      <c r="BJ1" s="659"/>
      <c r="BK1" s="659"/>
      <c r="BL1" s="659"/>
      <c r="BM1" s="659"/>
      <c r="BN1" s="659"/>
      <c r="BO1" s="659"/>
      <c r="BP1" s="659"/>
      <c r="BQ1" s="659"/>
      <c r="BR1" s="659"/>
      <c r="BS1" s="659"/>
      <c r="BT1" s="659"/>
      <c r="BU1" s="659"/>
      <c r="BV1" s="659"/>
      <c r="BW1" s="659"/>
      <c r="BX1" s="659"/>
      <c r="BY1" s="659"/>
      <c r="BZ1" s="659"/>
      <c r="CA1" s="659"/>
      <c r="CB1" s="659"/>
      <c r="CC1" s="659"/>
      <c r="CD1" s="659"/>
      <c r="CE1" s="659"/>
      <c r="CF1" s="659"/>
      <c r="CG1" s="659"/>
      <c r="CH1" s="659"/>
      <c r="CI1" s="659"/>
      <c r="CJ1" s="659"/>
      <c r="CK1" s="659"/>
      <c r="CL1" s="659"/>
      <c r="CM1" s="659"/>
      <c r="CN1" s="659"/>
      <c r="CO1" s="659"/>
      <c r="CP1" s="659"/>
      <c r="CQ1" s="659"/>
      <c r="CR1" s="659"/>
      <c r="CS1" s="659"/>
      <c r="CT1" s="659"/>
      <c r="CU1" s="659"/>
      <c r="CV1" s="659"/>
      <c r="CW1" s="659"/>
      <c r="CX1" s="659"/>
      <c r="CY1" s="659"/>
      <c r="CZ1" s="659"/>
      <c r="DA1" s="659"/>
      <c r="DB1" s="659"/>
      <c r="DC1" s="659"/>
      <c r="DD1" s="659"/>
      <c r="DE1" s="659"/>
      <c r="DF1" s="659"/>
      <c r="DG1" s="659"/>
      <c r="DH1" s="659"/>
      <c r="DI1" s="659"/>
      <c r="DJ1" s="659"/>
      <c r="DK1" s="659"/>
      <c r="DL1" s="659"/>
      <c r="DM1" s="659"/>
      <c r="DN1" s="659"/>
      <c r="DO1" s="659"/>
      <c r="DP1" s="659"/>
      <c r="DQ1" s="659"/>
      <c r="DR1" s="659"/>
      <c r="DS1" s="659"/>
      <c r="DT1" s="659"/>
      <c r="DU1" s="659"/>
      <c r="DV1" s="659"/>
      <c r="DW1" s="659"/>
      <c r="DX1" s="659"/>
      <c r="DY1" s="659"/>
      <c r="DZ1" s="659"/>
      <c r="EA1" s="659"/>
      <c r="EB1" s="659"/>
      <c r="EC1" s="659"/>
      <c r="ED1" s="659"/>
      <c r="EE1" s="659"/>
      <c r="EF1" s="659"/>
      <c r="EG1" s="659"/>
      <c r="EH1" s="659"/>
      <c r="EI1" s="659"/>
      <c r="EJ1" s="659"/>
      <c r="EK1" s="659"/>
      <c r="EL1" s="659"/>
      <c r="EM1" s="659"/>
      <c r="EN1" s="659"/>
      <c r="EO1" s="659"/>
      <c r="EP1" s="659"/>
      <c r="EQ1" s="659"/>
      <c r="ER1" s="659"/>
      <c r="ES1" s="659"/>
      <c r="ET1" s="659"/>
      <c r="EU1" s="659"/>
      <c r="EV1" s="659"/>
      <c r="EW1" s="659"/>
      <c r="EX1" s="659"/>
      <c r="EY1" s="659"/>
      <c r="EZ1" s="659"/>
      <c r="FA1" s="659"/>
      <c r="FB1" s="659"/>
      <c r="FC1" s="659"/>
      <c r="FD1" s="659"/>
      <c r="FE1" s="659"/>
      <c r="FF1" s="659"/>
      <c r="FG1" s="659"/>
      <c r="FH1" s="659"/>
      <c r="FI1" s="659"/>
      <c r="FJ1" s="659"/>
      <c r="FK1" s="659"/>
      <c r="FL1" s="659"/>
      <c r="FM1" s="659"/>
      <c r="FN1" s="659"/>
      <c r="FO1" s="659"/>
      <c r="FP1" s="659"/>
      <c r="FQ1" s="659"/>
      <c r="FR1" s="659"/>
      <c r="FS1" s="659"/>
      <c r="FT1" s="659"/>
      <c r="FU1" s="659"/>
      <c r="FV1" s="659"/>
      <c r="FW1" s="659"/>
      <c r="FX1" s="659"/>
      <c r="FY1" s="659"/>
      <c r="FZ1" s="659"/>
      <c r="GA1" s="659"/>
      <c r="GB1" s="659"/>
      <c r="GC1" s="659"/>
      <c r="GD1" s="659"/>
      <c r="GE1" s="659"/>
      <c r="GF1" s="659"/>
      <c r="GG1" s="659"/>
      <c r="GH1" s="659"/>
      <c r="GI1" s="659"/>
      <c r="GJ1" s="659"/>
      <c r="GK1" s="659"/>
      <c r="GL1" s="659"/>
      <c r="GM1" s="659"/>
      <c r="GN1" s="659"/>
      <c r="GO1" s="659"/>
      <c r="GP1" s="659"/>
      <c r="GQ1" s="659"/>
      <c r="GR1" s="659"/>
      <c r="GS1" s="659"/>
      <c r="GT1" s="659"/>
      <c r="GU1" s="659"/>
      <c r="GV1" s="659"/>
      <c r="GW1" s="659"/>
      <c r="GX1" s="659"/>
      <c r="GY1" s="659"/>
      <c r="GZ1" s="659"/>
      <c r="HA1" s="659"/>
      <c r="HB1" s="659"/>
      <c r="HC1" s="659"/>
      <c r="HD1" s="659"/>
      <c r="HE1" s="659"/>
      <c r="HF1" s="659"/>
      <c r="HG1" s="659"/>
      <c r="HH1" s="659"/>
      <c r="HI1" s="659"/>
      <c r="HJ1" s="659"/>
      <c r="HK1" s="659"/>
      <c r="HL1" s="659"/>
      <c r="HM1" s="659"/>
      <c r="HN1" s="659"/>
      <c r="HO1" s="659"/>
      <c r="HP1" s="288"/>
      <c r="HQ1" s="120"/>
      <c r="HR1" s="120"/>
      <c r="HS1" s="120"/>
    </row>
    <row r="2" spans="1:227" ht="24.9" customHeight="1" x14ac:dyDescent="0.25">
      <c r="A2" s="657" t="s">
        <v>227</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c r="DF2" s="659"/>
      <c r="DG2" s="659"/>
      <c r="DH2" s="659"/>
      <c r="DI2" s="659"/>
      <c r="DJ2" s="659"/>
      <c r="DK2" s="659"/>
      <c r="DL2" s="659"/>
      <c r="DM2" s="659"/>
      <c r="DN2" s="659"/>
      <c r="DO2" s="659"/>
      <c r="DP2" s="659"/>
      <c r="DQ2" s="659"/>
      <c r="DR2" s="659"/>
      <c r="DS2" s="659"/>
      <c r="DT2" s="659"/>
      <c r="DU2" s="659"/>
      <c r="DV2" s="659"/>
      <c r="DW2" s="659"/>
      <c r="DX2" s="659"/>
      <c r="DY2" s="659"/>
      <c r="DZ2" s="659"/>
      <c r="EA2" s="659"/>
      <c r="EB2" s="659"/>
      <c r="EC2" s="659"/>
      <c r="ED2" s="659"/>
      <c r="EE2" s="659"/>
      <c r="EF2" s="659"/>
      <c r="EG2" s="659"/>
      <c r="EH2" s="659"/>
      <c r="EI2" s="659"/>
      <c r="EJ2" s="659"/>
      <c r="EK2" s="659"/>
      <c r="EL2" s="659"/>
      <c r="EM2" s="659"/>
      <c r="EN2" s="659"/>
      <c r="EO2" s="659"/>
      <c r="EP2" s="659"/>
      <c r="EQ2" s="659"/>
      <c r="ER2" s="659"/>
      <c r="ES2" s="659"/>
      <c r="ET2" s="659"/>
      <c r="EU2" s="659"/>
      <c r="EV2" s="659"/>
      <c r="EW2" s="659"/>
      <c r="EX2" s="659"/>
      <c r="EY2" s="659"/>
      <c r="EZ2" s="659"/>
      <c r="FA2" s="659"/>
      <c r="FB2" s="659"/>
      <c r="FC2" s="659"/>
      <c r="FD2" s="659"/>
      <c r="FE2" s="659"/>
      <c r="FF2" s="659"/>
      <c r="FG2" s="659"/>
      <c r="FH2" s="659"/>
      <c r="FI2" s="659"/>
      <c r="FJ2" s="659"/>
      <c r="FK2" s="659"/>
      <c r="FL2" s="659"/>
      <c r="FM2" s="659"/>
      <c r="FN2" s="659"/>
      <c r="FO2" s="659"/>
      <c r="FP2" s="659"/>
      <c r="FQ2" s="659"/>
      <c r="FR2" s="659"/>
      <c r="FS2" s="659"/>
      <c r="FT2" s="659"/>
      <c r="FU2" s="659"/>
      <c r="FV2" s="659"/>
      <c r="FW2" s="659"/>
      <c r="FX2" s="659"/>
      <c r="FY2" s="659"/>
      <c r="FZ2" s="659"/>
      <c r="GA2" s="659"/>
      <c r="GB2" s="659"/>
      <c r="GC2" s="659"/>
      <c r="GD2" s="659"/>
      <c r="GE2" s="659"/>
      <c r="GF2" s="659"/>
      <c r="GG2" s="659"/>
      <c r="GH2" s="659"/>
      <c r="GI2" s="659"/>
      <c r="GJ2" s="659"/>
      <c r="GK2" s="659"/>
      <c r="GL2" s="659"/>
      <c r="GM2" s="659"/>
      <c r="GN2" s="659"/>
      <c r="GO2" s="659"/>
      <c r="GP2" s="659"/>
      <c r="GQ2" s="659"/>
      <c r="GR2" s="659"/>
      <c r="GS2" s="659"/>
      <c r="GT2" s="659"/>
      <c r="GU2" s="659"/>
      <c r="GV2" s="659"/>
      <c r="GW2" s="659"/>
      <c r="GX2" s="659"/>
      <c r="GY2" s="659"/>
      <c r="GZ2" s="659"/>
      <c r="HA2" s="659"/>
      <c r="HB2" s="659"/>
      <c r="HC2" s="659"/>
      <c r="HD2" s="659"/>
      <c r="HE2" s="659"/>
      <c r="HF2" s="659"/>
      <c r="HG2" s="659"/>
      <c r="HH2" s="659"/>
      <c r="HI2" s="659"/>
      <c r="HJ2" s="659"/>
      <c r="HK2" s="659"/>
      <c r="HL2" s="659"/>
      <c r="HM2" s="659"/>
      <c r="HN2" s="659"/>
      <c r="HO2" s="659"/>
      <c r="HP2" s="288"/>
      <c r="HQ2" s="120"/>
      <c r="HR2" s="120"/>
      <c r="HS2" s="120"/>
    </row>
    <row r="3" spans="1:227" ht="12.75" hidden="1" customHeight="1" x14ac:dyDescent="0.25">
      <c r="A3" s="76"/>
      <c r="B3" s="76"/>
      <c r="C3" s="77"/>
      <c r="D3" s="77"/>
      <c r="E3" s="77"/>
      <c r="F3" s="77"/>
      <c r="G3" s="77"/>
      <c r="H3" s="77"/>
      <c r="I3" s="77"/>
      <c r="J3" s="77"/>
      <c r="K3" s="77"/>
      <c r="L3" s="77"/>
      <c r="M3" s="77"/>
      <c r="N3" s="77"/>
      <c r="O3" s="77"/>
      <c r="P3" s="77"/>
      <c r="Q3" s="77"/>
      <c r="R3" s="77"/>
      <c r="S3" s="77"/>
      <c r="T3" s="77"/>
      <c r="U3" s="77"/>
      <c r="V3" s="77"/>
      <c r="W3" s="77"/>
      <c r="X3" s="77"/>
      <c r="Y3" s="77"/>
      <c r="Z3" s="77"/>
      <c r="AA3" s="77"/>
      <c r="HO3" s="22" t="s">
        <v>36</v>
      </c>
    </row>
    <row r="4" spans="1:227" ht="12.75" customHeight="1" x14ac:dyDescent="0.25">
      <c r="A4" s="79"/>
      <c r="B4" s="79"/>
      <c r="C4" s="80"/>
      <c r="D4" s="80"/>
      <c r="E4" s="80"/>
      <c r="F4" s="80"/>
      <c r="G4" s="80"/>
      <c r="H4" s="80"/>
      <c r="I4" s="80"/>
      <c r="J4" s="80"/>
      <c r="K4" s="80"/>
      <c r="L4" s="80"/>
      <c r="M4" s="80"/>
      <c r="N4" s="80"/>
      <c r="O4" s="80"/>
      <c r="P4" s="80"/>
      <c r="Q4" s="80"/>
      <c r="R4" s="80"/>
      <c r="S4" s="80"/>
      <c r="T4" s="80"/>
      <c r="U4" s="80"/>
      <c r="V4" s="80"/>
      <c r="W4" s="80"/>
      <c r="X4" s="80"/>
      <c r="Y4" s="80"/>
      <c r="Z4" s="80"/>
      <c r="AA4" s="80"/>
      <c r="HO4" s="78" t="s">
        <v>111</v>
      </c>
    </row>
    <row r="5" spans="1:227" x14ac:dyDescent="0.25">
      <c r="A5" s="81"/>
      <c r="B5" s="81"/>
      <c r="C5" s="122" t="s">
        <v>182</v>
      </c>
      <c r="D5" s="432" t="s">
        <v>526</v>
      </c>
      <c r="E5" s="122" t="s">
        <v>174</v>
      </c>
      <c r="F5" s="122" t="s">
        <v>175</v>
      </c>
      <c r="G5" s="122" t="s">
        <v>171</v>
      </c>
      <c r="H5" s="122" t="s">
        <v>176</v>
      </c>
      <c r="I5" s="122" t="s">
        <v>177</v>
      </c>
      <c r="J5" s="122" t="s">
        <v>172</v>
      </c>
      <c r="K5" s="122" t="s">
        <v>178</v>
      </c>
      <c r="L5" s="122" t="s">
        <v>179</v>
      </c>
      <c r="M5" s="122" t="s">
        <v>173</v>
      </c>
      <c r="N5" s="122" t="s">
        <v>180</v>
      </c>
      <c r="O5" s="122" t="s">
        <v>181</v>
      </c>
      <c r="P5" s="432" t="s">
        <v>527</v>
      </c>
      <c r="Q5" s="122" t="s">
        <v>157</v>
      </c>
      <c r="R5" s="122" t="s">
        <v>158</v>
      </c>
      <c r="S5" s="122" t="s">
        <v>159</v>
      </c>
      <c r="T5" s="122" t="s">
        <v>160</v>
      </c>
      <c r="U5" s="122" t="s">
        <v>153</v>
      </c>
      <c r="V5" s="122" t="s">
        <v>154</v>
      </c>
      <c r="W5" s="122" t="s">
        <v>161</v>
      </c>
      <c r="X5" s="122" t="s">
        <v>162</v>
      </c>
      <c r="Y5" s="122" t="s">
        <v>163</v>
      </c>
      <c r="Z5" s="122" t="s">
        <v>164</v>
      </c>
      <c r="AA5" s="122" t="s">
        <v>165</v>
      </c>
      <c r="AB5" s="432" t="s">
        <v>528</v>
      </c>
      <c r="AC5" s="122" t="s">
        <v>167</v>
      </c>
      <c r="AD5" s="122" t="s">
        <v>168</v>
      </c>
      <c r="AE5" s="122" t="s">
        <v>169</v>
      </c>
      <c r="AF5" s="122" t="s">
        <v>170</v>
      </c>
      <c r="AG5" s="122" t="s">
        <v>315</v>
      </c>
      <c r="AH5" s="122" t="s">
        <v>352</v>
      </c>
      <c r="AI5" s="122" t="s">
        <v>208</v>
      </c>
      <c r="AJ5" s="122" t="s">
        <v>95</v>
      </c>
      <c r="AK5" s="122" t="s">
        <v>35</v>
      </c>
      <c r="AL5" s="122" t="s">
        <v>19</v>
      </c>
      <c r="AM5" s="122" t="s">
        <v>25</v>
      </c>
      <c r="AN5" s="432" t="s">
        <v>529</v>
      </c>
      <c r="AO5" s="122" t="s">
        <v>349</v>
      </c>
      <c r="AP5" s="122" t="s">
        <v>341</v>
      </c>
      <c r="AQ5" s="122" t="s">
        <v>57</v>
      </c>
      <c r="AR5" s="122" t="s">
        <v>312</v>
      </c>
      <c r="AS5" s="122" t="s">
        <v>15</v>
      </c>
      <c r="AT5" s="122" t="s">
        <v>22</v>
      </c>
      <c r="AU5" s="122" t="s">
        <v>6</v>
      </c>
      <c r="AV5" s="122" t="s">
        <v>89</v>
      </c>
      <c r="AW5" s="122" t="s">
        <v>353</v>
      </c>
      <c r="AX5" s="122" t="s">
        <v>252</v>
      </c>
      <c r="AY5" s="122" t="s">
        <v>361</v>
      </c>
      <c r="AZ5" s="432" t="s">
        <v>530</v>
      </c>
      <c r="BA5" s="122" t="s">
        <v>366</v>
      </c>
      <c r="BB5" s="122" t="s">
        <v>372</v>
      </c>
      <c r="BC5" s="122" t="s">
        <v>375</v>
      </c>
      <c r="BD5" s="122" t="s">
        <v>379</v>
      </c>
      <c r="BE5" s="122" t="s">
        <v>382</v>
      </c>
      <c r="BF5" s="122" t="s">
        <v>384</v>
      </c>
      <c r="BG5" s="122" t="s">
        <v>387</v>
      </c>
      <c r="BH5" s="122" t="s">
        <v>389</v>
      </c>
      <c r="BI5" s="122" t="s">
        <v>392</v>
      </c>
      <c r="BJ5" s="122" t="s">
        <v>394</v>
      </c>
      <c r="BK5" s="122" t="s">
        <v>491</v>
      </c>
      <c r="BL5" s="432" t="s">
        <v>531</v>
      </c>
      <c r="BM5" s="122" t="s">
        <v>497</v>
      </c>
      <c r="BN5" s="122" t="s">
        <v>499</v>
      </c>
      <c r="BO5" s="122" t="s">
        <v>501</v>
      </c>
      <c r="BP5" s="122" t="s">
        <v>502</v>
      </c>
      <c r="BQ5" s="122" t="s">
        <v>504</v>
      </c>
      <c r="BR5" s="122" t="s">
        <v>507</v>
      </c>
      <c r="BS5" s="122" t="s">
        <v>508</v>
      </c>
      <c r="BT5" s="122" t="s">
        <v>509</v>
      </c>
      <c r="BU5" s="122" t="s">
        <v>510</v>
      </c>
      <c r="BV5" s="122" t="s">
        <v>511</v>
      </c>
      <c r="BW5" s="122" t="s">
        <v>513</v>
      </c>
      <c r="BX5" s="432" t="s">
        <v>532</v>
      </c>
      <c r="BY5" s="122" t="s">
        <v>536</v>
      </c>
      <c r="BZ5" s="122" t="s">
        <v>537</v>
      </c>
      <c r="CA5" s="431" t="s">
        <v>533</v>
      </c>
      <c r="CB5" s="122" t="s">
        <v>538</v>
      </c>
      <c r="CC5" s="122" t="s">
        <v>539</v>
      </c>
      <c r="CD5" s="431" t="s">
        <v>534</v>
      </c>
      <c r="CE5" s="122" t="s">
        <v>535</v>
      </c>
      <c r="CF5" s="122" t="s">
        <v>540</v>
      </c>
      <c r="CG5" s="431" t="s">
        <v>542</v>
      </c>
      <c r="CH5" s="122" t="s">
        <v>544</v>
      </c>
      <c r="CI5" s="122" t="s">
        <v>545</v>
      </c>
      <c r="CJ5" s="432" t="s">
        <v>547</v>
      </c>
      <c r="CK5" s="122" t="s">
        <v>554</v>
      </c>
      <c r="CL5" s="122" t="s">
        <v>565</v>
      </c>
      <c r="CM5" s="431" t="s">
        <v>567</v>
      </c>
      <c r="CN5" s="122" t="s">
        <v>569</v>
      </c>
      <c r="CO5" s="122" t="s">
        <v>572</v>
      </c>
      <c r="CP5" s="431" t="s">
        <v>575</v>
      </c>
      <c r="CQ5" s="122" t="s">
        <v>577</v>
      </c>
      <c r="CR5" s="122" t="s">
        <v>578</v>
      </c>
      <c r="CS5" s="431" t="s">
        <v>580</v>
      </c>
      <c r="CT5" s="122" t="s">
        <v>581</v>
      </c>
      <c r="CU5" s="122" t="s">
        <v>586</v>
      </c>
      <c r="CV5" s="432" t="s">
        <v>588</v>
      </c>
      <c r="CW5" s="122" t="s">
        <v>589</v>
      </c>
      <c r="CX5" s="122" t="s">
        <v>592</v>
      </c>
      <c r="CY5" s="431" t="s">
        <v>595</v>
      </c>
      <c r="CZ5" s="122" t="s">
        <v>596</v>
      </c>
      <c r="DA5" s="122" t="s">
        <v>597</v>
      </c>
      <c r="DB5" s="431" t="s">
        <v>599</v>
      </c>
      <c r="DC5" s="122" t="s">
        <v>600</v>
      </c>
      <c r="DD5" s="122" t="s">
        <v>602</v>
      </c>
      <c r="DE5" s="431" t="s">
        <v>604</v>
      </c>
      <c r="DF5" s="122" t="s">
        <v>605</v>
      </c>
      <c r="DG5" s="122" t="s">
        <v>606</v>
      </c>
      <c r="DH5" s="432" t="s">
        <v>608</v>
      </c>
      <c r="DI5" s="432" t="s">
        <v>609</v>
      </c>
      <c r="DJ5" s="432" t="s">
        <v>654</v>
      </c>
      <c r="DK5" s="432" t="s">
        <v>656</v>
      </c>
      <c r="DL5" s="432" t="s">
        <v>657</v>
      </c>
      <c r="DM5" s="432" t="s">
        <v>658</v>
      </c>
      <c r="DN5" s="432" t="s">
        <v>660</v>
      </c>
      <c r="DO5" s="432" t="s">
        <v>661</v>
      </c>
      <c r="DP5" s="432" t="s">
        <v>662</v>
      </c>
      <c r="DQ5" s="432" t="s">
        <v>664</v>
      </c>
      <c r="DR5" s="432" t="s">
        <v>665</v>
      </c>
      <c r="DS5" s="432" t="s">
        <v>681</v>
      </c>
      <c r="DT5" s="432" t="s">
        <v>683</v>
      </c>
      <c r="DU5" s="432" t="s">
        <v>684</v>
      </c>
      <c r="DV5" s="432" t="s">
        <v>686</v>
      </c>
      <c r="DW5" s="432" t="s">
        <v>688</v>
      </c>
      <c r="DX5" s="432" t="s">
        <v>689</v>
      </c>
      <c r="DY5" s="432" t="s">
        <v>690</v>
      </c>
      <c r="DZ5" s="432" t="s">
        <v>692</v>
      </c>
      <c r="EA5" s="432" t="s">
        <v>693</v>
      </c>
      <c r="EB5" s="432" t="s">
        <v>695</v>
      </c>
      <c r="EC5" s="432" t="s">
        <v>697</v>
      </c>
      <c r="ED5" s="432" t="s">
        <v>698</v>
      </c>
      <c r="EE5" s="432" t="s">
        <v>699</v>
      </c>
      <c r="EF5" s="432" t="s">
        <v>703</v>
      </c>
      <c r="EG5" s="432" t="s">
        <v>704</v>
      </c>
      <c r="EH5" s="432" t="s">
        <v>707</v>
      </c>
      <c r="EI5" s="432" t="s">
        <v>709</v>
      </c>
      <c r="EJ5" s="432" t="s">
        <v>710</v>
      </c>
      <c r="EK5" s="432" t="s">
        <v>711</v>
      </c>
      <c r="EL5" s="432" t="s">
        <v>713</v>
      </c>
      <c r="EM5" s="432" t="s">
        <v>714</v>
      </c>
      <c r="EN5" s="432" t="s">
        <v>715</v>
      </c>
      <c r="EO5" s="432" t="s">
        <v>718</v>
      </c>
      <c r="EP5" s="432" t="s">
        <v>719</v>
      </c>
      <c r="EQ5" s="432" t="s">
        <v>720</v>
      </c>
      <c r="ER5" s="432" t="s">
        <v>722</v>
      </c>
      <c r="ES5" s="432" t="s">
        <v>723</v>
      </c>
      <c r="ET5" s="432" t="s">
        <v>725</v>
      </c>
      <c r="EU5" s="432" t="s">
        <v>727</v>
      </c>
      <c r="EV5" s="432" t="s">
        <v>728</v>
      </c>
      <c r="EW5" s="432" t="s">
        <v>729</v>
      </c>
      <c r="EX5" s="432" t="s">
        <v>731</v>
      </c>
      <c r="EY5" s="432" t="s">
        <v>732</v>
      </c>
      <c r="EZ5" s="432" t="s">
        <v>733</v>
      </c>
      <c r="FA5" s="432" t="s">
        <v>735</v>
      </c>
      <c r="FB5" s="432" t="s">
        <v>736</v>
      </c>
      <c r="FC5" s="432" t="s">
        <v>737</v>
      </c>
      <c r="FD5" s="432" t="s">
        <v>739</v>
      </c>
      <c r="FE5" s="432" t="s">
        <v>740</v>
      </c>
      <c r="FF5" s="432" t="s">
        <v>742</v>
      </c>
      <c r="FG5" s="432" t="s">
        <v>744</v>
      </c>
      <c r="FH5" s="432" t="s">
        <v>745</v>
      </c>
      <c r="FI5" s="432" t="s">
        <v>746</v>
      </c>
      <c r="FJ5" s="432" t="s">
        <v>748</v>
      </c>
      <c r="FK5" s="432" t="s">
        <v>750</v>
      </c>
      <c r="FL5" s="432" t="s">
        <v>751</v>
      </c>
      <c r="FM5" s="432" t="s">
        <v>754</v>
      </c>
      <c r="FN5" s="432" t="s">
        <v>758</v>
      </c>
      <c r="FO5" s="432" t="s">
        <v>759</v>
      </c>
      <c r="FP5" s="432" t="s">
        <v>761</v>
      </c>
      <c r="FQ5" s="432" t="s">
        <v>762</v>
      </c>
      <c r="FR5" s="432" t="s">
        <v>764</v>
      </c>
      <c r="FS5" s="432" t="s">
        <v>766</v>
      </c>
      <c r="FT5" s="432" t="s">
        <v>767</v>
      </c>
      <c r="FU5" s="432" t="s">
        <v>768</v>
      </c>
      <c r="FV5" s="432" t="s">
        <v>770</v>
      </c>
      <c r="FW5" s="432" t="s">
        <v>771</v>
      </c>
      <c r="FX5" s="432" t="s">
        <v>772</v>
      </c>
      <c r="FY5" s="432" t="s">
        <v>774</v>
      </c>
      <c r="FZ5" s="432" t="s">
        <v>776</v>
      </c>
      <c r="GA5" s="432" t="s">
        <v>777</v>
      </c>
      <c r="GB5" s="432" t="s">
        <v>779</v>
      </c>
      <c r="GC5" s="432" t="s">
        <v>780</v>
      </c>
      <c r="GD5" s="432" t="s">
        <v>782</v>
      </c>
      <c r="GE5" s="432" t="s">
        <v>784</v>
      </c>
      <c r="GF5" s="432" t="s">
        <v>785</v>
      </c>
      <c r="GG5" s="432" t="s">
        <v>787</v>
      </c>
      <c r="GH5" s="432" t="s">
        <v>790</v>
      </c>
      <c r="GI5" s="432" t="s">
        <v>792</v>
      </c>
      <c r="GJ5" s="432" t="s">
        <v>793</v>
      </c>
      <c r="GK5" s="432" t="s">
        <v>795</v>
      </c>
      <c r="GL5" s="432" t="s">
        <v>796</v>
      </c>
      <c r="GM5" s="432" t="s">
        <v>798</v>
      </c>
      <c r="GN5" s="432" t="s">
        <v>800</v>
      </c>
      <c r="GO5" s="432" t="s">
        <v>801</v>
      </c>
      <c r="GP5" s="432" t="s">
        <v>803</v>
      </c>
      <c r="GQ5" s="432" t="s">
        <v>805</v>
      </c>
      <c r="GR5" s="432" t="s">
        <v>806</v>
      </c>
      <c r="GS5" s="432" t="s">
        <v>807</v>
      </c>
      <c r="GT5" s="432" t="s">
        <v>809</v>
      </c>
      <c r="GU5" s="432" t="s">
        <v>810</v>
      </c>
      <c r="GV5" s="432" t="s">
        <v>811</v>
      </c>
      <c r="GW5" s="432" t="s">
        <v>813</v>
      </c>
      <c r="GX5" s="432" t="s">
        <v>814</v>
      </c>
      <c r="GY5" s="432" t="s">
        <v>815</v>
      </c>
      <c r="GZ5" s="432" t="s">
        <v>817</v>
      </c>
      <c r="HA5" s="432" t="s">
        <v>818</v>
      </c>
      <c r="HB5" s="432" t="s">
        <v>820</v>
      </c>
      <c r="HC5" s="432" t="s">
        <v>822</v>
      </c>
      <c r="HD5" s="432" t="s">
        <v>824</v>
      </c>
      <c r="HE5" s="432" t="s">
        <v>825</v>
      </c>
      <c r="HF5" s="432" t="s">
        <v>827</v>
      </c>
      <c r="HG5" s="432" t="s">
        <v>828</v>
      </c>
      <c r="HH5" s="432" t="s">
        <v>830</v>
      </c>
      <c r="HI5" s="432" t="s">
        <v>832</v>
      </c>
      <c r="HJ5" s="432" t="s">
        <v>834</v>
      </c>
      <c r="HK5" s="432" t="s">
        <v>835</v>
      </c>
      <c r="HL5" s="432" t="s">
        <v>837</v>
      </c>
      <c r="HM5" s="432" t="s">
        <v>838</v>
      </c>
      <c r="HN5" s="432" t="s">
        <v>840</v>
      </c>
      <c r="HO5" s="432" t="s">
        <v>843</v>
      </c>
    </row>
    <row r="6" spans="1:227" x14ac:dyDescent="0.25">
      <c r="A6" s="82" t="s">
        <v>71</v>
      </c>
      <c r="B6" s="82" t="s">
        <v>121</v>
      </c>
      <c r="C6" s="35">
        <v>203.60833880428999</v>
      </c>
      <c r="D6" s="35">
        <v>225.91245772113999</v>
      </c>
      <c r="E6" s="35">
        <v>249.23195280901001</v>
      </c>
      <c r="F6" s="35">
        <v>705.15169989928006</v>
      </c>
      <c r="G6" s="35">
        <v>800.88182162332009</v>
      </c>
      <c r="H6" s="35">
        <v>1949.0884569364903</v>
      </c>
      <c r="I6" s="35">
        <v>1984.2186835222201</v>
      </c>
      <c r="J6" s="35">
        <v>2069.8537762996798</v>
      </c>
      <c r="K6" s="35">
        <v>2260.7010329796299</v>
      </c>
      <c r="L6" s="35">
        <v>2421.6536901250502</v>
      </c>
      <c r="M6" s="35">
        <v>2563.25774351672</v>
      </c>
      <c r="N6" s="35">
        <v>2652.8299926230502</v>
      </c>
      <c r="O6" s="35">
        <v>2866.5462760118999</v>
      </c>
      <c r="P6" s="35">
        <v>3045.6282862388903</v>
      </c>
      <c r="Q6" s="199">
        <v>3154.5760990522899</v>
      </c>
      <c r="R6" s="199">
        <v>3167.1323334743201</v>
      </c>
      <c r="S6" s="199">
        <v>3177.10884661</v>
      </c>
      <c r="T6" s="141">
        <v>3296.6971543700001</v>
      </c>
      <c r="U6" s="141">
        <v>3601.8817384834601</v>
      </c>
      <c r="V6" s="141">
        <v>3718.99877956</v>
      </c>
      <c r="W6" s="155">
        <v>3810.6696163199999</v>
      </c>
      <c r="X6" s="141">
        <v>3934.4261301199999</v>
      </c>
      <c r="Y6" s="141">
        <v>3976.3020314000005</v>
      </c>
      <c r="Z6" s="141">
        <v>4219.5272740800001</v>
      </c>
      <c r="AA6" s="141">
        <v>4435.3408389999995</v>
      </c>
      <c r="AB6" s="141">
        <v>4640.6112244899996</v>
      </c>
      <c r="AC6" s="141">
        <v>4903.1364130100001</v>
      </c>
      <c r="AD6" s="141">
        <v>5026.9495776100002</v>
      </c>
      <c r="AE6" s="141">
        <v>5204.41871679</v>
      </c>
      <c r="AF6" s="141">
        <v>5429.9261081100003</v>
      </c>
      <c r="AG6" s="141">
        <v>5713.8570456999996</v>
      </c>
      <c r="AH6" s="141">
        <v>5881.6505857800003</v>
      </c>
      <c r="AI6" s="141">
        <v>6077.9857501899996</v>
      </c>
      <c r="AJ6" s="141">
        <v>6364.4025066100003</v>
      </c>
      <c r="AK6" s="141">
        <v>6611.3061169000002</v>
      </c>
      <c r="AL6" s="141">
        <v>6791.56600746</v>
      </c>
      <c r="AM6" s="141">
        <v>6911.8738572100001</v>
      </c>
      <c r="AN6" s="141">
        <v>7188.1946878899998</v>
      </c>
      <c r="AO6" s="141">
        <v>7432.48466818</v>
      </c>
      <c r="AP6" s="141">
        <v>7675.7258413099999</v>
      </c>
      <c r="AQ6" s="141">
        <v>7898.8652697799998</v>
      </c>
      <c r="AR6" s="141">
        <v>8149.8026066399998</v>
      </c>
      <c r="AS6" s="141">
        <v>8327.4701635000001</v>
      </c>
      <c r="AT6" s="141">
        <v>8568.1977224599996</v>
      </c>
      <c r="AU6" s="141">
        <v>8841.2328051200002</v>
      </c>
      <c r="AV6" s="141">
        <v>8995.2679509900008</v>
      </c>
      <c r="AW6" s="141">
        <v>9205.6755984800002</v>
      </c>
      <c r="AX6" s="141">
        <v>9487.6876792799994</v>
      </c>
      <c r="AY6" s="141">
        <v>9638.5431483100001</v>
      </c>
      <c r="AZ6" s="141">
        <v>9862.7374764399992</v>
      </c>
      <c r="BA6" s="141">
        <v>10082.072102759999</v>
      </c>
      <c r="BB6" s="141">
        <v>10238.245445529999</v>
      </c>
      <c r="BC6" s="141">
        <v>10435.10695021</v>
      </c>
      <c r="BD6" s="141">
        <v>10509.630279720001</v>
      </c>
      <c r="BE6" s="141">
        <v>10724.94371277</v>
      </c>
      <c r="BF6" s="141">
        <v>11067.10678758</v>
      </c>
      <c r="BG6" s="141">
        <v>11306.051554400001</v>
      </c>
      <c r="BH6" s="141">
        <v>11450.414261080001</v>
      </c>
      <c r="BI6" s="141">
        <v>11587.433515590001</v>
      </c>
      <c r="BJ6" s="141">
        <v>11853.42470464</v>
      </c>
      <c r="BK6" s="141">
        <v>12123.0852151</v>
      </c>
      <c r="BL6" s="141">
        <v>12452.33936591</v>
      </c>
      <c r="BM6" s="141">
        <v>12722.049673789999</v>
      </c>
      <c r="BN6" s="141">
        <v>13085.84726873</v>
      </c>
      <c r="BO6" s="141">
        <v>13424.373339649999</v>
      </c>
      <c r="BP6" s="141">
        <v>13663.84831804</v>
      </c>
      <c r="BQ6" s="141">
        <v>13997.55558783</v>
      </c>
      <c r="BR6" s="141">
        <v>14250.645800910001</v>
      </c>
      <c r="BS6" s="141">
        <v>14625.88325845</v>
      </c>
      <c r="BT6" s="141">
        <v>14843.484529400001</v>
      </c>
      <c r="BU6" s="141">
        <v>14948.72566729</v>
      </c>
      <c r="BV6" s="141">
        <v>15164.128734710001</v>
      </c>
      <c r="BW6" s="141">
        <v>15487.710974789999</v>
      </c>
      <c r="BX6" s="141">
        <v>16011.32521954</v>
      </c>
      <c r="BY6" s="141">
        <v>16312.255522809999</v>
      </c>
      <c r="BZ6" s="141">
        <v>16606.195963270002</v>
      </c>
      <c r="CA6" s="141">
        <v>17044.91879023</v>
      </c>
      <c r="CB6" s="141">
        <v>17324.394849050001</v>
      </c>
      <c r="CC6" s="141">
        <v>17629.968385290002</v>
      </c>
      <c r="CD6" s="141">
        <v>18040.987774419998</v>
      </c>
      <c r="CE6" s="141">
        <v>18363.407674319998</v>
      </c>
      <c r="CF6" s="141">
        <v>18610.88032774</v>
      </c>
      <c r="CG6" s="141">
        <v>18840.667917859999</v>
      </c>
      <c r="CH6" s="141">
        <v>18989.357576049999</v>
      </c>
      <c r="CI6" s="141">
        <v>19318.21905847</v>
      </c>
      <c r="CJ6" s="141">
        <v>19700.71553424</v>
      </c>
      <c r="CK6" s="141">
        <v>20090.37252126</v>
      </c>
      <c r="CL6" s="141">
        <v>20353.34228606</v>
      </c>
      <c r="CM6" s="141">
        <v>20590.522635140002</v>
      </c>
      <c r="CN6" s="141">
        <v>20906.605789230001</v>
      </c>
      <c r="CO6" s="141">
        <v>21364.801728909999</v>
      </c>
      <c r="CP6" s="141">
        <v>21730.655218079999</v>
      </c>
      <c r="CQ6" s="141">
        <v>22069.728973630001</v>
      </c>
      <c r="CR6" s="141">
        <v>22377.061282539999</v>
      </c>
      <c r="CS6" s="141">
        <v>22695.460009909999</v>
      </c>
      <c r="CT6" s="141">
        <v>22976.481063930001</v>
      </c>
      <c r="CU6" s="141">
        <v>23344.768552329999</v>
      </c>
      <c r="CV6" s="141">
        <v>23565.343452249999</v>
      </c>
      <c r="CW6" s="141">
        <v>23890.70412029</v>
      </c>
      <c r="CX6" s="141">
        <v>23980.16661529</v>
      </c>
      <c r="CY6" s="141">
        <v>24648.67736446</v>
      </c>
      <c r="CZ6" s="141">
        <v>25107.35282271</v>
      </c>
      <c r="DA6" s="141">
        <v>25375.102735069999</v>
      </c>
      <c r="DB6" s="141">
        <v>25527.37517703</v>
      </c>
      <c r="DC6" s="141">
        <v>25849.036834009999</v>
      </c>
      <c r="DD6" s="141">
        <v>26047.568733730001</v>
      </c>
      <c r="DE6" s="141">
        <v>26400.1466845</v>
      </c>
      <c r="DF6" s="141">
        <v>28344.70177259</v>
      </c>
      <c r="DG6" s="141">
        <v>28532.93270329</v>
      </c>
      <c r="DH6" s="141">
        <v>28874.778811640001</v>
      </c>
      <c r="DI6" s="141">
        <v>29063.095243790001</v>
      </c>
      <c r="DJ6" s="141">
        <v>29320.242766679999</v>
      </c>
      <c r="DK6" s="141">
        <v>29641.4</v>
      </c>
      <c r="DL6" s="141">
        <v>30062.156808830001</v>
      </c>
      <c r="DM6" s="141">
        <v>30362.95412617</v>
      </c>
      <c r="DN6" s="141">
        <v>30712.9</v>
      </c>
      <c r="DO6" s="141">
        <v>31161.200000000001</v>
      </c>
      <c r="DP6" s="141">
        <v>31309.008553979998</v>
      </c>
      <c r="DQ6" s="141">
        <v>31584.765795060001</v>
      </c>
      <c r="DR6" s="141">
        <v>32065.5</v>
      </c>
      <c r="DS6" s="141">
        <v>32325.502090959999</v>
      </c>
      <c r="DT6" s="141">
        <v>32790.082328260003</v>
      </c>
      <c r="DU6" s="141">
        <v>32868.949945829998</v>
      </c>
      <c r="DV6" s="141">
        <v>33119.094430049998</v>
      </c>
      <c r="DW6" s="141">
        <v>33378.268484189997</v>
      </c>
      <c r="DX6" s="141">
        <v>33566.936694800002</v>
      </c>
      <c r="DY6" s="141">
        <v>33732.847239410003</v>
      </c>
      <c r="DZ6" s="141">
        <v>34082.234527280001</v>
      </c>
      <c r="EA6" s="141">
        <v>34430.672939210002</v>
      </c>
      <c r="EB6" s="141">
        <v>34567.937187850002</v>
      </c>
      <c r="EC6" s="141">
        <v>34884.419789719999</v>
      </c>
      <c r="ED6" s="141">
        <v>35366.5</v>
      </c>
      <c r="EE6" s="141">
        <v>35716.800000000003</v>
      </c>
      <c r="EF6" s="141">
        <v>36152.442809489999</v>
      </c>
      <c r="EG6" s="141">
        <v>36579.539541509999</v>
      </c>
      <c r="EH6" s="141">
        <v>36731.329719200003</v>
      </c>
      <c r="EI6" s="141">
        <v>37098.300000000003</v>
      </c>
      <c r="EJ6" s="141">
        <v>37330.633555840002</v>
      </c>
      <c r="EK6" s="141">
        <v>37654.286737959999</v>
      </c>
      <c r="EL6" s="141">
        <v>38068.326670740003</v>
      </c>
      <c r="EM6" s="141">
        <v>38458.333948</v>
      </c>
      <c r="EN6" s="141">
        <v>38867.957311470003</v>
      </c>
      <c r="EO6" s="141">
        <v>39096.231049000002</v>
      </c>
      <c r="EP6" s="141">
        <v>39258.68404</v>
      </c>
      <c r="EQ6" s="141">
        <v>39612.85</v>
      </c>
      <c r="ER6" s="141">
        <v>40185</v>
      </c>
      <c r="ES6" s="141">
        <v>39917.599999999999</v>
      </c>
      <c r="ET6" s="141">
        <v>40204.755628600004</v>
      </c>
      <c r="EU6" s="141">
        <v>41640.548628999997</v>
      </c>
      <c r="EV6" s="141">
        <v>41433.916899999997</v>
      </c>
      <c r="EW6" s="141">
        <v>41619.320673790004</v>
      </c>
      <c r="EX6" s="141">
        <v>42071.505033189998</v>
      </c>
      <c r="EY6" s="141">
        <v>42657.685431099999</v>
      </c>
      <c r="EZ6" s="141">
        <v>43177.497775999997</v>
      </c>
      <c r="FA6" s="141">
        <v>43483.671018829999</v>
      </c>
      <c r="FB6" s="141">
        <v>43928.098477</v>
      </c>
      <c r="FC6" s="141">
        <v>44724.545682620002</v>
      </c>
      <c r="FD6" s="141">
        <v>45245.5</v>
      </c>
      <c r="FE6" s="141">
        <v>45504.25013498</v>
      </c>
      <c r="FF6" s="141">
        <v>45630.23152809</v>
      </c>
      <c r="FG6" s="141">
        <v>44646.014034599997</v>
      </c>
      <c r="FH6" s="141">
        <v>44766.267429860003</v>
      </c>
      <c r="FI6" s="141">
        <v>45186.048861980002</v>
      </c>
      <c r="FJ6" s="141">
        <v>45144.40174419</v>
      </c>
      <c r="FK6" s="141">
        <v>45437.869254860001</v>
      </c>
      <c r="FL6" s="141">
        <v>45855.168268460002</v>
      </c>
      <c r="FM6" s="141">
        <v>45861.877603660003</v>
      </c>
      <c r="FN6" s="141">
        <v>46059.661182199998</v>
      </c>
      <c r="FO6" s="141">
        <v>46289.177462649997</v>
      </c>
      <c r="FP6" s="141">
        <v>47018.206872859999</v>
      </c>
      <c r="FQ6" s="141">
        <v>47284.390145780002</v>
      </c>
      <c r="FR6" s="141">
        <v>47539.102851440002</v>
      </c>
      <c r="FS6" s="141">
        <v>47712.917398520003</v>
      </c>
      <c r="FT6" s="141">
        <v>47889.5</v>
      </c>
      <c r="FU6" s="141">
        <v>48016.26960503</v>
      </c>
      <c r="FV6" s="141">
        <v>48203.572021959997</v>
      </c>
      <c r="FW6" s="141">
        <v>48544.183437599997</v>
      </c>
      <c r="FX6" s="141">
        <v>48842.528729899997</v>
      </c>
      <c r="FY6" s="141">
        <v>48804.753819140002</v>
      </c>
      <c r="FZ6" s="141">
        <v>48741.497385000002</v>
      </c>
      <c r="GA6" s="141">
        <v>48916.105496999997</v>
      </c>
      <c r="GB6" s="141">
        <v>49052.756331999997</v>
      </c>
      <c r="GC6" s="141">
        <v>50213.777750089997</v>
      </c>
      <c r="GD6" s="141">
        <v>49536.218491250002</v>
      </c>
      <c r="GE6" s="141">
        <v>48851.758723990002</v>
      </c>
      <c r="GF6" s="141">
        <v>49079.909159629999</v>
      </c>
      <c r="GG6" s="141">
        <v>49457.4</v>
      </c>
      <c r="GH6" s="141">
        <v>47791.243162350002</v>
      </c>
      <c r="GI6" s="141">
        <v>48108.989179099997</v>
      </c>
      <c r="GJ6" s="141">
        <v>47184.707510300002</v>
      </c>
      <c r="GK6" s="141">
        <v>47143.595209999999</v>
      </c>
      <c r="GL6" s="141">
        <v>46832.676618830003</v>
      </c>
      <c r="GM6" s="141">
        <v>47631.25509613</v>
      </c>
      <c r="GN6" s="141">
        <v>48204.09105992</v>
      </c>
      <c r="GO6" s="141">
        <v>48684.233501069997</v>
      </c>
      <c r="GP6" s="141">
        <v>49238.849120170002</v>
      </c>
      <c r="GQ6" s="141">
        <v>49680.290425769999</v>
      </c>
      <c r="GR6" s="141">
        <v>50372.596521719999</v>
      </c>
      <c r="GS6" s="141">
        <v>50915.811216950002</v>
      </c>
      <c r="GT6" s="141">
        <v>51764.175606700002</v>
      </c>
      <c r="GU6" s="141">
        <v>52039.182567440002</v>
      </c>
      <c r="GV6" s="141">
        <v>52275.013099999996</v>
      </c>
      <c r="GW6" s="141">
        <v>52409.983579680003</v>
      </c>
      <c r="GX6" s="141">
        <v>52424.852005150002</v>
      </c>
      <c r="GY6" s="141">
        <v>52894.628136769999</v>
      </c>
      <c r="GZ6" s="141">
        <v>53762.5</v>
      </c>
      <c r="HA6" s="141">
        <v>54291.473899910001</v>
      </c>
      <c r="HB6" s="141">
        <v>54756.854336479999</v>
      </c>
      <c r="HC6" s="141">
        <v>55594.2</v>
      </c>
      <c r="HD6" s="141">
        <v>55956.6</v>
      </c>
      <c r="HE6" s="141">
        <v>56807.54602681</v>
      </c>
      <c r="HF6" s="141">
        <v>57377.164231969997</v>
      </c>
      <c r="HG6" s="141">
        <v>58207.438082280001</v>
      </c>
      <c r="HH6" s="141">
        <v>59079.97</v>
      </c>
      <c r="HI6" s="141">
        <v>59798.603808599997</v>
      </c>
      <c r="HJ6" s="141">
        <v>60868.2</v>
      </c>
      <c r="HK6" s="141">
        <v>61458.71447028</v>
      </c>
      <c r="HL6" s="141">
        <v>61695.110413770002</v>
      </c>
      <c r="HM6" s="141">
        <v>62066.022862619997</v>
      </c>
      <c r="HN6" s="141">
        <v>62341.624231829999</v>
      </c>
      <c r="HO6" s="459">
        <v>61804.871997230002</v>
      </c>
      <c r="HP6" s="530"/>
      <c r="HQ6" s="609"/>
      <c r="HR6" s="571"/>
      <c r="HS6" s="495"/>
    </row>
    <row r="7" spans="1:227" x14ac:dyDescent="0.25">
      <c r="A7" s="83" t="s">
        <v>582</v>
      </c>
      <c r="B7" s="83" t="s">
        <v>582</v>
      </c>
      <c r="C7" s="137">
        <v>203.60833880428999</v>
      </c>
      <c r="D7" s="137">
        <v>225.91245772113999</v>
      </c>
      <c r="E7" s="137">
        <v>247.99094039108999</v>
      </c>
      <c r="F7" s="137">
        <v>273.66829964940001</v>
      </c>
      <c r="G7" s="137">
        <v>311.22420632513001</v>
      </c>
      <c r="H7" s="137">
        <v>349.78328286999999</v>
      </c>
      <c r="I7" s="137">
        <v>363.65540339</v>
      </c>
      <c r="J7" s="137">
        <v>401.72945023</v>
      </c>
      <c r="K7" s="137">
        <v>450.36793031999997</v>
      </c>
      <c r="L7" s="137">
        <v>495.13222300000001</v>
      </c>
      <c r="M7" s="137">
        <v>537.84838589999993</v>
      </c>
      <c r="N7" s="137">
        <v>569.59878575999994</v>
      </c>
      <c r="O7" s="137">
        <v>609.52147090999995</v>
      </c>
      <c r="P7" s="137">
        <v>670.87814048000007</v>
      </c>
      <c r="Q7" s="142">
        <v>688.9568799299999</v>
      </c>
      <c r="R7" s="142">
        <v>670.40478555999994</v>
      </c>
      <c r="S7" s="142">
        <v>692.02018282000006</v>
      </c>
      <c r="T7" s="137">
        <v>723.73904300000004</v>
      </c>
      <c r="U7" s="137">
        <v>801.56884825999998</v>
      </c>
      <c r="V7" s="137">
        <v>845.20325816999991</v>
      </c>
      <c r="W7" s="142">
        <v>867.46168896000006</v>
      </c>
      <c r="X7" s="137">
        <v>905.95907489000001</v>
      </c>
      <c r="Y7" s="137">
        <v>922.69698151</v>
      </c>
      <c r="Z7" s="137">
        <v>971.09481861999996</v>
      </c>
      <c r="AA7" s="137">
        <v>1031.1206456599998</v>
      </c>
      <c r="AB7" s="137">
        <v>1080.2118623199999</v>
      </c>
      <c r="AC7" s="137">
        <v>1143.0853870199999</v>
      </c>
      <c r="AD7" s="137">
        <v>1187.5883037799999</v>
      </c>
      <c r="AE7" s="137">
        <v>1235.54079312</v>
      </c>
      <c r="AF7" s="137">
        <v>1296.5228792400001</v>
      </c>
      <c r="AG7" s="137">
        <v>1370.7778913599998</v>
      </c>
      <c r="AH7" s="137">
        <v>1414.78852403</v>
      </c>
      <c r="AI7" s="137">
        <v>1465.1681985599998</v>
      </c>
      <c r="AJ7" s="137">
        <v>1536.5345659500001</v>
      </c>
      <c r="AK7" s="137">
        <v>1609.55986996</v>
      </c>
      <c r="AL7" s="137">
        <v>1659.5089633800001</v>
      </c>
      <c r="AM7" s="137">
        <v>1699.2606093700001</v>
      </c>
      <c r="AN7" s="137">
        <v>1772.82951366</v>
      </c>
      <c r="AO7" s="137">
        <v>1836.6444661099999</v>
      </c>
      <c r="AP7" s="137">
        <v>1879.9151763899999</v>
      </c>
      <c r="AQ7" s="137">
        <v>1925.2674819700001</v>
      </c>
      <c r="AR7" s="137">
        <v>1995.5233828099999</v>
      </c>
      <c r="AS7" s="137">
        <v>2036.85518761</v>
      </c>
      <c r="AT7" s="137">
        <v>2110.0185201999998</v>
      </c>
      <c r="AU7" s="137">
        <v>2180.9174517000001</v>
      </c>
      <c r="AV7" s="137">
        <v>2217.97399989</v>
      </c>
      <c r="AW7" s="137">
        <v>2294.9550970599998</v>
      </c>
      <c r="AX7" s="137">
        <v>2355.0009138400001</v>
      </c>
      <c r="AY7" s="137">
        <v>2405.6821966900002</v>
      </c>
      <c r="AZ7" s="137">
        <v>2468.75424604</v>
      </c>
      <c r="BA7" s="137">
        <v>2535.24796087</v>
      </c>
      <c r="BB7" s="137">
        <v>2588.3293473200001</v>
      </c>
      <c r="BC7" s="137">
        <v>2646.1982261500002</v>
      </c>
      <c r="BD7" s="137">
        <v>2666.3973930100001</v>
      </c>
      <c r="BE7" s="137">
        <v>2725.6202087699999</v>
      </c>
      <c r="BF7" s="137">
        <v>2817.7309473999999</v>
      </c>
      <c r="BG7" s="137">
        <v>2873.9237080500002</v>
      </c>
      <c r="BH7" s="137">
        <v>2910.0169298300002</v>
      </c>
      <c r="BI7" s="137">
        <v>2950.0517886900002</v>
      </c>
      <c r="BJ7" s="137">
        <v>3005.51512177</v>
      </c>
      <c r="BK7" s="137">
        <v>3075.2758264200002</v>
      </c>
      <c r="BL7" s="137">
        <v>3139.3390434900002</v>
      </c>
      <c r="BM7" s="137">
        <v>3213.0254183100001</v>
      </c>
      <c r="BN7" s="137">
        <v>3300.5994974300002</v>
      </c>
      <c r="BO7" s="137">
        <v>3392.9447160899999</v>
      </c>
      <c r="BP7" s="137">
        <v>3455.1604327300001</v>
      </c>
      <c r="BQ7" s="137">
        <v>3545.6650341</v>
      </c>
      <c r="BR7" s="137">
        <v>3611.29878826</v>
      </c>
      <c r="BS7" s="137">
        <v>3697.5069781500001</v>
      </c>
      <c r="BT7" s="137">
        <v>3757.9737589400002</v>
      </c>
      <c r="BU7" s="137">
        <v>3796.1819538599998</v>
      </c>
      <c r="BV7" s="137">
        <v>3848.8260282900001</v>
      </c>
      <c r="BW7" s="137">
        <v>3914.7217249</v>
      </c>
      <c r="BX7" s="137">
        <v>4048.7243927200002</v>
      </c>
      <c r="BY7" s="137">
        <v>4090.4724053800001</v>
      </c>
      <c r="BZ7" s="137">
        <v>4186.7272693000004</v>
      </c>
      <c r="CA7" s="137">
        <v>4279.3399836099998</v>
      </c>
      <c r="CB7" s="137">
        <v>4333.7149094300003</v>
      </c>
      <c r="CC7" s="137">
        <v>4407.7494459199997</v>
      </c>
      <c r="CD7" s="137">
        <v>4548.7466116899996</v>
      </c>
      <c r="CE7" s="137">
        <v>4630.7853261600003</v>
      </c>
      <c r="CF7" s="137">
        <v>4708.3864414400005</v>
      </c>
      <c r="CG7" s="137">
        <v>4771.1622445399998</v>
      </c>
      <c r="CH7" s="137">
        <v>4791.9378638400003</v>
      </c>
      <c r="CI7" s="137">
        <v>4851.8997885700001</v>
      </c>
      <c r="CJ7" s="137">
        <v>4941.8284702199999</v>
      </c>
      <c r="CK7" s="137">
        <v>5041.0442734600001</v>
      </c>
      <c r="CL7" s="137">
        <v>5124.28319637</v>
      </c>
      <c r="CM7" s="137">
        <v>5192.2343746799997</v>
      </c>
      <c r="CN7" s="137">
        <v>5302.2287121199997</v>
      </c>
      <c r="CO7" s="137">
        <v>5444.6577762500001</v>
      </c>
      <c r="CP7" s="137">
        <v>5557.5140507699998</v>
      </c>
      <c r="CQ7" s="137">
        <v>5664.2736672399997</v>
      </c>
      <c r="CR7" s="137">
        <v>5766.23830266</v>
      </c>
      <c r="CS7" s="137">
        <v>5875.5295771900001</v>
      </c>
      <c r="CT7" s="137">
        <v>5967.2220565300004</v>
      </c>
      <c r="CU7" s="137">
        <v>6069.4128907900003</v>
      </c>
      <c r="CV7" s="137">
        <v>6156.1258763599999</v>
      </c>
      <c r="CW7" s="137">
        <v>6245.2234575800003</v>
      </c>
      <c r="CX7" s="137">
        <v>6290.5429705500001</v>
      </c>
      <c r="CY7" s="137">
        <v>6482.9488627600003</v>
      </c>
      <c r="CZ7" s="137">
        <v>6627.8931174999998</v>
      </c>
      <c r="DA7" s="137">
        <v>6703.7581314999998</v>
      </c>
      <c r="DB7" s="137">
        <v>6733.9280771200001</v>
      </c>
      <c r="DC7" s="137">
        <v>6838.4477818100004</v>
      </c>
      <c r="DD7" s="137">
        <v>6893.6453885199999</v>
      </c>
      <c r="DE7" s="137">
        <v>7013.2065158200003</v>
      </c>
      <c r="DF7" s="137">
        <v>7534.1575756499997</v>
      </c>
      <c r="DG7" s="137">
        <v>7588.89227992</v>
      </c>
      <c r="DH7" s="137">
        <v>7707.1824811699998</v>
      </c>
      <c r="DI7" s="137">
        <v>7739.4318850400005</v>
      </c>
      <c r="DJ7" s="137">
        <v>7812.1051265400001</v>
      </c>
      <c r="DK7" s="137">
        <v>7895.7</v>
      </c>
      <c r="DL7" s="137">
        <v>8072.3583702899996</v>
      </c>
      <c r="DM7" s="137">
        <v>8123.2220977300003</v>
      </c>
      <c r="DN7" s="137">
        <v>8220.1</v>
      </c>
      <c r="DO7" s="137">
        <v>8442.7000000000007</v>
      </c>
      <c r="DP7" s="137">
        <v>8495</v>
      </c>
      <c r="DQ7" s="137">
        <v>8573.1081535199992</v>
      </c>
      <c r="DR7" s="137">
        <v>8772.9</v>
      </c>
      <c r="DS7" s="137">
        <v>8873.4</v>
      </c>
      <c r="DT7" s="137">
        <v>9020.7999999999993</v>
      </c>
      <c r="DU7" s="137">
        <v>9027.2000000000007</v>
      </c>
      <c r="DV7" s="137">
        <v>9108.8704840999999</v>
      </c>
      <c r="DW7" s="137">
        <v>9165.2000000000007</v>
      </c>
      <c r="DX7" s="137">
        <v>9226</v>
      </c>
      <c r="DY7" s="137">
        <v>9285.2000000000007</v>
      </c>
      <c r="DZ7" s="137">
        <v>9400.9</v>
      </c>
      <c r="EA7" s="137">
        <v>9492.7000000000007</v>
      </c>
      <c r="EB7" s="137">
        <v>9522.9</v>
      </c>
      <c r="EC7" s="137">
        <v>9629.6</v>
      </c>
      <c r="ED7" s="137">
        <v>9789.5</v>
      </c>
      <c r="EE7" s="137">
        <v>9896.1</v>
      </c>
      <c r="EF7" s="137">
        <v>9975.7000000000007</v>
      </c>
      <c r="EG7" s="137">
        <v>10085.799999999999</v>
      </c>
      <c r="EH7" s="137">
        <v>10127.200000000001</v>
      </c>
      <c r="EI7" s="137">
        <v>10252</v>
      </c>
      <c r="EJ7" s="137">
        <v>10317.1</v>
      </c>
      <c r="EK7" s="137">
        <v>10502.7</v>
      </c>
      <c r="EL7" s="137">
        <v>10604.7</v>
      </c>
      <c r="EM7" s="137">
        <v>10747</v>
      </c>
      <c r="EN7" s="137">
        <v>10874.8</v>
      </c>
      <c r="EO7" s="137">
        <v>10949.4</v>
      </c>
      <c r="EP7" s="137">
        <v>11023</v>
      </c>
      <c r="EQ7" s="137">
        <v>11147.7</v>
      </c>
      <c r="ER7" s="137">
        <v>11301.6</v>
      </c>
      <c r="ES7" s="137">
        <v>11252.6</v>
      </c>
      <c r="ET7" s="137">
        <v>11309.1</v>
      </c>
      <c r="EU7" s="137">
        <v>11686.6</v>
      </c>
      <c r="EV7" s="137">
        <v>11773.1</v>
      </c>
      <c r="EW7" s="137">
        <v>11838.3</v>
      </c>
      <c r="EX7" s="137">
        <v>11988</v>
      </c>
      <c r="EY7" s="137">
        <v>12170.7</v>
      </c>
      <c r="EZ7" s="137">
        <v>12367.7</v>
      </c>
      <c r="FA7" s="137">
        <v>12438.3</v>
      </c>
      <c r="FB7" s="137">
        <v>12619.7</v>
      </c>
      <c r="FC7" s="137">
        <v>12898.9</v>
      </c>
      <c r="FD7" s="137">
        <v>13075.8</v>
      </c>
      <c r="FE7" s="137">
        <v>13180.3</v>
      </c>
      <c r="FF7" s="137">
        <v>13215</v>
      </c>
      <c r="FG7" s="137">
        <v>12829.2</v>
      </c>
      <c r="FH7" s="137">
        <v>12850.1</v>
      </c>
      <c r="FI7" s="137">
        <v>12961.38771777</v>
      </c>
      <c r="FJ7" s="137">
        <v>12980.969967610001</v>
      </c>
      <c r="FK7" s="137">
        <v>13056.1</v>
      </c>
      <c r="FL7" s="137">
        <v>13166.3</v>
      </c>
      <c r="FM7" s="137">
        <v>13155.03339737</v>
      </c>
      <c r="FN7" s="137">
        <v>13220.7</v>
      </c>
      <c r="FO7" s="137">
        <v>13265.6</v>
      </c>
      <c r="FP7" s="137">
        <v>13477</v>
      </c>
      <c r="FQ7" s="137">
        <v>13536.607505</v>
      </c>
      <c r="FR7" s="137">
        <v>13564.952439029999</v>
      </c>
      <c r="FS7" s="137">
        <v>13587.9</v>
      </c>
      <c r="FT7" s="137">
        <v>13624.1</v>
      </c>
      <c r="FU7" s="137">
        <v>13637.5</v>
      </c>
      <c r="FV7" s="137">
        <v>13714.8</v>
      </c>
      <c r="FW7" s="137">
        <v>13780.959342530001</v>
      </c>
      <c r="FX7" s="137">
        <v>13880.9</v>
      </c>
      <c r="FY7" s="137">
        <v>13848</v>
      </c>
      <c r="FZ7" s="137">
        <v>13731.3</v>
      </c>
      <c r="GA7" s="137">
        <v>13921.6</v>
      </c>
      <c r="GB7" s="137">
        <v>13726.4</v>
      </c>
      <c r="GC7" s="137">
        <v>13903.30705204</v>
      </c>
      <c r="GD7" s="137">
        <v>13801.4</v>
      </c>
      <c r="GE7" s="137">
        <v>13314.9</v>
      </c>
      <c r="GF7" s="137">
        <v>13517.9</v>
      </c>
      <c r="GG7" s="137">
        <v>13625.5</v>
      </c>
      <c r="GH7" s="137">
        <v>13016.6</v>
      </c>
      <c r="GI7" s="137">
        <v>13177.8</v>
      </c>
      <c r="GJ7" s="137">
        <v>12896.853629699999</v>
      </c>
      <c r="GK7" s="137">
        <v>12854.1</v>
      </c>
      <c r="GL7" s="137">
        <v>12813</v>
      </c>
      <c r="GM7" s="137">
        <v>12951.2</v>
      </c>
      <c r="GN7" s="137">
        <v>13166.7</v>
      </c>
      <c r="GO7" s="137">
        <v>13292.5</v>
      </c>
      <c r="GP7" s="137">
        <v>13410.1</v>
      </c>
      <c r="GQ7" s="137">
        <v>13530.7</v>
      </c>
      <c r="GR7" s="137">
        <v>13629.8</v>
      </c>
      <c r="GS7" s="137">
        <v>13874.5</v>
      </c>
      <c r="GT7" s="137">
        <v>14145.6</v>
      </c>
      <c r="GU7" s="137">
        <v>14193.3</v>
      </c>
      <c r="GV7" s="137">
        <v>14304.7</v>
      </c>
      <c r="GW7" s="137">
        <v>14337.9</v>
      </c>
      <c r="GX7" s="137">
        <v>14299.5</v>
      </c>
      <c r="GY7" s="137">
        <v>14344.7</v>
      </c>
      <c r="GZ7" s="137">
        <v>14582.5</v>
      </c>
      <c r="HA7" s="137">
        <v>14768.1</v>
      </c>
      <c r="HB7" s="137">
        <v>15022.7</v>
      </c>
      <c r="HC7" s="137">
        <v>15267.8</v>
      </c>
      <c r="HD7" s="137">
        <v>15397.2</v>
      </c>
      <c r="HE7" s="137">
        <v>15551.49277988</v>
      </c>
      <c r="HF7" s="137">
        <v>15737.6</v>
      </c>
      <c r="HG7" s="137">
        <v>15898.1</v>
      </c>
      <c r="HH7" s="137">
        <v>16268.5</v>
      </c>
      <c r="HI7" s="137">
        <v>16479</v>
      </c>
      <c r="HJ7" s="137">
        <v>16800.310000000001</v>
      </c>
      <c r="HK7" s="137">
        <v>16923.7</v>
      </c>
      <c r="HL7" s="137">
        <v>16985.099999999999</v>
      </c>
      <c r="HM7" s="137">
        <v>17000.2</v>
      </c>
      <c r="HN7" s="137">
        <v>17036.3</v>
      </c>
      <c r="HO7" s="460">
        <v>17066.8</v>
      </c>
      <c r="HP7" s="581"/>
      <c r="HQ7" s="524"/>
      <c r="HR7" s="571"/>
    </row>
    <row r="8" spans="1:227" x14ac:dyDescent="0.25">
      <c r="A8" s="84" t="s">
        <v>69</v>
      </c>
      <c r="B8" s="84" t="s">
        <v>69</v>
      </c>
      <c r="C8" s="136">
        <v>0</v>
      </c>
      <c r="D8" s="136">
        <v>0</v>
      </c>
      <c r="E8" s="136">
        <v>0.71880254792000009</v>
      </c>
      <c r="F8" s="136">
        <v>2.8145997398799998</v>
      </c>
      <c r="G8" s="136">
        <v>4.91613390819</v>
      </c>
      <c r="H8" s="136">
        <v>8.8147257882199987</v>
      </c>
      <c r="I8" s="136">
        <v>14.810635892220001</v>
      </c>
      <c r="J8" s="136">
        <v>26.648142759679999</v>
      </c>
      <c r="K8" s="136">
        <v>40.024644613900001</v>
      </c>
      <c r="L8" s="136">
        <v>54.313334825049999</v>
      </c>
      <c r="M8" s="136">
        <v>67.827204956719996</v>
      </c>
      <c r="N8" s="136">
        <v>80.798450433050007</v>
      </c>
      <c r="O8" s="136">
        <v>98.343970951900005</v>
      </c>
      <c r="P8" s="136">
        <v>122.12827934889</v>
      </c>
      <c r="Q8" s="198">
        <v>137.47328106229</v>
      </c>
      <c r="R8" s="198">
        <v>146.24204038431998</v>
      </c>
      <c r="S8" s="198">
        <v>158.06115925</v>
      </c>
      <c r="T8" s="136">
        <v>170.69521918000001</v>
      </c>
      <c r="U8" s="136">
        <v>194.65940894345999</v>
      </c>
      <c r="V8" s="136">
        <v>207.40411028</v>
      </c>
      <c r="W8" s="198">
        <v>225.78108115000001</v>
      </c>
      <c r="X8" s="136">
        <v>287.02996080999998</v>
      </c>
      <c r="Y8" s="136">
        <v>307.77286681999999</v>
      </c>
      <c r="Z8" s="136">
        <v>330.06320643999999</v>
      </c>
      <c r="AA8" s="136">
        <v>350.22737883999997</v>
      </c>
      <c r="AB8" s="136">
        <v>373.49004093000002</v>
      </c>
      <c r="AC8" s="136">
        <v>393.29334311000002</v>
      </c>
      <c r="AD8" s="136">
        <v>408.08516306000001</v>
      </c>
      <c r="AE8" s="136">
        <v>425.83345791000005</v>
      </c>
      <c r="AF8" s="136">
        <v>444.82728801000002</v>
      </c>
      <c r="AG8" s="136">
        <v>481.02174413</v>
      </c>
      <c r="AH8" s="136">
        <v>499.40397236000001</v>
      </c>
      <c r="AI8" s="136">
        <v>528.55818101</v>
      </c>
      <c r="AJ8" s="136">
        <v>545.07633076000002</v>
      </c>
      <c r="AK8" s="136">
        <v>562.80019961000005</v>
      </c>
      <c r="AL8" s="136">
        <v>582.12243522000006</v>
      </c>
      <c r="AM8" s="136">
        <v>608.84981500000004</v>
      </c>
      <c r="AN8" s="136">
        <v>645.69554731000005</v>
      </c>
      <c r="AO8" s="136">
        <v>663.99386318999996</v>
      </c>
      <c r="AP8" s="136">
        <v>720.36943707</v>
      </c>
      <c r="AQ8" s="136">
        <v>767.12634653999999</v>
      </c>
      <c r="AR8" s="136">
        <v>799.29100840000001</v>
      </c>
      <c r="AS8" s="136">
        <v>824.10953164</v>
      </c>
      <c r="AT8" s="136">
        <v>858.02777600000002</v>
      </c>
      <c r="AU8" s="136">
        <v>890.55795008999996</v>
      </c>
      <c r="AV8" s="136">
        <v>910.13237890000005</v>
      </c>
      <c r="AW8" s="136">
        <v>934.08040982</v>
      </c>
      <c r="AX8" s="136">
        <v>970.02765287</v>
      </c>
      <c r="AY8" s="136">
        <v>1005.70834488</v>
      </c>
      <c r="AZ8" s="136">
        <v>1030.9079068399999</v>
      </c>
      <c r="BA8" s="136">
        <v>1053.0935303799999</v>
      </c>
      <c r="BB8" s="136">
        <v>1077.04947047</v>
      </c>
      <c r="BC8" s="136">
        <v>1105.65796024</v>
      </c>
      <c r="BD8" s="136">
        <v>1132.1924580899999</v>
      </c>
      <c r="BE8" s="136">
        <v>1162.1681728399999</v>
      </c>
      <c r="BF8" s="136">
        <v>1202.1596628100001</v>
      </c>
      <c r="BG8" s="136">
        <v>1235.1759698999999</v>
      </c>
      <c r="BH8" s="136">
        <v>1261.6859138899999</v>
      </c>
      <c r="BI8" s="136">
        <v>1292.1676144200001</v>
      </c>
      <c r="BJ8" s="136">
        <v>1327.6071474400001</v>
      </c>
      <c r="BK8" s="136">
        <v>1362.44847796</v>
      </c>
      <c r="BL8" s="136">
        <v>1402.75451103</v>
      </c>
      <c r="BM8" s="136">
        <v>1436.1746274699999</v>
      </c>
      <c r="BN8" s="136">
        <v>1469.8785772000001</v>
      </c>
      <c r="BO8" s="136">
        <v>1509.32741126</v>
      </c>
      <c r="BP8" s="136">
        <v>1542.8507449199999</v>
      </c>
      <c r="BQ8" s="136">
        <v>1575.99171974</v>
      </c>
      <c r="BR8" s="136">
        <v>1609.1382072700001</v>
      </c>
      <c r="BS8" s="136">
        <v>1644.3593741300001</v>
      </c>
      <c r="BT8" s="136">
        <v>1673.18951382</v>
      </c>
      <c r="BU8" s="136">
        <v>1699.9188342699999</v>
      </c>
      <c r="BV8" s="136">
        <v>1721.3681049300001</v>
      </c>
      <c r="BW8" s="136">
        <v>1761.5032822799999</v>
      </c>
      <c r="BX8" s="136">
        <v>1804.4090587200001</v>
      </c>
      <c r="BY8" s="136">
        <v>1843.7393239999999</v>
      </c>
      <c r="BZ8" s="136">
        <v>1880.86265252</v>
      </c>
      <c r="CA8" s="136">
        <v>1934.7717574999999</v>
      </c>
      <c r="CB8" s="136">
        <v>1976.60249204</v>
      </c>
      <c r="CC8" s="136">
        <v>2024.4048127000001</v>
      </c>
      <c r="CD8" s="136">
        <v>2063.5843000700002</v>
      </c>
      <c r="CE8" s="136">
        <v>2100.9488479299998</v>
      </c>
      <c r="CF8" s="136">
        <v>2133.3112402000002</v>
      </c>
      <c r="CG8" s="136">
        <v>2162.3970772100001</v>
      </c>
      <c r="CH8" s="136">
        <v>2195.2464434399999</v>
      </c>
      <c r="CI8" s="136">
        <v>2243.2905175999999</v>
      </c>
      <c r="CJ8" s="136">
        <v>2288.47608507</v>
      </c>
      <c r="CK8" s="136">
        <v>2337.0888987500002</v>
      </c>
      <c r="CL8" s="136">
        <v>2372.2375633299998</v>
      </c>
      <c r="CM8" s="136">
        <v>2399.6183901700001</v>
      </c>
      <c r="CN8" s="136">
        <v>2436.0026640999999</v>
      </c>
      <c r="CO8" s="136">
        <v>2469.8158929299998</v>
      </c>
      <c r="CP8" s="136">
        <v>2516.1005511799999</v>
      </c>
      <c r="CQ8" s="136">
        <v>2562.1047241900001</v>
      </c>
      <c r="CR8" s="136">
        <v>2596.7434406699999</v>
      </c>
      <c r="CS8" s="136">
        <v>2628.5404984199999</v>
      </c>
      <c r="CT8" s="136">
        <v>2667.10067265</v>
      </c>
      <c r="CU8" s="136">
        <v>2712.1131357300001</v>
      </c>
      <c r="CV8" s="136">
        <v>2754.0113643599998</v>
      </c>
      <c r="CW8" s="136">
        <v>2791.8680525099999</v>
      </c>
      <c r="CX8" s="136">
        <v>2827.3456550300002</v>
      </c>
      <c r="CY8" s="136">
        <v>2892.3264623999999</v>
      </c>
      <c r="CZ8" s="136">
        <v>2951.6700133600002</v>
      </c>
      <c r="DA8" s="136">
        <v>2987.15493556</v>
      </c>
      <c r="DB8" s="136">
        <v>3021.64200755</v>
      </c>
      <c r="DC8" s="136">
        <v>3056.2417438299999</v>
      </c>
      <c r="DD8" s="136">
        <v>3087.8299142800001</v>
      </c>
      <c r="DE8" s="136">
        <v>3152.4628917499999</v>
      </c>
      <c r="DF8" s="136">
        <v>3279.9946469699998</v>
      </c>
      <c r="DG8" s="136">
        <v>3314.7542782400001</v>
      </c>
      <c r="DH8" s="136">
        <v>3341.19440442</v>
      </c>
      <c r="DI8" s="136">
        <v>3376.6282000599999</v>
      </c>
      <c r="DJ8" s="136">
        <v>3439.4511203100001</v>
      </c>
      <c r="DK8" s="136">
        <v>3480.9</v>
      </c>
      <c r="DL8" s="136">
        <v>3520.72167631</v>
      </c>
      <c r="DM8" s="136">
        <v>3553.2117740899998</v>
      </c>
      <c r="DN8" s="136">
        <v>3606</v>
      </c>
      <c r="DO8" s="136">
        <v>3666.7</v>
      </c>
      <c r="DP8" s="136">
        <v>3684.7</v>
      </c>
      <c r="DQ8" s="136">
        <v>3747.8747988300001</v>
      </c>
      <c r="DR8" s="136">
        <v>3762.7</v>
      </c>
      <c r="DS8" s="136">
        <v>3785.5</v>
      </c>
      <c r="DT8" s="136">
        <v>3848.9</v>
      </c>
      <c r="DU8" s="136">
        <v>3864.2</v>
      </c>
      <c r="DV8" s="136">
        <v>3864.1463896999999</v>
      </c>
      <c r="DW8" s="136">
        <v>3890.4</v>
      </c>
      <c r="DX8" s="136">
        <v>3937.6</v>
      </c>
      <c r="DY8" s="136">
        <v>3949.9</v>
      </c>
      <c r="DZ8" s="136">
        <v>4005.1</v>
      </c>
      <c r="EA8" s="136">
        <v>4058.8</v>
      </c>
      <c r="EB8" s="136">
        <v>4070.5</v>
      </c>
      <c r="EC8" s="136">
        <v>4116.3</v>
      </c>
      <c r="ED8" s="136">
        <v>4165.8999999999996</v>
      </c>
      <c r="EE8" s="136">
        <v>4211.3999999999996</v>
      </c>
      <c r="EF8" s="136">
        <v>4264.8</v>
      </c>
      <c r="EG8" s="136">
        <v>4302</v>
      </c>
      <c r="EH8" s="136">
        <v>4344.8999999999996</v>
      </c>
      <c r="EI8" s="136">
        <v>4392.2</v>
      </c>
      <c r="EJ8" s="136">
        <v>4439.8999999999996</v>
      </c>
      <c r="EK8" s="136">
        <v>4474.1000000000004</v>
      </c>
      <c r="EL8" s="136">
        <v>4539.5</v>
      </c>
      <c r="EM8" s="136">
        <v>4593.5</v>
      </c>
      <c r="EN8" s="136">
        <v>4663.8</v>
      </c>
      <c r="EO8" s="136">
        <v>4698.8</v>
      </c>
      <c r="EP8" s="136">
        <v>4720.6000000000004</v>
      </c>
      <c r="EQ8" s="136">
        <v>4778.1000000000004</v>
      </c>
      <c r="ER8" s="136">
        <v>4855.5</v>
      </c>
      <c r="ES8" s="136">
        <v>4858.3999999999996</v>
      </c>
      <c r="ET8" s="136">
        <v>4916.7</v>
      </c>
      <c r="EU8" s="136">
        <v>4955.3</v>
      </c>
      <c r="EV8" s="136">
        <v>4972.1000000000004</v>
      </c>
      <c r="EW8" s="136">
        <v>5018.3</v>
      </c>
      <c r="EX8" s="136">
        <v>5057.5</v>
      </c>
      <c r="EY8" s="136">
        <v>5132.3999999999996</v>
      </c>
      <c r="EZ8" s="136">
        <v>5224.6000000000004</v>
      </c>
      <c r="FA8" s="136">
        <v>5267.7</v>
      </c>
      <c r="FB8" s="136">
        <v>5311.1</v>
      </c>
      <c r="FC8" s="136">
        <v>5399.7</v>
      </c>
      <c r="FD8" s="136">
        <v>5459.9</v>
      </c>
      <c r="FE8" s="136">
        <v>5501</v>
      </c>
      <c r="FF8" s="136">
        <v>5580.1</v>
      </c>
      <c r="FG8" s="136">
        <v>5590.3</v>
      </c>
      <c r="FH8" s="136">
        <v>5625</v>
      </c>
      <c r="FI8" s="136">
        <v>5681.05695707</v>
      </c>
      <c r="FJ8" s="136">
        <v>5698.3326316399998</v>
      </c>
      <c r="FK8" s="136">
        <v>5724.3</v>
      </c>
      <c r="FL8" s="136">
        <v>5773.2</v>
      </c>
      <c r="FM8" s="136">
        <v>5789.4589661700002</v>
      </c>
      <c r="FN8" s="136">
        <v>5776.7</v>
      </c>
      <c r="FO8" s="136">
        <v>5815.1</v>
      </c>
      <c r="FP8" s="136">
        <v>5876.6</v>
      </c>
      <c r="FQ8" s="136">
        <v>5937.4343328699997</v>
      </c>
      <c r="FR8" s="136">
        <v>6011.18147976</v>
      </c>
      <c r="FS8" s="136">
        <v>6044.4</v>
      </c>
      <c r="FT8" s="136">
        <v>6067.7</v>
      </c>
      <c r="FU8" s="136">
        <v>6080.8</v>
      </c>
      <c r="FV8" s="136">
        <v>6108.5</v>
      </c>
      <c r="FW8" s="136">
        <v>6172.64979976</v>
      </c>
      <c r="FX8" s="136">
        <v>6197.3</v>
      </c>
      <c r="FY8" s="136">
        <v>6189.7</v>
      </c>
      <c r="FZ8" s="136">
        <v>6199.7</v>
      </c>
      <c r="GA8" s="136">
        <v>6166.1</v>
      </c>
      <c r="GB8" s="136">
        <v>6197.9</v>
      </c>
      <c r="GC8" s="136">
        <v>6275.6177434000001</v>
      </c>
      <c r="GD8" s="136">
        <v>6270.3</v>
      </c>
      <c r="GE8" s="136">
        <v>6031.9</v>
      </c>
      <c r="GF8" s="136">
        <v>6034.8</v>
      </c>
      <c r="GG8" s="136">
        <v>6070.4</v>
      </c>
      <c r="GH8" s="136">
        <v>5909.6</v>
      </c>
      <c r="GI8" s="136">
        <v>5939.3</v>
      </c>
      <c r="GJ8" s="136">
        <v>5690.97368886</v>
      </c>
      <c r="GK8" s="136">
        <v>5715.2</v>
      </c>
      <c r="GL8" s="136">
        <v>5677.2</v>
      </c>
      <c r="GM8" s="136">
        <v>5753.5</v>
      </c>
      <c r="GN8" s="136">
        <v>5764.2</v>
      </c>
      <c r="GO8" s="136">
        <v>5814.4</v>
      </c>
      <c r="GP8" s="136">
        <v>5841.2</v>
      </c>
      <c r="GQ8" s="136">
        <v>5917.3</v>
      </c>
      <c r="GR8" s="136">
        <v>5989.2</v>
      </c>
      <c r="GS8" s="136">
        <v>6002</v>
      </c>
      <c r="GT8" s="136">
        <v>6051.9</v>
      </c>
      <c r="GU8" s="136">
        <v>6128</v>
      </c>
      <c r="GV8" s="136">
        <v>6146.4</v>
      </c>
      <c r="GW8" s="136">
        <v>6148.1</v>
      </c>
      <c r="GX8" s="136">
        <v>6189.8</v>
      </c>
      <c r="GY8" s="136">
        <v>6244.2</v>
      </c>
      <c r="GZ8" s="136">
        <v>6361.3</v>
      </c>
      <c r="HA8" s="136">
        <v>6424.6</v>
      </c>
      <c r="HB8" s="136">
        <v>6466.3</v>
      </c>
      <c r="HC8" s="136">
        <v>6480.9</v>
      </c>
      <c r="HD8" s="136">
        <v>6518.8</v>
      </c>
      <c r="HE8" s="136">
        <v>6626.1687971199999</v>
      </c>
      <c r="HF8" s="136">
        <v>6712.5</v>
      </c>
      <c r="HG8" s="136">
        <v>6841.4</v>
      </c>
      <c r="HH8" s="136">
        <v>6930.9</v>
      </c>
      <c r="HI8" s="136">
        <v>7020.4</v>
      </c>
      <c r="HJ8" s="136">
        <v>7161.3</v>
      </c>
      <c r="HK8" s="136">
        <v>7265.8</v>
      </c>
      <c r="HL8" s="136">
        <v>7317.4</v>
      </c>
      <c r="HM8" s="136">
        <v>7388.4</v>
      </c>
      <c r="HN8" s="136">
        <v>7415.1</v>
      </c>
      <c r="HO8" s="461">
        <v>7367.2</v>
      </c>
      <c r="HP8" s="581"/>
      <c r="HQ8" s="454"/>
      <c r="HR8" s="571"/>
    </row>
    <row r="9" spans="1:227" x14ac:dyDescent="0.25">
      <c r="A9" s="84" t="s">
        <v>548</v>
      </c>
      <c r="B9" s="84" t="s">
        <v>548</v>
      </c>
      <c r="C9" s="136">
        <v>0</v>
      </c>
      <c r="D9" s="136">
        <v>0</v>
      </c>
      <c r="E9" s="136">
        <v>0.52220986999999996</v>
      </c>
      <c r="F9" s="136">
        <v>1.0788641499999998</v>
      </c>
      <c r="G9" s="136">
        <v>2.11779479</v>
      </c>
      <c r="H9" s="136">
        <v>11.3871220482702</v>
      </c>
      <c r="I9" s="136">
        <v>18.027513379999998</v>
      </c>
      <c r="J9" s="136">
        <v>22.047505699999999</v>
      </c>
      <c r="K9" s="136">
        <v>26.156455010000002</v>
      </c>
      <c r="L9" s="136">
        <v>30.322188670000003</v>
      </c>
      <c r="M9" s="136">
        <v>35.494132929999999</v>
      </c>
      <c r="N9" s="136">
        <v>41.574226969999998</v>
      </c>
      <c r="O9" s="136">
        <v>50.288326820000002</v>
      </c>
      <c r="P9" s="136">
        <v>58.660289399999996</v>
      </c>
      <c r="Q9" s="198">
        <v>67.540500120000004</v>
      </c>
      <c r="R9" s="198">
        <v>76.695732269999993</v>
      </c>
      <c r="S9" s="198">
        <v>88.308435090000003</v>
      </c>
      <c r="T9" s="136">
        <v>98.835303469999999</v>
      </c>
      <c r="U9" s="136">
        <v>111.69672764000001</v>
      </c>
      <c r="V9" s="136">
        <v>121.77461412999999</v>
      </c>
      <c r="W9" s="198">
        <v>132.12731012999998</v>
      </c>
      <c r="X9" s="136">
        <v>149.74611769000001</v>
      </c>
      <c r="Y9" s="136">
        <v>155.87718181</v>
      </c>
      <c r="Z9" s="136">
        <v>166.58983294999999</v>
      </c>
      <c r="AA9" s="136">
        <v>178.85231640000001</v>
      </c>
      <c r="AB9" s="136">
        <v>203.04362651</v>
      </c>
      <c r="AC9" s="136">
        <v>218.30508319</v>
      </c>
      <c r="AD9" s="136">
        <v>232.44671466</v>
      </c>
      <c r="AE9" s="136">
        <v>244.91495518000002</v>
      </c>
      <c r="AF9" s="136">
        <v>256.96678108999998</v>
      </c>
      <c r="AG9" s="136">
        <v>279.85811676999998</v>
      </c>
      <c r="AH9" s="136">
        <v>291.02932970999996</v>
      </c>
      <c r="AI9" s="136">
        <v>305.75059850999997</v>
      </c>
      <c r="AJ9" s="136">
        <v>321.52640498</v>
      </c>
      <c r="AK9" s="136">
        <v>335.73202049000002</v>
      </c>
      <c r="AL9" s="136">
        <v>350.28118082999998</v>
      </c>
      <c r="AM9" s="136">
        <v>361.72038794000002</v>
      </c>
      <c r="AN9" s="136">
        <v>381.83408021000002</v>
      </c>
      <c r="AO9" s="136">
        <v>399.75781072000001</v>
      </c>
      <c r="AP9" s="136">
        <v>417.53175007999999</v>
      </c>
      <c r="AQ9" s="136">
        <v>495.28251839000001</v>
      </c>
      <c r="AR9" s="136">
        <v>519.36350802000004</v>
      </c>
      <c r="AS9" s="136">
        <v>536.22243209999999</v>
      </c>
      <c r="AT9" s="136">
        <v>557.77912408999998</v>
      </c>
      <c r="AU9" s="136">
        <v>582.5689959</v>
      </c>
      <c r="AV9" s="136">
        <v>598.34892493999996</v>
      </c>
      <c r="AW9" s="136">
        <v>619.65124174000005</v>
      </c>
      <c r="AX9" s="136">
        <v>643.52130189000002</v>
      </c>
      <c r="AY9" s="136">
        <v>654.96012929999995</v>
      </c>
      <c r="AZ9" s="136">
        <v>1988.6173585700001</v>
      </c>
      <c r="BA9" s="136">
        <v>2013.5895923</v>
      </c>
      <c r="BB9" s="136">
        <v>2009.5444677</v>
      </c>
      <c r="BC9" s="136">
        <v>2032.45921727</v>
      </c>
      <c r="BD9" s="136">
        <v>2010.5755211400001</v>
      </c>
      <c r="BE9" s="136">
        <v>2010.7564135499999</v>
      </c>
      <c r="BF9" s="136">
        <v>2093.0994853100001</v>
      </c>
      <c r="BG9" s="136">
        <v>2128.7493065200001</v>
      </c>
      <c r="BH9" s="136">
        <v>2145.3155341199999</v>
      </c>
      <c r="BI9" s="136">
        <v>2166.3202578400001</v>
      </c>
      <c r="BJ9" s="136">
        <v>2192.1275534000001</v>
      </c>
      <c r="BK9" s="136">
        <v>2256.3001567900001</v>
      </c>
      <c r="BL9" s="136">
        <v>2317.5836361900001</v>
      </c>
      <c r="BM9" s="136">
        <v>2371.7834908</v>
      </c>
      <c r="BN9" s="136">
        <v>2442.8760259699998</v>
      </c>
      <c r="BO9" s="136">
        <v>2504.2273691999999</v>
      </c>
      <c r="BP9" s="136">
        <v>2540.4160790000001</v>
      </c>
      <c r="BQ9" s="136">
        <v>2619.7515559399999</v>
      </c>
      <c r="BR9" s="136">
        <v>2650.9006374000001</v>
      </c>
      <c r="BS9" s="136">
        <v>2707.55004345</v>
      </c>
      <c r="BT9" s="136">
        <v>2737.2683130199998</v>
      </c>
      <c r="BU9" s="136">
        <v>2729.65478429</v>
      </c>
      <c r="BV9" s="136">
        <v>2750.0538755299999</v>
      </c>
      <c r="BW9" s="136">
        <v>2787.0661163300001</v>
      </c>
      <c r="BX9" s="136">
        <v>2842.1756682499999</v>
      </c>
      <c r="BY9" s="136">
        <v>2850.6093123400001</v>
      </c>
      <c r="BZ9" s="136">
        <v>2877.5476811399999</v>
      </c>
      <c r="CA9" s="136">
        <v>2925.1567671600001</v>
      </c>
      <c r="CB9" s="136">
        <v>3021.6755622800001</v>
      </c>
      <c r="CC9" s="136">
        <v>3069.3445555200001</v>
      </c>
      <c r="CD9" s="136">
        <v>3132.0524488000001</v>
      </c>
      <c r="CE9" s="136">
        <v>3170.9387464599999</v>
      </c>
      <c r="CF9" s="136">
        <v>3209.1497575200001</v>
      </c>
      <c r="CG9" s="136">
        <v>3236.5256218099998</v>
      </c>
      <c r="CH9" s="136">
        <v>3261.9538415799998</v>
      </c>
      <c r="CI9" s="136">
        <v>3293.0979894400002</v>
      </c>
      <c r="CJ9" s="136">
        <v>3551.4700565500002</v>
      </c>
      <c r="CK9" s="136">
        <v>3620.2067056000001</v>
      </c>
      <c r="CL9" s="136">
        <v>3659.6949224099999</v>
      </c>
      <c r="CM9" s="136">
        <v>3725.6223628799999</v>
      </c>
      <c r="CN9" s="136">
        <v>3768.95110789</v>
      </c>
      <c r="CO9" s="136">
        <v>3836.1732126699999</v>
      </c>
      <c r="CP9" s="136">
        <v>3904.5682226899999</v>
      </c>
      <c r="CQ9" s="136">
        <v>3953.2008962700002</v>
      </c>
      <c r="CR9" s="136">
        <v>3997.2366773399999</v>
      </c>
      <c r="CS9" s="136">
        <v>4041.0572694799998</v>
      </c>
      <c r="CT9" s="136">
        <v>4078.9754241700002</v>
      </c>
      <c r="CU9" s="136">
        <v>4134.9389474199997</v>
      </c>
      <c r="CV9" s="136">
        <v>4158.0373897500003</v>
      </c>
      <c r="CW9" s="136">
        <v>4172.3479521999998</v>
      </c>
      <c r="CX9" s="136">
        <v>4188.6946184099997</v>
      </c>
      <c r="CY9" s="136">
        <v>4274.8546216699997</v>
      </c>
      <c r="CZ9" s="136">
        <v>4338.2466695499998</v>
      </c>
      <c r="DA9" s="136">
        <v>4354.6064397800001</v>
      </c>
      <c r="DB9" s="136">
        <v>4381.4789091100001</v>
      </c>
      <c r="DC9" s="136">
        <v>4421.2712271700002</v>
      </c>
      <c r="DD9" s="136">
        <v>4452.6514164299997</v>
      </c>
      <c r="DE9" s="136">
        <v>4513.4368921200003</v>
      </c>
      <c r="DF9" s="136">
        <v>4825.1065614899999</v>
      </c>
      <c r="DG9" s="136">
        <v>4841.0904064200004</v>
      </c>
      <c r="DH9" s="136">
        <v>4873.03332641</v>
      </c>
      <c r="DI9" s="136">
        <v>4910.2509983600003</v>
      </c>
      <c r="DJ9" s="136">
        <v>4961.3300964600003</v>
      </c>
      <c r="DK9" s="136">
        <v>4996</v>
      </c>
      <c r="DL9" s="136">
        <v>5043.7413239199996</v>
      </c>
      <c r="DM9" s="136">
        <v>5055.1781095899996</v>
      </c>
      <c r="DN9" s="136">
        <v>5102.8999999999996</v>
      </c>
      <c r="DO9" s="136">
        <v>5143.8</v>
      </c>
      <c r="DP9" s="136">
        <v>5112.2</v>
      </c>
      <c r="DQ9" s="136">
        <v>5138.7226392700004</v>
      </c>
      <c r="DR9" s="136">
        <v>5180</v>
      </c>
      <c r="DS9" s="136">
        <v>5203.1000000000004</v>
      </c>
      <c r="DT9" s="136">
        <v>5247.3</v>
      </c>
      <c r="DU9" s="136">
        <v>5262.9</v>
      </c>
      <c r="DV9" s="136">
        <v>5284.8220480999998</v>
      </c>
      <c r="DW9" s="136">
        <v>5324.2</v>
      </c>
      <c r="DX9" s="136">
        <v>5333.7</v>
      </c>
      <c r="DY9" s="136">
        <v>5286.3</v>
      </c>
      <c r="DZ9" s="136">
        <v>5306</v>
      </c>
      <c r="EA9" s="136">
        <v>5343.6</v>
      </c>
      <c r="EB9" s="136">
        <v>5354.9</v>
      </c>
      <c r="EC9" s="136">
        <v>5394.9</v>
      </c>
      <c r="ED9" s="136">
        <v>5444.1</v>
      </c>
      <c r="EE9" s="136">
        <v>5463.2</v>
      </c>
      <c r="EF9" s="136">
        <v>5477.1</v>
      </c>
      <c r="EG9" s="136">
        <v>5550.2</v>
      </c>
      <c r="EH9" s="136">
        <v>5533.8</v>
      </c>
      <c r="EI9" s="136">
        <v>5577.7</v>
      </c>
      <c r="EJ9" s="136">
        <v>5602.3</v>
      </c>
      <c r="EK9" s="136">
        <v>5608</v>
      </c>
      <c r="EL9" s="136">
        <v>5640.4</v>
      </c>
      <c r="EM9" s="136">
        <v>5666.7</v>
      </c>
      <c r="EN9" s="136">
        <v>5716</v>
      </c>
      <c r="EO9" s="136">
        <v>5752</v>
      </c>
      <c r="EP9" s="136">
        <v>5734.3</v>
      </c>
      <c r="EQ9" s="136">
        <v>5767.3</v>
      </c>
      <c r="ER9" s="136">
        <v>5774.9</v>
      </c>
      <c r="ES9" s="136">
        <v>5776.4</v>
      </c>
      <c r="ET9" s="136">
        <v>5779.8</v>
      </c>
      <c r="EU9" s="136">
        <v>5825.7</v>
      </c>
      <c r="EV9" s="136">
        <v>5753.6</v>
      </c>
      <c r="EW9" s="136">
        <v>5744</v>
      </c>
      <c r="EX9" s="136">
        <v>5779.5</v>
      </c>
      <c r="EY9" s="136">
        <v>5838.8</v>
      </c>
      <c r="EZ9" s="136">
        <v>5888.7</v>
      </c>
      <c r="FA9" s="136">
        <v>5941.1</v>
      </c>
      <c r="FB9" s="136">
        <v>5964.7</v>
      </c>
      <c r="FC9" s="136">
        <v>6026.4</v>
      </c>
      <c r="FD9" s="136">
        <v>6050.3</v>
      </c>
      <c r="FE9" s="136">
        <v>6058</v>
      </c>
      <c r="FF9" s="136">
        <v>6069.3</v>
      </c>
      <c r="FG9" s="136">
        <v>6068.8</v>
      </c>
      <c r="FH9" s="136">
        <v>6039.8</v>
      </c>
      <c r="FI9" s="136">
        <v>6059.9462344599997</v>
      </c>
      <c r="FJ9" s="136">
        <v>6040.4516369700004</v>
      </c>
      <c r="FK9" s="136">
        <v>6062.9</v>
      </c>
      <c r="FL9" s="136">
        <v>6102.3</v>
      </c>
      <c r="FM9" s="136">
        <v>6095.9454672000002</v>
      </c>
      <c r="FN9" s="136">
        <v>6094.2</v>
      </c>
      <c r="FO9" s="136">
        <v>6097.2</v>
      </c>
      <c r="FP9" s="136">
        <v>6143.3</v>
      </c>
      <c r="FQ9" s="136">
        <v>6174.9071017799997</v>
      </c>
      <c r="FR9" s="136">
        <v>6215.6821491600003</v>
      </c>
      <c r="FS9" s="136">
        <v>6235.4</v>
      </c>
      <c r="FT9" s="136">
        <v>6245.1</v>
      </c>
      <c r="FU9" s="136">
        <v>6230.8</v>
      </c>
      <c r="FV9" s="136">
        <v>6214.4</v>
      </c>
      <c r="FW9" s="136">
        <v>6259.7592762200002</v>
      </c>
      <c r="FX9" s="136">
        <v>6267.6</v>
      </c>
      <c r="FY9" s="136">
        <v>6234.1</v>
      </c>
      <c r="FZ9" s="136">
        <v>6229.8</v>
      </c>
      <c r="GA9" s="136">
        <v>6151.2</v>
      </c>
      <c r="GB9" s="136">
        <v>6170.1</v>
      </c>
      <c r="GC9" s="136">
        <v>6196.3587701500001</v>
      </c>
      <c r="GD9" s="136">
        <v>6188.5</v>
      </c>
      <c r="GE9" s="136">
        <v>6068.4</v>
      </c>
      <c r="GF9" s="136">
        <v>6116</v>
      </c>
      <c r="GG9" s="136">
        <v>6142.2</v>
      </c>
      <c r="GH9" s="136">
        <v>5891.5</v>
      </c>
      <c r="GI9" s="136">
        <v>5919.4</v>
      </c>
      <c r="GJ9" s="136">
        <v>5556.91536533</v>
      </c>
      <c r="GK9" s="136">
        <v>5502.4</v>
      </c>
      <c r="GL9" s="136">
        <v>5490.3</v>
      </c>
      <c r="GM9" s="136">
        <v>5506.8</v>
      </c>
      <c r="GN9" s="136">
        <v>5563.1</v>
      </c>
      <c r="GO9" s="136">
        <v>5552.5</v>
      </c>
      <c r="GP9" s="136">
        <v>5552.6</v>
      </c>
      <c r="GQ9" s="136">
        <v>5535.2</v>
      </c>
      <c r="GR9" s="136">
        <v>5595.8</v>
      </c>
      <c r="GS9" s="136">
        <v>5637.7</v>
      </c>
      <c r="GT9" s="136">
        <v>5681.8</v>
      </c>
      <c r="GU9" s="136">
        <v>5693.6</v>
      </c>
      <c r="GV9" s="136">
        <v>5695.9</v>
      </c>
      <c r="GW9" s="136">
        <v>5729.4</v>
      </c>
      <c r="GX9" s="136">
        <v>5700.1</v>
      </c>
      <c r="GY9" s="136">
        <v>5714.7</v>
      </c>
      <c r="GZ9" s="136">
        <v>5765</v>
      </c>
      <c r="HA9" s="136">
        <v>5815.5</v>
      </c>
      <c r="HB9" s="136">
        <v>5827.9</v>
      </c>
      <c r="HC9" s="136">
        <v>5798.5</v>
      </c>
      <c r="HD9" s="136">
        <v>5817.4</v>
      </c>
      <c r="HE9" s="136">
        <v>5873.8187827900001</v>
      </c>
      <c r="HF9" s="136">
        <v>5904.8</v>
      </c>
      <c r="HG9" s="136">
        <v>5942.8</v>
      </c>
      <c r="HH9" s="136">
        <v>5984.1</v>
      </c>
      <c r="HI9" s="136">
        <v>6033.3</v>
      </c>
      <c r="HJ9" s="136">
        <v>6085.87</v>
      </c>
      <c r="HK9" s="136">
        <v>6105.1</v>
      </c>
      <c r="HL9" s="136">
        <v>6097</v>
      </c>
      <c r="HM9" s="136">
        <v>6127.4</v>
      </c>
      <c r="HN9" s="136">
        <v>6119.5</v>
      </c>
      <c r="HO9" s="461">
        <v>6095.8</v>
      </c>
      <c r="HP9" s="581"/>
      <c r="HQ9" s="624"/>
      <c r="HR9" s="571"/>
    </row>
    <row r="10" spans="1:227" x14ac:dyDescent="0.25">
      <c r="A10" s="84" t="s">
        <v>101</v>
      </c>
      <c r="B10" s="84" t="s">
        <v>101</v>
      </c>
      <c r="C10" s="136">
        <v>0</v>
      </c>
      <c r="D10" s="136">
        <v>0</v>
      </c>
      <c r="E10" s="136">
        <v>0</v>
      </c>
      <c r="F10" s="136">
        <v>0</v>
      </c>
      <c r="G10" s="136">
        <v>0</v>
      </c>
      <c r="H10" s="136">
        <v>1055.476451</v>
      </c>
      <c r="I10" s="136">
        <v>1056.81186084</v>
      </c>
      <c r="J10" s="136">
        <v>1069.36618069</v>
      </c>
      <c r="K10" s="136">
        <v>1153.7385322299999</v>
      </c>
      <c r="L10" s="136">
        <v>1215.1505701400001</v>
      </c>
      <c r="M10" s="136">
        <v>1265.6822183299998</v>
      </c>
      <c r="N10" s="136">
        <v>1297.0434415899999</v>
      </c>
      <c r="O10" s="136">
        <v>1387.97897386</v>
      </c>
      <c r="P10" s="136">
        <v>1440.5187504</v>
      </c>
      <c r="Q10" s="198">
        <v>1488.8635639000001</v>
      </c>
      <c r="R10" s="198">
        <v>1493.1600675899999</v>
      </c>
      <c r="S10" s="198">
        <v>1488.2786469100001</v>
      </c>
      <c r="T10" s="136">
        <v>1536.2655755799999</v>
      </c>
      <c r="U10" s="136">
        <v>1665.1185731099999</v>
      </c>
      <c r="V10" s="136">
        <v>1711.2298191899999</v>
      </c>
      <c r="W10" s="198">
        <v>1757.5575494700001</v>
      </c>
      <c r="X10" s="136">
        <v>1743.67917891</v>
      </c>
      <c r="Y10" s="136">
        <v>1753.1113926500002</v>
      </c>
      <c r="Z10" s="136">
        <v>1854.6851884</v>
      </c>
      <c r="AA10" s="136">
        <v>1926.9927757299999</v>
      </c>
      <c r="AB10" s="136">
        <v>1997.0377603499999</v>
      </c>
      <c r="AC10" s="136">
        <v>2106.3674138399997</v>
      </c>
      <c r="AD10" s="136">
        <v>2146.7051565399997</v>
      </c>
      <c r="AE10" s="136">
        <v>2213.7176150800001</v>
      </c>
      <c r="AF10" s="136">
        <v>2306.9129217700001</v>
      </c>
      <c r="AG10" s="136">
        <v>2418.9810869600001</v>
      </c>
      <c r="AH10" s="136">
        <v>2485.8297020999998</v>
      </c>
      <c r="AI10" s="136">
        <v>2554.7793525300003</v>
      </c>
      <c r="AJ10" s="136">
        <v>2704.4647809399999</v>
      </c>
      <c r="AK10" s="136">
        <v>2807.6944271399998</v>
      </c>
      <c r="AL10" s="136">
        <v>2874.9469982400001</v>
      </c>
      <c r="AM10" s="136">
        <v>2914.5179607499999</v>
      </c>
      <c r="AN10" s="136">
        <v>3011.1557580499998</v>
      </c>
      <c r="AO10" s="136">
        <v>3105.1987199300002</v>
      </c>
      <c r="AP10" s="136">
        <v>3193.5147516900001</v>
      </c>
      <c r="AQ10" s="136">
        <v>3283.98200963</v>
      </c>
      <c r="AR10" s="136">
        <v>3373.4949250899999</v>
      </c>
      <c r="AS10" s="136">
        <v>3420.7218598200002</v>
      </c>
      <c r="AT10" s="136">
        <v>3497.7598088300001</v>
      </c>
      <c r="AU10" s="136">
        <v>3598.9621344400002</v>
      </c>
      <c r="AV10" s="136">
        <v>3663.49865086</v>
      </c>
      <c r="AW10" s="136">
        <v>3716.3482686699999</v>
      </c>
      <c r="AX10" s="136">
        <v>3854.9562042699999</v>
      </c>
      <c r="AY10" s="136">
        <v>3936.0617758799999</v>
      </c>
      <c r="AZ10" s="136">
        <v>4031.4341177400001</v>
      </c>
      <c r="BA10" s="136">
        <v>4131.6655588000003</v>
      </c>
      <c r="BB10" s="136">
        <v>4246.4584486900003</v>
      </c>
      <c r="BC10" s="136">
        <v>4339.0077455199998</v>
      </c>
      <c r="BD10" s="136">
        <v>4386.51113308</v>
      </c>
      <c r="BE10" s="136">
        <v>4504.7452413499996</v>
      </c>
      <c r="BF10" s="136">
        <v>4610.5173007699996</v>
      </c>
      <c r="BG10" s="136">
        <v>4717.7621194900003</v>
      </c>
      <c r="BH10" s="136">
        <v>4775.2493697600003</v>
      </c>
      <c r="BI10" s="136">
        <v>4810.9615534300001</v>
      </c>
      <c r="BJ10" s="136">
        <v>4948.8633100699999</v>
      </c>
      <c r="BK10" s="136">
        <v>5029.76946701</v>
      </c>
      <c r="BL10" s="136">
        <v>5174.7161335999999</v>
      </c>
      <c r="BM10" s="136">
        <v>5270.7386144900001</v>
      </c>
      <c r="BN10" s="136">
        <v>5421.5514649699999</v>
      </c>
      <c r="BO10" s="136">
        <v>5550.8508813300004</v>
      </c>
      <c r="BP10" s="136">
        <v>5644.3389769100004</v>
      </c>
      <c r="BQ10" s="136">
        <v>5747.8812945999998</v>
      </c>
      <c r="BR10" s="136">
        <v>5857.6956500400001</v>
      </c>
      <c r="BS10" s="136">
        <v>6035.4947153399999</v>
      </c>
      <c r="BT10" s="136">
        <v>6119.9365919600004</v>
      </c>
      <c r="BU10" s="136">
        <v>6159.9788013799998</v>
      </c>
      <c r="BV10" s="136">
        <v>6266.4693081100004</v>
      </c>
      <c r="BW10" s="136">
        <v>6429.0206350899998</v>
      </c>
      <c r="BX10" s="136">
        <v>6686.7913006400004</v>
      </c>
      <c r="BY10" s="136">
        <v>6870.6716899700004</v>
      </c>
      <c r="BZ10" s="136">
        <v>6981.95324678</v>
      </c>
      <c r="CA10" s="136">
        <v>7203.32035301</v>
      </c>
      <c r="CB10" s="136">
        <v>7356.6686249200002</v>
      </c>
      <c r="CC10" s="136">
        <v>7474.6419631999997</v>
      </c>
      <c r="CD10" s="136">
        <v>7615.49445216</v>
      </c>
      <c r="CE10" s="136">
        <v>7763.9983035699997</v>
      </c>
      <c r="CF10" s="136">
        <v>7852.8599483899998</v>
      </c>
      <c r="CG10" s="136">
        <v>7954.4921628100001</v>
      </c>
      <c r="CH10" s="136">
        <v>8026.2029299300002</v>
      </c>
      <c r="CI10" s="136">
        <v>8207.1956213800004</v>
      </c>
      <c r="CJ10" s="136">
        <v>8382.9615335300005</v>
      </c>
      <c r="CK10" s="136">
        <v>8546.8621532399993</v>
      </c>
      <c r="CL10" s="136">
        <v>8644.8021112499991</v>
      </c>
      <c r="CM10" s="136">
        <v>8702.8862060600004</v>
      </c>
      <c r="CN10" s="136">
        <v>8819.5969490200005</v>
      </c>
      <c r="CO10" s="136">
        <v>9023.1232033800006</v>
      </c>
      <c r="CP10" s="136">
        <v>9148.2819064600008</v>
      </c>
      <c r="CQ10" s="136">
        <v>9274.0792671800009</v>
      </c>
      <c r="CR10" s="136">
        <v>9389.0488837899993</v>
      </c>
      <c r="CS10" s="136">
        <v>9508.3018793600004</v>
      </c>
      <c r="CT10" s="136">
        <v>9614.0079816800007</v>
      </c>
      <c r="CU10" s="136">
        <v>9763.0657068799992</v>
      </c>
      <c r="CV10" s="136">
        <v>9819.1362278800007</v>
      </c>
      <c r="CW10" s="136">
        <v>9953.4866341800007</v>
      </c>
      <c r="CX10" s="136">
        <v>9942.9419545100009</v>
      </c>
      <c r="CY10" s="136">
        <v>10246.819688940001</v>
      </c>
      <c r="CZ10" s="136">
        <v>10419.994109720001</v>
      </c>
      <c r="DA10" s="136">
        <v>10548.93690535</v>
      </c>
      <c r="DB10" s="136">
        <v>10600.9731264</v>
      </c>
      <c r="DC10" s="136">
        <v>10721.08681126</v>
      </c>
      <c r="DD10" s="136">
        <v>10783.88303451</v>
      </c>
      <c r="DE10" s="136">
        <v>10867.25617244</v>
      </c>
      <c r="DF10" s="136">
        <v>11800.686896069999</v>
      </c>
      <c r="DG10" s="136">
        <v>11873.192833630001</v>
      </c>
      <c r="DH10" s="136">
        <v>12010.416928279999</v>
      </c>
      <c r="DI10" s="136">
        <v>12060.3131443</v>
      </c>
      <c r="DJ10" s="136">
        <v>12107.64534454</v>
      </c>
      <c r="DK10" s="136">
        <v>12254</v>
      </c>
      <c r="DL10" s="136">
        <v>12388.37423732</v>
      </c>
      <c r="DM10" s="136">
        <v>12578.373844850001</v>
      </c>
      <c r="DN10" s="136">
        <v>12688.2</v>
      </c>
      <c r="DO10" s="136">
        <v>12796.1</v>
      </c>
      <c r="DP10" s="136">
        <v>12892.5</v>
      </c>
      <c r="DQ10" s="136">
        <v>12973.57123551</v>
      </c>
      <c r="DR10" s="136">
        <v>13166</v>
      </c>
      <c r="DS10" s="136">
        <v>13267.6</v>
      </c>
      <c r="DT10" s="136">
        <v>13448.7</v>
      </c>
      <c r="DU10" s="136">
        <v>13464.7</v>
      </c>
      <c r="DV10" s="136">
        <v>13560.1649927</v>
      </c>
      <c r="DW10" s="136">
        <v>13669</v>
      </c>
      <c r="DX10" s="136">
        <v>13714.1</v>
      </c>
      <c r="DY10" s="136">
        <v>13825.9</v>
      </c>
      <c r="DZ10" s="136">
        <v>13965.5</v>
      </c>
      <c r="EA10" s="136">
        <v>14100.2</v>
      </c>
      <c r="EB10" s="136">
        <v>14165.1</v>
      </c>
      <c r="EC10" s="136">
        <v>14259</v>
      </c>
      <c r="ED10" s="136">
        <v>14443.6</v>
      </c>
      <c r="EE10" s="136">
        <v>14584.1</v>
      </c>
      <c r="EF10" s="136">
        <v>14813.1</v>
      </c>
      <c r="EG10" s="136">
        <v>14964.3</v>
      </c>
      <c r="EH10" s="136">
        <v>15028.6</v>
      </c>
      <c r="EI10" s="136">
        <v>15151.2</v>
      </c>
      <c r="EJ10" s="136">
        <v>15215</v>
      </c>
      <c r="EK10" s="136">
        <v>15316.5</v>
      </c>
      <c r="EL10" s="136">
        <v>15447.7</v>
      </c>
      <c r="EM10" s="136">
        <v>15592</v>
      </c>
      <c r="EN10" s="136">
        <v>15705.3</v>
      </c>
      <c r="EO10" s="136">
        <v>15760.7</v>
      </c>
      <c r="EP10" s="136">
        <v>15808.9</v>
      </c>
      <c r="EQ10" s="136">
        <v>15933.45</v>
      </c>
      <c r="ER10" s="136">
        <v>16197.5</v>
      </c>
      <c r="ES10" s="136">
        <v>15930.3</v>
      </c>
      <c r="ET10" s="136">
        <v>16060.9</v>
      </c>
      <c r="EU10" s="136">
        <v>17001.400000000001</v>
      </c>
      <c r="EV10" s="136">
        <v>16726</v>
      </c>
      <c r="EW10" s="136">
        <v>16756.900000000001</v>
      </c>
      <c r="EX10" s="136">
        <v>16943.7</v>
      </c>
      <c r="EY10" s="136">
        <v>17193.400000000001</v>
      </c>
      <c r="EZ10" s="136">
        <v>17309.5</v>
      </c>
      <c r="FA10" s="136">
        <v>17399.2</v>
      </c>
      <c r="FB10" s="136">
        <v>17489</v>
      </c>
      <c r="FC10" s="136">
        <v>17792.400000000001</v>
      </c>
      <c r="FD10" s="136">
        <v>18010.5</v>
      </c>
      <c r="FE10" s="136">
        <v>18086</v>
      </c>
      <c r="FF10" s="136">
        <v>18024.5</v>
      </c>
      <c r="FG10" s="136">
        <v>17378.2</v>
      </c>
      <c r="FH10" s="136">
        <v>17443.3</v>
      </c>
      <c r="FI10" s="136">
        <v>17634.73891253</v>
      </c>
      <c r="FJ10" s="136">
        <v>17563.801250010001</v>
      </c>
      <c r="FK10" s="136">
        <v>17698.599999999999</v>
      </c>
      <c r="FL10" s="136">
        <v>17886.3</v>
      </c>
      <c r="FM10" s="136">
        <v>17865.704031069999</v>
      </c>
      <c r="FN10" s="136">
        <v>17975.7</v>
      </c>
      <c r="FO10" s="136">
        <v>18087.7</v>
      </c>
      <c r="FP10" s="136">
        <v>18459.3</v>
      </c>
      <c r="FQ10" s="136">
        <v>18539.477985230002</v>
      </c>
      <c r="FR10" s="136">
        <v>18612.438976410001</v>
      </c>
      <c r="FS10" s="136">
        <v>18664.8</v>
      </c>
      <c r="FT10" s="136">
        <v>18720.400000000001</v>
      </c>
      <c r="FU10" s="136">
        <v>18818.599999999999</v>
      </c>
      <c r="FV10" s="136">
        <v>18896</v>
      </c>
      <c r="FW10" s="136">
        <v>19017.048106830003</v>
      </c>
      <c r="FX10" s="136">
        <v>19145.7</v>
      </c>
      <c r="FY10" s="136">
        <v>19147.599999999999</v>
      </c>
      <c r="FZ10" s="136">
        <v>19165.2</v>
      </c>
      <c r="GA10" s="136">
        <v>19273.5</v>
      </c>
      <c r="GB10" s="136">
        <v>19452</v>
      </c>
      <c r="GC10" s="136">
        <v>20298.71877942</v>
      </c>
      <c r="GD10" s="136">
        <v>19728.900000000001</v>
      </c>
      <c r="GE10" s="136">
        <v>19656.7</v>
      </c>
      <c r="GF10" s="136">
        <v>19515.3</v>
      </c>
      <c r="GG10" s="136">
        <v>19664.599999999999</v>
      </c>
      <c r="GH10" s="136">
        <v>19112.8</v>
      </c>
      <c r="GI10" s="136">
        <v>19153.8</v>
      </c>
      <c r="GJ10" s="136">
        <v>19215.339100519999</v>
      </c>
      <c r="GK10" s="136">
        <v>19229.2</v>
      </c>
      <c r="GL10" s="136">
        <v>18965.7</v>
      </c>
      <c r="GM10" s="136">
        <v>19470.7</v>
      </c>
      <c r="GN10" s="136">
        <v>19729.099999999999</v>
      </c>
      <c r="GO10" s="136">
        <v>19929.599999999999</v>
      </c>
      <c r="GP10" s="136">
        <v>20285.7</v>
      </c>
      <c r="GQ10" s="136">
        <v>20499.3</v>
      </c>
      <c r="GR10" s="136">
        <v>20869.7</v>
      </c>
      <c r="GS10" s="136">
        <v>21102.2</v>
      </c>
      <c r="GT10" s="136">
        <v>21502.2</v>
      </c>
      <c r="GU10" s="136">
        <v>21581.5</v>
      </c>
      <c r="GV10" s="136">
        <v>21645</v>
      </c>
      <c r="GW10" s="136">
        <v>21708.9</v>
      </c>
      <c r="GX10" s="136">
        <v>21737.7</v>
      </c>
      <c r="GY10" s="136">
        <v>21985.200000000001</v>
      </c>
      <c r="GZ10" s="136">
        <v>22349.3</v>
      </c>
      <c r="HA10" s="136">
        <v>22536.3</v>
      </c>
      <c r="HB10" s="136">
        <v>22671.599999999999</v>
      </c>
      <c r="HC10" s="136">
        <v>23226</v>
      </c>
      <c r="HD10" s="136">
        <v>23331.200000000001</v>
      </c>
      <c r="HE10" s="136">
        <v>23806.86611947</v>
      </c>
      <c r="HF10" s="136">
        <v>24009.5</v>
      </c>
      <c r="HG10" s="136">
        <v>24458.6</v>
      </c>
      <c r="HH10" s="136">
        <v>24733.8</v>
      </c>
      <c r="HI10" s="136">
        <v>24987.3</v>
      </c>
      <c r="HJ10" s="136">
        <v>25459.51</v>
      </c>
      <c r="HK10" s="136">
        <v>25675.4</v>
      </c>
      <c r="HL10" s="136">
        <v>25779.8</v>
      </c>
      <c r="HM10" s="136">
        <v>25946.6</v>
      </c>
      <c r="HN10" s="136">
        <v>26099.3</v>
      </c>
      <c r="HO10" s="461">
        <v>25574.799999999999</v>
      </c>
      <c r="HP10" s="581"/>
      <c r="HQ10" s="624"/>
      <c r="HR10" s="541"/>
    </row>
    <row r="11" spans="1:227" x14ac:dyDescent="0.25">
      <c r="A11" s="84" t="s">
        <v>583</v>
      </c>
      <c r="B11" s="84" t="s">
        <v>583</v>
      </c>
      <c r="C11" s="136">
        <v>0</v>
      </c>
      <c r="D11" s="136">
        <v>0</v>
      </c>
      <c r="E11" s="136">
        <v>0</v>
      </c>
      <c r="F11" s="136">
        <v>0</v>
      </c>
      <c r="G11" s="136">
        <v>0</v>
      </c>
      <c r="H11" s="136">
        <v>0.11066793</v>
      </c>
      <c r="I11" s="136">
        <v>0.23720892999999998</v>
      </c>
      <c r="J11" s="136">
        <v>1.2729663899999999</v>
      </c>
      <c r="K11" s="136">
        <v>3.1935827257300002</v>
      </c>
      <c r="L11" s="136">
        <v>5.4094836100000006</v>
      </c>
      <c r="M11" s="136">
        <v>10.361921560000001</v>
      </c>
      <c r="N11" s="136">
        <v>14.012997179999999</v>
      </c>
      <c r="O11" s="136">
        <v>17.821859329999999</v>
      </c>
      <c r="P11" s="136">
        <v>23.290199829999999</v>
      </c>
      <c r="Q11" s="198">
        <v>27.551412079999999</v>
      </c>
      <c r="R11" s="198">
        <v>30.805581289999999</v>
      </c>
      <c r="S11" s="198">
        <v>35.5320234</v>
      </c>
      <c r="T11" s="136">
        <v>39.26651811</v>
      </c>
      <c r="U11" s="136">
        <v>44.103708619999999</v>
      </c>
      <c r="V11" s="136">
        <v>47.480141680000003</v>
      </c>
      <c r="W11" s="198">
        <v>53.235774229999997</v>
      </c>
      <c r="X11" s="136">
        <v>57.023774780000004</v>
      </c>
      <c r="Y11" s="136">
        <v>58.425095259999999</v>
      </c>
      <c r="Z11" s="136">
        <v>63.48763649</v>
      </c>
      <c r="AA11" s="136">
        <v>68.451843519999997</v>
      </c>
      <c r="AB11" s="136">
        <v>74.722236649999999</v>
      </c>
      <c r="AC11" s="136">
        <v>80.689095080000001</v>
      </c>
      <c r="AD11" s="136">
        <v>84.142771769999996</v>
      </c>
      <c r="AE11" s="136">
        <v>89.080995639999998</v>
      </c>
      <c r="AF11" s="136">
        <v>94.100078310000001</v>
      </c>
      <c r="AG11" s="136">
        <v>101.92170854999999</v>
      </c>
      <c r="AH11" s="136">
        <v>109.4735532</v>
      </c>
      <c r="AI11" s="136">
        <v>116.18099371</v>
      </c>
      <c r="AJ11" s="136">
        <v>124.98890314000001</v>
      </c>
      <c r="AK11" s="136">
        <v>134.12806111</v>
      </c>
      <c r="AL11" s="136">
        <v>141.07334266999999</v>
      </c>
      <c r="AM11" s="136">
        <v>141.28114296999999</v>
      </c>
      <c r="AN11" s="136">
        <v>149.26636027999999</v>
      </c>
      <c r="AO11" s="136">
        <v>156.61079257</v>
      </c>
      <c r="AP11" s="136">
        <v>164.68130930000001</v>
      </c>
      <c r="AQ11" s="136">
        <v>171.66385830999999</v>
      </c>
      <c r="AR11" s="136">
        <v>179.41314514000001</v>
      </c>
      <c r="AS11" s="136">
        <v>187.10087257000001</v>
      </c>
      <c r="AT11" s="136">
        <v>195.40345891000001</v>
      </c>
      <c r="AU11" s="136">
        <v>204.50240163000001</v>
      </c>
      <c r="AV11" s="136">
        <v>210.02269423000001</v>
      </c>
      <c r="AW11" s="136">
        <v>218.00399755000001</v>
      </c>
      <c r="AX11" s="136">
        <v>223.72731254999999</v>
      </c>
      <c r="AY11" s="136">
        <v>205.78077654000001</v>
      </c>
      <c r="AZ11" s="136">
        <v>200.10415442999999</v>
      </c>
      <c r="BA11" s="136">
        <v>200.87422914000001</v>
      </c>
      <c r="BB11" s="136">
        <v>160.60866734000001</v>
      </c>
      <c r="BC11" s="136">
        <v>146.58882718999999</v>
      </c>
      <c r="BD11" s="136">
        <v>143.04074363999999</v>
      </c>
      <c r="BE11" s="136">
        <v>144.11773599</v>
      </c>
      <c r="BF11" s="136">
        <v>152.42766334999999</v>
      </c>
      <c r="BG11" s="136">
        <v>150.03407862</v>
      </c>
      <c r="BH11" s="136">
        <v>149.07229917000001</v>
      </c>
      <c r="BI11" s="136">
        <v>148.68005491</v>
      </c>
      <c r="BJ11" s="136">
        <v>150.12215814000001</v>
      </c>
      <c r="BK11" s="136">
        <v>157.52119149000001</v>
      </c>
      <c r="BL11" s="136">
        <v>161.06967004000001</v>
      </c>
      <c r="BM11" s="136">
        <v>165.51976969</v>
      </c>
      <c r="BN11" s="136">
        <v>173.62647337999999</v>
      </c>
      <c r="BO11" s="136">
        <v>177.58919807999999</v>
      </c>
      <c r="BP11" s="136">
        <v>182.43914171</v>
      </c>
      <c r="BQ11" s="136">
        <v>197.40720666000001</v>
      </c>
      <c r="BR11" s="136">
        <v>200.89670455999999</v>
      </c>
      <c r="BS11" s="136">
        <v>207.20537590000001</v>
      </c>
      <c r="BT11" s="136">
        <v>209.57912021999999</v>
      </c>
      <c r="BU11" s="136">
        <v>208.86688667999999</v>
      </c>
      <c r="BV11" s="136">
        <v>212.64648776999999</v>
      </c>
      <c r="BW11" s="136">
        <v>216.67002937999999</v>
      </c>
      <c r="BX11" s="136">
        <v>229.58699383000001</v>
      </c>
      <c r="BY11" s="136">
        <v>247.39623602</v>
      </c>
      <c r="BZ11" s="136">
        <v>255.87581028</v>
      </c>
      <c r="CA11" s="136">
        <v>264.32000350999999</v>
      </c>
      <c r="CB11" s="136">
        <v>267.60425705</v>
      </c>
      <c r="CC11" s="136">
        <v>274.54493199000001</v>
      </c>
      <c r="CD11" s="136">
        <v>286.69782031</v>
      </c>
      <c r="CE11" s="136">
        <v>291.3920493</v>
      </c>
      <c r="CF11" s="136">
        <v>293.53293173999998</v>
      </c>
      <c r="CG11" s="136">
        <v>291.39034581999999</v>
      </c>
      <c r="CH11" s="136">
        <v>281.60610141000001</v>
      </c>
      <c r="CI11" s="136">
        <v>278.09181869999998</v>
      </c>
      <c r="CJ11" s="136">
        <v>278.84248829000001</v>
      </c>
      <c r="CK11" s="136">
        <v>282.59861684999998</v>
      </c>
      <c r="CL11" s="136">
        <v>283.81763676000003</v>
      </c>
      <c r="CM11" s="136">
        <v>283.44048595999999</v>
      </c>
      <c r="CN11" s="136">
        <v>286.53813357000001</v>
      </c>
      <c r="CO11" s="136">
        <v>288.91973002999998</v>
      </c>
      <c r="CP11" s="136">
        <v>295.24411425</v>
      </c>
      <c r="CQ11" s="136">
        <v>300.50378260999997</v>
      </c>
      <c r="CR11" s="136">
        <v>307.06863991</v>
      </c>
      <c r="CS11" s="136">
        <v>313.09850484999998</v>
      </c>
      <c r="CT11" s="136">
        <v>315.49060944000001</v>
      </c>
      <c r="CU11" s="136">
        <v>322.90517442999999</v>
      </c>
      <c r="CV11" s="136">
        <v>329.57181120000001</v>
      </c>
      <c r="CW11" s="136">
        <v>358.97975811999999</v>
      </c>
      <c r="CX11" s="136">
        <v>354.18133052000002</v>
      </c>
      <c r="CY11" s="136">
        <v>359.03139195</v>
      </c>
      <c r="CZ11" s="136">
        <v>363.57892172999999</v>
      </c>
      <c r="DA11" s="136">
        <v>369.39020314999999</v>
      </c>
      <c r="DB11" s="136">
        <v>373.75992037999998</v>
      </c>
      <c r="DC11" s="136">
        <v>388.40577222000002</v>
      </c>
      <c r="DD11" s="136">
        <v>393.88165594999998</v>
      </c>
      <c r="DE11" s="136">
        <v>397.32237860999999</v>
      </c>
      <c r="DF11" s="136">
        <v>405.08342746</v>
      </c>
      <c r="DG11" s="136">
        <v>405.43873502999998</v>
      </c>
      <c r="DH11" s="136">
        <v>420.44890942000001</v>
      </c>
      <c r="DI11" s="136">
        <v>432.75806513999999</v>
      </c>
      <c r="DJ11" s="136">
        <v>440.96877889000001</v>
      </c>
      <c r="DK11" s="136">
        <v>445.5</v>
      </c>
      <c r="DL11" s="136">
        <v>449.62186419</v>
      </c>
      <c r="DM11" s="136">
        <v>456.29767555000001</v>
      </c>
      <c r="DN11" s="136">
        <v>487.2</v>
      </c>
      <c r="DO11" s="136">
        <v>490.5</v>
      </c>
      <c r="DP11" s="136">
        <v>493.9</v>
      </c>
      <c r="DQ11" s="136">
        <v>497.32708445999998</v>
      </c>
      <c r="DR11" s="136">
        <v>520</v>
      </c>
      <c r="DS11" s="136">
        <v>518.70000000000005</v>
      </c>
      <c r="DT11" s="136">
        <v>531.1</v>
      </c>
      <c r="DU11" s="136">
        <v>541.70000000000005</v>
      </c>
      <c r="DV11" s="136">
        <v>554.98426649999999</v>
      </c>
      <c r="DW11" s="136">
        <v>570.4</v>
      </c>
      <c r="DX11" s="136">
        <v>578.5</v>
      </c>
      <c r="DY11" s="136">
        <v>596.5</v>
      </c>
      <c r="DZ11" s="136">
        <v>601.20000000000005</v>
      </c>
      <c r="EA11" s="136">
        <v>614.79999999999995</v>
      </c>
      <c r="EB11" s="136">
        <v>622.20000000000005</v>
      </c>
      <c r="EC11" s="136">
        <v>635</v>
      </c>
      <c r="ED11" s="136">
        <v>653.29999999999995</v>
      </c>
      <c r="EE11" s="136">
        <v>668.1</v>
      </c>
      <c r="EF11" s="136">
        <v>717.1</v>
      </c>
      <c r="EG11" s="136">
        <v>735.1</v>
      </c>
      <c r="EH11" s="136">
        <v>745.1</v>
      </c>
      <c r="EI11" s="136">
        <v>761.6</v>
      </c>
      <c r="EJ11" s="136">
        <v>774.8</v>
      </c>
      <c r="EK11" s="136">
        <v>750.5</v>
      </c>
      <c r="EL11" s="136">
        <v>812.8</v>
      </c>
      <c r="EM11" s="136">
        <v>820.6</v>
      </c>
      <c r="EN11" s="136">
        <v>849.3</v>
      </c>
      <c r="EO11" s="136">
        <v>855.5</v>
      </c>
      <c r="EP11" s="136">
        <v>864.9</v>
      </c>
      <c r="EQ11" s="136">
        <v>858.5</v>
      </c>
      <c r="ER11" s="136">
        <v>878.1</v>
      </c>
      <c r="ES11" s="136">
        <v>888.3</v>
      </c>
      <c r="ET11" s="136">
        <v>905.6</v>
      </c>
      <c r="EU11" s="136">
        <v>915.2</v>
      </c>
      <c r="EV11" s="136">
        <v>932.1</v>
      </c>
      <c r="EW11" s="136">
        <v>945.5</v>
      </c>
      <c r="EX11" s="136">
        <v>957.5</v>
      </c>
      <c r="EY11" s="136">
        <v>971.9</v>
      </c>
      <c r="EZ11" s="136">
        <v>991.2</v>
      </c>
      <c r="FA11" s="136">
        <v>1007.8</v>
      </c>
      <c r="FB11" s="136">
        <v>1075.5999999999999</v>
      </c>
      <c r="FC11" s="136">
        <v>1095.2</v>
      </c>
      <c r="FD11" s="136">
        <v>1095.5999999999999</v>
      </c>
      <c r="FE11" s="136">
        <v>1100.0999999999999</v>
      </c>
      <c r="FF11" s="136">
        <v>1128.2</v>
      </c>
      <c r="FG11" s="136">
        <v>1143.3</v>
      </c>
      <c r="FH11" s="136">
        <v>1168.5</v>
      </c>
      <c r="FI11" s="136">
        <v>1173.9626459000001</v>
      </c>
      <c r="FJ11" s="136">
        <v>1167.7353269499999</v>
      </c>
      <c r="FK11" s="136">
        <v>1178.8</v>
      </c>
      <c r="FL11" s="136">
        <v>1186.7</v>
      </c>
      <c r="FM11" s="136">
        <v>1197.8962875899999</v>
      </c>
      <c r="FN11" s="136">
        <v>1208.8</v>
      </c>
      <c r="FO11" s="136">
        <v>1218</v>
      </c>
      <c r="FP11" s="136">
        <v>1220.5999999999999</v>
      </c>
      <c r="FQ11" s="136">
        <v>1223.1429425700001</v>
      </c>
      <c r="FR11" s="136">
        <v>1236.8267006900001</v>
      </c>
      <c r="FS11" s="136">
        <v>1255</v>
      </c>
      <c r="FT11" s="136">
        <v>1273.3</v>
      </c>
      <c r="FU11" s="136">
        <v>1272.9000000000001</v>
      </c>
      <c r="FV11" s="136">
        <v>1279</v>
      </c>
      <c r="FW11" s="136">
        <v>1290.61943982</v>
      </c>
      <c r="FX11" s="136">
        <v>1298.5999999999999</v>
      </c>
      <c r="FY11" s="136">
        <v>1292.5</v>
      </c>
      <c r="FZ11" s="136">
        <v>1321.5</v>
      </c>
      <c r="GA11" s="136">
        <v>1302.9000000000001</v>
      </c>
      <c r="GB11" s="136">
        <v>1334.8</v>
      </c>
      <c r="GC11" s="136">
        <v>1340.4541837500001</v>
      </c>
      <c r="GD11" s="136">
        <v>1368.9</v>
      </c>
      <c r="GE11" s="136">
        <v>1527.8</v>
      </c>
      <c r="GF11" s="136">
        <v>1573.4</v>
      </c>
      <c r="GG11" s="136">
        <v>1593.7</v>
      </c>
      <c r="GH11" s="136">
        <v>1580.2</v>
      </c>
      <c r="GI11" s="136">
        <v>1596.4</v>
      </c>
      <c r="GJ11" s="136">
        <v>1577.12502081</v>
      </c>
      <c r="GK11" s="136">
        <v>1561.7</v>
      </c>
      <c r="GL11" s="136">
        <v>1590.9</v>
      </c>
      <c r="GM11" s="136">
        <v>1624.2</v>
      </c>
      <c r="GN11" s="136">
        <v>1619.6</v>
      </c>
      <c r="GO11" s="136">
        <v>1705.8</v>
      </c>
      <c r="GP11" s="136">
        <v>1735.3</v>
      </c>
      <c r="GQ11" s="136">
        <v>1717.8</v>
      </c>
      <c r="GR11" s="136">
        <v>1799.7</v>
      </c>
      <c r="GS11" s="136">
        <v>1771.8</v>
      </c>
      <c r="GT11" s="136">
        <v>1797</v>
      </c>
      <c r="GU11" s="136">
        <v>1821.3</v>
      </c>
      <c r="GV11" s="136">
        <v>1817</v>
      </c>
      <c r="GW11" s="136">
        <v>1789.4</v>
      </c>
      <c r="GX11" s="136">
        <v>1775</v>
      </c>
      <c r="GY11" s="136">
        <v>1836.9</v>
      </c>
      <c r="GZ11" s="136">
        <v>1891.4</v>
      </c>
      <c r="HA11" s="136">
        <v>1885</v>
      </c>
      <c r="HB11" s="136">
        <v>1889.2</v>
      </c>
      <c r="HC11" s="136">
        <v>1865.8</v>
      </c>
      <c r="HD11" s="136">
        <v>1906.3</v>
      </c>
      <c r="HE11" s="136">
        <v>1916.2035410000001</v>
      </c>
      <c r="HF11" s="136">
        <v>1935.4</v>
      </c>
      <c r="HG11" s="136">
        <v>1936.2</v>
      </c>
      <c r="HH11" s="136">
        <v>1984.4</v>
      </c>
      <c r="HI11" s="136">
        <v>2016.2</v>
      </c>
      <c r="HJ11" s="136">
        <v>2036.29</v>
      </c>
      <c r="HK11" s="136">
        <v>2121</v>
      </c>
      <c r="HL11" s="136">
        <v>2114.6999999999998</v>
      </c>
      <c r="HM11" s="136">
        <v>2145.4</v>
      </c>
      <c r="HN11" s="136">
        <v>2178.5</v>
      </c>
      <c r="HO11" s="461">
        <v>2173.6</v>
      </c>
      <c r="HP11" s="581"/>
      <c r="HQ11" s="624"/>
      <c r="HR11" s="541"/>
    </row>
    <row r="12" spans="1:227" x14ac:dyDescent="0.25">
      <c r="A12" s="84" t="s">
        <v>549</v>
      </c>
      <c r="B12" s="84" t="s">
        <v>549</v>
      </c>
      <c r="C12" s="136">
        <v>0</v>
      </c>
      <c r="D12" s="136">
        <v>0</v>
      </c>
      <c r="E12" s="136">
        <v>0</v>
      </c>
      <c r="F12" s="136">
        <v>0</v>
      </c>
      <c r="G12" s="136">
        <v>0</v>
      </c>
      <c r="H12" s="136">
        <v>0</v>
      </c>
      <c r="I12" s="136">
        <v>0</v>
      </c>
      <c r="J12" s="136">
        <v>0</v>
      </c>
      <c r="K12" s="136">
        <v>0</v>
      </c>
      <c r="L12" s="136">
        <v>0</v>
      </c>
      <c r="M12" s="136">
        <v>0</v>
      </c>
      <c r="N12" s="136">
        <v>0</v>
      </c>
      <c r="O12" s="136">
        <v>0</v>
      </c>
      <c r="P12" s="136">
        <v>0</v>
      </c>
      <c r="Q12" s="198">
        <v>0</v>
      </c>
      <c r="R12" s="198">
        <v>0</v>
      </c>
      <c r="S12" s="198">
        <v>0</v>
      </c>
      <c r="T12" s="198">
        <v>0</v>
      </c>
      <c r="U12" s="198">
        <v>0</v>
      </c>
      <c r="V12" s="198">
        <v>0</v>
      </c>
      <c r="W12" s="198">
        <v>0</v>
      </c>
      <c r="X12" s="136">
        <v>0</v>
      </c>
      <c r="Y12" s="136">
        <v>0</v>
      </c>
      <c r="Z12" s="136">
        <v>0</v>
      </c>
      <c r="AA12" s="136">
        <v>3.9996870000000004E-2</v>
      </c>
      <c r="AB12" s="136">
        <v>0.16754516</v>
      </c>
      <c r="AC12" s="136">
        <v>0.37507671999999997</v>
      </c>
      <c r="AD12" s="136">
        <v>0.72404741000000006</v>
      </c>
      <c r="AE12" s="136">
        <v>1.14054872</v>
      </c>
      <c r="AF12" s="136">
        <v>2.4355136099999997</v>
      </c>
      <c r="AG12" s="136">
        <v>2.7655416800000001</v>
      </c>
      <c r="AH12" s="136">
        <v>3.8018465499999996</v>
      </c>
      <c r="AI12" s="136">
        <v>4.80021802</v>
      </c>
      <c r="AJ12" s="136">
        <v>6.3812319800000008</v>
      </c>
      <c r="AK12" s="136">
        <v>8.2229120899999995</v>
      </c>
      <c r="AL12" s="136">
        <v>10.18622744</v>
      </c>
      <c r="AM12" s="136">
        <v>12.29270466</v>
      </c>
      <c r="AN12" s="136">
        <v>15.04225424</v>
      </c>
      <c r="AO12" s="136">
        <v>16.663049659999999</v>
      </c>
      <c r="AP12" s="136">
        <v>18.959819809999999</v>
      </c>
      <c r="AQ12" s="136">
        <v>21.449395509999999</v>
      </c>
      <c r="AR12" s="136">
        <v>23.986657600000001</v>
      </c>
      <c r="AS12" s="136">
        <v>26.818562029999999</v>
      </c>
      <c r="AT12" s="136">
        <v>29.86405057</v>
      </c>
      <c r="AU12" s="136">
        <v>32.907418640000003</v>
      </c>
      <c r="AV12" s="136">
        <v>35.869931970000003</v>
      </c>
      <c r="AW12" s="136">
        <v>38.928861519999998</v>
      </c>
      <c r="AX12" s="136">
        <v>41.991660430000003</v>
      </c>
      <c r="AY12" s="136">
        <v>44.888182880000002</v>
      </c>
      <c r="AZ12" s="136">
        <v>49.58115016</v>
      </c>
      <c r="BA12" s="136">
        <v>51.69427013</v>
      </c>
      <c r="BB12" s="136">
        <v>54.817220509999999</v>
      </c>
      <c r="BC12" s="136">
        <v>58.934164819999999</v>
      </c>
      <c r="BD12" s="136">
        <v>62.26727494</v>
      </c>
      <c r="BE12" s="136">
        <v>65.742017579999995</v>
      </c>
      <c r="BF12" s="136">
        <v>71.000377970000002</v>
      </c>
      <c r="BG12" s="136">
        <v>75.701718220000004</v>
      </c>
      <c r="BH12" s="136">
        <v>80.524640009999999</v>
      </c>
      <c r="BI12" s="136">
        <v>85.012701629999995</v>
      </c>
      <c r="BJ12" s="136">
        <v>89.755119109999995</v>
      </c>
      <c r="BK12" s="136">
        <v>95.917221280000007</v>
      </c>
      <c r="BL12" s="136">
        <v>103.26977478000001</v>
      </c>
      <c r="BM12" s="136">
        <v>107.3747987</v>
      </c>
      <c r="BN12" s="136">
        <v>113.02104579</v>
      </c>
      <c r="BO12" s="136">
        <v>118.93743047</v>
      </c>
      <c r="BP12" s="136">
        <v>124.84094416000001</v>
      </c>
      <c r="BQ12" s="136">
        <v>131.56989057999999</v>
      </c>
      <c r="BR12" s="136">
        <v>137.41554232999999</v>
      </c>
      <c r="BS12" s="136">
        <v>143.72660073</v>
      </c>
      <c r="BT12" s="136">
        <v>149.04342826999999</v>
      </c>
      <c r="BU12" s="136">
        <v>154.01104391999999</v>
      </c>
      <c r="BV12" s="136">
        <v>159.75806211</v>
      </c>
      <c r="BW12" s="136">
        <v>167.05365900999999</v>
      </c>
      <c r="BX12" s="136">
        <v>177.68230058</v>
      </c>
      <c r="BY12" s="136">
        <v>181.78753508</v>
      </c>
      <c r="BZ12" s="136">
        <v>188.97306143</v>
      </c>
      <c r="CA12" s="136">
        <v>196.87293203999999</v>
      </c>
      <c r="CB12" s="136">
        <v>204.99037045</v>
      </c>
      <c r="CC12" s="136">
        <v>211.69279356999999</v>
      </c>
      <c r="CD12" s="136">
        <v>220.6098714</v>
      </c>
      <c r="CE12" s="136">
        <v>226.22603848</v>
      </c>
      <c r="CF12" s="136">
        <v>230.12938624</v>
      </c>
      <c r="CG12" s="136">
        <v>236.02445402999999</v>
      </c>
      <c r="CH12" s="136">
        <v>239.55214265999999</v>
      </c>
      <c r="CI12" s="136">
        <v>246.23018395</v>
      </c>
      <c r="CJ12" s="136">
        <v>257.13690057999997</v>
      </c>
      <c r="CK12" s="136">
        <v>262.57187335999998</v>
      </c>
      <c r="CL12" s="136">
        <v>268.50685593999998</v>
      </c>
      <c r="CM12" s="136">
        <v>286.72081538999998</v>
      </c>
      <c r="CN12" s="136">
        <v>293.28822252999998</v>
      </c>
      <c r="CO12" s="136">
        <v>302.11191365000002</v>
      </c>
      <c r="CP12" s="136">
        <v>308.94637273000001</v>
      </c>
      <c r="CQ12" s="136">
        <v>315.56663614000001</v>
      </c>
      <c r="CR12" s="136">
        <v>320.72533816999999</v>
      </c>
      <c r="CS12" s="136">
        <v>328.93228061000002</v>
      </c>
      <c r="CT12" s="136">
        <v>333.68431945999998</v>
      </c>
      <c r="CU12" s="136">
        <v>342.33269708</v>
      </c>
      <c r="CV12" s="136">
        <v>348.46078269999998</v>
      </c>
      <c r="CW12" s="136">
        <v>368.7982657</v>
      </c>
      <c r="CX12" s="136">
        <v>376.46008626999998</v>
      </c>
      <c r="CY12" s="136">
        <v>392.69633673999999</v>
      </c>
      <c r="CZ12" s="136">
        <v>405.96999084999999</v>
      </c>
      <c r="DA12" s="136">
        <v>411.25611973000002</v>
      </c>
      <c r="DB12" s="136">
        <v>415.59313646999999</v>
      </c>
      <c r="DC12" s="136">
        <v>421.95255006999997</v>
      </c>
      <c r="DD12" s="136">
        <v>432.33535008000001</v>
      </c>
      <c r="DE12" s="136">
        <v>452.90345590999999</v>
      </c>
      <c r="DF12" s="136">
        <v>495.67469835999998</v>
      </c>
      <c r="DG12" s="136">
        <v>504.22696943</v>
      </c>
      <c r="DH12" s="136">
        <v>513.48823201000005</v>
      </c>
      <c r="DI12" s="136">
        <v>533.97447493000004</v>
      </c>
      <c r="DJ12" s="136">
        <v>547.61668255999996</v>
      </c>
      <c r="DK12" s="136">
        <v>557.5</v>
      </c>
      <c r="DL12" s="136">
        <v>572.30191868999998</v>
      </c>
      <c r="DM12" s="136">
        <v>576.98720456000001</v>
      </c>
      <c r="DN12" s="136">
        <v>588.6</v>
      </c>
      <c r="DO12" s="136">
        <v>599.4</v>
      </c>
      <c r="DP12" s="136">
        <v>607.20000000000005</v>
      </c>
      <c r="DQ12" s="136">
        <v>629.32986764999998</v>
      </c>
      <c r="DR12" s="136">
        <v>637.79999999999995</v>
      </c>
      <c r="DS12" s="136">
        <v>648.1</v>
      </c>
      <c r="DT12" s="136">
        <v>658.6</v>
      </c>
      <c r="DU12" s="136">
        <v>671.7</v>
      </c>
      <c r="DV12" s="136">
        <v>679.90880909999998</v>
      </c>
      <c r="DW12" s="136">
        <v>690.4</v>
      </c>
      <c r="DX12" s="136">
        <v>705.5</v>
      </c>
      <c r="DY12" s="136">
        <v>711.5</v>
      </c>
      <c r="DZ12" s="136">
        <v>723.6</v>
      </c>
      <c r="EA12" s="136">
        <v>734.9</v>
      </c>
      <c r="EB12" s="136">
        <v>742.8</v>
      </c>
      <c r="EC12" s="136">
        <v>758.2</v>
      </c>
      <c r="ED12" s="136">
        <v>775.8</v>
      </c>
      <c r="EE12" s="136">
        <v>788.5</v>
      </c>
      <c r="EF12" s="136">
        <v>796.3</v>
      </c>
      <c r="EG12" s="136">
        <v>830.5</v>
      </c>
      <c r="EH12" s="136">
        <v>838.1</v>
      </c>
      <c r="EI12" s="136">
        <v>851.7</v>
      </c>
      <c r="EJ12" s="136">
        <v>866.2</v>
      </c>
      <c r="EK12" s="136">
        <v>881.5</v>
      </c>
      <c r="EL12" s="136">
        <v>894.8</v>
      </c>
      <c r="EM12" s="136">
        <v>908.7</v>
      </c>
      <c r="EN12" s="136">
        <v>924.2</v>
      </c>
      <c r="EO12" s="136">
        <v>941.3</v>
      </c>
      <c r="EP12" s="136">
        <v>962.9</v>
      </c>
      <c r="EQ12" s="136">
        <v>978.6</v>
      </c>
      <c r="ER12" s="136">
        <v>1020</v>
      </c>
      <c r="ES12" s="136">
        <v>1046.2</v>
      </c>
      <c r="ET12" s="136">
        <v>1061.7</v>
      </c>
      <c r="EU12" s="136">
        <v>1082</v>
      </c>
      <c r="EV12" s="136">
        <v>1095.5999999999999</v>
      </c>
      <c r="EW12" s="136">
        <v>1121.4000000000001</v>
      </c>
      <c r="EX12" s="136">
        <v>1136.0999999999999</v>
      </c>
      <c r="EY12" s="136">
        <v>1161.9000000000001</v>
      </c>
      <c r="EZ12" s="136">
        <v>1202.0999999999999</v>
      </c>
      <c r="FA12" s="136">
        <v>1226.8</v>
      </c>
      <c r="FB12" s="136">
        <v>1260.3</v>
      </c>
      <c r="FC12" s="136">
        <v>1298.9000000000001</v>
      </c>
      <c r="FD12" s="136">
        <v>1328.4</v>
      </c>
      <c r="FE12" s="136">
        <v>1349.8</v>
      </c>
      <c r="FF12" s="136">
        <v>1377</v>
      </c>
      <c r="FG12" s="136">
        <v>1395.1</v>
      </c>
      <c r="FH12" s="136">
        <v>1393.7</v>
      </c>
      <c r="FI12" s="136">
        <v>1424.6570445899999</v>
      </c>
      <c r="FJ12" s="136">
        <v>1438.4510573</v>
      </c>
      <c r="FK12" s="136">
        <v>1458.2</v>
      </c>
      <c r="FL12" s="136">
        <v>1476</v>
      </c>
      <c r="FM12" s="136">
        <v>1489.45296403</v>
      </c>
      <c r="FN12" s="136">
        <v>1503.9</v>
      </c>
      <c r="FO12" s="136">
        <v>1520.4</v>
      </c>
      <c r="FP12" s="136">
        <v>1551.3</v>
      </c>
      <c r="FQ12" s="136">
        <v>1578.71491163</v>
      </c>
      <c r="FR12" s="136">
        <v>1597.49965735</v>
      </c>
      <c r="FS12" s="136">
        <v>1619.1</v>
      </c>
      <c r="FT12" s="136">
        <v>1646.6</v>
      </c>
      <c r="FU12" s="136">
        <v>1656</v>
      </c>
      <c r="FV12" s="136">
        <v>1665.9</v>
      </c>
      <c r="FW12" s="136">
        <v>1692.49747058</v>
      </c>
      <c r="FX12" s="136">
        <v>1712.4</v>
      </c>
      <c r="FY12" s="136">
        <v>1735.8</v>
      </c>
      <c r="FZ12" s="136">
        <v>1730.8</v>
      </c>
      <c r="GA12" s="136">
        <v>1730</v>
      </c>
      <c r="GB12" s="136">
        <v>1788</v>
      </c>
      <c r="GC12" s="136">
        <v>1806.6724038899999</v>
      </c>
      <c r="GD12" s="136">
        <v>1778.6</v>
      </c>
      <c r="GE12" s="136">
        <v>1747.6</v>
      </c>
      <c r="GF12" s="136">
        <v>1794</v>
      </c>
      <c r="GG12" s="136">
        <v>1812.9</v>
      </c>
      <c r="GH12" s="136">
        <v>1713.7</v>
      </c>
      <c r="GI12" s="136">
        <v>1742.9</v>
      </c>
      <c r="GJ12" s="136">
        <v>1660.81083788</v>
      </c>
      <c r="GK12" s="136">
        <v>1686.7</v>
      </c>
      <c r="GL12" s="136">
        <v>1691.8</v>
      </c>
      <c r="GM12" s="136">
        <v>1716.1</v>
      </c>
      <c r="GN12" s="136">
        <v>1743.1</v>
      </c>
      <c r="GO12" s="136">
        <v>1760.7</v>
      </c>
      <c r="GP12" s="136">
        <v>1774.3</v>
      </c>
      <c r="GQ12" s="136">
        <v>1830</v>
      </c>
      <c r="GR12" s="136">
        <v>1827.4</v>
      </c>
      <c r="GS12" s="136">
        <v>1857.4</v>
      </c>
      <c r="GT12" s="136">
        <v>1898</v>
      </c>
      <c r="GU12" s="136">
        <v>1918.9</v>
      </c>
      <c r="GV12" s="136">
        <v>1955.5</v>
      </c>
      <c r="GW12" s="136">
        <v>1983.8</v>
      </c>
      <c r="GX12" s="136">
        <v>1995.7</v>
      </c>
      <c r="GY12" s="136">
        <v>2021.4</v>
      </c>
      <c r="GZ12" s="136">
        <v>2043.1</v>
      </c>
      <c r="HA12" s="136">
        <v>2079.1</v>
      </c>
      <c r="HB12" s="136">
        <v>2093.6</v>
      </c>
      <c r="HC12" s="136">
        <v>2155.3000000000002</v>
      </c>
      <c r="HD12" s="136">
        <v>2174.9</v>
      </c>
      <c r="HE12" s="136">
        <v>2206.15254314</v>
      </c>
      <c r="HF12" s="136">
        <v>2240.8000000000002</v>
      </c>
      <c r="HG12" s="136">
        <v>2278.5</v>
      </c>
      <c r="HH12" s="136">
        <v>2307.6999999999998</v>
      </c>
      <c r="HI12" s="136">
        <v>2366.5</v>
      </c>
      <c r="HJ12" s="136">
        <v>2418.91</v>
      </c>
      <c r="HK12" s="136">
        <v>2443.8000000000002</v>
      </c>
      <c r="HL12" s="136">
        <v>2469.1999999999998</v>
      </c>
      <c r="HM12" s="136">
        <v>2505.1</v>
      </c>
      <c r="HN12" s="136">
        <v>2524.4</v>
      </c>
      <c r="HO12" s="461">
        <v>2555.5</v>
      </c>
      <c r="HP12" s="581"/>
      <c r="HQ12" s="624"/>
      <c r="HR12" s="571"/>
    </row>
    <row r="13" spans="1:227" x14ac:dyDescent="0.25">
      <c r="A13" s="84" t="s">
        <v>601</v>
      </c>
      <c r="B13" s="84" t="s">
        <v>601</v>
      </c>
      <c r="C13" s="136">
        <v>0</v>
      </c>
      <c r="D13" s="136">
        <v>0</v>
      </c>
      <c r="E13" s="136">
        <v>0</v>
      </c>
      <c r="F13" s="136">
        <v>0</v>
      </c>
      <c r="G13" s="136">
        <v>0</v>
      </c>
      <c r="H13" s="136">
        <v>0</v>
      </c>
      <c r="I13" s="136">
        <v>0</v>
      </c>
      <c r="J13" s="136">
        <v>0</v>
      </c>
      <c r="K13" s="136">
        <v>0</v>
      </c>
      <c r="L13" s="136">
        <v>0</v>
      </c>
      <c r="M13" s="136">
        <v>0</v>
      </c>
      <c r="N13" s="136">
        <v>0</v>
      </c>
      <c r="O13" s="136">
        <v>0</v>
      </c>
      <c r="P13" s="136">
        <v>0</v>
      </c>
      <c r="Q13" s="136">
        <v>0</v>
      </c>
      <c r="R13" s="136">
        <v>0</v>
      </c>
      <c r="S13" s="136">
        <v>0</v>
      </c>
      <c r="T13" s="136">
        <v>0</v>
      </c>
      <c r="U13" s="136">
        <v>0</v>
      </c>
      <c r="V13" s="136">
        <v>0</v>
      </c>
      <c r="W13" s="136">
        <v>0</v>
      </c>
      <c r="X13" s="136">
        <v>0</v>
      </c>
      <c r="Y13" s="136">
        <v>0</v>
      </c>
      <c r="Z13" s="136">
        <v>0</v>
      </c>
      <c r="AA13" s="136">
        <v>0</v>
      </c>
      <c r="AB13" s="136">
        <v>0</v>
      </c>
      <c r="AC13" s="136">
        <v>0</v>
      </c>
      <c r="AD13" s="136">
        <v>0</v>
      </c>
      <c r="AE13" s="136">
        <v>0</v>
      </c>
      <c r="AF13" s="136">
        <v>0</v>
      </c>
      <c r="AG13" s="136">
        <v>0</v>
      </c>
      <c r="AH13" s="136">
        <v>0</v>
      </c>
      <c r="AI13" s="136">
        <v>0</v>
      </c>
      <c r="AJ13" s="136">
        <v>0</v>
      </c>
      <c r="AK13" s="136">
        <v>0</v>
      </c>
      <c r="AL13" s="136">
        <v>0</v>
      </c>
      <c r="AM13" s="136">
        <v>0</v>
      </c>
      <c r="AN13" s="136">
        <v>0</v>
      </c>
      <c r="AO13" s="136">
        <v>0</v>
      </c>
      <c r="AP13" s="136">
        <v>0</v>
      </c>
      <c r="AQ13" s="136">
        <v>0</v>
      </c>
      <c r="AR13" s="136">
        <v>0</v>
      </c>
      <c r="AS13" s="136">
        <v>0</v>
      </c>
      <c r="AT13" s="136">
        <v>0</v>
      </c>
      <c r="AU13" s="136">
        <v>0</v>
      </c>
      <c r="AV13" s="136">
        <v>0</v>
      </c>
      <c r="AW13" s="136">
        <v>0</v>
      </c>
      <c r="AX13" s="136">
        <v>0</v>
      </c>
      <c r="AY13" s="136">
        <v>0</v>
      </c>
      <c r="AZ13" s="136">
        <v>0</v>
      </c>
      <c r="BA13" s="136">
        <v>0</v>
      </c>
      <c r="BB13" s="136">
        <v>0</v>
      </c>
      <c r="BC13" s="136">
        <v>0</v>
      </c>
      <c r="BD13" s="136">
        <v>0</v>
      </c>
      <c r="BE13" s="136">
        <v>0</v>
      </c>
      <c r="BF13" s="136">
        <v>0</v>
      </c>
      <c r="BG13" s="136">
        <v>0</v>
      </c>
      <c r="BH13" s="136">
        <v>0</v>
      </c>
      <c r="BI13" s="136">
        <v>0</v>
      </c>
      <c r="BJ13" s="136">
        <v>0</v>
      </c>
      <c r="BK13" s="136">
        <v>0</v>
      </c>
      <c r="BL13" s="136">
        <v>0</v>
      </c>
      <c r="BM13" s="136">
        <v>0</v>
      </c>
      <c r="BN13" s="136">
        <v>0</v>
      </c>
      <c r="BO13" s="136">
        <v>0</v>
      </c>
      <c r="BP13" s="136">
        <v>0</v>
      </c>
      <c r="BQ13" s="136">
        <v>0</v>
      </c>
      <c r="BR13" s="136">
        <v>0</v>
      </c>
      <c r="BS13" s="136">
        <v>0</v>
      </c>
      <c r="BT13" s="136">
        <v>0</v>
      </c>
      <c r="BU13" s="136">
        <v>0</v>
      </c>
      <c r="BV13" s="136">
        <v>0</v>
      </c>
      <c r="BW13" s="136">
        <v>0</v>
      </c>
      <c r="BX13" s="136">
        <v>0</v>
      </c>
      <c r="BY13" s="136">
        <v>0</v>
      </c>
      <c r="BZ13" s="136">
        <v>0</v>
      </c>
      <c r="CA13" s="136">
        <v>0</v>
      </c>
      <c r="CB13" s="136">
        <v>0</v>
      </c>
      <c r="CC13" s="136">
        <v>0</v>
      </c>
      <c r="CD13" s="136">
        <v>0</v>
      </c>
      <c r="CE13" s="136">
        <v>0</v>
      </c>
      <c r="CF13" s="136">
        <v>0</v>
      </c>
      <c r="CG13" s="136">
        <v>0</v>
      </c>
      <c r="CH13" s="136">
        <v>0</v>
      </c>
      <c r="CI13" s="136">
        <v>0</v>
      </c>
      <c r="CJ13" s="136">
        <v>0</v>
      </c>
      <c r="CK13" s="136">
        <v>0</v>
      </c>
      <c r="CL13" s="136">
        <v>0</v>
      </c>
      <c r="CM13" s="136">
        <v>0</v>
      </c>
      <c r="CN13" s="136">
        <v>0</v>
      </c>
      <c r="CO13" s="136">
        <v>0</v>
      </c>
      <c r="CP13" s="136">
        <v>0</v>
      </c>
      <c r="CQ13" s="136">
        <v>0</v>
      </c>
      <c r="CR13" s="136">
        <v>0</v>
      </c>
      <c r="CS13" s="136">
        <v>0</v>
      </c>
      <c r="CT13" s="136">
        <v>0</v>
      </c>
      <c r="CU13" s="136">
        <v>0</v>
      </c>
      <c r="CV13" s="136">
        <v>0</v>
      </c>
      <c r="CW13" s="136">
        <v>0</v>
      </c>
      <c r="CX13" s="136">
        <v>0</v>
      </c>
      <c r="CY13" s="136">
        <v>0</v>
      </c>
      <c r="CZ13" s="136">
        <v>0</v>
      </c>
      <c r="DA13" s="136">
        <v>0</v>
      </c>
      <c r="DB13" s="136">
        <v>0</v>
      </c>
      <c r="DC13" s="136">
        <v>1.63094765</v>
      </c>
      <c r="DD13" s="136">
        <v>3.3419739599999998</v>
      </c>
      <c r="DE13" s="136">
        <v>3.5583778499999998</v>
      </c>
      <c r="DF13" s="136">
        <v>3.9979665899999999</v>
      </c>
      <c r="DG13" s="136">
        <v>5.33720062</v>
      </c>
      <c r="DH13" s="136">
        <v>9.0145299300000001</v>
      </c>
      <c r="DI13" s="136">
        <v>9.7384759600000006</v>
      </c>
      <c r="DJ13" s="136">
        <v>11.12561738</v>
      </c>
      <c r="DK13" s="136">
        <v>11.8</v>
      </c>
      <c r="DL13" s="136">
        <v>15.037418110000001</v>
      </c>
      <c r="DM13" s="136">
        <v>19.683419799999999</v>
      </c>
      <c r="DN13" s="136">
        <v>20</v>
      </c>
      <c r="DO13" s="136">
        <v>21.9</v>
      </c>
      <c r="DP13" s="136">
        <v>23.6</v>
      </c>
      <c r="DQ13" s="136">
        <v>24.832015819999999</v>
      </c>
      <c r="DR13" s="136">
        <v>26.1</v>
      </c>
      <c r="DS13" s="136">
        <v>29.1</v>
      </c>
      <c r="DT13" s="136">
        <v>34.799999999999997</v>
      </c>
      <c r="DU13" s="136">
        <v>36.5</v>
      </c>
      <c r="DV13" s="136">
        <v>66.197439900000006</v>
      </c>
      <c r="DW13" s="136">
        <v>68.8</v>
      </c>
      <c r="DX13" s="136">
        <v>71.5</v>
      </c>
      <c r="DY13" s="136">
        <v>77.400000000000006</v>
      </c>
      <c r="DZ13" s="136">
        <v>79.8</v>
      </c>
      <c r="EA13" s="136">
        <v>85.6</v>
      </c>
      <c r="EB13" s="136">
        <v>89.5</v>
      </c>
      <c r="EC13" s="136">
        <v>91.4</v>
      </c>
      <c r="ED13" s="136">
        <v>94.3</v>
      </c>
      <c r="EE13" s="136">
        <v>105.4</v>
      </c>
      <c r="EF13" s="136">
        <v>108.2</v>
      </c>
      <c r="EG13" s="136">
        <v>111.5</v>
      </c>
      <c r="EH13" s="136">
        <v>113.7</v>
      </c>
      <c r="EI13" s="136">
        <v>111.8</v>
      </c>
      <c r="EJ13" s="136">
        <v>115.3</v>
      </c>
      <c r="EK13" s="136">
        <v>121</v>
      </c>
      <c r="EL13" s="136">
        <v>128.4</v>
      </c>
      <c r="EM13" s="136">
        <v>129.80000000000001</v>
      </c>
      <c r="EN13" s="136">
        <v>134.6</v>
      </c>
      <c r="EO13" s="136">
        <v>138.5</v>
      </c>
      <c r="EP13" s="136">
        <v>144</v>
      </c>
      <c r="EQ13" s="136">
        <v>149.19999999999999</v>
      </c>
      <c r="ER13" s="136">
        <v>157.4</v>
      </c>
      <c r="ES13" s="136">
        <v>165.4</v>
      </c>
      <c r="ET13" s="136">
        <v>170.9</v>
      </c>
      <c r="EU13" s="136">
        <v>174.3</v>
      </c>
      <c r="EV13" s="136">
        <v>181.4</v>
      </c>
      <c r="EW13" s="136">
        <v>194.9</v>
      </c>
      <c r="EX13" s="136">
        <v>209.3</v>
      </c>
      <c r="EY13" s="136">
        <v>188.5</v>
      </c>
      <c r="EZ13" s="136">
        <v>193.6</v>
      </c>
      <c r="FA13" s="136">
        <v>202.8</v>
      </c>
      <c r="FB13" s="136">
        <v>207.8</v>
      </c>
      <c r="FC13" s="136">
        <v>212.9</v>
      </c>
      <c r="FD13" s="136">
        <v>225</v>
      </c>
      <c r="FE13" s="136">
        <v>229.1</v>
      </c>
      <c r="FF13" s="136">
        <v>236.1</v>
      </c>
      <c r="FG13" s="136">
        <v>241.2</v>
      </c>
      <c r="FH13" s="136">
        <v>245.8</v>
      </c>
      <c r="FI13" s="136">
        <v>250.29934965999999</v>
      </c>
      <c r="FJ13" s="136">
        <v>254.65987371</v>
      </c>
      <c r="FK13" s="136">
        <v>258.89999999999998</v>
      </c>
      <c r="FL13" s="136">
        <v>264.2</v>
      </c>
      <c r="FM13" s="136">
        <v>268.38649022999999</v>
      </c>
      <c r="FN13" s="136">
        <v>279.60000000000002</v>
      </c>
      <c r="FO13" s="136">
        <v>285</v>
      </c>
      <c r="FP13" s="136">
        <v>290.2</v>
      </c>
      <c r="FQ13" s="136">
        <v>294.10536669999999</v>
      </c>
      <c r="FR13" s="136">
        <v>300.52144903999999</v>
      </c>
      <c r="FS13" s="136">
        <v>306.3</v>
      </c>
      <c r="FT13" s="136">
        <v>312.10000000000002</v>
      </c>
      <c r="FU13" s="136">
        <v>319.7</v>
      </c>
      <c r="FV13" s="136">
        <v>324.89999999999998</v>
      </c>
      <c r="FW13" s="136">
        <v>330.65000186000003</v>
      </c>
      <c r="FX13" s="136">
        <v>340</v>
      </c>
      <c r="FY13" s="136">
        <v>357.1</v>
      </c>
      <c r="FZ13" s="136">
        <v>363.2</v>
      </c>
      <c r="GA13" s="136">
        <v>370.9</v>
      </c>
      <c r="GB13" s="136">
        <v>383.6</v>
      </c>
      <c r="GC13" s="136">
        <v>392.64881744000002</v>
      </c>
      <c r="GD13" s="136">
        <v>399.6</v>
      </c>
      <c r="GE13" s="136">
        <v>504.5</v>
      </c>
      <c r="GF13" s="136">
        <v>528.5</v>
      </c>
      <c r="GG13" s="136">
        <v>548.1</v>
      </c>
      <c r="GH13" s="136">
        <v>566.70000000000005</v>
      </c>
      <c r="GI13" s="136">
        <v>579.29999999999995</v>
      </c>
      <c r="GJ13" s="136">
        <v>586.68986719999998</v>
      </c>
      <c r="GK13" s="136">
        <v>594.29999999999995</v>
      </c>
      <c r="GL13" s="136">
        <v>603.79999999999995</v>
      </c>
      <c r="GM13" s="136">
        <v>608.79999999999995</v>
      </c>
      <c r="GN13" s="136">
        <v>618.29999999999995</v>
      </c>
      <c r="GO13" s="136">
        <v>628.79999999999995</v>
      </c>
      <c r="GP13" s="136">
        <v>639.6</v>
      </c>
      <c r="GQ13" s="136">
        <v>649.9</v>
      </c>
      <c r="GR13" s="136">
        <v>661</v>
      </c>
      <c r="GS13" s="136">
        <v>670.2</v>
      </c>
      <c r="GT13" s="136">
        <v>687.8</v>
      </c>
      <c r="GU13" s="136">
        <v>702.6</v>
      </c>
      <c r="GV13" s="136">
        <v>710.4</v>
      </c>
      <c r="GW13" s="136">
        <v>712.5</v>
      </c>
      <c r="GX13" s="136">
        <v>727</v>
      </c>
      <c r="GY13" s="136">
        <v>747.6</v>
      </c>
      <c r="GZ13" s="136">
        <v>769.9</v>
      </c>
      <c r="HA13" s="136">
        <v>782.9</v>
      </c>
      <c r="HB13" s="136">
        <v>785.6</v>
      </c>
      <c r="HC13" s="136">
        <v>799.9</v>
      </c>
      <c r="HD13" s="136">
        <v>810.9</v>
      </c>
      <c r="HE13" s="136">
        <v>826.84346340999991</v>
      </c>
      <c r="HF13" s="136">
        <v>836.6</v>
      </c>
      <c r="HG13" s="136">
        <v>851.8</v>
      </c>
      <c r="HH13" s="136">
        <v>870.6</v>
      </c>
      <c r="HI13" s="136">
        <v>895.9</v>
      </c>
      <c r="HJ13" s="136">
        <v>906.04</v>
      </c>
      <c r="HK13" s="136">
        <v>923.9</v>
      </c>
      <c r="HL13" s="136">
        <v>931.8</v>
      </c>
      <c r="HM13" s="136">
        <v>952.8</v>
      </c>
      <c r="HN13" s="136">
        <v>968.5</v>
      </c>
      <c r="HO13" s="461">
        <v>971.2</v>
      </c>
      <c r="HP13" s="581"/>
      <c r="HQ13" s="624"/>
      <c r="HR13" s="571"/>
    </row>
    <row r="14" spans="1:227" ht="22.5" hidden="1" customHeight="1" outlineLevel="1" x14ac:dyDescent="0.25">
      <c r="A14" s="272" t="s">
        <v>314</v>
      </c>
      <c r="B14" s="272" t="s">
        <v>314</v>
      </c>
      <c r="C14" s="273">
        <v>0</v>
      </c>
      <c r="D14" s="273">
        <v>0</v>
      </c>
      <c r="E14" s="273">
        <v>0</v>
      </c>
      <c r="F14" s="273">
        <v>0</v>
      </c>
      <c r="G14" s="273">
        <v>0</v>
      </c>
      <c r="H14" s="273">
        <v>0</v>
      </c>
      <c r="I14" s="273">
        <v>0</v>
      </c>
      <c r="J14" s="273">
        <v>0</v>
      </c>
      <c r="K14" s="273">
        <v>0</v>
      </c>
      <c r="L14" s="273">
        <v>0</v>
      </c>
      <c r="M14" s="273">
        <v>0</v>
      </c>
      <c r="N14" s="273">
        <v>0</v>
      </c>
      <c r="O14" s="273">
        <v>0</v>
      </c>
      <c r="P14" s="273">
        <v>0</v>
      </c>
      <c r="Q14" s="274">
        <v>0</v>
      </c>
      <c r="R14" s="274">
        <v>0</v>
      </c>
      <c r="S14" s="274">
        <v>0</v>
      </c>
      <c r="T14" s="273">
        <v>0</v>
      </c>
      <c r="U14" s="273">
        <v>0</v>
      </c>
      <c r="V14" s="273">
        <v>0</v>
      </c>
      <c r="W14" s="274">
        <v>0</v>
      </c>
      <c r="X14" s="273">
        <v>0</v>
      </c>
      <c r="Y14" s="273">
        <v>0</v>
      </c>
      <c r="Z14" s="273">
        <v>0</v>
      </c>
      <c r="AA14" s="273">
        <v>7.5697539999999994E-2</v>
      </c>
      <c r="AB14" s="273">
        <v>0.32247756999999999</v>
      </c>
      <c r="AC14" s="273">
        <v>0.50177068000000002</v>
      </c>
      <c r="AD14" s="273">
        <v>0.66950964000000002</v>
      </c>
      <c r="AE14" s="273">
        <v>0.90083027000000004</v>
      </c>
      <c r="AF14" s="273">
        <v>1.1790519499999998</v>
      </c>
      <c r="AG14" s="273">
        <v>1.38821368</v>
      </c>
      <c r="AH14" s="273">
        <v>1.77073942</v>
      </c>
      <c r="AI14" s="273">
        <v>2.2837901600000001</v>
      </c>
      <c r="AJ14" s="273">
        <v>3.6145131899999998</v>
      </c>
      <c r="AK14" s="273">
        <v>4.9412702300000007</v>
      </c>
      <c r="AL14" s="273">
        <v>6.3015000099999998</v>
      </c>
      <c r="AM14" s="273">
        <v>7.8768246299999998</v>
      </c>
      <c r="AN14" s="273">
        <v>10.362013960000001</v>
      </c>
      <c r="AO14" s="273">
        <v>11.15986094</v>
      </c>
      <c r="AP14" s="273">
        <v>13.07361807</v>
      </c>
      <c r="AQ14" s="273">
        <v>15.1199168</v>
      </c>
      <c r="AR14" s="273">
        <v>17.140831089999999</v>
      </c>
      <c r="AS14" s="273">
        <v>18.914338999999998</v>
      </c>
      <c r="AT14" s="273">
        <v>21.0558321</v>
      </c>
      <c r="AU14" s="273">
        <v>23.692373379999999</v>
      </c>
      <c r="AV14" s="273">
        <v>26.07101801</v>
      </c>
      <c r="AW14" s="273">
        <v>28.497128709999998</v>
      </c>
      <c r="AX14" s="273">
        <v>31.011695270000001</v>
      </c>
      <c r="AY14" s="273">
        <v>33.518293679999999</v>
      </c>
      <c r="AZ14" s="273">
        <v>38.644030950000001</v>
      </c>
      <c r="BA14" s="273">
        <v>40.474680370000002</v>
      </c>
      <c r="BB14" s="273">
        <v>43.320501290000003</v>
      </c>
      <c r="BC14" s="273">
        <v>47.07508704</v>
      </c>
      <c r="BD14" s="273">
        <v>49.779698979999999</v>
      </c>
      <c r="BE14" s="273">
        <v>53.20209809</v>
      </c>
      <c r="BF14" s="273">
        <v>56.890116259999999</v>
      </c>
      <c r="BG14" s="273">
        <v>60.501659660000001</v>
      </c>
      <c r="BH14" s="273">
        <v>63.896758800000001</v>
      </c>
      <c r="BI14" s="273">
        <v>67.025171099999994</v>
      </c>
      <c r="BJ14" s="273">
        <v>70.873299680000002</v>
      </c>
      <c r="BK14" s="273">
        <v>74.894802389999995</v>
      </c>
      <c r="BL14" s="273">
        <v>80.905666370000006</v>
      </c>
      <c r="BM14" s="273">
        <v>84.017467409999995</v>
      </c>
      <c r="BN14" s="273">
        <v>88.917330719999995</v>
      </c>
      <c r="BO14" s="273">
        <v>93.553021139999998</v>
      </c>
      <c r="BP14" s="273">
        <v>98.110073080000006</v>
      </c>
      <c r="BQ14" s="273">
        <v>102.45564776000001</v>
      </c>
      <c r="BR14" s="273">
        <v>106.90234045</v>
      </c>
      <c r="BS14" s="273">
        <v>111.96392113</v>
      </c>
      <c r="BT14" s="273">
        <v>116.61246431000001</v>
      </c>
      <c r="BU14" s="273">
        <v>120.46044985</v>
      </c>
      <c r="BV14" s="273">
        <v>124.5289413</v>
      </c>
      <c r="BW14" s="273">
        <v>130.13068364</v>
      </c>
      <c r="BX14" s="273">
        <v>138.67474842999999</v>
      </c>
      <c r="BY14" s="273">
        <v>143.15387131</v>
      </c>
      <c r="BZ14" s="273">
        <v>148.49764467</v>
      </c>
      <c r="CA14" s="273">
        <v>154.71167889</v>
      </c>
      <c r="CB14" s="273">
        <v>160.08149155000001</v>
      </c>
      <c r="CC14" s="273">
        <v>164.37630195</v>
      </c>
      <c r="CD14" s="273">
        <v>170.46971988999999</v>
      </c>
      <c r="CE14" s="273">
        <v>175.60926619</v>
      </c>
      <c r="CF14" s="273">
        <v>179.82751303000001</v>
      </c>
      <c r="CG14" s="273">
        <v>184.83007280999999</v>
      </c>
      <c r="CH14" s="273">
        <v>188.81446930999999</v>
      </c>
      <c r="CI14" s="273">
        <v>194.08120371999999</v>
      </c>
      <c r="CJ14" s="273">
        <v>0</v>
      </c>
      <c r="CK14" s="273">
        <v>0</v>
      </c>
      <c r="CL14" s="273">
        <v>0</v>
      </c>
      <c r="CM14" s="273">
        <v>0</v>
      </c>
      <c r="CN14" s="273">
        <v>0</v>
      </c>
      <c r="CO14" s="273">
        <v>0</v>
      </c>
      <c r="CP14" s="273">
        <v>0</v>
      </c>
      <c r="CQ14" s="273">
        <v>0</v>
      </c>
      <c r="CR14" s="273">
        <v>0</v>
      </c>
      <c r="CS14" s="273">
        <v>0</v>
      </c>
      <c r="CT14" s="273">
        <v>0</v>
      </c>
      <c r="CU14" s="273">
        <v>0</v>
      </c>
      <c r="CV14" s="273">
        <v>0</v>
      </c>
      <c r="CW14" s="273">
        <v>0</v>
      </c>
      <c r="CX14" s="273">
        <v>0</v>
      </c>
      <c r="CY14" s="273">
        <v>0</v>
      </c>
      <c r="CZ14" s="273">
        <v>0</v>
      </c>
      <c r="DA14" s="273">
        <v>0</v>
      </c>
      <c r="DB14" s="273">
        <v>0</v>
      </c>
      <c r="DC14" s="273">
        <v>0</v>
      </c>
      <c r="DD14" s="273">
        <v>0</v>
      </c>
      <c r="DE14" s="273">
        <v>0</v>
      </c>
      <c r="DF14" s="273">
        <v>0</v>
      </c>
      <c r="DG14" s="273">
        <v>0</v>
      </c>
      <c r="DH14" s="273">
        <v>0</v>
      </c>
      <c r="DI14" s="273">
        <v>0</v>
      </c>
      <c r="DJ14" s="273">
        <v>0</v>
      </c>
      <c r="DK14" s="273">
        <v>0</v>
      </c>
      <c r="DL14" s="273">
        <v>0</v>
      </c>
      <c r="DM14" s="273">
        <v>0</v>
      </c>
      <c r="DN14" s="273">
        <v>0</v>
      </c>
      <c r="DO14" s="273">
        <v>0</v>
      </c>
      <c r="DP14" s="273">
        <v>0</v>
      </c>
      <c r="DQ14" s="273">
        <v>0</v>
      </c>
      <c r="DR14" s="273">
        <v>0</v>
      </c>
      <c r="DS14" s="273">
        <v>0</v>
      </c>
      <c r="DT14" s="273">
        <v>0</v>
      </c>
      <c r="DU14" s="273">
        <v>0</v>
      </c>
      <c r="DV14" s="273">
        <v>0</v>
      </c>
      <c r="DW14" s="273">
        <v>0</v>
      </c>
      <c r="DX14" s="273">
        <v>0</v>
      </c>
      <c r="DY14" s="273">
        <v>0</v>
      </c>
      <c r="DZ14" s="273">
        <v>0</v>
      </c>
      <c r="EA14" s="273">
        <v>0</v>
      </c>
      <c r="EB14" s="273">
        <v>0</v>
      </c>
      <c r="EC14" s="273">
        <v>0</v>
      </c>
      <c r="ED14" s="273">
        <v>0</v>
      </c>
      <c r="EE14" s="273">
        <v>0</v>
      </c>
      <c r="EF14" s="273">
        <v>0</v>
      </c>
      <c r="EG14" s="273">
        <v>0</v>
      </c>
      <c r="EH14" s="273">
        <v>0</v>
      </c>
      <c r="EI14" s="273">
        <v>0</v>
      </c>
      <c r="EJ14" s="273">
        <v>0</v>
      </c>
      <c r="EK14" s="273">
        <v>0</v>
      </c>
      <c r="EL14" s="273">
        <v>0</v>
      </c>
      <c r="EM14" s="273">
        <v>0</v>
      </c>
      <c r="EN14" s="273">
        <v>0</v>
      </c>
      <c r="EO14" s="273">
        <v>0</v>
      </c>
      <c r="EP14" s="273">
        <v>0</v>
      </c>
      <c r="EQ14" s="273">
        <v>0</v>
      </c>
      <c r="ER14" s="273">
        <v>0</v>
      </c>
      <c r="ES14" s="273">
        <v>0</v>
      </c>
      <c r="ET14" s="273">
        <v>0</v>
      </c>
      <c r="EU14" s="273">
        <v>0</v>
      </c>
      <c r="EV14" s="273">
        <v>0</v>
      </c>
      <c r="EW14" s="273">
        <v>0</v>
      </c>
      <c r="EX14" s="273">
        <v>0</v>
      </c>
      <c r="EY14" s="273">
        <v>0</v>
      </c>
      <c r="EZ14" s="273">
        <v>0</v>
      </c>
      <c r="FA14" s="273">
        <v>0</v>
      </c>
      <c r="FB14" s="273">
        <v>0</v>
      </c>
      <c r="FC14" s="273">
        <v>0</v>
      </c>
      <c r="FD14" s="273">
        <v>0</v>
      </c>
      <c r="FE14" s="273">
        <v>0</v>
      </c>
      <c r="FF14" s="273">
        <v>0</v>
      </c>
      <c r="FG14" s="273">
        <v>0</v>
      </c>
      <c r="FH14" s="273">
        <v>0</v>
      </c>
      <c r="FI14" s="273">
        <v>0</v>
      </c>
      <c r="FJ14" s="273">
        <v>0</v>
      </c>
      <c r="FK14" s="273">
        <v>0</v>
      </c>
      <c r="FL14" s="273">
        <v>0</v>
      </c>
      <c r="FM14" s="273">
        <v>0</v>
      </c>
      <c r="FN14" s="273">
        <v>0</v>
      </c>
      <c r="FO14" s="273">
        <v>0</v>
      </c>
      <c r="FP14" s="273">
        <v>0</v>
      </c>
      <c r="FQ14" s="273">
        <v>0</v>
      </c>
      <c r="FR14" s="273">
        <v>0</v>
      </c>
      <c r="FS14" s="273">
        <v>0</v>
      </c>
      <c r="FT14" s="273">
        <v>0</v>
      </c>
      <c r="FU14" s="273">
        <v>0</v>
      </c>
      <c r="FV14" s="273">
        <v>0</v>
      </c>
      <c r="FW14" s="273">
        <v>0</v>
      </c>
      <c r="FX14" s="273">
        <v>0</v>
      </c>
      <c r="FY14" s="273">
        <v>0</v>
      </c>
      <c r="FZ14" s="273">
        <v>0</v>
      </c>
      <c r="GA14" s="273">
        <v>0</v>
      </c>
      <c r="GB14" s="273">
        <v>0</v>
      </c>
      <c r="GC14" s="273">
        <v>0</v>
      </c>
      <c r="GD14" s="273">
        <v>0</v>
      </c>
      <c r="GE14" s="273">
        <v>0</v>
      </c>
      <c r="GF14" s="273">
        <v>0</v>
      </c>
      <c r="GG14" s="273">
        <v>0</v>
      </c>
      <c r="GH14" s="273">
        <v>0</v>
      </c>
      <c r="GI14" s="273">
        <v>0</v>
      </c>
      <c r="GJ14" s="273">
        <v>0</v>
      </c>
      <c r="GK14" s="273">
        <v>0</v>
      </c>
      <c r="GL14" s="273">
        <v>0</v>
      </c>
      <c r="GM14" s="273">
        <v>0</v>
      </c>
      <c r="GN14" s="273">
        <v>0</v>
      </c>
      <c r="GO14" s="273">
        <v>0</v>
      </c>
      <c r="GP14" s="273">
        <v>0</v>
      </c>
      <c r="GQ14" s="273">
        <v>0</v>
      </c>
      <c r="GR14" s="273">
        <v>0</v>
      </c>
      <c r="GS14" s="273">
        <v>0</v>
      </c>
      <c r="GT14" s="273">
        <v>0</v>
      </c>
      <c r="GU14" s="273">
        <v>0</v>
      </c>
      <c r="GV14" s="273">
        <v>0</v>
      </c>
      <c r="GW14" s="273">
        <v>0</v>
      </c>
      <c r="GX14" s="273">
        <v>0</v>
      </c>
      <c r="GY14" s="273">
        <v>0</v>
      </c>
      <c r="GZ14" s="273">
        <v>0</v>
      </c>
      <c r="HA14" s="273">
        <v>0</v>
      </c>
      <c r="HB14" s="273">
        <v>0</v>
      </c>
      <c r="HC14" s="273">
        <v>0</v>
      </c>
      <c r="HD14" s="273">
        <v>0</v>
      </c>
      <c r="HE14" s="273">
        <v>0</v>
      </c>
      <c r="HF14" s="273">
        <v>0</v>
      </c>
      <c r="HG14" s="273">
        <v>0</v>
      </c>
      <c r="HH14" s="273">
        <v>0</v>
      </c>
      <c r="HI14" s="273">
        <v>0</v>
      </c>
      <c r="HJ14" s="273">
        <v>0</v>
      </c>
      <c r="HK14" s="273">
        <v>0</v>
      </c>
      <c r="HL14" s="273">
        <v>0</v>
      </c>
      <c r="HM14" s="273">
        <v>0</v>
      </c>
      <c r="HN14" s="273">
        <v>0</v>
      </c>
      <c r="HO14" s="274">
        <v>0</v>
      </c>
      <c r="HQ14" s="624"/>
    </row>
    <row r="15" spans="1:227" ht="12.75" hidden="1" customHeight="1" outlineLevel="1" x14ac:dyDescent="0.25">
      <c r="A15" s="272" t="s">
        <v>391</v>
      </c>
      <c r="B15" s="272" t="s">
        <v>391</v>
      </c>
      <c r="C15" s="273">
        <v>0</v>
      </c>
      <c r="D15" s="273">
        <v>0</v>
      </c>
      <c r="E15" s="273">
        <v>0</v>
      </c>
      <c r="F15" s="273">
        <v>0</v>
      </c>
      <c r="G15" s="273">
        <v>0</v>
      </c>
      <c r="H15" s="273">
        <v>0</v>
      </c>
      <c r="I15" s="273">
        <v>0</v>
      </c>
      <c r="J15" s="273">
        <v>0</v>
      </c>
      <c r="K15" s="273">
        <v>0</v>
      </c>
      <c r="L15" s="273">
        <v>0</v>
      </c>
      <c r="M15" s="273">
        <v>0</v>
      </c>
      <c r="N15" s="273">
        <v>0</v>
      </c>
      <c r="O15" s="273">
        <v>0</v>
      </c>
      <c r="P15" s="273">
        <v>0</v>
      </c>
      <c r="Q15" s="274">
        <v>0</v>
      </c>
      <c r="R15" s="274">
        <v>0</v>
      </c>
      <c r="S15" s="274">
        <v>0</v>
      </c>
      <c r="T15" s="273">
        <v>0</v>
      </c>
      <c r="U15" s="273">
        <v>0</v>
      </c>
      <c r="V15" s="273">
        <v>0</v>
      </c>
      <c r="W15" s="274">
        <v>0</v>
      </c>
      <c r="X15" s="273">
        <v>0</v>
      </c>
      <c r="Y15" s="273">
        <v>0</v>
      </c>
      <c r="Z15" s="273">
        <v>0</v>
      </c>
      <c r="AA15" s="273">
        <v>0</v>
      </c>
      <c r="AB15" s="273">
        <v>0</v>
      </c>
      <c r="AC15" s="273">
        <v>0</v>
      </c>
      <c r="AD15" s="273">
        <v>0</v>
      </c>
      <c r="AE15" s="273">
        <v>0</v>
      </c>
      <c r="AF15" s="273">
        <v>0</v>
      </c>
      <c r="AG15" s="273">
        <v>0</v>
      </c>
      <c r="AH15" s="273">
        <v>0</v>
      </c>
      <c r="AI15" s="273">
        <v>0</v>
      </c>
      <c r="AJ15" s="273">
        <v>0</v>
      </c>
      <c r="AK15" s="273">
        <v>0</v>
      </c>
      <c r="AL15" s="273">
        <v>0</v>
      </c>
      <c r="AM15" s="273">
        <v>0</v>
      </c>
      <c r="AN15" s="273">
        <v>0</v>
      </c>
      <c r="AO15" s="273">
        <v>0</v>
      </c>
      <c r="AP15" s="273">
        <v>0</v>
      </c>
      <c r="AQ15" s="273">
        <v>0</v>
      </c>
      <c r="AR15" s="273">
        <v>0</v>
      </c>
      <c r="AS15" s="273">
        <v>0</v>
      </c>
      <c r="AT15" s="273">
        <v>0</v>
      </c>
      <c r="AU15" s="273">
        <v>0</v>
      </c>
      <c r="AV15" s="273">
        <v>0</v>
      </c>
      <c r="AW15" s="273">
        <v>0</v>
      </c>
      <c r="AX15" s="273">
        <v>0</v>
      </c>
      <c r="AY15" s="273">
        <v>0</v>
      </c>
      <c r="AZ15" s="273">
        <v>0</v>
      </c>
      <c r="BA15" s="273">
        <v>0</v>
      </c>
      <c r="BB15" s="273">
        <v>0</v>
      </c>
      <c r="BC15" s="273">
        <v>0</v>
      </c>
      <c r="BD15" s="273">
        <v>0</v>
      </c>
      <c r="BE15" s="273">
        <v>0</v>
      </c>
      <c r="BF15" s="273">
        <v>0</v>
      </c>
      <c r="BG15" s="273">
        <v>0</v>
      </c>
      <c r="BH15" s="273">
        <v>0</v>
      </c>
      <c r="BI15" s="273">
        <v>1.6309327300000001</v>
      </c>
      <c r="BJ15" s="273">
        <v>1.64350346</v>
      </c>
      <c r="BK15" s="273">
        <v>1.68601858</v>
      </c>
      <c r="BL15" s="273">
        <v>1.76542176</v>
      </c>
      <c r="BM15" s="273">
        <v>1.7772859999999999</v>
      </c>
      <c r="BN15" s="273">
        <v>1.73526358</v>
      </c>
      <c r="BO15" s="273">
        <v>1.7936817899999999</v>
      </c>
      <c r="BP15" s="273">
        <v>1.8925318600000001</v>
      </c>
      <c r="BQ15" s="273">
        <v>1.9150555899999999</v>
      </c>
      <c r="BR15" s="273">
        <v>1.9745349000000001</v>
      </c>
      <c r="BS15" s="273">
        <v>2.0249667100000002</v>
      </c>
      <c r="BT15" s="273">
        <v>2.1275667500000002</v>
      </c>
      <c r="BU15" s="273">
        <v>2.1594239000000002</v>
      </c>
      <c r="BV15" s="273">
        <v>2.2803582000000002</v>
      </c>
      <c r="BW15" s="273">
        <v>2.3802360600000001</v>
      </c>
      <c r="BX15" s="273">
        <v>2.4792073499999998</v>
      </c>
      <c r="BY15" s="273">
        <v>2.5281356700000002</v>
      </c>
      <c r="BZ15" s="273">
        <v>2.68550887</v>
      </c>
      <c r="CA15" s="273">
        <v>2.8527764800000002</v>
      </c>
      <c r="CB15" s="273">
        <v>3.0571413299999999</v>
      </c>
      <c r="CC15" s="273">
        <v>3.2135804399999999</v>
      </c>
      <c r="CD15" s="273">
        <v>3.3325501000000002</v>
      </c>
      <c r="CE15" s="273">
        <v>3.5090962299999999</v>
      </c>
      <c r="CF15" s="273">
        <v>3.6831091800000002</v>
      </c>
      <c r="CG15" s="273">
        <v>3.8459388300000001</v>
      </c>
      <c r="CH15" s="273">
        <v>4.0437838800000003</v>
      </c>
      <c r="CI15" s="273">
        <v>4.3319351099999999</v>
      </c>
      <c r="CJ15" s="273">
        <v>0</v>
      </c>
      <c r="CK15" s="273">
        <v>0</v>
      </c>
      <c r="CL15" s="273">
        <v>0</v>
      </c>
      <c r="CM15" s="273">
        <v>0</v>
      </c>
      <c r="CN15" s="273">
        <v>0</v>
      </c>
      <c r="CO15" s="273">
        <v>0</v>
      </c>
      <c r="CP15" s="273">
        <v>0</v>
      </c>
      <c r="CQ15" s="273">
        <v>0</v>
      </c>
      <c r="CR15" s="273">
        <v>0</v>
      </c>
      <c r="CS15" s="273">
        <v>0</v>
      </c>
      <c r="CT15" s="273">
        <v>0</v>
      </c>
      <c r="CU15" s="273">
        <v>0</v>
      </c>
      <c r="CV15" s="273">
        <v>0</v>
      </c>
      <c r="CW15" s="273">
        <v>0</v>
      </c>
      <c r="CX15" s="273">
        <v>0</v>
      </c>
      <c r="CY15" s="273">
        <v>0</v>
      </c>
      <c r="CZ15" s="273">
        <v>0</v>
      </c>
      <c r="DA15" s="273">
        <v>0</v>
      </c>
      <c r="DB15" s="273">
        <v>0</v>
      </c>
      <c r="DC15" s="273">
        <v>0</v>
      </c>
      <c r="DD15" s="273">
        <v>0</v>
      </c>
      <c r="DE15" s="273">
        <v>0</v>
      </c>
      <c r="DF15" s="273">
        <v>0</v>
      </c>
      <c r="DG15" s="273">
        <v>0</v>
      </c>
      <c r="DH15" s="273">
        <v>0</v>
      </c>
      <c r="DI15" s="273">
        <v>0</v>
      </c>
      <c r="DJ15" s="273">
        <v>0</v>
      </c>
      <c r="DK15" s="273">
        <v>0</v>
      </c>
      <c r="DL15" s="273">
        <v>0</v>
      </c>
      <c r="DM15" s="273">
        <v>0</v>
      </c>
      <c r="DN15" s="273">
        <v>0</v>
      </c>
      <c r="DO15" s="273">
        <v>0</v>
      </c>
      <c r="DP15" s="273">
        <v>0</v>
      </c>
      <c r="DQ15" s="273">
        <v>0</v>
      </c>
      <c r="DR15" s="273">
        <v>0</v>
      </c>
      <c r="DS15" s="273">
        <v>0</v>
      </c>
      <c r="DT15" s="273">
        <v>0</v>
      </c>
      <c r="DU15" s="273">
        <v>0</v>
      </c>
      <c r="DV15" s="273">
        <v>0</v>
      </c>
      <c r="DW15" s="273">
        <v>0</v>
      </c>
      <c r="DX15" s="273">
        <v>0</v>
      </c>
      <c r="DY15" s="273">
        <v>0</v>
      </c>
      <c r="DZ15" s="273">
        <v>0</v>
      </c>
      <c r="EA15" s="273">
        <v>0</v>
      </c>
      <c r="EB15" s="273">
        <v>0</v>
      </c>
      <c r="EC15" s="273">
        <v>0</v>
      </c>
      <c r="ED15" s="273">
        <v>0</v>
      </c>
      <c r="EE15" s="273">
        <v>0</v>
      </c>
      <c r="EF15" s="273">
        <v>0</v>
      </c>
      <c r="EG15" s="273">
        <v>0</v>
      </c>
      <c r="EH15" s="273">
        <v>0</v>
      </c>
      <c r="EI15" s="273">
        <v>0</v>
      </c>
      <c r="EJ15" s="273">
        <v>0</v>
      </c>
      <c r="EK15" s="273">
        <v>0</v>
      </c>
      <c r="EL15" s="273">
        <v>0</v>
      </c>
      <c r="EM15" s="273">
        <v>0</v>
      </c>
      <c r="EN15" s="273">
        <v>0</v>
      </c>
      <c r="EO15" s="273">
        <v>0</v>
      </c>
      <c r="EP15" s="273">
        <v>0</v>
      </c>
      <c r="EQ15" s="273">
        <v>0</v>
      </c>
      <c r="ER15" s="273">
        <v>0</v>
      </c>
      <c r="ES15" s="273">
        <v>0</v>
      </c>
      <c r="ET15" s="273">
        <v>0</v>
      </c>
      <c r="EU15" s="273">
        <v>0</v>
      </c>
      <c r="EV15" s="273">
        <v>0</v>
      </c>
      <c r="EW15" s="273">
        <v>0</v>
      </c>
      <c r="EX15" s="273">
        <v>0</v>
      </c>
      <c r="EY15" s="273">
        <v>0</v>
      </c>
      <c r="EZ15" s="273">
        <v>0</v>
      </c>
      <c r="FA15" s="273">
        <v>0</v>
      </c>
      <c r="FB15" s="273">
        <v>0</v>
      </c>
      <c r="FC15" s="273">
        <v>0</v>
      </c>
      <c r="FD15" s="273">
        <v>0</v>
      </c>
      <c r="FE15" s="273">
        <v>0</v>
      </c>
      <c r="FF15" s="273">
        <v>0</v>
      </c>
      <c r="FG15" s="273">
        <v>0</v>
      </c>
      <c r="FH15" s="273">
        <v>0</v>
      </c>
      <c r="FI15" s="273">
        <v>0</v>
      </c>
      <c r="FJ15" s="273">
        <v>0</v>
      </c>
      <c r="FK15" s="273">
        <v>0</v>
      </c>
      <c r="FL15" s="273">
        <v>0</v>
      </c>
      <c r="FM15" s="273">
        <v>0</v>
      </c>
      <c r="FN15" s="273">
        <v>0</v>
      </c>
      <c r="FO15" s="273">
        <v>0</v>
      </c>
      <c r="FP15" s="273">
        <v>0</v>
      </c>
      <c r="FQ15" s="273">
        <v>0</v>
      </c>
      <c r="FR15" s="273">
        <v>0</v>
      </c>
      <c r="FS15" s="273">
        <v>0</v>
      </c>
      <c r="FT15" s="273">
        <v>0</v>
      </c>
      <c r="FU15" s="273">
        <v>0</v>
      </c>
      <c r="FV15" s="273">
        <v>0</v>
      </c>
      <c r="FW15" s="273">
        <v>0</v>
      </c>
      <c r="FX15" s="273">
        <v>0</v>
      </c>
      <c r="FY15" s="273">
        <v>0</v>
      </c>
      <c r="FZ15" s="273">
        <v>0</v>
      </c>
      <c r="GA15" s="273">
        <v>0</v>
      </c>
      <c r="GB15" s="273">
        <v>0</v>
      </c>
      <c r="GC15" s="273">
        <v>0</v>
      </c>
      <c r="GD15" s="273">
        <v>0</v>
      </c>
      <c r="GE15" s="273">
        <v>0</v>
      </c>
      <c r="GF15" s="273">
        <v>0</v>
      </c>
      <c r="GG15" s="273">
        <v>0</v>
      </c>
      <c r="GH15" s="273">
        <v>0</v>
      </c>
      <c r="GI15" s="273">
        <v>0</v>
      </c>
      <c r="GJ15" s="273">
        <v>0</v>
      </c>
      <c r="GK15" s="273">
        <v>0</v>
      </c>
      <c r="GL15" s="273">
        <v>0</v>
      </c>
      <c r="GM15" s="273">
        <v>0</v>
      </c>
      <c r="GN15" s="273">
        <v>0</v>
      </c>
      <c r="GO15" s="273">
        <v>0</v>
      </c>
      <c r="GP15" s="273">
        <v>0</v>
      </c>
      <c r="GQ15" s="273">
        <v>0</v>
      </c>
      <c r="GR15" s="273">
        <v>0</v>
      </c>
      <c r="GS15" s="273">
        <v>0</v>
      </c>
      <c r="GT15" s="273">
        <v>0</v>
      </c>
      <c r="GU15" s="273">
        <v>0</v>
      </c>
      <c r="GV15" s="273">
        <v>0</v>
      </c>
      <c r="GW15" s="273">
        <v>0</v>
      </c>
      <c r="GX15" s="273">
        <v>0</v>
      </c>
      <c r="GY15" s="273">
        <v>0</v>
      </c>
      <c r="GZ15" s="273">
        <v>0</v>
      </c>
      <c r="HA15" s="273">
        <v>0</v>
      </c>
      <c r="HB15" s="273">
        <v>0</v>
      </c>
      <c r="HC15" s="273">
        <v>0</v>
      </c>
      <c r="HD15" s="273">
        <v>0</v>
      </c>
      <c r="HE15" s="273">
        <v>0</v>
      </c>
      <c r="HF15" s="273">
        <v>0</v>
      </c>
      <c r="HG15" s="273">
        <v>0</v>
      </c>
      <c r="HH15" s="273">
        <v>0</v>
      </c>
      <c r="HI15" s="273">
        <v>0</v>
      </c>
      <c r="HJ15" s="273">
        <v>0</v>
      </c>
      <c r="HK15" s="273">
        <v>0</v>
      </c>
      <c r="HL15" s="273">
        <v>0</v>
      </c>
      <c r="HM15" s="273">
        <v>0</v>
      </c>
      <c r="HN15" s="273">
        <v>0</v>
      </c>
      <c r="HO15" s="274">
        <v>0</v>
      </c>
      <c r="HQ15" s="624"/>
    </row>
    <row r="16" spans="1:227" ht="12.75" hidden="1" customHeight="1" outlineLevel="1" x14ac:dyDescent="0.25">
      <c r="A16" s="272" t="s">
        <v>102</v>
      </c>
      <c r="B16" s="272" t="s">
        <v>102</v>
      </c>
      <c r="C16" s="273">
        <v>0</v>
      </c>
      <c r="D16" s="273">
        <v>0</v>
      </c>
      <c r="E16" s="273">
        <v>0</v>
      </c>
      <c r="F16" s="273">
        <v>0</v>
      </c>
      <c r="G16" s="273">
        <v>0</v>
      </c>
      <c r="H16" s="273">
        <v>0</v>
      </c>
      <c r="I16" s="273">
        <v>0</v>
      </c>
      <c r="J16" s="273">
        <v>0</v>
      </c>
      <c r="K16" s="273">
        <v>0</v>
      </c>
      <c r="L16" s="273">
        <v>0</v>
      </c>
      <c r="M16" s="273">
        <v>0.10570658000000001</v>
      </c>
      <c r="N16" s="273">
        <v>0.31422196000000002</v>
      </c>
      <c r="O16" s="273">
        <v>4.0069237200000005</v>
      </c>
      <c r="P16" s="273">
        <v>4.4070364800000004</v>
      </c>
      <c r="Q16" s="274">
        <v>8.0165080300000007</v>
      </c>
      <c r="R16" s="274">
        <v>8.6083065100000002</v>
      </c>
      <c r="S16" s="274">
        <v>8.9486486799999998</v>
      </c>
      <c r="T16" s="273">
        <v>10.621360429999999</v>
      </c>
      <c r="U16" s="273">
        <v>11.328824340000001</v>
      </c>
      <c r="V16" s="273">
        <v>12.56273758</v>
      </c>
      <c r="W16" s="274">
        <v>13.34629524</v>
      </c>
      <c r="X16" s="273">
        <v>14.5560241</v>
      </c>
      <c r="Y16" s="273">
        <v>15.53071652</v>
      </c>
      <c r="Z16" s="273">
        <v>18.870697739999997</v>
      </c>
      <c r="AA16" s="273">
        <v>20.09243214</v>
      </c>
      <c r="AB16" s="273">
        <v>23.038395600000001</v>
      </c>
      <c r="AC16" s="273">
        <v>24.623745850000002</v>
      </c>
      <c r="AD16" s="273">
        <v>26.32028326</v>
      </c>
      <c r="AE16" s="273">
        <v>27.650474469999999</v>
      </c>
      <c r="AF16" s="273">
        <v>29.15198114</v>
      </c>
      <c r="AG16" s="273">
        <v>31.427274350000001</v>
      </c>
      <c r="AH16" s="273">
        <v>32.859990260000004</v>
      </c>
      <c r="AI16" s="273">
        <v>35.054287039999998</v>
      </c>
      <c r="AJ16" s="273">
        <v>36.686838999999999</v>
      </c>
      <c r="AK16" s="273">
        <v>38.65871551</v>
      </c>
      <c r="AL16" s="273">
        <v>40.737246669999998</v>
      </c>
      <c r="AM16" s="273">
        <v>41.601468629999999</v>
      </c>
      <c r="AN16" s="273">
        <v>44.720651699999998</v>
      </c>
      <c r="AO16" s="273">
        <v>46.295404609999999</v>
      </c>
      <c r="AP16" s="273">
        <v>46.3685452</v>
      </c>
      <c r="AQ16" s="273">
        <v>47.644086229999999</v>
      </c>
      <c r="AR16" s="273">
        <v>48.344228809999997</v>
      </c>
      <c r="AS16" s="273">
        <v>49.102751150000003</v>
      </c>
      <c r="AT16" s="273">
        <v>50.051371179999997</v>
      </c>
      <c r="AU16" s="273">
        <v>48.728799129999999</v>
      </c>
      <c r="AV16" s="273">
        <v>49.650282490000002</v>
      </c>
      <c r="AW16" s="273">
        <v>51.735704349999999</v>
      </c>
      <c r="AX16" s="273">
        <v>52.91710131</v>
      </c>
      <c r="AY16" s="273">
        <v>53.647135220000003</v>
      </c>
      <c r="AZ16" s="273">
        <v>54.69451171</v>
      </c>
      <c r="BA16" s="273">
        <v>55.432280769999998</v>
      </c>
      <c r="BB16" s="273">
        <v>58.117322209999998</v>
      </c>
      <c r="BC16" s="273">
        <v>59.185721979999997</v>
      </c>
      <c r="BD16" s="273">
        <v>58.866056839999999</v>
      </c>
      <c r="BE16" s="273">
        <v>58.591824600000002</v>
      </c>
      <c r="BF16" s="273">
        <v>63.281233710000002</v>
      </c>
      <c r="BG16" s="273">
        <v>64.202993939999999</v>
      </c>
      <c r="BH16" s="273">
        <v>64.652815500000003</v>
      </c>
      <c r="BI16" s="273">
        <v>65.583440839999994</v>
      </c>
      <c r="BJ16" s="273">
        <v>66.917491569999996</v>
      </c>
      <c r="BK16" s="273">
        <v>69.27205318</v>
      </c>
      <c r="BL16" s="273">
        <v>70.935508650000003</v>
      </c>
      <c r="BM16" s="273">
        <v>71.638200920000003</v>
      </c>
      <c r="BN16" s="273">
        <v>73.641589690000004</v>
      </c>
      <c r="BO16" s="273">
        <v>75.149630290000005</v>
      </c>
      <c r="BP16" s="273">
        <v>73.799393670000001</v>
      </c>
      <c r="BQ16" s="273">
        <v>74.918182860000002</v>
      </c>
      <c r="BR16" s="273">
        <v>74.4233957</v>
      </c>
      <c r="BS16" s="273">
        <v>76.051282909999998</v>
      </c>
      <c r="BT16" s="273">
        <v>77.75377211</v>
      </c>
      <c r="BU16" s="273">
        <v>77.493489139999994</v>
      </c>
      <c r="BV16" s="273">
        <v>78.197568469999993</v>
      </c>
      <c r="BW16" s="273">
        <v>79.164608099999995</v>
      </c>
      <c r="BX16" s="273">
        <v>80.801549019999996</v>
      </c>
      <c r="BY16" s="273">
        <v>81.897013040000004</v>
      </c>
      <c r="BZ16" s="273">
        <v>83.073088279999993</v>
      </c>
      <c r="CA16" s="273">
        <v>83.572538030000004</v>
      </c>
      <c r="CB16" s="273">
        <v>0</v>
      </c>
      <c r="CC16" s="273">
        <v>0</v>
      </c>
      <c r="CD16" s="273">
        <v>0</v>
      </c>
      <c r="CE16" s="273">
        <v>0</v>
      </c>
      <c r="CF16" s="273">
        <v>0</v>
      </c>
      <c r="CG16" s="273">
        <v>0</v>
      </c>
      <c r="CH16" s="273">
        <v>0</v>
      </c>
      <c r="CI16" s="273">
        <v>0</v>
      </c>
      <c r="CJ16" s="273">
        <v>0</v>
      </c>
      <c r="CK16" s="273">
        <v>0</v>
      </c>
      <c r="CL16" s="273">
        <v>0</v>
      </c>
      <c r="CM16" s="273">
        <v>0</v>
      </c>
      <c r="CN16" s="273">
        <v>0</v>
      </c>
      <c r="CO16" s="273">
        <v>0</v>
      </c>
      <c r="CP16" s="273">
        <v>0</v>
      </c>
      <c r="CQ16" s="273">
        <v>0</v>
      </c>
      <c r="CR16" s="273">
        <v>0</v>
      </c>
      <c r="CS16" s="273">
        <v>0</v>
      </c>
      <c r="CT16" s="273">
        <v>0</v>
      </c>
      <c r="CU16" s="273">
        <v>0</v>
      </c>
      <c r="CV16" s="273">
        <v>0</v>
      </c>
      <c r="CW16" s="273">
        <v>0</v>
      </c>
      <c r="CX16" s="273">
        <v>0</v>
      </c>
      <c r="CY16" s="273">
        <v>0</v>
      </c>
      <c r="CZ16" s="273">
        <v>0</v>
      </c>
      <c r="DA16" s="273">
        <v>0</v>
      </c>
      <c r="DB16" s="273">
        <v>0</v>
      </c>
      <c r="DC16" s="273">
        <v>0</v>
      </c>
      <c r="DD16" s="273">
        <v>0</v>
      </c>
      <c r="DE16" s="273">
        <v>0</v>
      </c>
      <c r="DF16" s="273">
        <v>0</v>
      </c>
      <c r="DG16" s="273">
        <v>0</v>
      </c>
      <c r="DH16" s="273">
        <v>0</v>
      </c>
      <c r="DI16" s="273">
        <v>0</v>
      </c>
      <c r="DJ16" s="273">
        <v>0</v>
      </c>
      <c r="DK16" s="273">
        <v>0</v>
      </c>
      <c r="DL16" s="273">
        <v>0</v>
      </c>
      <c r="DM16" s="273">
        <v>0</v>
      </c>
      <c r="DN16" s="273">
        <v>0</v>
      </c>
      <c r="DO16" s="273">
        <v>0</v>
      </c>
      <c r="DP16" s="273">
        <v>0</v>
      </c>
      <c r="DQ16" s="273">
        <v>0</v>
      </c>
      <c r="DR16" s="273">
        <v>0</v>
      </c>
      <c r="DS16" s="273">
        <v>0</v>
      </c>
      <c r="DT16" s="273">
        <v>0</v>
      </c>
      <c r="DU16" s="273">
        <v>0</v>
      </c>
      <c r="DV16" s="273">
        <v>0</v>
      </c>
      <c r="DW16" s="273">
        <v>0</v>
      </c>
      <c r="DX16" s="273">
        <v>0</v>
      </c>
      <c r="DY16" s="273">
        <v>0</v>
      </c>
      <c r="DZ16" s="273">
        <v>0</v>
      </c>
      <c r="EA16" s="273">
        <v>0</v>
      </c>
      <c r="EB16" s="273">
        <v>0</v>
      </c>
      <c r="EC16" s="273">
        <v>0</v>
      </c>
      <c r="ED16" s="273">
        <v>0</v>
      </c>
      <c r="EE16" s="273">
        <v>0</v>
      </c>
      <c r="EF16" s="273">
        <v>0</v>
      </c>
      <c r="EG16" s="273">
        <v>0</v>
      </c>
      <c r="EH16" s="273">
        <v>0</v>
      </c>
      <c r="EI16" s="273">
        <v>0</v>
      </c>
      <c r="EJ16" s="273">
        <v>0</v>
      </c>
      <c r="EK16" s="273">
        <v>0</v>
      </c>
      <c r="EL16" s="273">
        <v>0</v>
      </c>
      <c r="EM16" s="273">
        <v>0</v>
      </c>
      <c r="EN16" s="273">
        <v>0</v>
      </c>
      <c r="EO16" s="273">
        <v>0</v>
      </c>
      <c r="EP16" s="273">
        <v>0</v>
      </c>
      <c r="EQ16" s="273">
        <v>0</v>
      </c>
      <c r="ER16" s="273">
        <v>0</v>
      </c>
      <c r="ES16" s="273">
        <v>0</v>
      </c>
      <c r="ET16" s="273">
        <v>0</v>
      </c>
      <c r="EU16" s="273">
        <v>0</v>
      </c>
      <c r="EV16" s="273">
        <v>0</v>
      </c>
      <c r="EW16" s="273">
        <v>0</v>
      </c>
      <c r="EX16" s="273">
        <v>0</v>
      </c>
      <c r="EY16" s="273">
        <v>0</v>
      </c>
      <c r="EZ16" s="273">
        <v>0</v>
      </c>
      <c r="FA16" s="273">
        <v>0</v>
      </c>
      <c r="FB16" s="273">
        <v>0</v>
      </c>
      <c r="FC16" s="273">
        <v>0</v>
      </c>
      <c r="FD16" s="273">
        <v>0</v>
      </c>
      <c r="FE16" s="273">
        <v>0</v>
      </c>
      <c r="FF16" s="273">
        <v>0</v>
      </c>
      <c r="FG16" s="273">
        <v>0</v>
      </c>
      <c r="FH16" s="273">
        <v>0</v>
      </c>
      <c r="FI16" s="273">
        <v>0</v>
      </c>
      <c r="FJ16" s="273">
        <v>0</v>
      </c>
      <c r="FK16" s="273">
        <v>0</v>
      </c>
      <c r="FL16" s="273">
        <v>0</v>
      </c>
      <c r="FM16" s="273">
        <v>0</v>
      </c>
      <c r="FN16" s="273">
        <v>0</v>
      </c>
      <c r="FO16" s="273">
        <v>0</v>
      </c>
      <c r="FP16" s="273">
        <v>0</v>
      </c>
      <c r="FQ16" s="273">
        <v>0</v>
      </c>
      <c r="FR16" s="273">
        <v>0</v>
      </c>
      <c r="FS16" s="273">
        <v>0</v>
      </c>
      <c r="FT16" s="273">
        <v>0</v>
      </c>
      <c r="FU16" s="273">
        <v>0</v>
      </c>
      <c r="FV16" s="273">
        <v>0</v>
      </c>
      <c r="FW16" s="273">
        <v>0</v>
      </c>
      <c r="FX16" s="273">
        <v>0</v>
      </c>
      <c r="FY16" s="273">
        <v>0</v>
      </c>
      <c r="FZ16" s="273">
        <v>0</v>
      </c>
      <c r="GA16" s="273">
        <v>0</v>
      </c>
      <c r="GB16" s="273">
        <v>0</v>
      </c>
      <c r="GC16" s="273">
        <v>0</v>
      </c>
      <c r="GD16" s="273">
        <v>0</v>
      </c>
      <c r="GE16" s="273">
        <v>0</v>
      </c>
      <c r="GF16" s="273">
        <v>0</v>
      </c>
      <c r="GG16" s="273">
        <v>0</v>
      </c>
      <c r="GH16" s="273">
        <v>0</v>
      </c>
      <c r="GI16" s="273">
        <v>0</v>
      </c>
      <c r="GJ16" s="273">
        <v>0</v>
      </c>
      <c r="GK16" s="273">
        <v>0</v>
      </c>
      <c r="GL16" s="273">
        <v>0</v>
      </c>
      <c r="GM16" s="273">
        <v>0</v>
      </c>
      <c r="GN16" s="273">
        <v>0</v>
      </c>
      <c r="GO16" s="273">
        <v>0</v>
      </c>
      <c r="GP16" s="273">
        <v>0</v>
      </c>
      <c r="GQ16" s="273">
        <v>0</v>
      </c>
      <c r="GR16" s="273">
        <v>0</v>
      </c>
      <c r="GS16" s="273">
        <v>0</v>
      </c>
      <c r="GT16" s="273">
        <v>0</v>
      </c>
      <c r="GU16" s="273">
        <v>0</v>
      </c>
      <c r="GV16" s="273">
        <v>0</v>
      </c>
      <c r="GW16" s="273">
        <v>0</v>
      </c>
      <c r="GX16" s="273">
        <v>0</v>
      </c>
      <c r="GY16" s="273">
        <v>0</v>
      </c>
      <c r="GZ16" s="273">
        <v>0</v>
      </c>
      <c r="HA16" s="273">
        <v>0</v>
      </c>
      <c r="HB16" s="273">
        <v>0</v>
      </c>
      <c r="HC16" s="273">
        <v>0</v>
      </c>
      <c r="HD16" s="273">
        <v>0</v>
      </c>
      <c r="HE16" s="273">
        <v>0</v>
      </c>
      <c r="HF16" s="273">
        <v>0</v>
      </c>
      <c r="HG16" s="273">
        <v>0</v>
      </c>
      <c r="HH16" s="273">
        <v>0</v>
      </c>
      <c r="HI16" s="273">
        <v>0</v>
      </c>
      <c r="HJ16" s="273">
        <v>0</v>
      </c>
      <c r="HK16" s="273">
        <v>0</v>
      </c>
      <c r="HL16" s="273">
        <v>0</v>
      </c>
      <c r="HM16" s="273">
        <v>0</v>
      </c>
      <c r="HN16" s="273">
        <v>0</v>
      </c>
      <c r="HO16" s="274">
        <v>0</v>
      </c>
      <c r="HQ16" s="624"/>
    </row>
    <row r="17" spans="1:227" ht="12.75" hidden="1" customHeight="1" outlineLevel="1" x14ac:dyDescent="0.25">
      <c r="A17" s="272" t="s">
        <v>100</v>
      </c>
      <c r="B17" s="272" t="s">
        <v>100</v>
      </c>
      <c r="C17" s="273">
        <v>0</v>
      </c>
      <c r="D17" s="273">
        <v>0</v>
      </c>
      <c r="E17" s="273">
        <v>0</v>
      </c>
      <c r="F17" s="273">
        <v>427.58993636000002</v>
      </c>
      <c r="G17" s="273">
        <v>482.62368660000004</v>
      </c>
      <c r="H17" s="273">
        <v>523.51620730000002</v>
      </c>
      <c r="I17" s="273">
        <v>530.67606108999996</v>
      </c>
      <c r="J17" s="273">
        <v>548.78953052999998</v>
      </c>
      <c r="K17" s="273">
        <v>587.21988808000003</v>
      </c>
      <c r="L17" s="273">
        <v>621.32588987999998</v>
      </c>
      <c r="M17" s="273">
        <v>645.93817325999999</v>
      </c>
      <c r="N17" s="273">
        <v>649.48786873000006</v>
      </c>
      <c r="O17" s="273">
        <v>698.58475041999998</v>
      </c>
      <c r="P17" s="273">
        <v>725.7455903</v>
      </c>
      <c r="Q17" s="274">
        <v>736.17395392999993</v>
      </c>
      <c r="R17" s="274">
        <v>741.21581987000002</v>
      </c>
      <c r="S17" s="274">
        <v>705.95975046000001</v>
      </c>
      <c r="T17" s="273">
        <v>717.27413460000002</v>
      </c>
      <c r="U17" s="273">
        <v>773.40564757000004</v>
      </c>
      <c r="V17" s="273">
        <v>773.34409853</v>
      </c>
      <c r="W17" s="274">
        <v>761.15991713999995</v>
      </c>
      <c r="X17" s="273">
        <v>771.02316494000002</v>
      </c>
      <c r="Y17" s="273">
        <v>754.42817262000005</v>
      </c>
      <c r="Z17" s="273">
        <v>803.00391380999997</v>
      </c>
      <c r="AA17" s="273">
        <v>846.98168459999999</v>
      </c>
      <c r="AB17" s="273">
        <v>869.78666909000003</v>
      </c>
      <c r="AC17" s="273">
        <v>913.26043922999997</v>
      </c>
      <c r="AD17" s="273">
        <v>913.73508422999998</v>
      </c>
      <c r="AE17" s="273">
        <v>934.7316869</v>
      </c>
      <c r="AF17" s="273">
        <v>962.38750085000004</v>
      </c>
      <c r="AG17" s="273">
        <v>986.07179139999994</v>
      </c>
      <c r="AH17" s="273">
        <v>998.78398515999993</v>
      </c>
      <c r="AI17" s="273">
        <v>1018.7393046</v>
      </c>
      <c r="AJ17" s="273">
        <v>1035.6045508099999</v>
      </c>
      <c r="AK17" s="273">
        <v>1057.3049806699998</v>
      </c>
      <c r="AL17" s="273">
        <v>1071.5949066600001</v>
      </c>
      <c r="AM17" s="273">
        <v>1067.2285500200001</v>
      </c>
      <c r="AN17" s="273">
        <v>1097.5763555000001</v>
      </c>
      <c r="AO17" s="273">
        <v>1135.07151662</v>
      </c>
      <c r="AP17" s="273">
        <v>1159.08372691</v>
      </c>
      <c r="AQ17" s="273">
        <v>1171.3296564</v>
      </c>
      <c r="AR17" s="273">
        <v>1193.2449196800001</v>
      </c>
      <c r="AS17" s="273">
        <v>1227.6246275799999</v>
      </c>
      <c r="AT17" s="273">
        <v>1248.2377805799999</v>
      </c>
      <c r="AU17" s="273">
        <v>1278.39528021</v>
      </c>
      <c r="AV17" s="273">
        <v>1283.7000697000001</v>
      </c>
      <c r="AW17" s="273">
        <v>1303.4748890599999</v>
      </c>
      <c r="AX17" s="273">
        <v>1314.5338368499999</v>
      </c>
      <c r="AY17" s="273">
        <v>1298.29631324</v>
      </c>
      <c r="AZ17" s="273">
        <v>0</v>
      </c>
      <c r="BA17" s="273">
        <v>0</v>
      </c>
      <c r="BB17" s="273">
        <v>0</v>
      </c>
      <c r="BC17" s="273">
        <v>0</v>
      </c>
      <c r="BD17" s="273">
        <v>0</v>
      </c>
      <c r="BE17" s="273">
        <v>0</v>
      </c>
      <c r="BF17" s="273">
        <v>0</v>
      </c>
      <c r="BG17" s="273">
        <v>0</v>
      </c>
      <c r="BH17" s="273">
        <v>0</v>
      </c>
      <c r="BI17" s="273">
        <v>0</v>
      </c>
      <c r="BJ17" s="273">
        <v>0</v>
      </c>
      <c r="BK17" s="273">
        <v>0</v>
      </c>
      <c r="BL17" s="273">
        <v>0</v>
      </c>
      <c r="BM17" s="273">
        <v>0</v>
      </c>
      <c r="BN17" s="273">
        <v>0</v>
      </c>
      <c r="BO17" s="273">
        <v>0</v>
      </c>
      <c r="BP17" s="273">
        <v>0</v>
      </c>
      <c r="BQ17" s="273">
        <v>0</v>
      </c>
      <c r="BR17" s="273">
        <v>0</v>
      </c>
      <c r="BS17" s="273">
        <v>0</v>
      </c>
      <c r="BT17" s="273">
        <v>0</v>
      </c>
      <c r="BU17" s="273">
        <v>0</v>
      </c>
      <c r="BV17" s="273">
        <v>0</v>
      </c>
      <c r="BW17" s="273">
        <v>0</v>
      </c>
      <c r="BX17" s="273">
        <v>0</v>
      </c>
      <c r="BY17" s="273">
        <v>0</v>
      </c>
      <c r="BZ17" s="273">
        <v>0</v>
      </c>
      <c r="CA17" s="273">
        <v>0</v>
      </c>
      <c r="CB17" s="273">
        <v>0</v>
      </c>
      <c r="CC17" s="273">
        <v>0</v>
      </c>
      <c r="CD17" s="273">
        <v>0</v>
      </c>
      <c r="CE17" s="273">
        <v>0</v>
      </c>
      <c r="CF17" s="273">
        <v>0</v>
      </c>
      <c r="CG17" s="273">
        <v>0</v>
      </c>
      <c r="CH17" s="273">
        <v>0</v>
      </c>
      <c r="CI17" s="273">
        <v>0</v>
      </c>
      <c r="CJ17" s="273">
        <v>0</v>
      </c>
      <c r="CK17" s="273">
        <v>0</v>
      </c>
      <c r="CL17" s="273">
        <v>0</v>
      </c>
      <c r="CM17" s="273">
        <v>0</v>
      </c>
      <c r="CN17" s="273">
        <v>0</v>
      </c>
      <c r="CO17" s="273">
        <v>0</v>
      </c>
      <c r="CP17" s="273">
        <v>0</v>
      </c>
      <c r="CQ17" s="273">
        <v>0</v>
      </c>
      <c r="CR17" s="273">
        <v>0</v>
      </c>
      <c r="CS17" s="273">
        <v>0</v>
      </c>
      <c r="CT17" s="273">
        <v>0</v>
      </c>
      <c r="CU17" s="273">
        <v>0</v>
      </c>
      <c r="CV17" s="273">
        <v>0</v>
      </c>
      <c r="CW17" s="273">
        <v>0</v>
      </c>
      <c r="CX17" s="273">
        <v>0</v>
      </c>
      <c r="CY17" s="273">
        <v>0</v>
      </c>
      <c r="CZ17" s="273">
        <v>0</v>
      </c>
      <c r="DA17" s="273">
        <v>0</v>
      </c>
      <c r="DB17" s="273">
        <v>0</v>
      </c>
      <c r="DC17" s="273">
        <v>0</v>
      </c>
      <c r="DD17" s="273">
        <v>0</v>
      </c>
      <c r="DE17" s="273">
        <v>0</v>
      </c>
      <c r="DF17" s="273">
        <v>0</v>
      </c>
      <c r="DG17" s="273">
        <v>0</v>
      </c>
      <c r="DH17" s="273">
        <v>0</v>
      </c>
      <c r="DI17" s="273">
        <v>0</v>
      </c>
      <c r="DJ17" s="273">
        <v>0</v>
      </c>
      <c r="DK17" s="273">
        <v>0</v>
      </c>
      <c r="DL17" s="273">
        <v>0</v>
      </c>
      <c r="DM17" s="273">
        <v>0</v>
      </c>
      <c r="DN17" s="273">
        <v>0</v>
      </c>
      <c r="DO17" s="273">
        <v>0</v>
      </c>
      <c r="DP17" s="273">
        <v>0</v>
      </c>
      <c r="DQ17" s="273">
        <v>0</v>
      </c>
      <c r="DR17" s="273">
        <v>0</v>
      </c>
      <c r="DS17" s="273">
        <v>0</v>
      </c>
      <c r="DT17" s="273">
        <v>0</v>
      </c>
      <c r="DU17" s="273">
        <v>0</v>
      </c>
      <c r="DV17" s="273">
        <v>0</v>
      </c>
      <c r="DW17" s="273">
        <v>0</v>
      </c>
      <c r="DX17" s="273">
        <v>0</v>
      </c>
      <c r="DY17" s="273">
        <v>0</v>
      </c>
      <c r="DZ17" s="273">
        <v>0</v>
      </c>
      <c r="EA17" s="273">
        <v>0</v>
      </c>
      <c r="EB17" s="273">
        <v>0</v>
      </c>
      <c r="EC17" s="273">
        <v>0</v>
      </c>
      <c r="ED17" s="273">
        <v>0</v>
      </c>
      <c r="EE17" s="273">
        <v>0</v>
      </c>
      <c r="EF17" s="273">
        <v>0</v>
      </c>
      <c r="EG17" s="273">
        <v>0</v>
      </c>
      <c r="EH17" s="273">
        <v>0</v>
      </c>
      <c r="EI17" s="273">
        <v>0</v>
      </c>
      <c r="EJ17" s="273">
        <v>0</v>
      </c>
      <c r="EK17" s="273">
        <v>0</v>
      </c>
      <c r="EL17" s="273">
        <v>0</v>
      </c>
      <c r="EM17" s="273">
        <v>0</v>
      </c>
      <c r="EN17" s="273">
        <v>0</v>
      </c>
      <c r="EO17" s="273">
        <v>0</v>
      </c>
      <c r="EP17" s="273">
        <v>0</v>
      </c>
      <c r="EQ17" s="273">
        <v>0</v>
      </c>
      <c r="ER17" s="273">
        <v>0</v>
      </c>
      <c r="ES17" s="273">
        <v>0</v>
      </c>
      <c r="ET17" s="273">
        <v>0</v>
      </c>
      <c r="EU17" s="273">
        <v>0</v>
      </c>
      <c r="EV17" s="273">
        <v>0</v>
      </c>
      <c r="EW17" s="273">
        <v>0</v>
      </c>
      <c r="EX17" s="273">
        <v>0</v>
      </c>
      <c r="EY17" s="273">
        <v>0</v>
      </c>
      <c r="EZ17" s="273">
        <v>0</v>
      </c>
      <c r="FA17" s="273">
        <v>0</v>
      </c>
      <c r="FB17" s="273">
        <v>0</v>
      </c>
      <c r="FC17" s="273">
        <v>0</v>
      </c>
      <c r="FD17" s="273">
        <v>0</v>
      </c>
      <c r="FE17" s="273">
        <v>0</v>
      </c>
      <c r="FF17" s="273">
        <v>0</v>
      </c>
      <c r="FG17" s="273">
        <v>0</v>
      </c>
      <c r="FH17" s="273">
        <v>0</v>
      </c>
      <c r="FI17" s="273">
        <v>0</v>
      </c>
      <c r="FJ17" s="273">
        <v>0</v>
      </c>
      <c r="FK17" s="273">
        <v>0</v>
      </c>
      <c r="FL17" s="273">
        <v>0</v>
      </c>
      <c r="FM17" s="273">
        <v>0</v>
      </c>
      <c r="FN17" s="273">
        <v>0</v>
      </c>
      <c r="FO17" s="273">
        <v>0</v>
      </c>
      <c r="FP17" s="273">
        <v>0</v>
      </c>
      <c r="FQ17" s="273">
        <v>0</v>
      </c>
      <c r="FR17" s="273">
        <v>0</v>
      </c>
      <c r="FS17" s="273">
        <v>0</v>
      </c>
      <c r="FT17" s="273">
        <v>0</v>
      </c>
      <c r="FU17" s="273">
        <v>0</v>
      </c>
      <c r="FV17" s="273">
        <v>0</v>
      </c>
      <c r="FW17" s="273">
        <v>0</v>
      </c>
      <c r="FX17" s="273">
        <v>0</v>
      </c>
      <c r="FY17" s="273">
        <v>0</v>
      </c>
      <c r="FZ17" s="273">
        <v>0</v>
      </c>
      <c r="GA17" s="273">
        <v>0</v>
      </c>
      <c r="GB17" s="273">
        <v>0</v>
      </c>
      <c r="GC17" s="273">
        <v>0</v>
      </c>
      <c r="GD17" s="273">
        <v>0</v>
      </c>
      <c r="GE17" s="273">
        <v>0</v>
      </c>
      <c r="GF17" s="273">
        <v>0</v>
      </c>
      <c r="GG17" s="273">
        <v>0</v>
      </c>
      <c r="GH17" s="273">
        <v>0</v>
      </c>
      <c r="GI17" s="273">
        <v>0</v>
      </c>
      <c r="GJ17" s="273">
        <v>0</v>
      </c>
      <c r="GK17" s="273">
        <v>0</v>
      </c>
      <c r="GL17" s="273">
        <v>0</v>
      </c>
      <c r="GM17" s="273">
        <v>0</v>
      </c>
      <c r="GN17" s="273">
        <v>0</v>
      </c>
      <c r="GO17" s="273">
        <v>0</v>
      </c>
      <c r="GP17" s="273">
        <v>0</v>
      </c>
      <c r="GQ17" s="273">
        <v>0</v>
      </c>
      <c r="GR17" s="273">
        <v>0</v>
      </c>
      <c r="GS17" s="273">
        <v>0</v>
      </c>
      <c r="GT17" s="273">
        <v>0</v>
      </c>
      <c r="GU17" s="273">
        <v>0</v>
      </c>
      <c r="GV17" s="273">
        <v>0</v>
      </c>
      <c r="GW17" s="273">
        <v>0</v>
      </c>
      <c r="GX17" s="273">
        <v>0</v>
      </c>
      <c r="GY17" s="273">
        <v>0</v>
      </c>
      <c r="GZ17" s="273">
        <v>0</v>
      </c>
      <c r="HA17" s="273">
        <v>0</v>
      </c>
      <c r="HB17" s="273">
        <v>0</v>
      </c>
      <c r="HC17" s="273">
        <v>0</v>
      </c>
      <c r="HD17" s="273">
        <v>0</v>
      </c>
      <c r="HE17" s="273">
        <v>0</v>
      </c>
      <c r="HF17" s="273">
        <v>0</v>
      </c>
      <c r="HG17" s="273">
        <v>0</v>
      </c>
      <c r="HH17" s="273">
        <v>0</v>
      </c>
      <c r="HI17" s="273">
        <v>0</v>
      </c>
      <c r="HJ17" s="273">
        <v>0</v>
      </c>
      <c r="HK17" s="273">
        <v>0</v>
      </c>
      <c r="HL17" s="273">
        <v>0</v>
      </c>
      <c r="HM17" s="273">
        <v>0</v>
      </c>
      <c r="HN17" s="273">
        <v>0</v>
      </c>
      <c r="HO17" s="274">
        <v>0</v>
      </c>
      <c r="HQ17" s="624"/>
    </row>
    <row r="18" spans="1:227" ht="12.75" hidden="1" customHeight="1" outlineLevel="1" x14ac:dyDescent="0.25">
      <c r="A18" s="253" t="s">
        <v>70</v>
      </c>
      <c r="B18" s="253" t="s">
        <v>70</v>
      </c>
      <c r="C18" s="254">
        <v>0</v>
      </c>
      <c r="D18" s="254">
        <v>0</v>
      </c>
      <c r="E18" s="254">
        <v>0</v>
      </c>
      <c r="F18" s="254">
        <v>0</v>
      </c>
      <c r="G18" s="254">
        <v>0</v>
      </c>
      <c r="H18" s="254">
        <v>0</v>
      </c>
      <c r="I18" s="254">
        <v>0</v>
      </c>
      <c r="J18" s="254">
        <v>0</v>
      </c>
      <c r="K18" s="254">
        <v>0</v>
      </c>
      <c r="L18" s="254">
        <v>0</v>
      </c>
      <c r="M18" s="254">
        <v>0</v>
      </c>
      <c r="N18" s="254">
        <v>0</v>
      </c>
      <c r="O18" s="254">
        <v>0</v>
      </c>
      <c r="P18" s="254">
        <v>0</v>
      </c>
      <c r="Q18" s="255">
        <v>0</v>
      </c>
      <c r="R18" s="255">
        <v>0</v>
      </c>
      <c r="S18" s="255">
        <v>0</v>
      </c>
      <c r="T18" s="255">
        <v>0</v>
      </c>
      <c r="U18" s="255">
        <v>0</v>
      </c>
      <c r="V18" s="255">
        <v>0</v>
      </c>
      <c r="W18" s="255">
        <v>0</v>
      </c>
      <c r="X18" s="254">
        <v>5.4088339999999997</v>
      </c>
      <c r="Y18" s="254">
        <v>8.4596242100000012</v>
      </c>
      <c r="Z18" s="254">
        <v>11.731979630000001</v>
      </c>
      <c r="AA18" s="254">
        <v>12.506067699999999</v>
      </c>
      <c r="AB18" s="254">
        <v>18.790610309999998</v>
      </c>
      <c r="AC18" s="254">
        <v>22.63505829</v>
      </c>
      <c r="AD18" s="254">
        <v>26.532543260000001</v>
      </c>
      <c r="AE18" s="254">
        <v>30.907359499999998</v>
      </c>
      <c r="AF18" s="254">
        <v>35.442112139999999</v>
      </c>
      <c r="AG18" s="254">
        <v>39.643676820000003</v>
      </c>
      <c r="AH18" s="254">
        <v>43.90894299</v>
      </c>
      <c r="AI18" s="254">
        <v>46.670826049999995</v>
      </c>
      <c r="AJ18" s="254">
        <v>49.524385860000002</v>
      </c>
      <c r="AK18" s="254">
        <v>52.263660090000002</v>
      </c>
      <c r="AL18" s="254">
        <v>54.813206340000001</v>
      </c>
      <c r="AM18" s="254">
        <v>57.244393240000001</v>
      </c>
      <c r="AN18" s="254">
        <v>59.712152979999999</v>
      </c>
      <c r="AO18" s="254">
        <v>61.089183830000003</v>
      </c>
      <c r="AP18" s="254">
        <v>62.227706789999999</v>
      </c>
      <c r="AQ18" s="254">
        <v>0</v>
      </c>
      <c r="AR18" s="254">
        <v>0</v>
      </c>
      <c r="AS18" s="254">
        <v>0</v>
      </c>
      <c r="AT18" s="254">
        <v>0</v>
      </c>
      <c r="AU18" s="254">
        <v>0</v>
      </c>
      <c r="AV18" s="254">
        <v>0</v>
      </c>
      <c r="AW18" s="254">
        <v>0</v>
      </c>
      <c r="AX18" s="254">
        <v>0</v>
      </c>
      <c r="AY18" s="254">
        <v>0</v>
      </c>
      <c r="AZ18" s="254">
        <v>0</v>
      </c>
      <c r="BA18" s="254">
        <v>0</v>
      </c>
      <c r="BB18" s="254">
        <v>0</v>
      </c>
      <c r="BC18" s="254">
        <v>0</v>
      </c>
      <c r="BD18" s="254">
        <v>0</v>
      </c>
      <c r="BE18" s="254">
        <v>0</v>
      </c>
      <c r="BF18" s="254">
        <v>0</v>
      </c>
      <c r="BG18" s="254">
        <v>0</v>
      </c>
      <c r="BH18" s="254">
        <v>0</v>
      </c>
      <c r="BI18" s="254">
        <v>0</v>
      </c>
      <c r="BJ18" s="254">
        <v>0</v>
      </c>
      <c r="BK18" s="254">
        <v>0</v>
      </c>
      <c r="BL18" s="254">
        <v>0</v>
      </c>
      <c r="BM18" s="254">
        <v>0</v>
      </c>
      <c r="BN18" s="254">
        <v>0</v>
      </c>
      <c r="BO18" s="254">
        <v>0</v>
      </c>
      <c r="BP18" s="254">
        <v>0</v>
      </c>
      <c r="BQ18" s="254">
        <v>0</v>
      </c>
      <c r="BR18" s="254">
        <v>0</v>
      </c>
      <c r="BS18" s="254">
        <v>0</v>
      </c>
      <c r="BT18" s="254">
        <v>0</v>
      </c>
      <c r="BU18" s="254">
        <v>0</v>
      </c>
      <c r="BV18" s="254">
        <v>0</v>
      </c>
      <c r="BW18" s="254">
        <v>0</v>
      </c>
      <c r="BX18" s="254">
        <v>0</v>
      </c>
      <c r="BY18" s="254">
        <v>0</v>
      </c>
      <c r="BZ18" s="254">
        <v>0</v>
      </c>
      <c r="CA18" s="254">
        <v>0</v>
      </c>
      <c r="CB18" s="254">
        <v>0</v>
      </c>
      <c r="CC18" s="254">
        <v>0</v>
      </c>
      <c r="CD18" s="254">
        <v>0</v>
      </c>
      <c r="CE18" s="254">
        <v>0</v>
      </c>
      <c r="CF18" s="254">
        <v>0</v>
      </c>
      <c r="CG18" s="254">
        <v>0</v>
      </c>
      <c r="CH18" s="254">
        <v>0</v>
      </c>
      <c r="CI18" s="254">
        <v>0</v>
      </c>
      <c r="CJ18" s="254">
        <v>0</v>
      </c>
      <c r="CK18" s="254">
        <v>0</v>
      </c>
      <c r="CL18" s="254">
        <v>0</v>
      </c>
      <c r="CM18" s="254">
        <v>0</v>
      </c>
      <c r="CN18" s="254">
        <v>0</v>
      </c>
      <c r="CO18" s="254">
        <v>0</v>
      </c>
      <c r="CP18" s="254">
        <v>0</v>
      </c>
      <c r="CQ18" s="254">
        <v>0</v>
      </c>
      <c r="CR18" s="254">
        <v>0</v>
      </c>
      <c r="CS18" s="254">
        <v>0</v>
      </c>
      <c r="CT18" s="254">
        <v>0</v>
      </c>
      <c r="CU18" s="254">
        <v>0</v>
      </c>
      <c r="CV18" s="254">
        <v>0</v>
      </c>
      <c r="CW18" s="254">
        <v>0</v>
      </c>
      <c r="CX18" s="254">
        <v>0</v>
      </c>
      <c r="CY18" s="254">
        <v>0</v>
      </c>
      <c r="CZ18" s="254">
        <v>0</v>
      </c>
      <c r="DA18" s="254">
        <v>0</v>
      </c>
      <c r="DB18" s="254">
        <v>0</v>
      </c>
      <c r="DC18" s="254">
        <v>0</v>
      </c>
      <c r="DD18" s="254">
        <v>0</v>
      </c>
      <c r="DE18" s="254">
        <v>0</v>
      </c>
      <c r="DF18" s="254">
        <v>0</v>
      </c>
      <c r="DG18" s="254">
        <v>0</v>
      </c>
      <c r="DH18" s="254">
        <v>0</v>
      </c>
      <c r="DI18" s="254">
        <v>0</v>
      </c>
      <c r="DJ18" s="254">
        <v>0</v>
      </c>
      <c r="DK18" s="254">
        <v>0</v>
      </c>
      <c r="DL18" s="254">
        <v>0</v>
      </c>
      <c r="DM18" s="254">
        <v>0</v>
      </c>
      <c r="DN18" s="254">
        <v>0</v>
      </c>
      <c r="DO18" s="254">
        <v>0</v>
      </c>
      <c r="DP18" s="254">
        <v>0</v>
      </c>
      <c r="DQ18" s="254">
        <v>0</v>
      </c>
      <c r="DR18" s="254">
        <v>0</v>
      </c>
      <c r="DS18" s="254">
        <v>0</v>
      </c>
      <c r="DT18" s="254">
        <v>0</v>
      </c>
      <c r="DU18" s="254">
        <v>0</v>
      </c>
      <c r="DV18" s="254">
        <v>0</v>
      </c>
      <c r="DW18" s="254">
        <v>0</v>
      </c>
      <c r="DX18" s="254">
        <v>0</v>
      </c>
      <c r="DY18" s="254">
        <v>0</v>
      </c>
      <c r="DZ18" s="254">
        <v>0</v>
      </c>
      <c r="EA18" s="254">
        <v>0</v>
      </c>
      <c r="EB18" s="254">
        <v>0</v>
      </c>
      <c r="EC18" s="254">
        <v>0</v>
      </c>
      <c r="ED18" s="254">
        <v>0</v>
      </c>
      <c r="EE18" s="254">
        <v>0</v>
      </c>
      <c r="EF18" s="254">
        <v>0</v>
      </c>
      <c r="EG18" s="254">
        <v>0</v>
      </c>
      <c r="EH18" s="254">
        <v>0</v>
      </c>
      <c r="EI18" s="254">
        <v>0</v>
      </c>
      <c r="EJ18" s="254">
        <v>0</v>
      </c>
      <c r="EK18" s="254">
        <v>0</v>
      </c>
      <c r="EL18" s="254">
        <v>0</v>
      </c>
      <c r="EM18" s="254">
        <v>0</v>
      </c>
      <c r="EN18" s="254">
        <v>0</v>
      </c>
      <c r="EO18" s="254">
        <v>0</v>
      </c>
      <c r="EP18" s="254">
        <v>0</v>
      </c>
      <c r="EQ18" s="254">
        <v>0</v>
      </c>
      <c r="ER18" s="254">
        <v>0</v>
      </c>
      <c r="ES18" s="254">
        <v>0</v>
      </c>
      <c r="ET18" s="254">
        <v>0</v>
      </c>
      <c r="EU18" s="254">
        <v>0</v>
      </c>
      <c r="EV18" s="254">
        <v>0</v>
      </c>
      <c r="EW18" s="254">
        <v>0</v>
      </c>
      <c r="EX18" s="254">
        <v>0</v>
      </c>
      <c r="EY18" s="254">
        <v>0</v>
      </c>
      <c r="EZ18" s="254">
        <v>0</v>
      </c>
      <c r="FA18" s="254">
        <v>0</v>
      </c>
      <c r="FB18" s="254">
        <v>0</v>
      </c>
      <c r="FC18" s="254">
        <v>0</v>
      </c>
      <c r="FD18" s="254">
        <v>0</v>
      </c>
      <c r="FE18" s="254">
        <v>0</v>
      </c>
      <c r="FF18" s="254">
        <v>0</v>
      </c>
      <c r="FG18" s="254">
        <v>0</v>
      </c>
      <c r="FH18" s="254">
        <v>0</v>
      </c>
      <c r="FI18" s="254">
        <v>0</v>
      </c>
      <c r="FJ18" s="254">
        <v>0</v>
      </c>
      <c r="FK18" s="254">
        <v>0</v>
      </c>
      <c r="FL18" s="254">
        <v>0</v>
      </c>
      <c r="FM18" s="254">
        <v>0</v>
      </c>
      <c r="FN18" s="254">
        <v>0</v>
      </c>
      <c r="FO18" s="254">
        <v>0</v>
      </c>
      <c r="FP18" s="254">
        <v>0</v>
      </c>
      <c r="FQ18" s="254">
        <v>0</v>
      </c>
      <c r="FR18" s="254">
        <v>0</v>
      </c>
      <c r="FS18" s="254">
        <v>0</v>
      </c>
      <c r="FT18" s="254">
        <v>0</v>
      </c>
      <c r="FU18" s="254">
        <v>0</v>
      </c>
      <c r="FV18" s="254">
        <v>0</v>
      </c>
      <c r="FW18" s="254">
        <v>0</v>
      </c>
      <c r="FX18" s="254">
        <v>0</v>
      </c>
      <c r="FY18" s="254">
        <v>0</v>
      </c>
      <c r="FZ18" s="254">
        <v>0</v>
      </c>
      <c r="GA18" s="254">
        <v>0</v>
      </c>
      <c r="GB18" s="254">
        <v>0</v>
      </c>
      <c r="GC18" s="254">
        <v>0</v>
      </c>
      <c r="GD18" s="254">
        <v>0</v>
      </c>
      <c r="GE18" s="254">
        <v>0</v>
      </c>
      <c r="GF18" s="254">
        <v>0</v>
      </c>
      <c r="GG18" s="254">
        <v>0</v>
      </c>
      <c r="GH18" s="254">
        <v>0</v>
      </c>
      <c r="GI18" s="254">
        <v>0</v>
      </c>
      <c r="GJ18" s="254">
        <v>0</v>
      </c>
      <c r="GK18" s="254">
        <v>0</v>
      </c>
      <c r="GL18" s="254">
        <v>0</v>
      </c>
      <c r="GM18" s="254">
        <v>0</v>
      </c>
      <c r="GN18" s="254">
        <v>0</v>
      </c>
      <c r="GO18" s="254">
        <v>0</v>
      </c>
      <c r="GP18" s="254">
        <v>0</v>
      </c>
      <c r="GQ18" s="254">
        <v>0</v>
      </c>
      <c r="GR18" s="254">
        <v>0</v>
      </c>
      <c r="GS18" s="254">
        <v>0</v>
      </c>
      <c r="GT18" s="254">
        <v>0</v>
      </c>
      <c r="GU18" s="254">
        <v>0</v>
      </c>
      <c r="GV18" s="254">
        <v>0</v>
      </c>
      <c r="GW18" s="254">
        <v>0</v>
      </c>
      <c r="GX18" s="254">
        <v>0</v>
      </c>
      <c r="GY18" s="254">
        <v>0</v>
      </c>
      <c r="GZ18" s="254">
        <v>0</v>
      </c>
      <c r="HA18" s="254">
        <v>0</v>
      </c>
      <c r="HB18" s="254">
        <v>0</v>
      </c>
      <c r="HC18" s="254">
        <v>0</v>
      </c>
      <c r="HD18" s="254">
        <v>0</v>
      </c>
      <c r="HE18" s="254">
        <v>0</v>
      </c>
      <c r="HF18" s="254">
        <v>0</v>
      </c>
      <c r="HG18" s="254">
        <v>0</v>
      </c>
      <c r="HH18" s="254">
        <v>0</v>
      </c>
      <c r="HI18" s="254">
        <v>0</v>
      </c>
      <c r="HJ18" s="254">
        <v>0</v>
      </c>
      <c r="HK18" s="254">
        <v>0</v>
      </c>
      <c r="HL18" s="254">
        <v>0</v>
      </c>
      <c r="HM18" s="254">
        <v>0</v>
      </c>
      <c r="HN18" s="254">
        <v>0</v>
      </c>
      <c r="HO18" s="254">
        <v>0</v>
      </c>
      <c r="HQ18" s="624"/>
    </row>
    <row r="19" spans="1:227" ht="12.75" customHeight="1" collapsed="1" x14ac:dyDescent="0.25">
      <c r="A19" s="285"/>
      <c r="B19" s="285"/>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86"/>
      <c r="CH19" s="286"/>
      <c r="CI19" s="286"/>
      <c r="CJ19" s="286"/>
      <c r="CK19" s="286"/>
      <c r="CL19" s="286"/>
      <c r="CM19" s="286"/>
      <c r="CN19" s="286"/>
      <c r="CO19" s="286"/>
      <c r="CP19" s="286"/>
      <c r="CQ19" s="286"/>
      <c r="CR19" s="286"/>
      <c r="CS19" s="286"/>
      <c r="CT19" s="286"/>
      <c r="CU19" s="286"/>
      <c r="CV19" s="286"/>
      <c r="CW19" s="286"/>
      <c r="CX19" s="286"/>
      <c r="CY19" s="286"/>
      <c r="CZ19" s="286"/>
      <c r="DA19" s="286"/>
      <c r="DB19" s="286"/>
      <c r="DC19" s="286"/>
      <c r="DD19" s="286"/>
      <c r="DE19" s="286"/>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B19" s="286"/>
      <c r="EC19" s="286"/>
      <c r="ED19" s="286"/>
      <c r="EE19" s="286"/>
      <c r="EF19" s="286"/>
      <c r="EG19" s="286"/>
      <c r="EH19" s="286"/>
      <c r="EI19" s="286"/>
      <c r="EJ19" s="286"/>
      <c r="EK19" s="286"/>
      <c r="EL19" s="286"/>
      <c r="EM19" s="286"/>
      <c r="EN19" s="286"/>
      <c r="EO19" s="286"/>
      <c r="EP19" s="286"/>
      <c r="EQ19" s="286"/>
      <c r="ER19" s="286"/>
      <c r="ES19" s="286"/>
      <c r="ET19" s="286"/>
      <c r="EU19" s="286"/>
      <c r="EV19" s="286"/>
      <c r="EW19" s="286"/>
      <c r="EX19" s="286"/>
      <c r="EY19" s="286"/>
      <c r="EZ19" s="286"/>
      <c r="FA19" s="286"/>
      <c r="FB19" s="286"/>
      <c r="FC19" s="286"/>
      <c r="FD19" s="286"/>
      <c r="FE19" s="286"/>
      <c r="FF19" s="286"/>
      <c r="FG19" s="286"/>
      <c r="FH19" s="286"/>
      <c r="FI19" s="286"/>
      <c r="FJ19" s="286"/>
      <c r="FK19" s="286"/>
      <c r="FL19" s="286"/>
      <c r="FM19" s="286"/>
      <c r="FN19" s="286"/>
      <c r="FO19" s="286"/>
      <c r="FP19" s="286"/>
      <c r="FQ19" s="286"/>
      <c r="FR19" s="286"/>
      <c r="FS19" s="286"/>
      <c r="FT19" s="286"/>
      <c r="FU19" s="286"/>
      <c r="FV19" s="286"/>
      <c r="FW19" s="286"/>
      <c r="FX19" s="286"/>
      <c r="FY19" s="286"/>
      <c r="FZ19" s="286"/>
      <c r="GA19" s="286"/>
      <c r="GB19" s="286"/>
      <c r="GC19" s="286"/>
      <c r="GD19" s="286"/>
      <c r="GE19" s="286"/>
      <c r="GF19" s="286"/>
      <c r="GG19" s="286"/>
      <c r="GH19" s="286"/>
      <c r="GI19" s="286"/>
      <c r="GJ19" s="286"/>
      <c r="GK19" s="286"/>
      <c r="GL19" s="286"/>
      <c r="GM19" s="286"/>
      <c r="GN19" s="286"/>
      <c r="GO19" s="286"/>
      <c r="GP19" s="286"/>
      <c r="GQ19" s="286"/>
      <c r="GR19" s="286"/>
      <c r="GS19" s="286"/>
      <c r="GT19" s="286"/>
      <c r="GU19" s="286"/>
      <c r="GV19" s="286"/>
      <c r="GW19" s="286"/>
      <c r="GX19" s="286"/>
      <c r="GY19" s="286"/>
      <c r="GZ19" s="286"/>
      <c r="HA19" s="286"/>
      <c r="HB19" s="286"/>
      <c r="HC19" s="286"/>
      <c r="HD19" s="286"/>
      <c r="HE19" s="286"/>
      <c r="HF19" s="286"/>
      <c r="HG19" s="286"/>
      <c r="HH19" s="286"/>
      <c r="HI19" s="286"/>
      <c r="HJ19" s="286"/>
      <c r="HK19" s="286"/>
      <c r="HL19" s="286"/>
      <c r="HM19" s="286"/>
      <c r="HN19" s="286"/>
      <c r="HO19" s="286"/>
      <c r="HQ19" s="624"/>
    </row>
    <row r="20" spans="1:227" ht="24.9" hidden="1" customHeight="1" x14ac:dyDescent="0.25">
      <c r="A20" s="657" t="s">
        <v>210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8"/>
      <c r="AL20" s="658"/>
      <c r="AM20" s="658"/>
      <c r="AN20" s="658"/>
      <c r="AO20" s="658"/>
      <c r="AP20" s="658"/>
      <c r="AQ20" s="658"/>
      <c r="AR20" s="658"/>
      <c r="AS20" s="658"/>
      <c r="AT20" s="658"/>
      <c r="AU20" s="658"/>
      <c r="AV20" s="658"/>
      <c r="AW20" s="658"/>
      <c r="AX20" s="658"/>
      <c r="AY20" s="658"/>
      <c r="AZ20" s="658"/>
      <c r="BA20" s="658"/>
      <c r="BB20" s="658"/>
      <c r="BC20" s="658"/>
      <c r="BD20" s="658"/>
      <c r="BE20" s="658"/>
      <c r="BF20" s="658"/>
      <c r="BG20" s="658"/>
      <c r="BH20" s="658"/>
      <c r="BI20" s="658"/>
      <c r="BJ20" s="658"/>
      <c r="BK20" s="658"/>
      <c r="BL20" s="658"/>
      <c r="BM20" s="658"/>
      <c r="BN20" s="658"/>
      <c r="BO20" s="658"/>
      <c r="BP20" s="658"/>
      <c r="BQ20" s="658"/>
      <c r="BR20" s="658"/>
      <c r="BS20" s="658"/>
      <c r="BT20" s="658"/>
      <c r="BU20" s="658"/>
      <c r="BV20" s="658"/>
      <c r="BW20" s="658"/>
      <c r="BX20" s="658"/>
      <c r="BY20" s="658"/>
      <c r="BZ20" s="658"/>
      <c r="CA20" s="658"/>
      <c r="CB20" s="658"/>
      <c r="CC20" s="658"/>
      <c r="CD20" s="658"/>
      <c r="CE20" s="658"/>
      <c r="CF20" s="658"/>
      <c r="CG20" s="658"/>
      <c r="CH20" s="658"/>
      <c r="CI20" s="658"/>
      <c r="CJ20" s="658"/>
      <c r="CK20" s="658"/>
      <c r="CL20" s="658"/>
      <c r="CM20" s="658"/>
      <c r="CN20" s="658"/>
      <c r="CO20" s="658"/>
      <c r="CP20" s="658"/>
      <c r="CQ20" s="658"/>
      <c r="CR20" s="658"/>
      <c r="CS20" s="658"/>
      <c r="CT20" s="658"/>
      <c r="CU20" s="658"/>
      <c r="CV20" s="658"/>
      <c r="CW20" s="658"/>
      <c r="CX20" s="658"/>
      <c r="CY20" s="658"/>
      <c r="CZ20" s="658"/>
      <c r="DA20" s="658"/>
      <c r="DB20" s="658"/>
      <c r="DC20" s="658"/>
      <c r="DD20" s="658"/>
      <c r="DE20" s="658"/>
      <c r="DF20" s="658"/>
      <c r="DG20" s="658"/>
      <c r="DH20" s="658"/>
      <c r="DI20" s="658"/>
      <c r="DJ20" s="658"/>
      <c r="DK20" s="658"/>
      <c r="DL20" s="658"/>
      <c r="DM20" s="658"/>
      <c r="DN20" s="658"/>
      <c r="DO20" s="658"/>
      <c r="DP20" s="658"/>
      <c r="DQ20" s="658"/>
      <c r="DR20" s="658"/>
      <c r="DS20" s="658"/>
      <c r="DT20" s="658"/>
      <c r="DU20" s="658"/>
      <c r="DV20" s="658"/>
      <c r="DW20" s="658"/>
      <c r="DX20" s="658"/>
      <c r="DY20" s="658"/>
      <c r="DZ20" s="658"/>
      <c r="EA20" s="658"/>
      <c r="EB20" s="658"/>
      <c r="EC20" s="658"/>
      <c r="ED20" s="658"/>
      <c r="EE20" s="658"/>
      <c r="EF20" s="658"/>
      <c r="EG20" s="658"/>
      <c r="EH20" s="658"/>
      <c r="EI20" s="658"/>
      <c r="EJ20" s="658"/>
      <c r="EK20" s="658"/>
      <c r="EL20" s="658"/>
      <c r="EM20" s="658"/>
      <c r="EN20" s="658"/>
      <c r="EO20" s="658"/>
      <c r="EP20" s="658"/>
      <c r="EQ20" s="658"/>
      <c r="ER20" s="658"/>
      <c r="ES20" s="658"/>
      <c r="ET20" s="658"/>
      <c r="EU20" s="658"/>
      <c r="EV20" s="658"/>
      <c r="EW20" s="658"/>
      <c r="EX20" s="658"/>
      <c r="EY20" s="658"/>
      <c r="EZ20" s="658"/>
      <c r="FA20" s="658"/>
      <c r="FB20" s="658"/>
      <c r="FC20" s="658"/>
      <c r="FD20" s="658"/>
      <c r="FE20" s="658"/>
      <c r="FF20" s="658"/>
      <c r="FG20" s="658"/>
      <c r="FH20" s="658"/>
      <c r="FI20" s="658"/>
      <c r="FJ20" s="658"/>
      <c r="FK20" s="658"/>
      <c r="FL20" s="658"/>
      <c r="FM20" s="658"/>
      <c r="FN20" s="658"/>
      <c r="FO20" s="658"/>
      <c r="FP20" s="658"/>
      <c r="FQ20" s="658"/>
      <c r="FR20" s="658"/>
      <c r="FS20" s="658"/>
      <c r="FT20" s="658"/>
      <c r="FU20" s="658"/>
      <c r="FV20" s="658"/>
      <c r="FW20" s="658"/>
      <c r="FX20" s="658"/>
      <c r="FY20" s="658"/>
      <c r="FZ20" s="658"/>
      <c r="GA20" s="658"/>
      <c r="GB20" s="658"/>
      <c r="GC20" s="658"/>
      <c r="GD20" s="658"/>
      <c r="GE20" s="658"/>
      <c r="GF20" s="658"/>
      <c r="GG20" s="658"/>
      <c r="GH20" s="658"/>
      <c r="GI20" s="658"/>
      <c r="GJ20" s="658"/>
      <c r="GK20" s="658"/>
      <c r="GL20" s="658"/>
      <c r="GM20" s="658"/>
      <c r="GN20" s="658"/>
      <c r="GO20" s="658"/>
      <c r="GP20" s="658"/>
      <c r="GQ20" s="658"/>
      <c r="GR20" s="658"/>
      <c r="GS20" s="658"/>
      <c r="GT20" s="658"/>
      <c r="GU20" s="658"/>
      <c r="GV20" s="658"/>
      <c r="GW20" s="658"/>
      <c r="GX20" s="658"/>
      <c r="GY20" s="658"/>
      <c r="GZ20" s="658"/>
      <c r="HA20" s="658"/>
      <c r="HB20" s="658"/>
      <c r="HC20" s="658"/>
      <c r="HD20" s="658"/>
      <c r="HE20" s="658"/>
      <c r="HF20" s="658"/>
      <c r="HG20" s="658"/>
      <c r="HH20" s="658"/>
      <c r="HI20" s="658"/>
      <c r="HJ20" s="658"/>
      <c r="HK20" s="658"/>
      <c r="HL20" s="658"/>
      <c r="HM20" s="658"/>
      <c r="HN20" s="658"/>
      <c r="HO20" s="658"/>
      <c r="HP20" s="288"/>
      <c r="HQ20" s="624"/>
      <c r="HR20" s="121"/>
      <c r="HS20" s="121"/>
    </row>
    <row r="21" spans="1:227" ht="24.9" customHeight="1" x14ac:dyDescent="0.25">
      <c r="A21" s="657" t="s">
        <v>228</v>
      </c>
      <c r="B21" s="659"/>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c r="BA21" s="659"/>
      <c r="BB21" s="659"/>
      <c r="BC21" s="659"/>
      <c r="BD21" s="659"/>
      <c r="BE21" s="659"/>
      <c r="BF21" s="659"/>
      <c r="BG21" s="659"/>
      <c r="BH21" s="659"/>
      <c r="BI21" s="659"/>
      <c r="BJ21" s="659"/>
      <c r="BK21" s="659"/>
      <c r="BL21" s="659"/>
      <c r="BM21" s="659"/>
      <c r="BN21" s="659"/>
      <c r="BO21" s="659"/>
      <c r="BP21" s="659"/>
      <c r="BQ21" s="659"/>
      <c r="BR21" s="659"/>
      <c r="BS21" s="659"/>
      <c r="BT21" s="659"/>
      <c r="BU21" s="659"/>
      <c r="BV21" s="659"/>
      <c r="BW21" s="659"/>
      <c r="BX21" s="659"/>
      <c r="BY21" s="659"/>
      <c r="BZ21" s="659"/>
      <c r="CA21" s="659"/>
      <c r="CB21" s="659"/>
      <c r="CC21" s="659"/>
      <c r="CD21" s="659"/>
      <c r="CE21" s="659"/>
      <c r="CF21" s="659"/>
      <c r="CG21" s="659"/>
      <c r="CH21" s="659"/>
      <c r="CI21" s="659"/>
      <c r="CJ21" s="659"/>
      <c r="CK21" s="659"/>
      <c r="CL21" s="659"/>
      <c r="CM21" s="659"/>
      <c r="CN21" s="659"/>
      <c r="CO21" s="659"/>
      <c r="CP21" s="659"/>
      <c r="CQ21" s="659"/>
      <c r="CR21" s="659"/>
      <c r="CS21" s="659"/>
      <c r="CT21" s="659"/>
      <c r="CU21" s="659"/>
      <c r="CV21" s="659"/>
      <c r="CW21" s="659"/>
      <c r="CX21" s="659"/>
      <c r="CY21" s="659"/>
      <c r="CZ21" s="659"/>
      <c r="DA21" s="659"/>
      <c r="DB21" s="659"/>
      <c r="DC21" s="659"/>
      <c r="DD21" s="659"/>
      <c r="DE21" s="659"/>
      <c r="DF21" s="659"/>
      <c r="DG21" s="659"/>
      <c r="DH21" s="659"/>
      <c r="DI21" s="659"/>
      <c r="DJ21" s="659"/>
      <c r="DK21" s="659"/>
      <c r="DL21" s="659"/>
      <c r="DM21" s="659"/>
      <c r="DN21" s="659"/>
      <c r="DO21" s="659"/>
      <c r="DP21" s="659"/>
      <c r="DQ21" s="659"/>
      <c r="DR21" s="659"/>
      <c r="DS21" s="659"/>
      <c r="DT21" s="659"/>
      <c r="DU21" s="659"/>
      <c r="DV21" s="659"/>
      <c r="DW21" s="659"/>
      <c r="DX21" s="659"/>
      <c r="DY21" s="659"/>
      <c r="DZ21" s="659"/>
      <c r="EA21" s="659"/>
      <c r="EB21" s="659"/>
      <c r="EC21" s="659"/>
      <c r="ED21" s="659"/>
      <c r="EE21" s="659"/>
      <c r="EF21" s="659"/>
      <c r="EG21" s="659"/>
      <c r="EH21" s="659"/>
      <c r="EI21" s="659"/>
      <c r="EJ21" s="659"/>
      <c r="EK21" s="659"/>
      <c r="EL21" s="659"/>
      <c r="EM21" s="659"/>
      <c r="EN21" s="659"/>
      <c r="EO21" s="659"/>
      <c r="EP21" s="659"/>
      <c r="EQ21" s="659"/>
      <c r="ER21" s="659"/>
      <c r="ES21" s="659"/>
      <c r="ET21" s="659"/>
      <c r="EU21" s="659"/>
      <c r="EV21" s="659"/>
      <c r="EW21" s="659"/>
      <c r="EX21" s="659"/>
      <c r="EY21" s="659"/>
      <c r="EZ21" s="659"/>
      <c r="FA21" s="659"/>
      <c r="FB21" s="659"/>
      <c r="FC21" s="659"/>
      <c r="FD21" s="659"/>
      <c r="FE21" s="659"/>
      <c r="FF21" s="659"/>
      <c r="FG21" s="659"/>
      <c r="FH21" s="659"/>
      <c r="FI21" s="659"/>
      <c r="FJ21" s="659"/>
      <c r="FK21" s="659"/>
      <c r="FL21" s="659"/>
      <c r="FM21" s="659"/>
      <c r="FN21" s="659"/>
      <c r="FO21" s="659"/>
      <c r="FP21" s="659"/>
      <c r="FQ21" s="659"/>
      <c r="FR21" s="659"/>
      <c r="FS21" s="659"/>
      <c r="FT21" s="659"/>
      <c r="FU21" s="659"/>
      <c r="FV21" s="659"/>
      <c r="FW21" s="659"/>
      <c r="FX21" s="659"/>
      <c r="FY21" s="659"/>
      <c r="FZ21" s="659"/>
      <c r="GA21" s="659"/>
      <c r="GB21" s="659"/>
      <c r="GC21" s="659"/>
      <c r="GD21" s="659"/>
      <c r="GE21" s="659"/>
      <c r="GF21" s="659"/>
      <c r="GG21" s="659"/>
      <c r="GH21" s="659"/>
      <c r="GI21" s="659"/>
      <c r="GJ21" s="659"/>
      <c r="GK21" s="659"/>
      <c r="GL21" s="659"/>
      <c r="GM21" s="659"/>
      <c r="GN21" s="659"/>
      <c r="GO21" s="659"/>
      <c r="GP21" s="659"/>
      <c r="GQ21" s="659"/>
      <c r="GR21" s="659"/>
      <c r="GS21" s="659"/>
      <c r="GT21" s="659"/>
      <c r="GU21" s="659"/>
      <c r="GV21" s="659"/>
      <c r="GW21" s="659"/>
      <c r="GX21" s="659"/>
      <c r="GY21" s="659"/>
      <c r="GZ21" s="659"/>
      <c r="HA21" s="659"/>
      <c r="HB21" s="659"/>
      <c r="HC21" s="659"/>
      <c r="HD21" s="659"/>
      <c r="HE21" s="659"/>
      <c r="HF21" s="659"/>
      <c r="HG21" s="659"/>
      <c r="HH21" s="659"/>
      <c r="HI21" s="659"/>
      <c r="HJ21" s="659"/>
      <c r="HK21" s="659"/>
      <c r="HL21" s="659"/>
      <c r="HM21" s="659"/>
      <c r="HN21" s="659"/>
      <c r="HO21" s="659"/>
      <c r="HP21" s="288"/>
      <c r="HQ21" s="624"/>
      <c r="HR21" s="120"/>
      <c r="HS21" s="120"/>
    </row>
    <row r="22" spans="1:227" ht="12.75" hidden="1" customHeight="1" x14ac:dyDescent="0.25">
      <c r="A22" s="76"/>
      <c r="B22" s="76"/>
      <c r="C22" s="85"/>
      <c r="D22" s="85"/>
      <c r="E22" s="85"/>
      <c r="F22" s="85"/>
      <c r="G22" s="85"/>
      <c r="H22" s="85"/>
      <c r="I22" s="85"/>
      <c r="J22" s="85"/>
      <c r="K22" s="85"/>
      <c r="L22" s="85"/>
      <c r="M22" s="85"/>
      <c r="N22" s="85"/>
      <c r="O22" s="85"/>
      <c r="P22" s="86"/>
      <c r="Q22" s="86"/>
      <c r="R22" s="86"/>
      <c r="S22" s="86"/>
      <c r="T22" s="86"/>
      <c r="U22" s="86"/>
      <c r="V22" s="86"/>
      <c r="W22" s="86"/>
      <c r="X22" s="86"/>
      <c r="Y22" s="5"/>
      <c r="Z22" s="5"/>
      <c r="AA22" s="5"/>
      <c r="HO22" s="78" t="s">
        <v>91</v>
      </c>
      <c r="HQ22" s="624"/>
    </row>
    <row r="23" spans="1:227" ht="12.75" customHeight="1" x14ac:dyDescent="0.25">
      <c r="A23" s="79"/>
      <c r="B23" s="79"/>
      <c r="C23" s="85"/>
      <c r="D23" s="85"/>
      <c r="E23" s="85"/>
      <c r="F23" s="85"/>
      <c r="G23" s="85"/>
      <c r="H23" s="85"/>
      <c r="I23" s="85"/>
      <c r="J23" s="85"/>
      <c r="K23" s="85"/>
      <c r="L23" s="85"/>
      <c r="M23" s="85"/>
      <c r="N23" s="85"/>
      <c r="O23" s="85"/>
      <c r="P23" s="86"/>
      <c r="Q23" s="86"/>
      <c r="R23" s="86"/>
      <c r="S23" s="86"/>
      <c r="T23" s="86"/>
      <c r="U23" s="86"/>
      <c r="V23" s="86"/>
      <c r="W23" s="86"/>
      <c r="X23" s="86"/>
      <c r="Y23" s="5"/>
      <c r="Z23" s="5"/>
      <c r="AA23" s="5"/>
      <c r="HO23" s="78" t="s">
        <v>122</v>
      </c>
      <c r="HQ23" s="572"/>
    </row>
    <row r="24" spans="1:227" x14ac:dyDescent="0.25">
      <c r="A24" s="81"/>
      <c r="B24" s="81"/>
      <c r="C24" s="122" t="s">
        <v>182</v>
      </c>
      <c r="D24" s="432" t="s">
        <v>526</v>
      </c>
      <c r="E24" s="122" t="s">
        <v>174</v>
      </c>
      <c r="F24" s="122" t="s">
        <v>175</v>
      </c>
      <c r="G24" s="122" t="s">
        <v>171</v>
      </c>
      <c r="H24" s="122" t="s">
        <v>176</v>
      </c>
      <c r="I24" s="122" t="s">
        <v>177</v>
      </c>
      <c r="J24" s="122" t="s">
        <v>172</v>
      </c>
      <c r="K24" s="122" t="s">
        <v>178</v>
      </c>
      <c r="L24" s="122" t="s">
        <v>179</v>
      </c>
      <c r="M24" s="122" t="s">
        <v>173</v>
      </c>
      <c r="N24" s="122" t="s">
        <v>180</v>
      </c>
      <c r="O24" s="122" t="s">
        <v>181</v>
      </c>
      <c r="P24" s="432" t="s">
        <v>527</v>
      </c>
      <c r="Q24" s="122" t="s">
        <v>157</v>
      </c>
      <c r="R24" s="122" t="s">
        <v>158</v>
      </c>
      <c r="S24" s="122" t="s">
        <v>159</v>
      </c>
      <c r="T24" s="122" t="s">
        <v>160</v>
      </c>
      <c r="U24" s="122" t="s">
        <v>153</v>
      </c>
      <c r="V24" s="122" t="s">
        <v>154</v>
      </c>
      <c r="W24" s="122" t="s">
        <v>161</v>
      </c>
      <c r="X24" s="122" t="s">
        <v>162</v>
      </c>
      <c r="Y24" s="122" t="s">
        <v>163</v>
      </c>
      <c r="Z24" s="122" t="s">
        <v>164</v>
      </c>
      <c r="AA24" s="122" t="s">
        <v>165</v>
      </c>
      <c r="AB24" s="432" t="s">
        <v>528</v>
      </c>
      <c r="AC24" s="122" t="s">
        <v>167</v>
      </c>
      <c r="AD24" s="122" t="s">
        <v>168</v>
      </c>
      <c r="AE24" s="122" t="s">
        <v>169</v>
      </c>
      <c r="AF24" s="122" t="s">
        <v>170</v>
      </c>
      <c r="AG24" s="122" t="s">
        <v>315</v>
      </c>
      <c r="AH24" s="122" t="s">
        <v>352</v>
      </c>
      <c r="AI24" s="122" t="s">
        <v>208</v>
      </c>
      <c r="AJ24" s="122" t="s">
        <v>95</v>
      </c>
      <c r="AK24" s="122" t="s">
        <v>35</v>
      </c>
      <c r="AL24" s="122" t="s">
        <v>19</v>
      </c>
      <c r="AM24" s="122" t="s">
        <v>25</v>
      </c>
      <c r="AN24" s="432" t="s">
        <v>529</v>
      </c>
      <c r="AO24" s="122" t="s">
        <v>349</v>
      </c>
      <c r="AP24" s="122" t="s">
        <v>341</v>
      </c>
      <c r="AQ24" s="122" t="s">
        <v>57</v>
      </c>
      <c r="AR24" s="122" t="s">
        <v>312</v>
      </c>
      <c r="AS24" s="122" t="s">
        <v>15</v>
      </c>
      <c r="AT24" s="122" t="s">
        <v>22</v>
      </c>
      <c r="AU24" s="122" t="s">
        <v>6</v>
      </c>
      <c r="AV24" s="122" t="s">
        <v>89</v>
      </c>
      <c r="AW24" s="122" t="s">
        <v>353</v>
      </c>
      <c r="AX24" s="122" t="s">
        <v>252</v>
      </c>
      <c r="AY24" s="122" t="s">
        <v>361</v>
      </c>
      <c r="AZ24" s="432" t="s">
        <v>530</v>
      </c>
      <c r="BA24" s="122" t="s">
        <v>366</v>
      </c>
      <c r="BB24" s="122" t="s">
        <v>372</v>
      </c>
      <c r="BC24" s="122" t="s">
        <v>375</v>
      </c>
      <c r="BD24" s="122" t="s">
        <v>379</v>
      </c>
      <c r="BE24" s="122" t="s">
        <v>382</v>
      </c>
      <c r="BF24" s="122" t="s">
        <v>384</v>
      </c>
      <c r="BG24" s="122" t="s">
        <v>387</v>
      </c>
      <c r="BH24" s="122" t="s">
        <v>389</v>
      </c>
      <c r="BI24" s="122" t="s">
        <v>392</v>
      </c>
      <c r="BJ24" s="122" t="s">
        <v>394</v>
      </c>
      <c r="BK24" s="122" t="s">
        <v>491</v>
      </c>
      <c r="BL24" s="432" t="s">
        <v>531</v>
      </c>
      <c r="BM24" s="122" t="s">
        <v>497</v>
      </c>
      <c r="BN24" s="122" t="s">
        <v>499</v>
      </c>
      <c r="BO24" s="122" t="s">
        <v>501</v>
      </c>
      <c r="BP24" s="122" t="s">
        <v>502</v>
      </c>
      <c r="BQ24" s="122" t="s">
        <v>504</v>
      </c>
      <c r="BR24" s="122" t="s">
        <v>507</v>
      </c>
      <c r="BS24" s="122" t="s">
        <v>508</v>
      </c>
      <c r="BT24" s="122" t="s">
        <v>509</v>
      </c>
      <c r="BU24" s="122" t="s">
        <v>510</v>
      </c>
      <c r="BV24" s="122" t="s">
        <v>511</v>
      </c>
      <c r="BW24" s="122" t="s">
        <v>513</v>
      </c>
      <c r="BX24" s="432" t="s">
        <v>532</v>
      </c>
      <c r="BY24" s="122" t="s">
        <v>536</v>
      </c>
      <c r="BZ24" s="122" t="s">
        <v>537</v>
      </c>
      <c r="CA24" s="431" t="s">
        <v>533</v>
      </c>
      <c r="CB24" s="122" t="s">
        <v>538</v>
      </c>
      <c r="CC24" s="122" t="s">
        <v>539</v>
      </c>
      <c r="CD24" s="431" t="s">
        <v>534</v>
      </c>
      <c r="CE24" s="122" t="s">
        <v>535</v>
      </c>
      <c r="CF24" s="122" t="s">
        <v>540</v>
      </c>
      <c r="CG24" s="431" t="s">
        <v>542</v>
      </c>
      <c r="CH24" s="122" t="s">
        <v>544</v>
      </c>
      <c r="CI24" s="122" t="s">
        <v>545</v>
      </c>
      <c r="CJ24" s="432" t="s">
        <v>547</v>
      </c>
      <c r="CK24" s="122" t="s">
        <v>554</v>
      </c>
      <c r="CL24" s="122" t="s">
        <v>565</v>
      </c>
      <c r="CM24" s="431" t="s">
        <v>567</v>
      </c>
      <c r="CN24" s="122" t="s">
        <v>569</v>
      </c>
      <c r="CO24" s="122" t="s">
        <v>572</v>
      </c>
      <c r="CP24" s="431" t="s">
        <v>575</v>
      </c>
      <c r="CQ24" s="122" t="s">
        <v>577</v>
      </c>
      <c r="CR24" s="122" t="s">
        <v>578</v>
      </c>
      <c r="CS24" s="431" t="s">
        <v>580</v>
      </c>
      <c r="CT24" s="122" t="s">
        <v>581</v>
      </c>
      <c r="CU24" s="122" t="s">
        <v>586</v>
      </c>
      <c r="CV24" s="432" t="s">
        <v>588</v>
      </c>
      <c r="CW24" s="122" t="s">
        <v>589</v>
      </c>
      <c r="CX24" s="122" t="s">
        <v>592</v>
      </c>
      <c r="CY24" s="431" t="s">
        <v>595</v>
      </c>
      <c r="CZ24" s="122" t="s">
        <v>596</v>
      </c>
      <c r="DA24" s="122" t="s">
        <v>597</v>
      </c>
      <c r="DB24" s="431" t="s">
        <v>599</v>
      </c>
      <c r="DC24" s="122" t="s">
        <v>600</v>
      </c>
      <c r="DD24" s="122" t="s">
        <v>602</v>
      </c>
      <c r="DE24" s="431" t="s">
        <v>604</v>
      </c>
      <c r="DF24" s="141" t="s">
        <v>605</v>
      </c>
      <c r="DG24" s="141" t="s">
        <v>606</v>
      </c>
      <c r="DH24" s="432" t="s">
        <v>608</v>
      </c>
      <c r="DI24" s="432" t="s">
        <v>609</v>
      </c>
      <c r="DJ24" s="432" t="s">
        <v>654</v>
      </c>
      <c r="DK24" s="432" t="s">
        <v>656</v>
      </c>
      <c r="DL24" s="432" t="s">
        <v>657</v>
      </c>
      <c r="DM24" s="432" t="s">
        <v>658</v>
      </c>
      <c r="DN24" s="432" t="s">
        <v>660</v>
      </c>
      <c r="DO24" s="432" t="s">
        <v>661</v>
      </c>
      <c r="DP24" s="432" t="s">
        <v>662</v>
      </c>
      <c r="DQ24" s="432" t="s">
        <v>664</v>
      </c>
      <c r="DR24" s="432" t="s">
        <v>665</v>
      </c>
      <c r="DS24" s="432" t="s">
        <v>681</v>
      </c>
      <c r="DT24" s="432" t="s">
        <v>683</v>
      </c>
      <c r="DU24" s="432" t="s">
        <v>684</v>
      </c>
      <c r="DV24" s="432" t="s">
        <v>686</v>
      </c>
      <c r="DW24" s="432" t="s">
        <v>688</v>
      </c>
      <c r="DX24" s="432" t="s">
        <v>689</v>
      </c>
      <c r="DY24" s="432" t="s">
        <v>690</v>
      </c>
      <c r="DZ24" s="432" t="s">
        <v>692</v>
      </c>
      <c r="EA24" s="432" t="s">
        <v>693</v>
      </c>
      <c r="EB24" s="432" t="s">
        <v>695</v>
      </c>
      <c r="EC24" s="432" t="s">
        <v>697</v>
      </c>
      <c r="ED24" s="432" t="s">
        <v>698</v>
      </c>
      <c r="EE24" s="432" t="s">
        <v>699</v>
      </c>
      <c r="EF24" s="432" t="s">
        <v>703</v>
      </c>
      <c r="EG24" s="432" t="s">
        <v>704</v>
      </c>
      <c r="EH24" s="432" t="s">
        <v>707</v>
      </c>
      <c r="EI24" s="432" t="s">
        <v>709</v>
      </c>
      <c r="EJ24" s="432" t="s">
        <v>710</v>
      </c>
      <c r="EK24" s="432" t="s">
        <v>711</v>
      </c>
      <c r="EL24" s="432" t="s">
        <v>713</v>
      </c>
      <c r="EM24" s="432" t="s">
        <v>714</v>
      </c>
      <c r="EN24" s="432" t="s">
        <v>715</v>
      </c>
      <c r="EO24" s="432" t="s">
        <v>718</v>
      </c>
      <c r="EP24" s="432" t="s">
        <v>719</v>
      </c>
      <c r="EQ24" s="432" t="s">
        <v>720</v>
      </c>
      <c r="ER24" s="432" t="s">
        <v>722</v>
      </c>
      <c r="ES24" s="432" t="s">
        <v>723</v>
      </c>
      <c r="ET24" s="432" t="s">
        <v>725</v>
      </c>
      <c r="EU24" s="432" t="s">
        <v>727</v>
      </c>
      <c r="EV24" s="432" t="s">
        <v>728</v>
      </c>
      <c r="EW24" s="432" t="s">
        <v>729</v>
      </c>
      <c r="EX24" s="432" t="s">
        <v>731</v>
      </c>
      <c r="EY24" s="432" t="s">
        <v>732</v>
      </c>
      <c r="EZ24" s="432" t="s">
        <v>733</v>
      </c>
      <c r="FA24" s="432" t="s">
        <v>735</v>
      </c>
      <c r="FB24" s="432" t="s">
        <v>736</v>
      </c>
      <c r="FC24" s="432" t="s">
        <v>737</v>
      </c>
      <c r="FD24" s="432" t="s">
        <v>739</v>
      </c>
      <c r="FE24" s="432" t="s">
        <v>740</v>
      </c>
      <c r="FF24" s="432" t="s">
        <v>742</v>
      </c>
      <c r="FG24" s="432" t="s">
        <v>744</v>
      </c>
      <c r="FH24" s="432" t="s">
        <v>745</v>
      </c>
      <c r="FI24" s="432" t="s">
        <v>746</v>
      </c>
      <c r="FJ24" s="432" t="s">
        <v>748</v>
      </c>
      <c r="FK24" s="432" t="s">
        <v>750</v>
      </c>
      <c r="FL24" s="432" t="s">
        <v>751</v>
      </c>
      <c r="FM24" s="432" t="s">
        <v>754</v>
      </c>
      <c r="FN24" s="432" t="s">
        <v>758</v>
      </c>
      <c r="FO24" s="432" t="s">
        <v>759</v>
      </c>
      <c r="FP24" s="432" t="s">
        <v>761</v>
      </c>
      <c r="FQ24" s="432" t="s">
        <v>762</v>
      </c>
      <c r="FR24" s="432" t="s">
        <v>764</v>
      </c>
      <c r="FS24" s="432" t="s">
        <v>766</v>
      </c>
      <c r="FT24" s="432" t="s">
        <v>767</v>
      </c>
      <c r="FU24" s="432" t="s">
        <v>768</v>
      </c>
      <c r="FV24" s="432" t="s">
        <v>770</v>
      </c>
      <c r="FW24" s="432" t="s">
        <v>771</v>
      </c>
      <c r="FX24" s="432" t="s">
        <v>772</v>
      </c>
      <c r="FY24" s="432" t="s">
        <v>774</v>
      </c>
      <c r="FZ24" s="432" t="s">
        <v>776</v>
      </c>
      <c r="GA24" s="432" t="s">
        <v>777</v>
      </c>
      <c r="GB24" s="432" t="s">
        <v>779</v>
      </c>
      <c r="GC24" s="432" t="s">
        <v>780</v>
      </c>
      <c r="GD24" s="432" t="s">
        <v>782</v>
      </c>
      <c r="GE24" s="432" t="s">
        <v>784</v>
      </c>
      <c r="GF24" s="432" t="s">
        <v>785</v>
      </c>
      <c r="GG24" s="432" t="s">
        <v>787</v>
      </c>
      <c r="GH24" s="432" t="s">
        <v>790</v>
      </c>
      <c r="GI24" s="432" t="s">
        <v>792</v>
      </c>
      <c r="GJ24" s="432" t="s">
        <v>793</v>
      </c>
      <c r="GK24" s="432" t="s">
        <v>795</v>
      </c>
      <c r="GL24" s="432" t="s">
        <v>796</v>
      </c>
      <c r="GM24" s="432" t="s">
        <v>798</v>
      </c>
      <c r="GN24" s="432" t="s">
        <v>800</v>
      </c>
      <c r="GO24" s="432" t="s">
        <v>801</v>
      </c>
      <c r="GP24" s="432" t="s">
        <v>803</v>
      </c>
      <c r="GQ24" s="432" t="s">
        <v>805</v>
      </c>
      <c r="GR24" s="432" t="s">
        <v>806</v>
      </c>
      <c r="GS24" s="432" t="s">
        <v>807</v>
      </c>
      <c r="GT24" s="432" t="s">
        <v>809</v>
      </c>
      <c r="GU24" s="432" t="s">
        <v>810</v>
      </c>
      <c r="GV24" s="432" t="s">
        <v>811</v>
      </c>
      <c r="GW24" s="432" t="s">
        <v>813</v>
      </c>
      <c r="GX24" s="432" t="s">
        <v>814</v>
      </c>
      <c r="GY24" s="432" t="s">
        <v>815</v>
      </c>
      <c r="GZ24" s="432" t="s">
        <v>817</v>
      </c>
      <c r="HA24" s="432" t="s">
        <v>818</v>
      </c>
      <c r="HB24" s="432" t="s">
        <v>820</v>
      </c>
      <c r="HC24" s="432" t="s">
        <v>822</v>
      </c>
      <c r="HD24" s="432" t="s">
        <v>824</v>
      </c>
      <c r="HE24" s="432" t="s">
        <v>825</v>
      </c>
      <c r="HF24" s="432" t="s">
        <v>827</v>
      </c>
      <c r="HG24" s="432" t="s">
        <v>828</v>
      </c>
      <c r="HH24" s="432" t="s">
        <v>830</v>
      </c>
      <c r="HI24" s="432" t="s">
        <v>832</v>
      </c>
      <c r="HJ24" s="432" t="s">
        <v>834</v>
      </c>
      <c r="HK24" s="432" t="s">
        <v>835</v>
      </c>
      <c r="HL24" s="432" t="s">
        <v>837</v>
      </c>
      <c r="HM24" s="432" t="s">
        <v>838</v>
      </c>
      <c r="HN24" s="432" t="s">
        <v>840</v>
      </c>
      <c r="HO24" s="432" t="s">
        <v>843</v>
      </c>
      <c r="HQ24" s="572"/>
    </row>
    <row r="25" spans="1:227" x14ac:dyDescent="0.25">
      <c r="A25" s="83" t="s">
        <v>582</v>
      </c>
      <c r="B25" s="83" t="s">
        <v>582</v>
      </c>
      <c r="C25" s="140">
        <v>1</v>
      </c>
      <c r="D25" s="140">
        <v>1</v>
      </c>
      <c r="E25" s="139">
        <v>0.99502065283390406</v>
      </c>
      <c r="F25" s="139">
        <v>0.38809847538974807</v>
      </c>
      <c r="G25" s="139">
        <v>0.38860191094649232</v>
      </c>
      <c r="H25" s="139">
        <v>0.17945993247519265</v>
      </c>
      <c r="I25" s="139">
        <v>0.18327385303341101</v>
      </c>
      <c r="J25" s="139">
        <v>0.19408590830419914</v>
      </c>
      <c r="K25" s="139">
        <v>0.199216050132206</v>
      </c>
      <c r="L25" s="139">
        <v>0.20446037557683699</v>
      </c>
      <c r="M25" s="139">
        <v>0.20983000529712109</v>
      </c>
      <c r="N25" s="139">
        <v>0.21471364065693302</v>
      </c>
      <c r="O25" s="139">
        <v>0.21263269880226801</v>
      </c>
      <c r="P25" s="139">
        <v>0.2202757780754924</v>
      </c>
      <c r="Q25" s="139">
        <v>0.218399194787845</v>
      </c>
      <c r="R25" s="200">
        <v>0.21167564691702398</v>
      </c>
      <c r="S25" s="200">
        <v>0.21781443955198199</v>
      </c>
      <c r="T25" s="139">
        <v>0.21953458540789345</v>
      </c>
      <c r="U25" s="139">
        <v>0.22254168972174346</v>
      </c>
      <c r="V25" s="139">
        <v>0.22726634459127121</v>
      </c>
      <c r="W25" s="200">
        <v>0.22764022502630799</v>
      </c>
      <c r="X25" s="139">
        <v>0.23026460401796087</v>
      </c>
      <c r="Y25" s="139">
        <v>0.232049017962836</v>
      </c>
      <c r="Z25" s="139">
        <v>0.23014303630297817</v>
      </c>
      <c r="AA25" s="139">
        <v>0.23247833325307155</v>
      </c>
      <c r="AB25" s="139">
        <v>0.23277361753972697</v>
      </c>
      <c r="AC25" s="139">
        <v>0.23313350695015</v>
      </c>
      <c r="AD25" s="139">
        <v>0.23624432380812202</v>
      </c>
      <c r="AE25" s="139">
        <v>0.23740226533541903</v>
      </c>
      <c r="AF25" s="139">
        <v>0.23877357691913101</v>
      </c>
      <c r="AG25" s="139">
        <v>0.23990412787656099</v>
      </c>
      <c r="AH25" s="139">
        <v>0.24054276999223997</v>
      </c>
      <c r="AI25" s="139">
        <v>0.24106147312276899</v>
      </c>
      <c r="AJ25" s="139">
        <v>0.24142636553143401</v>
      </c>
      <c r="AK25" s="139">
        <v>0.243455656340825</v>
      </c>
      <c r="AL25" s="139">
        <v>0.244348499529734</v>
      </c>
      <c r="AM25" s="139">
        <v>0.245846588707264</v>
      </c>
      <c r="AN25" s="139">
        <v>0.24663070362391501</v>
      </c>
      <c r="AO25" s="139">
        <v>0.24711042781871501</v>
      </c>
      <c r="AP25" s="139">
        <v>0.24491692580687102</v>
      </c>
      <c r="AQ25" s="139">
        <v>0.24373975453611199</v>
      </c>
      <c r="AR25" s="139">
        <v>0.24485542523252801</v>
      </c>
      <c r="AS25" s="139">
        <v>0.24459471455541298</v>
      </c>
      <c r="AT25" s="139">
        <v>0.24626165134693001</v>
      </c>
      <c r="AU25" s="139">
        <v>0.24667571816873998</v>
      </c>
      <c r="AV25" s="139">
        <v>0.24657119854288398</v>
      </c>
      <c r="AW25" s="139">
        <v>0.249297845933104</v>
      </c>
      <c r="AX25" s="139">
        <v>0.24821653003850902</v>
      </c>
      <c r="AY25" s="139">
        <v>0.24958981452625498</v>
      </c>
      <c r="AZ25" s="139">
        <v>0.25031126012806598</v>
      </c>
      <c r="BA25" s="139">
        <v>0.25146100276112598</v>
      </c>
      <c r="BB25" s="139">
        <v>0.252809855076297</v>
      </c>
      <c r="BC25" s="139">
        <v>0.25358611452437002</v>
      </c>
      <c r="BD25" s="139">
        <v>0.25370991386397601</v>
      </c>
      <c r="BE25" s="139">
        <v>0.25413841617878602</v>
      </c>
      <c r="BF25" s="139">
        <v>0.25460411663888399</v>
      </c>
      <c r="BG25" s="139">
        <v>0.25419340202208301</v>
      </c>
      <c r="BH25" s="139">
        <v>0.25414075538918807</v>
      </c>
      <c r="BI25" s="139">
        <v>0.25459061186594401</v>
      </c>
      <c r="BJ25" s="139">
        <v>0.253556689029585</v>
      </c>
      <c r="BK25" s="139">
        <v>0.25367105582905303</v>
      </c>
      <c r="BL25" s="139">
        <v>0.25210837508045902</v>
      </c>
      <c r="BM25" s="139">
        <v>0.25255564163764305</v>
      </c>
      <c r="BN25" s="139">
        <v>0.25222665599323701</v>
      </c>
      <c r="BO25" s="139">
        <v>0.25274510997609501</v>
      </c>
      <c r="BP25" s="139">
        <v>0.25286876378510803</v>
      </c>
      <c r="BQ25" s="139">
        <v>0.25330601560051902</v>
      </c>
      <c r="BR25" s="139">
        <v>0.25341299185398297</v>
      </c>
      <c r="BS25" s="139">
        <v>0.25280572207588203</v>
      </c>
      <c r="BT25" s="139">
        <v>0.25317328633291603</v>
      </c>
      <c r="BU25" s="139">
        <v>0.25394686064555999</v>
      </c>
      <c r="BV25" s="139">
        <v>0.25381122091638597</v>
      </c>
      <c r="BW25" s="139">
        <v>0.25276309270441305</v>
      </c>
      <c r="BX25" s="139">
        <v>0.25286628915506604</v>
      </c>
      <c r="BY25" s="139">
        <v>0.25076068724279998</v>
      </c>
      <c r="BZ25" s="139">
        <v>0.25211838271451903</v>
      </c>
      <c r="CA25" s="139">
        <v>0.25106250351059906</v>
      </c>
      <c r="CB25" s="139">
        <v>0.25015101232627701</v>
      </c>
      <c r="CC25" s="139">
        <v>0.25001459728071396</v>
      </c>
      <c r="CD25" s="139">
        <v>0.25213401109553402</v>
      </c>
      <c r="CE25" s="139">
        <v>0.25217461858322998</v>
      </c>
      <c r="CF25" s="139">
        <v>0.25299106536201998</v>
      </c>
      <c r="CG25" s="139">
        <v>0.25323742583548098</v>
      </c>
      <c r="CH25" s="139">
        <v>0.25234860340318999</v>
      </c>
      <c r="CI25" s="139">
        <v>0.25115668136306302</v>
      </c>
      <c r="CJ25" s="139">
        <v>0.25084512598697606</v>
      </c>
      <c r="CK25" s="139">
        <v>0.25091840721845599</v>
      </c>
      <c r="CL25" s="139">
        <v>0.251766177974593</v>
      </c>
      <c r="CM25" s="139">
        <v>0.25216622553421103</v>
      </c>
      <c r="CN25" s="139">
        <v>0.25361499449381797</v>
      </c>
      <c r="CO25" s="139">
        <v>0.25484242003905405</v>
      </c>
      <c r="CP25" s="139">
        <v>0.25574535120994096</v>
      </c>
      <c r="CQ25" s="139">
        <v>0.25665352184469303</v>
      </c>
      <c r="CR25" s="139">
        <v>0.25768523533334503</v>
      </c>
      <c r="CS25" s="139">
        <v>0.25888567910165505</v>
      </c>
      <c r="CT25" s="139">
        <v>0.25971000693825702</v>
      </c>
      <c r="CU25" s="139">
        <v>0.259990279071935</v>
      </c>
      <c r="CV25" s="139">
        <v>0.26123641647040002</v>
      </c>
      <c r="CW25" s="139">
        <v>0.26140809522127201</v>
      </c>
      <c r="CX25" s="139">
        <v>0.26232273826400698</v>
      </c>
      <c r="CY25" s="139">
        <v>0.26301406630878804</v>
      </c>
      <c r="CZ25" s="139">
        <v>0.26398215551840104</v>
      </c>
      <c r="DA25" s="139">
        <v>0.26418644296698701</v>
      </c>
      <c r="DB25" s="139">
        <v>0.26379242011451703</v>
      </c>
      <c r="DC25" s="139">
        <v>0.26455329170379499</v>
      </c>
      <c r="DD25" s="139">
        <v>0.264656001448348</v>
      </c>
      <c r="DE25" s="139">
        <v>0.26565028594850898</v>
      </c>
      <c r="DF25" s="139">
        <v>0.26580479258863499</v>
      </c>
      <c r="DG25" s="139">
        <v>0.26596958535022802</v>
      </c>
      <c r="DH25" s="139">
        <v>0.26691745524516602</v>
      </c>
      <c r="DI25" s="139">
        <v>0.26629757842787599</v>
      </c>
      <c r="DJ25" s="139">
        <v>0.26644066997350402</v>
      </c>
      <c r="DK25" s="139">
        <v>0.26640000000000003</v>
      </c>
      <c r="DL25" s="139">
        <v>0.26852226277786401</v>
      </c>
      <c r="DM25" s="139">
        <v>0.26753727795967502</v>
      </c>
      <c r="DN25" s="139">
        <v>0.2676</v>
      </c>
      <c r="DO25" s="139">
        <v>0.27089999999999997</v>
      </c>
      <c r="DP25" s="139">
        <v>0.27129999999999999</v>
      </c>
      <c r="DQ25" s="139">
        <v>0.27143174684742705</v>
      </c>
      <c r="DR25" s="139">
        <v>0.27360000000000001</v>
      </c>
      <c r="DS25" s="139">
        <v>0.27450000000000002</v>
      </c>
      <c r="DT25" s="139">
        <v>0.27510000000000001</v>
      </c>
      <c r="DU25" s="139">
        <v>0.27460000000000001</v>
      </c>
      <c r="DV25" s="139">
        <v>0.27500000000000002</v>
      </c>
      <c r="DW25" s="139">
        <v>0.27460000000000001</v>
      </c>
      <c r="DX25" s="139">
        <v>0.27489999999999998</v>
      </c>
      <c r="DY25" s="139">
        <v>0.27529999999999999</v>
      </c>
      <c r="DZ25" s="139">
        <v>0.27579999999999999</v>
      </c>
      <c r="EA25" s="139">
        <v>0.2757</v>
      </c>
      <c r="EB25" s="139">
        <v>0.27550000000000002</v>
      </c>
      <c r="EC25" s="139">
        <v>0.27600000000000002</v>
      </c>
      <c r="ED25" s="139">
        <v>0.27679999999999999</v>
      </c>
      <c r="EE25" s="139">
        <v>0.27710000000000001</v>
      </c>
      <c r="EF25" s="139">
        <v>0.27589999999999998</v>
      </c>
      <c r="EG25" s="139">
        <v>0.2757</v>
      </c>
      <c r="EH25" s="139">
        <v>0.2757</v>
      </c>
      <c r="EI25" s="139">
        <v>0.27629999999999999</v>
      </c>
      <c r="EJ25" s="139">
        <v>0.27639999999999998</v>
      </c>
      <c r="EK25" s="139">
        <v>0.27889999999999998</v>
      </c>
      <c r="EL25" s="139">
        <v>0.27860000000000001</v>
      </c>
      <c r="EM25" s="139">
        <v>0.27939999999999998</v>
      </c>
      <c r="EN25" s="139">
        <v>0.27979999999999999</v>
      </c>
      <c r="EO25" s="139">
        <v>0.28010000000000002</v>
      </c>
      <c r="EP25" s="139">
        <v>0.28079999999999999</v>
      </c>
      <c r="EQ25" s="139">
        <v>0.28160000000000002</v>
      </c>
      <c r="ER25" s="139">
        <v>0.28120000000000001</v>
      </c>
      <c r="ES25" s="139">
        <v>0.28189999999999998</v>
      </c>
      <c r="ET25" s="139">
        <v>0.28129999999999999</v>
      </c>
      <c r="EU25" s="139">
        <v>0.28070000000000001</v>
      </c>
      <c r="EV25" s="139">
        <v>0.28410000000000002</v>
      </c>
      <c r="EW25" s="139">
        <v>0.28439999999999999</v>
      </c>
      <c r="EX25" s="139">
        <v>0.28489999999999999</v>
      </c>
      <c r="EY25" s="139">
        <v>0.2853</v>
      </c>
      <c r="EZ25" s="139">
        <v>0.28639999999999999</v>
      </c>
      <c r="FA25" s="139">
        <v>0.28599999999999998</v>
      </c>
      <c r="FB25" s="139">
        <v>0.2873</v>
      </c>
      <c r="FC25" s="139">
        <v>0.28839999999999999</v>
      </c>
      <c r="FD25" s="139">
        <v>0.28899999999999998</v>
      </c>
      <c r="FE25" s="139">
        <v>0.28960000000000002</v>
      </c>
      <c r="FF25" s="139">
        <v>0.28960000000000002</v>
      </c>
      <c r="FG25" s="139">
        <v>0.28739999999999999</v>
      </c>
      <c r="FH25" s="139">
        <v>0.28699999999999998</v>
      </c>
      <c r="FI25" s="139">
        <v>0.2868</v>
      </c>
      <c r="FJ25" s="139">
        <v>0.28749999999999998</v>
      </c>
      <c r="FK25" s="139">
        <v>0.2873</v>
      </c>
      <c r="FL25" s="139">
        <v>0.28710000000000002</v>
      </c>
      <c r="FM25" s="139">
        <v>0.2868</v>
      </c>
      <c r="FN25" s="139">
        <v>0.28699999999999998</v>
      </c>
      <c r="FO25" s="139">
        <v>0.28660000000000002</v>
      </c>
      <c r="FP25" s="139">
        <v>0.28660000000000002</v>
      </c>
      <c r="FQ25" s="139">
        <v>0.2863</v>
      </c>
      <c r="FR25" s="139">
        <v>0.2853</v>
      </c>
      <c r="FS25" s="139">
        <v>0.2848</v>
      </c>
      <c r="FT25" s="139">
        <v>0.28449999999999998</v>
      </c>
      <c r="FU25" s="139">
        <v>0.28399999999999997</v>
      </c>
      <c r="FV25" s="139">
        <v>0.28449999999999998</v>
      </c>
      <c r="FW25" s="139">
        <v>0.28388487284464098</v>
      </c>
      <c r="FX25" s="139">
        <v>0.28419692276084302</v>
      </c>
      <c r="FY25" s="139">
        <v>0.28370000000000001</v>
      </c>
      <c r="FZ25" s="139">
        <v>0.28170000000000001</v>
      </c>
      <c r="GA25" s="139">
        <v>0.28460000000000002</v>
      </c>
      <c r="GB25" s="139">
        <v>0.27979999999999999</v>
      </c>
      <c r="GC25" s="139">
        <v>0.27689999999999998</v>
      </c>
      <c r="GD25" s="139">
        <v>0.27860000000000001</v>
      </c>
      <c r="GE25" s="139">
        <v>0.27260000000000001</v>
      </c>
      <c r="GF25" s="139">
        <v>0.27539999999999998</v>
      </c>
      <c r="GG25" s="139">
        <v>0.27550000000000002</v>
      </c>
      <c r="GH25" s="139">
        <v>0.27239999999999998</v>
      </c>
      <c r="GI25" s="139">
        <v>0.27389999999999998</v>
      </c>
      <c r="GJ25" s="139">
        <v>0.27329999999999999</v>
      </c>
      <c r="GK25" s="139">
        <v>0.2727</v>
      </c>
      <c r="GL25" s="139">
        <v>0.27360000000000001</v>
      </c>
      <c r="GM25" s="139">
        <v>0.27189999999999998</v>
      </c>
      <c r="GN25" s="139">
        <v>0.27310000000000001</v>
      </c>
      <c r="GO25" s="139">
        <v>0.27300000000000002</v>
      </c>
      <c r="GP25" s="139">
        <v>0.27229999999999999</v>
      </c>
      <c r="GQ25" s="139">
        <v>0.27239999999999998</v>
      </c>
      <c r="GR25" s="139">
        <v>0.27060000000000001</v>
      </c>
      <c r="GS25" s="139">
        <v>0.27250000000000002</v>
      </c>
      <c r="GT25" s="139">
        <v>0.27329999999999999</v>
      </c>
      <c r="GU25" s="139">
        <v>0.2727</v>
      </c>
      <c r="GV25" s="139">
        <v>0.27360000000000001</v>
      </c>
      <c r="GW25" s="139">
        <v>0.27360000000000001</v>
      </c>
      <c r="GX25" s="139">
        <v>0.27279999999999999</v>
      </c>
      <c r="GY25" s="139">
        <v>0.2712</v>
      </c>
      <c r="GZ25" s="139">
        <v>0.2712</v>
      </c>
      <c r="HA25" s="139">
        <v>0.27200000000000002</v>
      </c>
      <c r="HB25" s="139">
        <v>0.27439999999999998</v>
      </c>
      <c r="HC25" s="139">
        <v>0.27460000000000001</v>
      </c>
      <c r="HD25" s="139">
        <v>0.27510000000000001</v>
      </c>
      <c r="HE25" s="139">
        <v>0.27379999999999999</v>
      </c>
      <c r="HF25" s="139">
        <v>0.27429999999999999</v>
      </c>
      <c r="HG25" s="139">
        <v>0.27310000000000001</v>
      </c>
      <c r="HH25" s="139">
        <v>0.27539999999999998</v>
      </c>
      <c r="HI25" s="139">
        <v>0.27560000000000001</v>
      </c>
      <c r="HJ25" s="139">
        <v>0.27600000000000002</v>
      </c>
      <c r="HK25" s="139">
        <v>0.27539999999999998</v>
      </c>
      <c r="HL25" s="139">
        <v>0.27529999999999999</v>
      </c>
      <c r="HM25" s="139">
        <v>0.27389999999999998</v>
      </c>
      <c r="HN25" s="139">
        <v>0.27329999999999999</v>
      </c>
      <c r="HO25" s="200">
        <v>0.27610000000000001</v>
      </c>
      <c r="HP25" s="290" t="str">
        <f t="shared" ref="HP25:HP31" si="0">CONCATENATE(A25," (",TEXT(HO25,"0,00%;-;-"),")")</f>
        <v>Generali Basic (27,61%)</v>
      </c>
      <c r="HQ25" s="572"/>
    </row>
    <row r="26" spans="1:227" x14ac:dyDescent="0.25">
      <c r="A26" s="84" t="s">
        <v>69</v>
      </c>
      <c r="B26" s="84" t="s">
        <v>69</v>
      </c>
      <c r="C26" s="138">
        <v>0</v>
      </c>
      <c r="D26" s="138">
        <v>0</v>
      </c>
      <c r="E26" s="138">
        <v>2.8840706009747798E-3</v>
      </c>
      <c r="F26" s="138">
        <v>3.9914811809742805E-3</v>
      </c>
      <c r="G26" s="138">
        <v>6.1384011666358101E-3</v>
      </c>
      <c r="H26" s="138">
        <v>4.5224862713900008E-3</v>
      </c>
      <c r="I26" s="138">
        <v>7.4642155197981504E-3</v>
      </c>
      <c r="J26" s="138">
        <v>1.2874408359086809E-2</v>
      </c>
      <c r="K26" s="138">
        <v>1.7704527945098102E-2</v>
      </c>
      <c r="L26" s="138">
        <v>2.2428200632702899E-2</v>
      </c>
      <c r="M26" s="138">
        <v>2.6461328412359701E-2</v>
      </c>
      <c r="N26" s="138">
        <v>3.0457455116887702E-2</v>
      </c>
      <c r="O26" s="138">
        <v>3.4307477180770193E-2</v>
      </c>
      <c r="P26" s="138">
        <v>4.0099535422856464E-2</v>
      </c>
      <c r="Q26" s="138">
        <v>4.3579002929613996E-2</v>
      </c>
      <c r="R26" s="201">
        <v>4.6174906819852896E-2</v>
      </c>
      <c r="S26" s="201">
        <v>4.9749998152771001E-2</v>
      </c>
      <c r="T26" s="138">
        <v>5.1777646288720121E-2</v>
      </c>
      <c r="U26" s="138">
        <v>5.404380906337574E-2</v>
      </c>
      <c r="V26" s="138">
        <v>5.5768802996095171E-2</v>
      </c>
      <c r="W26" s="201">
        <v>5.9249713011866705E-2</v>
      </c>
      <c r="X26" s="138">
        <v>7.2953450215430926E-2</v>
      </c>
      <c r="Y26" s="138">
        <v>7.7401782960545742E-2</v>
      </c>
      <c r="Z26" s="138">
        <v>7.8222792507477032E-2</v>
      </c>
      <c r="AA26" s="138">
        <v>7.8962900835139183E-2</v>
      </c>
      <c r="AB26" s="138">
        <v>8.0482941333023708E-2</v>
      </c>
      <c r="AC26" s="138">
        <v>8.0212604745491897E-2</v>
      </c>
      <c r="AD26" s="138">
        <v>8.11794820615684E-2</v>
      </c>
      <c r="AE26" s="138">
        <v>8.1821521495996585E-2</v>
      </c>
      <c r="AF26" s="138">
        <v>8.1921425660952799E-2</v>
      </c>
      <c r="AG26" s="138">
        <v>8.4185120538147903E-2</v>
      </c>
      <c r="AH26" s="138">
        <v>8.4908813448966697E-2</v>
      </c>
      <c r="AI26" s="138">
        <v>8.6962721324820011E-2</v>
      </c>
      <c r="AJ26" s="138">
        <v>8.5644540896634008E-2</v>
      </c>
      <c r="AK26" s="138">
        <v>8.5126930996487202E-2</v>
      </c>
      <c r="AL26" s="138">
        <v>8.5712549150016998E-2</v>
      </c>
      <c r="AM26" s="138">
        <v>8.8087518316742608E-2</v>
      </c>
      <c r="AN26" s="138">
        <v>8.9827220233448593E-2</v>
      </c>
      <c r="AO26" s="138">
        <v>8.9336728272403312E-2</v>
      </c>
      <c r="AP26" s="138">
        <v>9.3850334413071695E-2</v>
      </c>
      <c r="AQ26" s="138">
        <v>9.7118550619532992E-2</v>
      </c>
      <c r="AR26" s="138">
        <v>9.8074891746308401E-2</v>
      </c>
      <c r="AS26" s="138">
        <v>9.8962772061572904E-2</v>
      </c>
      <c r="AT26" s="138">
        <v>0.100140986913833</v>
      </c>
      <c r="AU26" s="138">
        <v>0.10072780230085901</v>
      </c>
      <c r="AV26" s="138">
        <v>0.10117901810805199</v>
      </c>
      <c r="AW26" s="138">
        <v>0.10146788248482599</v>
      </c>
      <c r="AX26" s="138">
        <v>0.102240681361005</v>
      </c>
      <c r="AY26" s="138">
        <v>0.10434236060418901</v>
      </c>
      <c r="AZ26" s="138">
        <v>0.104525534548863</v>
      </c>
      <c r="BA26" s="138">
        <v>0.10445209274903999</v>
      </c>
      <c r="BB26" s="138">
        <v>0.105198637422805</v>
      </c>
      <c r="BC26" s="138">
        <v>0.105955594467362</v>
      </c>
      <c r="BD26" s="138">
        <v>0.107729047355238</v>
      </c>
      <c r="BE26" s="138">
        <v>0.10836123750059701</v>
      </c>
      <c r="BF26" s="138">
        <v>0.10862456519883902</v>
      </c>
      <c r="BG26" s="138">
        <v>0.10924910115232099</v>
      </c>
      <c r="BH26" s="138">
        <v>0.11018692294640201</v>
      </c>
      <c r="BI26" s="138">
        <v>0.11151456555772099</v>
      </c>
      <c r="BJ26" s="138">
        <v>0.112001989342397</v>
      </c>
      <c r="BK26" s="138">
        <v>0.11238463260680501</v>
      </c>
      <c r="BL26" s="138">
        <v>0.11264987805184899</v>
      </c>
      <c r="BM26" s="138">
        <v>0.112888619703224</v>
      </c>
      <c r="BN26" s="138">
        <v>0.11232582400013401</v>
      </c>
      <c r="BO26" s="138">
        <v>0.11243187097620999</v>
      </c>
      <c r="BP26" s="138">
        <v>0.11291480328298299</v>
      </c>
      <c r="BQ26" s="138">
        <v>0.11259049552267701</v>
      </c>
      <c r="BR26" s="138">
        <v>0.112916862137381</v>
      </c>
      <c r="BS26" s="138">
        <v>0.11242803905056399</v>
      </c>
      <c r="BT26" s="138">
        <v>0.11272215162861302</v>
      </c>
      <c r="BU26" s="138">
        <v>0.113716638602157</v>
      </c>
      <c r="BV26" s="138">
        <v>0.113515793425696</v>
      </c>
      <c r="BW26" s="138">
        <v>0.11373554717977799</v>
      </c>
      <c r="BX26" s="138">
        <v>0.112695797129767</v>
      </c>
      <c r="BY26" s="138">
        <v>0.113027859416611</v>
      </c>
      <c r="BZ26" s="138">
        <v>0.113262703672782</v>
      </c>
      <c r="CA26" s="138">
        <v>0.11351017750867801</v>
      </c>
      <c r="CB26" s="138">
        <v>0.11409359514502102</v>
      </c>
      <c r="CC26" s="138">
        <v>0.11482747832883901</v>
      </c>
      <c r="CD26" s="138">
        <v>0.11438311060749799</v>
      </c>
      <c r="CE26" s="138">
        <v>0.11440953036554502</v>
      </c>
      <c r="CF26" s="138">
        <v>0.1146270999884</v>
      </c>
      <c r="CG26" s="138">
        <v>0.114772845986004</v>
      </c>
      <c r="CH26" s="138">
        <v>0.115604039507304</v>
      </c>
      <c r="CI26" s="138">
        <v>0.11612304999805</v>
      </c>
      <c r="CJ26" s="138">
        <v>0.11616207954947701</v>
      </c>
      <c r="CK26" s="138">
        <v>0.11632879859628499</v>
      </c>
      <c r="CL26" s="138">
        <v>0.116552727802094</v>
      </c>
      <c r="CM26" s="138">
        <v>0.11653994571632602</v>
      </c>
      <c r="CN26" s="138">
        <v>0.11651832385699401</v>
      </c>
      <c r="CO26" s="138">
        <v>0.11560209751855299</v>
      </c>
      <c r="CP26" s="138">
        <v>0.11578576558918501</v>
      </c>
      <c r="CQ26" s="138">
        <v>0.116091354236897</v>
      </c>
      <c r="CR26" s="138">
        <v>0.116044882206948</v>
      </c>
      <c r="CS26" s="138">
        <v>0.115817899142482</v>
      </c>
      <c r="CT26" s="138">
        <v>0.11607959744701699</v>
      </c>
      <c r="CU26" s="138">
        <v>0.116176484236735</v>
      </c>
      <c r="CV26" s="138">
        <v>0.11686701574880101</v>
      </c>
      <c r="CW26" s="138">
        <v>0.116860015445878</v>
      </c>
      <c r="CX26" s="138">
        <v>0.11790350335711401</v>
      </c>
      <c r="CY26" s="138">
        <v>0.117342055301123</v>
      </c>
      <c r="CZ26" s="138">
        <v>0.11756197613514101</v>
      </c>
      <c r="DA26" s="138">
        <v>0.11771991493975599</v>
      </c>
      <c r="DB26" s="138">
        <v>0.118368691908008</v>
      </c>
      <c r="DC26" s="138">
        <v>0.118234260079233</v>
      </c>
      <c r="DD26" s="138">
        <v>0.11854580156195001</v>
      </c>
      <c r="DE26" s="138">
        <v>0.11941080969829899</v>
      </c>
      <c r="DF26" s="138">
        <v>0.115718086338867</v>
      </c>
      <c r="DG26" s="138">
        <v>0.11617292595576001</v>
      </c>
      <c r="DH26" s="138">
        <v>0.115713246713187</v>
      </c>
      <c r="DI26" s="138">
        <v>0.11618267674987201</v>
      </c>
      <c r="DJ26" s="138">
        <v>0.11730636569689801</v>
      </c>
      <c r="DK26" s="138">
        <v>0.1174</v>
      </c>
      <c r="DL26" s="138">
        <v>0.11711473992697301</v>
      </c>
      <c r="DM26" s="138">
        <v>0.11702457406894601</v>
      </c>
      <c r="DN26" s="138">
        <v>0.1174</v>
      </c>
      <c r="DO26" s="138">
        <v>0.1177</v>
      </c>
      <c r="DP26" s="138">
        <v>0.1177</v>
      </c>
      <c r="DQ26" s="138">
        <v>0.118660838682432</v>
      </c>
      <c r="DR26" s="138">
        <v>0.1173</v>
      </c>
      <c r="DS26" s="138">
        <v>0.1171</v>
      </c>
      <c r="DT26" s="138">
        <v>0.1174</v>
      </c>
      <c r="DU26" s="138">
        <v>0.1176</v>
      </c>
      <c r="DV26" s="138">
        <v>0.1167</v>
      </c>
      <c r="DW26" s="138">
        <v>0.1166</v>
      </c>
      <c r="DX26" s="138">
        <v>0.1173</v>
      </c>
      <c r="DY26" s="138">
        <v>0.1171</v>
      </c>
      <c r="DZ26" s="138">
        <v>0.11749999999999999</v>
      </c>
      <c r="EA26" s="138">
        <v>0.1179</v>
      </c>
      <c r="EB26" s="138">
        <v>0.1178</v>
      </c>
      <c r="EC26" s="138">
        <v>0.11799999999999999</v>
      </c>
      <c r="ED26" s="138">
        <v>0.1178</v>
      </c>
      <c r="EE26" s="138">
        <v>0.1179</v>
      </c>
      <c r="EF26" s="138">
        <v>0.11799999999999999</v>
      </c>
      <c r="EG26" s="138">
        <v>0.1176</v>
      </c>
      <c r="EH26" s="138">
        <v>0.1183</v>
      </c>
      <c r="EI26" s="138">
        <v>0.11840000000000001</v>
      </c>
      <c r="EJ26" s="138">
        <v>0.11890000000000001</v>
      </c>
      <c r="EK26" s="138">
        <v>0.1188</v>
      </c>
      <c r="EL26" s="138">
        <v>0.1192</v>
      </c>
      <c r="EM26" s="138">
        <v>0.11940000000000001</v>
      </c>
      <c r="EN26" s="138">
        <v>0.12</v>
      </c>
      <c r="EO26" s="138">
        <v>0.1202</v>
      </c>
      <c r="EP26" s="138">
        <v>0.1202</v>
      </c>
      <c r="EQ26" s="138">
        <v>0.1207</v>
      </c>
      <c r="ER26" s="138">
        <v>0.1208</v>
      </c>
      <c r="ES26" s="138">
        <v>0.1217</v>
      </c>
      <c r="ET26" s="138">
        <v>0.12230000000000001</v>
      </c>
      <c r="EU26" s="138">
        <v>0.11899999999999999</v>
      </c>
      <c r="EV26" s="138">
        <v>0.12</v>
      </c>
      <c r="EW26" s="138">
        <v>0.1206</v>
      </c>
      <c r="EX26" s="138">
        <v>0.1202</v>
      </c>
      <c r="EY26" s="138">
        <v>0.1203</v>
      </c>
      <c r="EZ26" s="138">
        <v>0.121</v>
      </c>
      <c r="FA26" s="138">
        <v>0.1211</v>
      </c>
      <c r="FB26" s="138">
        <v>0.12089999999999999</v>
      </c>
      <c r="FC26" s="138">
        <v>0.1207</v>
      </c>
      <c r="FD26" s="138">
        <v>0.1207</v>
      </c>
      <c r="FE26" s="138">
        <v>0.12089999999999999</v>
      </c>
      <c r="FF26" s="138">
        <v>0.12230000000000001</v>
      </c>
      <c r="FG26" s="138">
        <v>0.12520000000000001</v>
      </c>
      <c r="FH26" s="138">
        <v>0.12570000000000001</v>
      </c>
      <c r="FI26" s="138">
        <v>0.12570000000000001</v>
      </c>
      <c r="FJ26" s="138">
        <v>0.12620000000000001</v>
      </c>
      <c r="FK26" s="138">
        <v>0.126</v>
      </c>
      <c r="FL26" s="138">
        <v>0.12590000000000001</v>
      </c>
      <c r="FM26" s="138">
        <v>0.12620000000000001</v>
      </c>
      <c r="FN26" s="138">
        <v>0.12540000000000001</v>
      </c>
      <c r="FO26" s="138">
        <v>0.12559999999999999</v>
      </c>
      <c r="FP26" s="138">
        <v>0.125</v>
      </c>
      <c r="FQ26" s="138">
        <v>0.12559999999999999</v>
      </c>
      <c r="FR26" s="138">
        <v>0.12640000000000001</v>
      </c>
      <c r="FS26" s="138">
        <v>0.12670000000000001</v>
      </c>
      <c r="FT26" s="138">
        <v>0.12670000000000001</v>
      </c>
      <c r="FU26" s="138">
        <v>0.12659999999999999</v>
      </c>
      <c r="FV26" s="138">
        <v>0.12670000000000001</v>
      </c>
      <c r="FW26" s="138">
        <v>0.127155291584923</v>
      </c>
      <c r="FX26" s="138">
        <v>0.12690000000000001</v>
      </c>
      <c r="FY26" s="138">
        <v>0.1268</v>
      </c>
      <c r="FZ26" s="138">
        <v>0.12720000000000001</v>
      </c>
      <c r="GA26" s="138">
        <v>0.12609999999999999</v>
      </c>
      <c r="GB26" s="138">
        <v>0.12640000000000001</v>
      </c>
      <c r="GC26" s="138">
        <v>0.125</v>
      </c>
      <c r="GD26" s="138">
        <v>0.12659999999999999</v>
      </c>
      <c r="GE26" s="138">
        <v>0.1235</v>
      </c>
      <c r="GF26" s="138">
        <v>0.123</v>
      </c>
      <c r="GG26" s="138">
        <v>0.1227</v>
      </c>
      <c r="GH26" s="138">
        <v>0.1237</v>
      </c>
      <c r="GI26" s="138">
        <v>0.1235</v>
      </c>
      <c r="GJ26" s="138">
        <v>0.1206</v>
      </c>
      <c r="GK26" s="138">
        <v>0.1212</v>
      </c>
      <c r="GL26" s="138">
        <v>0.1212</v>
      </c>
      <c r="GM26" s="138">
        <v>0.1208</v>
      </c>
      <c r="GN26" s="138">
        <v>0.1196</v>
      </c>
      <c r="GO26" s="138">
        <v>0.11940000000000001</v>
      </c>
      <c r="GP26" s="138">
        <v>0.1186</v>
      </c>
      <c r="GQ26" s="138">
        <v>0.1191</v>
      </c>
      <c r="GR26" s="138">
        <v>0.11890000000000001</v>
      </c>
      <c r="GS26" s="138">
        <v>0.1179</v>
      </c>
      <c r="GT26" s="138">
        <v>0.1169</v>
      </c>
      <c r="GU26" s="138">
        <v>0.1178</v>
      </c>
      <c r="GV26" s="138">
        <v>0.1176</v>
      </c>
      <c r="GW26" s="138">
        <v>0.1173</v>
      </c>
      <c r="GX26" s="138">
        <v>0.1181</v>
      </c>
      <c r="GY26" s="138">
        <v>0.11799999999999999</v>
      </c>
      <c r="GZ26" s="138">
        <v>0.1183</v>
      </c>
      <c r="HA26" s="138">
        <v>0.1183</v>
      </c>
      <c r="HB26" s="138">
        <v>0.1181</v>
      </c>
      <c r="HC26" s="138">
        <v>0.1166</v>
      </c>
      <c r="HD26" s="138">
        <v>0.11650000000000001</v>
      </c>
      <c r="HE26" s="138">
        <v>0.1166</v>
      </c>
      <c r="HF26" s="138">
        <v>0.11700000000000001</v>
      </c>
      <c r="HG26" s="138">
        <v>0.11749999999999999</v>
      </c>
      <c r="HH26" s="138">
        <v>0.1173</v>
      </c>
      <c r="HI26" s="138">
        <v>0.1174</v>
      </c>
      <c r="HJ26" s="138">
        <v>0.1176</v>
      </c>
      <c r="HK26" s="138">
        <v>0.1182</v>
      </c>
      <c r="HL26" s="138">
        <v>0.1186</v>
      </c>
      <c r="HM26" s="138">
        <v>0.11899999999999999</v>
      </c>
      <c r="HN26" s="138">
        <v>0.11890000000000001</v>
      </c>
      <c r="HO26" s="201">
        <v>0.1192</v>
      </c>
      <c r="HP26" s="290" t="str">
        <f t="shared" si="0"/>
        <v>Raiffeisen Future (11,92%)</v>
      </c>
      <c r="HQ26" s="572"/>
    </row>
    <row r="27" spans="1:227" x14ac:dyDescent="0.25">
      <c r="A27" s="84" t="s">
        <v>548</v>
      </c>
      <c r="B27" s="84" t="s">
        <v>548</v>
      </c>
      <c r="C27" s="138">
        <v>0</v>
      </c>
      <c r="D27" s="138">
        <v>0</v>
      </c>
      <c r="E27" s="138">
        <v>2.0952765651207502E-3</v>
      </c>
      <c r="F27" s="138">
        <v>1.5299745432849402E-3</v>
      </c>
      <c r="G27" s="138">
        <v>2.6443287047112746E-3</v>
      </c>
      <c r="H27" s="138">
        <v>5.84228078912749E-3</v>
      </c>
      <c r="I27" s="138">
        <v>9.0854468460094609E-3</v>
      </c>
      <c r="J27" s="138">
        <v>1.0651721369136896E-2</v>
      </c>
      <c r="K27" s="138">
        <v>1.15700637228999E-2</v>
      </c>
      <c r="L27" s="138">
        <v>1.2521273703852401E-2</v>
      </c>
      <c r="M27" s="138">
        <v>1.3847274243011947E-2</v>
      </c>
      <c r="N27" s="138">
        <v>1.5671651438504897E-2</v>
      </c>
      <c r="O27" s="138">
        <v>1.75431763445884E-2</v>
      </c>
      <c r="P27" s="138">
        <v>1.92604887684573E-2</v>
      </c>
      <c r="Q27" s="138">
        <v>2.1410325190852401E-2</v>
      </c>
      <c r="R27" s="201">
        <v>2.4216143878606201E-2</v>
      </c>
      <c r="S27" s="201">
        <v>2.7795218657436199E-2</v>
      </c>
      <c r="T27" s="138">
        <v>2.9980097910718602E-2</v>
      </c>
      <c r="U27" s="138">
        <v>3.1010659358024599E-2</v>
      </c>
      <c r="V27" s="138">
        <v>3.2743924197901272E-2</v>
      </c>
      <c r="W27" s="201">
        <v>3.46729901653339E-2</v>
      </c>
      <c r="X27" s="138">
        <v>3.8060472540993609E-2</v>
      </c>
      <c r="Y27" s="138">
        <v>3.9201544696321221E-2</v>
      </c>
      <c r="Z27" s="138">
        <v>3.948068637293551E-2</v>
      </c>
      <c r="AA27" s="138">
        <v>4.0324368045709061E-2</v>
      </c>
      <c r="AB27" s="138">
        <v>4.3753638623824698E-2</v>
      </c>
      <c r="AC27" s="138">
        <v>4.4523558963350196E-2</v>
      </c>
      <c r="AD27" s="138">
        <v>4.62401126311901E-2</v>
      </c>
      <c r="AE27" s="138">
        <v>4.7059041270042103E-2</v>
      </c>
      <c r="AF27" s="138">
        <v>4.7324176420412201E-2</v>
      </c>
      <c r="AG27" s="138">
        <v>4.8978844680863901E-2</v>
      </c>
      <c r="AH27" s="138">
        <v>4.9480894090107697E-2</v>
      </c>
      <c r="AI27" s="138">
        <v>5.0304592849768098E-2</v>
      </c>
      <c r="AJ27" s="138">
        <v>5.0519495686526097E-2</v>
      </c>
      <c r="AK27" s="138">
        <v>5.0781496810712298E-2</v>
      </c>
      <c r="AL27" s="138">
        <v>5.1575907595574198E-2</v>
      </c>
      <c r="AM27" s="138">
        <v>5.2333187123008294E-2</v>
      </c>
      <c r="AN27" s="138">
        <v>5.3119607466013498E-2</v>
      </c>
      <c r="AO27" s="138">
        <v>5.3785218344471794E-2</v>
      </c>
      <c r="AP27" s="138">
        <v>5.4396386571402201E-2</v>
      </c>
      <c r="AQ27" s="138">
        <v>6.2702996123365301E-2</v>
      </c>
      <c r="AR27" s="138">
        <v>6.3727127279972595E-2</v>
      </c>
      <c r="AS27" s="138">
        <v>6.439199679757579E-2</v>
      </c>
      <c r="AT27" s="138">
        <v>6.5098768977737503E-2</v>
      </c>
      <c r="AU27" s="138">
        <v>6.5892280945552203E-2</v>
      </c>
      <c r="AV27" s="138">
        <v>6.65181880295347E-2</v>
      </c>
      <c r="AW27" s="138">
        <v>6.7311870281667796E-2</v>
      </c>
      <c r="AX27" s="138">
        <v>6.7826990478973601E-2</v>
      </c>
      <c r="AY27" s="138">
        <v>6.7952191448646393E-2</v>
      </c>
      <c r="AZ27" s="138">
        <v>0.20162935121414199</v>
      </c>
      <c r="BA27" s="138">
        <v>0.19971981669807501</v>
      </c>
      <c r="BB27" s="138">
        <v>0.196278207862009</v>
      </c>
      <c r="BC27" s="138">
        <v>0.194771287631997</v>
      </c>
      <c r="BD27" s="138">
        <v>0.19130792117584999</v>
      </c>
      <c r="BE27" s="138">
        <v>0.18748409944155001</v>
      </c>
      <c r="BF27" s="138">
        <v>0.18912797404819201</v>
      </c>
      <c r="BG27" s="138">
        <v>0.188284061529115</v>
      </c>
      <c r="BH27" s="138">
        <v>0.18735702352813002</v>
      </c>
      <c r="BI27" s="138">
        <v>0.186954277228463</v>
      </c>
      <c r="BJ27" s="138">
        <v>0.184936219533406</v>
      </c>
      <c r="BK27" s="138">
        <v>0.186116002383589</v>
      </c>
      <c r="BL27" s="138">
        <v>0.18611632465902</v>
      </c>
      <c r="BM27" s="138">
        <v>0.18643092517445198</v>
      </c>
      <c r="BN27" s="138">
        <v>0.186680768604682</v>
      </c>
      <c r="BO27" s="138">
        <v>0.18654333471220999</v>
      </c>
      <c r="BP27" s="138">
        <v>0.185922444385302</v>
      </c>
      <c r="BQ27" s="138">
        <v>0.18715778905123298</v>
      </c>
      <c r="BR27" s="138">
        <v>0.186019684611818</v>
      </c>
      <c r="BS27" s="138">
        <v>0.18512044678640099</v>
      </c>
      <c r="BT27" s="138">
        <v>0.18440874227331103</v>
      </c>
      <c r="BU27" s="138">
        <v>0.18260116915938102</v>
      </c>
      <c r="BV27" s="138">
        <v>0.18135258039818999</v>
      </c>
      <c r="BW27" s="138">
        <v>0.17995339148997697</v>
      </c>
      <c r="BX27" s="138">
        <v>0.17751033279752798</v>
      </c>
      <c r="BY27" s="138">
        <v>0.17475261519499199</v>
      </c>
      <c r="BZ27" s="138">
        <v>0.17328156836789299</v>
      </c>
      <c r="CA27" s="138">
        <v>0.171614591020327</v>
      </c>
      <c r="CB27" s="138">
        <v>0.17441738015141703</v>
      </c>
      <c r="CC27" s="138">
        <v>0.17409813157016099</v>
      </c>
      <c r="CD27" s="138">
        <v>0.173607592220692</v>
      </c>
      <c r="CE27" s="138">
        <v>0.17267703264543602</v>
      </c>
      <c r="CF27" s="138">
        <v>0.17243406550396601</v>
      </c>
      <c r="CG27" s="138">
        <v>0.17178401720790001</v>
      </c>
      <c r="CH27" s="138">
        <v>0.171777998729882</v>
      </c>
      <c r="CI27" s="138">
        <v>0.17046592025242399</v>
      </c>
      <c r="CJ27" s="138">
        <v>0.180271120121374</v>
      </c>
      <c r="CK27" s="138">
        <v>0.180196096501896</v>
      </c>
      <c r="CL27" s="138">
        <v>0.17980805663139299</v>
      </c>
      <c r="CM27" s="138">
        <v>0.18093869829811002</v>
      </c>
      <c r="CN27" s="138">
        <v>0.18027560981857602</v>
      </c>
      <c r="CO27" s="138">
        <v>0.17955576004616203</v>
      </c>
      <c r="CP27" s="138">
        <v>0.17968018835628</v>
      </c>
      <c r="CQ27" s="138">
        <v>0.17912321900253</v>
      </c>
      <c r="CR27" s="138">
        <v>0.17863099300080601</v>
      </c>
      <c r="CS27" s="138">
        <v>0.17805575510324401</v>
      </c>
      <c r="CT27" s="138">
        <v>0.17752829133497902</v>
      </c>
      <c r="CU27" s="138">
        <v>0.17712486367774699</v>
      </c>
      <c r="CV27" s="138">
        <v>0.17644713721976302</v>
      </c>
      <c r="CW27" s="138">
        <v>0.17464315539601399</v>
      </c>
      <c r="CX27" s="138">
        <v>0.17467329087443603</v>
      </c>
      <c r="CY27" s="138">
        <v>0.17343139992711099</v>
      </c>
      <c r="CZ27" s="138">
        <v>0.17278789604716899</v>
      </c>
      <c r="DA27" s="138">
        <v>0.171609411210842</v>
      </c>
      <c r="DB27" s="138">
        <v>0.17163844221056201</v>
      </c>
      <c r="DC27" s="138">
        <v>0.17104201040685801</v>
      </c>
      <c r="DD27" s="138">
        <v>0.17094307195988301</v>
      </c>
      <c r="DE27" s="138">
        <v>0.17096256873337404</v>
      </c>
      <c r="DF27" s="138">
        <v>0.17022957589047499</v>
      </c>
      <c r="DG27" s="138">
        <v>0.169666765655035</v>
      </c>
      <c r="DH27" s="138">
        <v>0.168764351692474</v>
      </c>
      <c r="DI27" s="138">
        <v>0.16895141268235001</v>
      </c>
      <c r="DJ27" s="138">
        <v>0.16921176730835702</v>
      </c>
      <c r="DK27" s="138">
        <v>0.16850000000000001</v>
      </c>
      <c r="DL27" s="138">
        <v>0.16777709450436099</v>
      </c>
      <c r="DM27" s="138">
        <v>0.16649164269668099</v>
      </c>
      <c r="DN27" s="138">
        <v>0.1661</v>
      </c>
      <c r="DO27" s="138">
        <v>0.1651</v>
      </c>
      <c r="DP27" s="138">
        <v>0.1633</v>
      </c>
      <c r="DQ27" s="138">
        <v>0.162696240099197</v>
      </c>
      <c r="DR27" s="138">
        <v>0.1615</v>
      </c>
      <c r="DS27" s="138">
        <v>0.161</v>
      </c>
      <c r="DT27" s="138">
        <v>0.16</v>
      </c>
      <c r="DU27" s="138">
        <v>0.16009999999999999</v>
      </c>
      <c r="DV27" s="138">
        <v>0.15959999999999999</v>
      </c>
      <c r="DW27" s="138">
        <v>0.1595</v>
      </c>
      <c r="DX27" s="138">
        <v>0.15890000000000001</v>
      </c>
      <c r="DY27" s="138">
        <v>0.15670000000000001</v>
      </c>
      <c r="DZ27" s="138">
        <v>0.15570000000000001</v>
      </c>
      <c r="EA27" s="138">
        <v>0.1552</v>
      </c>
      <c r="EB27" s="138">
        <v>0.15490000000000001</v>
      </c>
      <c r="EC27" s="138">
        <v>0.1547</v>
      </c>
      <c r="ED27" s="138">
        <v>0.15390000000000001</v>
      </c>
      <c r="EE27" s="138">
        <v>0.153</v>
      </c>
      <c r="EF27" s="138">
        <v>0.1515</v>
      </c>
      <c r="EG27" s="138">
        <v>0.1517</v>
      </c>
      <c r="EH27" s="138">
        <v>0.1507</v>
      </c>
      <c r="EI27" s="138">
        <v>0.15040000000000001</v>
      </c>
      <c r="EJ27" s="138">
        <v>0.15010000000000001</v>
      </c>
      <c r="EK27" s="138">
        <v>0.1489</v>
      </c>
      <c r="EL27" s="138">
        <v>0.1482</v>
      </c>
      <c r="EM27" s="138">
        <v>0.14729999999999999</v>
      </c>
      <c r="EN27" s="138">
        <v>0.14710000000000001</v>
      </c>
      <c r="EO27" s="138">
        <v>0.14710000000000001</v>
      </c>
      <c r="EP27" s="138">
        <v>0.14610000000000001</v>
      </c>
      <c r="EQ27" s="138">
        <v>0.1457</v>
      </c>
      <c r="ER27" s="138">
        <v>0.14369999999999999</v>
      </c>
      <c r="ES27" s="138">
        <v>0.1447</v>
      </c>
      <c r="ET27" s="138">
        <v>0.14380000000000001</v>
      </c>
      <c r="EU27" s="138">
        <v>0.1399</v>
      </c>
      <c r="EV27" s="138">
        <v>0.1389</v>
      </c>
      <c r="EW27" s="138">
        <v>0.13800000000000001</v>
      </c>
      <c r="EX27" s="138">
        <v>0.13739999999999999</v>
      </c>
      <c r="EY27" s="138">
        <v>0.13689999999999999</v>
      </c>
      <c r="EZ27" s="138">
        <v>0.13639999999999999</v>
      </c>
      <c r="FA27" s="138">
        <v>0.1366</v>
      </c>
      <c r="FB27" s="138">
        <v>0.1358</v>
      </c>
      <c r="FC27" s="138">
        <v>0.13469999999999999</v>
      </c>
      <c r="FD27" s="138">
        <v>0.13370000000000001</v>
      </c>
      <c r="FE27" s="138">
        <v>0.1331</v>
      </c>
      <c r="FF27" s="138">
        <v>0.13300000000000001</v>
      </c>
      <c r="FG27" s="138">
        <v>0.13589999999999999</v>
      </c>
      <c r="FH27" s="138">
        <v>0.13489999999999999</v>
      </c>
      <c r="FI27" s="138">
        <v>0.1341</v>
      </c>
      <c r="FJ27" s="138">
        <v>0.1338</v>
      </c>
      <c r="FK27" s="138">
        <v>0.13339999999999999</v>
      </c>
      <c r="FL27" s="138">
        <v>0.1331</v>
      </c>
      <c r="FM27" s="138">
        <v>0.13289999999999999</v>
      </c>
      <c r="FN27" s="138">
        <v>0.1323</v>
      </c>
      <c r="FO27" s="138">
        <v>0.13170000000000001</v>
      </c>
      <c r="FP27" s="138">
        <v>0.13070000000000001</v>
      </c>
      <c r="FQ27" s="138">
        <v>0.13059999999999999</v>
      </c>
      <c r="FR27" s="138">
        <v>0.13070000000000001</v>
      </c>
      <c r="FS27" s="138">
        <v>0.13070000000000001</v>
      </c>
      <c r="FT27" s="138">
        <v>0.13039999999999999</v>
      </c>
      <c r="FU27" s="138">
        <v>0.1298</v>
      </c>
      <c r="FV27" s="138">
        <v>0.12889999999999999</v>
      </c>
      <c r="FW27" s="138">
        <v>0.128949728534758</v>
      </c>
      <c r="FX27" s="138">
        <v>0.1283</v>
      </c>
      <c r="FY27" s="138">
        <v>0.12770000000000001</v>
      </c>
      <c r="FZ27" s="138">
        <v>0.1278</v>
      </c>
      <c r="GA27" s="138">
        <v>0.12570000000000001</v>
      </c>
      <c r="GB27" s="138">
        <v>0.1258</v>
      </c>
      <c r="GC27" s="138">
        <v>0.1234</v>
      </c>
      <c r="GD27" s="138">
        <v>0.1249</v>
      </c>
      <c r="GE27" s="138">
        <v>0.1242</v>
      </c>
      <c r="GF27" s="138">
        <v>0.1246</v>
      </c>
      <c r="GG27" s="138">
        <v>0.1242</v>
      </c>
      <c r="GH27" s="138">
        <v>0.12330000000000001</v>
      </c>
      <c r="GI27" s="138">
        <v>0.123</v>
      </c>
      <c r="GJ27" s="138">
        <v>0.1178</v>
      </c>
      <c r="GK27" s="138">
        <v>0.1167</v>
      </c>
      <c r="GL27" s="138">
        <v>0.1172</v>
      </c>
      <c r="GM27" s="138">
        <v>0.11559999999999999</v>
      </c>
      <c r="GN27" s="138">
        <v>0.1154</v>
      </c>
      <c r="GO27" s="138">
        <v>0.11409999999999999</v>
      </c>
      <c r="GP27" s="138">
        <v>0.1128</v>
      </c>
      <c r="GQ27" s="138">
        <v>0.1114</v>
      </c>
      <c r="GR27" s="138">
        <v>0.1111</v>
      </c>
      <c r="GS27" s="138">
        <v>0.11070000000000001</v>
      </c>
      <c r="GT27" s="138">
        <v>0.10979999999999999</v>
      </c>
      <c r="GU27" s="138">
        <v>0.1094</v>
      </c>
      <c r="GV27" s="138">
        <v>0.109</v>
      </c>
      <c r="GW27" s="138">
        <v>0.10929999999999999</v>
      </c>
      <c r="GX27" s="138">
        <v>0.1087</v>
      </c>
      <c r="GY27" s="138">
        <v>0.108</v>
      </c>
      <c r="GZ27" s="138">
        <v>0.1072</v>
      </c>
      <c r="HA27" s="138">
        <v>0.1071</v>
      </c>
      <c r="HB27" s="138">
        <v>0.10639999999999999</v>
      </c>
      <c r="HC27" s="138">
        <v>0.1042</v>
      </c>
      <c r="HD27" s="138">
        <v>0.104</v>
      </c>
      <c r="HE27" s="138">
        <v>0.10340000000000001</v>
      </c>
      <c r="HF27" s="138">
        <v>0.10290000000000001</v>
      </c>
      <c r="HG27" s="138">
        <v>0.1021</v>
      </c>
      <c r="HH27" s="138">
        <v>0.1013</v>
      </c>
      <c r="HI27" s="138">
        <v>0.1009</v>
      </c>
      <c r="HJ27" s="138">
        <v>0.1</v>
      </c>
      <c r="HK27" s="138">
        <v>9.9299999999999999E-2</v>
      </c>
      <c r="HL27" s="138">
        <v>9.8799999999999999E-2</v>
      </c>
      <c r="HM27" s="138">
        <v>9.8699999999999996E-2</v>
      </c>
      <c r="HN27" s="138">
        <v>9.8199999999999996E-2</v>
      </c>
      <c r="HO27" s="201">
        <v>9.8599999999999993E-2</v>
      </c>
      <c r="HP27" s="290" t="str">
        <f t="shared" si="0"/>
        <v>DDOR Garant Ekvilibrio (9,86%)</v>
      </c>
      <c r="HQ27" s="562"/>
      <c r="HR27" s="495"/>
    </row>
    <row r="28" spans="1:227" x14ac:dyDescent="0.25">
      <c r="A28" s="84" t="s">
        <v>101</v>
      </c>
      <c r="B28" s="84" t="s">
        <v>101</v>
      </c>
      <c r="C28" s="138">
        <v>0</v>
      </c>
      <c r="D28" s="138">
        <v>0</v>
      </c>
      <c r="E28" s="138">
        <v>0</v>
      </c>
      <c r="F28" s="138">
        <v>0</v>
      </c>
      <c r="G28" s="138">
        <v>0</v>
      </c>
      <c r="H28" s="138">
        <v>0.54152311417356669</v>
      </c>
      <c r="I28" s="138">
        <v>0.53260856256228495</v>
      </c>
      <c r="J28" s="138">
        <v>0.51663851472722289</v>
      </c>
      <c r="K28" s="138">
        <v>0.51034547045318901</v>
      </c>
      <c r="L28" s="138">
        <v>0.50178544318500506</v>
      </c>
      <c r="M28" s="138">
        <v>0.49377875538708738</v>
      </c>
      <c r="N28" s="138">
        <v>0.48892821824119903</v>
      </c>
      <c r="O28" s="138">
        <v>0.48419904659311302</v>
      </c>
      <c r="P28" s="138">
        <v>0.47297917375824178</v>
      </c>
      <c r="Q28" s="138">
        <v>0.47196945553074199</v>
      </c>
      <c r="R28" s="201">
        <v>0.47145490316535504</v>
      </c>
      <c r="S28" s="201">
        <v>0.46843804186879101</v>
      </c>
      <c r="T28" s="138">
        <v>0.46600142616787643</v>
      </c>
      <c r="U28" s="138">
        <v>0.46229129494159438</v>
      </c>
      <c r="V28" s="138">
        <v>0.46013185822891234</v>
      </c>
      <c r="W28" s="201">
        <v>0.46122013358043101</v>
      </c>
      <c r="X28" s="138">
        <v>0.44318513583499858</v>
      </c>
      <c r="Y28" s="138">
        <v>0.44088989689567271</v>
      </c>
      <c r="Z28" s="138">
        <v>0.43954809814670159</v>
      </c>
      <c r="AA28" s="138">
        <v>0.43446329057418359</v>
      </c>
      <c r="AB28" s="138">
        <v>0.43033938068567101</v>
      </c>
      <c r="AC28" s="138">
        <v>0.42959592318315998</v>
      </c>
      <c r="AD28" s="138">
        <v>0.42703932541941703</v>
      </c>
      <c r="AE28" s="138">
        <v>0.42535348048348098</v>
      </c>
      <c r="AF28" s="138">
        <v>0.424851623362692</v>
      </c>
      <c r="AG28" s="138">
        <v>0.42335344892473603</v>
      </c>
      <c r="AH28" s="138">
        <v>0.42264151293005403</v>
      </c>
      <c r="AI28" s="138">
        <v>0.42033322510671201</v>
      </c>
      <c r="AJ28" s="138">
        <v>0.42493616299898901</v>
      </c>
      <c r="AK28" s="138">
        <v>0.424680748023888</v>
      </c>
      <c r="AL28" s="138">
        <v>0.42331135338773102</v>
      </c>
      <c r="AM28" s="138">
        <v>0.42166827997154105</v>
      </c>
      <c r="AN28" s="138">
        <v>0.418902921914861</v>
      </c>
      <c r="AO28" s="138">
        <v>0.417787436982413</v>
      </c>
      <c r="AP28" s="138">
        <v>0.41605378015233696</v>
      </c>
      <c r="AQ28" s="138">
        <v>0.41575364276614202</v>
      </c>
      <c r="AR28" s="138">
        <v>0.41393578322270902</v>
      </c>
      <c r="AS28" s="138">
        <v>0.41077563685707497</v>
      </c>
      <c r="AT28" s="138">
        <v>0.40822585123838201</v>
      </c>
      <c r="AU28" s="138">
        <v>0.40706564500324299</v>
      </c>
      <c r="AV28" s="138">
        <v>0.407269541143219</v>
      </c>
      <c r="AW28" s="138">
        <v>0.40370184989829799</v>
      </c>
      <c r="AX28" s="138">
        <v>0.40631145697268006</v>
      </c>
      <c r="AY28" s="138">
        <v>0.40836687820089701</v>
      </c>
      <c r="AZ28" s="138">
        <v>0.40875407333615504</v>
      </c>
      <c r="BA28" s="138">
        <v>0.40980321472497105</v>
      </c>
      <c r="BB28" s="138">
        <v>0.41476427492212498</v>
      </c>
      <c r="BC28" s="138">
        <v>0.41580865114493898</v>
      </c>
      <c r="BD28" s="138">
        <v>0.41738015670679401</v>
      </c>
      <c r="BE28" s="138">
        <v>0.42002507071307799</v>
      </c>
      <c r="BF28" s="138">
        <v>0.41659644108107202</v>
      </c>
      <c r="BG28" s="138">
        <v>0.41727760543016301</v>
      </c>
      <c r="BH28" s="138">
        <v>0.41703725829301103</v>
      </c>
      <c r="BI28" s="138">
        <v>0.415187845259886</v>
      </c>
      <c r="BJ28" s="138">
        <v>0.41750493493519897</v>
      </c>
      <c r="BK28" s="138">
        <v>0.41489186768605196</v>
      </c>
      <c r="BL28" s="138">
        <v>0.41556176566842501</v>
      </c>
      <c r="BM28" s="138">
        <v>0.41429948393840904</v>
      </c>
      <c r="BN28" s="138">
        <v>0.414306491099385</v>
      </c>
      <c r="BO28" s="138">
        <v>0.41349050275107496</v>
      </c>
      <c r="BP28" s="138">
        <v>0.41308559971775599</v>
      </c>
      <c r="BQ28" s="138">
        <v>0.41063464678057199</v>
      </c>
      <c r="BR28" s="138">
        <v>0.41104773298526198</v>
      </c>
      <c r="BS28" s="138">
        <v>0.412658477350627</v>
      </c>
      <c r="BT28" s="138">
        <v>0.41229783881530302</v>
      </c>
      <c r="BU28" s="138">
        <v>0.41207384083975401</v>
      </c>
      <c r="BV28" s="138">
        <v>0.41324295102865599</v>
      </c>
      <c r="BW28" s="138">
        <v>0.41510463654408203</v>
      </c>
      <c r="BX28" s="138">
        <v>0.41762884764088903</v>
      </c>
      <c r="BY28" s="138">
        <v>0.42119691420738808</v>
      </c>
      <c r="BZ28" s="138">
        <v>0.42044266261959401</v>
      </c>
      <c r="CA28" s="138">
        <v>0.42260807702638498</v>
      </c>
      <c r="CB28" s="138">
        <v>0.42464217013175598</v>
      </c>
      <c r="CC28" s="138">
        <v>0.42397364532069498</v>
      </c>
      <c r="CD28" s="138">
        <v>0.422121812141455</v>
      </c>
      <c r="CE28" s="138">
        <v>0.42279725208232605</v>
      </c>
      <c r="CF28" s="138">
        <v>0.42194994595097707</v>
      </c>
      <c r="CG28" s="138">
        <v>0.422197991997383</v>
      </c>
      <c r="CH28" s="138">
        <v>0.42266848142629704</v>
      </c>
      <c r="CI28" s="138">
        <v>0.42484224847743302</v>
      </c>
      <c r="CJ28" s="138">
        <v>0.42551558693187302</v>
      </c>
      <c r="CK28" s="138">
        <v>0.42542079019169798</v>
      </c>
      <c r="CL28" s="138">
        <v>0.42473624182947201</v>
      </c>
      <c r="CM28" s="138">
        <v>0.42266465792410601</v>
      </c>
      <c r="CN28" s="138">
        <v>0.421856949804994</v>
      </c>
      <c r="CO28" s="138">
        <v>0.42233592044855101</v>
      </c>
      <c r="CP28" s="138">
        <v>0.42098509293215397</v>
      </c>
      <c r="CQ28" s="138">
        <v>0.42021717975155604</v>
      </c>
      <c r="CR28" s="138">
        <v>0.41958364260797404</v>
      </c>
      <c r="CS28" s="138">
        <v>0.41895171436085404</v>
      </c>
      <c r="CT28" s="138">
        <v>0.41842821600618002</v>
      </c>
      <c r="CU28" s="138">
        <v>0.418212143975425</v>
      </c>
      <c r="CV28" s="138">
        <v>0.41667698362963901</v>
      </c>
      <c r="CW28" s="138">
        <v>0.416625922118665</v>
      </c>
      <c r="CX28" s="138">
        <v>0.41463189618416901</v>
      </c>
      <c r="CY28" s="138">
        <v>0.41571478815794399</v>
      </c>
      <c r="CZ28" s="138">
        <v>0.41501763181879303</v>
      </c>
      <c r="DA28" s="138">
        <v>0.41571996832827401</v>
      </c>
      <c r="DB28" s="138">
        <v>0.41527861963414697</v>
      </c>
      <c r="DC28" s="138">
        <v>0.41475769020353198</v>
      </c>
      <c r="DD28" s="138">
        <v>0.41400727817431698</v>
      </c>
      <c r="DE28" s="138">
        <v>0.41163620423443903</v>
      </c>
      <c r="DF28" s="138">
        <v>0.41632778466844006</v>
      </c>
      <c r="DG28" s="138">
        <v>0.41612241395224503</v>
      </c>
      <c r="DH28" s="138">
        <v>0.41594836125422902</v>
      </c>
      <c r="DI28" s="138">
        <v>0.414970017581901</v>
      </c>
      <c r="DJ28" s="138">
        <v>0.41294492139401096</v>
      </c>
      <c r="DK28" s="138">
        <v>0.41339999999999999</v>
      </c>
      <c r="DL28" s="138">
        <v>0.41209199712780503</v>
      </c>
      <c r="DM28" s="138">
        <v>0.41426712936369503</v>
      </c>
      <c r="DN28" s="138">
        <v>0.41310000000000002</v>
      </c>
      <c r="DO28" s="138">
        <v>0.41060000000000002</v>
      </c>
      <c r="DP28" s="138">
        <v>0.4118</v>
      </c>
      <c r="DQ28" s="138">
        <v>0.41075407428030103</v>
      </c>
      <c r="DR28" s="138">
        <v>0.41060000000000002</v>
      </c>
      <c r="DS28" s="138">
        <v>0.41039999999999999</v>
      </c>
      <c r="DT28" s="138">
        <v>0.41010000000000002</v>
      </c>
      <c r="DU28" s="138">
        <v>0.40960000000000002</v>
      </c>
      <c r="DV28" s="138">
        <v>0.40939999999999999</v>
      </c>
      <c r="DW28" s="138">
        <v>0.40949999999999998</v>
      </c>
      <c r="DX28" s="138">
        <v>0.40860000000000002</v>
      </c>
      <c r="DY28" s="138">
        <v>0.40989999999999999</v>
      </c>
      <c r="DZ28" s="138">
        <v>0.4098</v>
      </c>
      <c r="EA28" s="138">
        <v>0.40949999999999998</v>
      </c>
      <c r="EB28" s="138">
        <v>0.4098</v>
      </c>
      <c r="EC28" s="138">
        <v>0.40870000000000001</v>
      </c>
      <c r="ED28" s="138">
        <v>0.40839999999999999</v>
      </c>
      <c r="EE28" s="138">
        <v>0.4083</v>
      </c>
      <c r="EF28" s="138">
        <v>0.40970000000000001</v>
      </c>
      <c r="EG28" s="138">
        <v>0.40910000000000002</v>
      </c>
      <c r="EH28" s="138">
        <v>0.40920000000000001</v>
      </c>
      <c r="EI28" s="138">
        <v>0.40839999999999999</v>
      </c>
      <c r="EJ28" s="138">
        <v>0.40760000000000002</v>
      </c>
      <c r="EK28" s="138">
        <v>0.40679999999999999</v>
      </c>
      <c r="EL28" s="138">
        <v>0.40579999999999999</v>
      </c>
      <c r="EM28" s="138">
        <v>0.40539999999999998</v>
      </c>
      <c r="EN28" s="138">
        <v>0.40410000000000001</v>
      </c>
      <c r="EO28" s="138">
        <v>0.40310000000000001</v>
      </c>
      <c r="EP28" s="138">
        <v>0.4027</v>
      </c>
      <c r="EQ28" s="138">
        <v>0.40222932709966591</v>
      </c>
      <c r="ER28" s="138">
        <v>0.40307328605200948</v>
      </c>
      <c r="ES28" s="138">
        <v>0.39910000000000001</v>
      </c>
      <c r="ET28" s="138">
        <v>0.39950000000000002</v>
      </c>
      <c r="EU28" s="138">
        <v>0.4083</v>
      </c>
      <c r="EV28" s="138">
        <v>0.4037</v>
      </c>
      <c r="EW28" s="138">
        <v>0.40260000000000001</v>
      </c>
      <c r="EX28" s="138">
        <v>0.4027</v>
      </c>
      <c r="EY28" s="138">
        <v>0.40310000000000001</v>
      </c>
      <c r="EZ28" s="138">
        <v>0.40089999999999998</v>
      </c>
      <c r="FA28" s="138">
        <v>0.40010000000000001</v>
      </c>
      <c r="FB28" s="138">
        <v>0.39810000000000001</v>
      </c>
      <c r="FC28" s="138">
        <v>0.39779999999999999</v>
      </c>
      <c r="FD28" s="138">
        <v>0.39810000000000001</v>
      </c>
      <c r="FE28" s="138">
        <v>0.39750000000000002</v>
      </c>
      <c r="FF28" s="138">
        <v>0.39500000000000002</v>
      </c>
      <c r="FG28" s="138">
        <v>0.38919999999999999</v>
      </c>
      <c r="FH28" s="138">
        <v>0.38969999999999999</v>
      </c>
      <c r="FI28" s="138">
        <v>0.39029999999999998</v>
      </c>
      <c r="FJ28" s="138">
        <v>0.3891</v>
      </c>
      <c r="FK28" s="138">
        <v>0.38950000000000001</v>
      </c>
      <c r="FL28" s="138">
        <v>0.3901</v>
      </c>
      <c r="FM28" s="138">
        <v>0.3896</v>
      </c>
      <c r="FN28" s="138">
        <v>0.39029999999999998</v>
      </c>
      <c r="FO28" s="138">
        <v>0.39079999999999998</v>
      </c>
      <c r="FP28" s="138">
        <v>0.3926</v>
      </c>
      <c r="FQ28" s="138">
        <v>0.3921</v>
      </c>
      <c r="FR28" s="138">
        <v>0.39150000000000001</v>
      </c>
      <c r="FS28" s="138">
        <v>0.39119999999999999</v>
      </c>
      <c r="FT28" s="138">
        <v>0.39090000000000003</v>
      </c>
      <c r="FU28" s="138">
        <v>0.39190000000000003</v>
      </c>
      <c r="FV28" s="138">
        <v>0.39200000000000002</v>
      </c>
      <c r="FW28" s="138">
        <v>0.39174720347855901</v>
      </c>
      <c r="FX28" s="138">
        <v>0.39200000000000002</v>
      </c>
      <c r="FY28" s="138">
        <v>0.39229999999999998</v>
      </c>
      <c r="FZ28" s="138">
        <v>0.39319999999999999</v>
      </c>
      <c r="GA28" s="138">
        <v>0.39400000000000002</v>
      </c>
      <c r="GB28" s="138">
        <v>0.39660000000000001</v>
      </c>
      <c r="GC28" s="138">
        <v>0.4042</v>
      </c>
      <c r="GD28" s="138">
        <v>0.39829999999999999</v>
      </c>
      <c r="GE28" s="138">
        <v>0.40239999999999998</v>
      </c>
      <c r="GF28" s="138">
        <v>0.39760000000000001</v>
      </c>
      <c r="GG28" s="138">
        <v>0.39760000000000001</v>
      </c>
      <c r="GH28" s="138">
        <v>0.39989999999999998</v>
      </c>
      <c r="GI28" s="138">
        <v>0.39810000000000001</v>
      </c>
      <c r="GJ28" s="138">
        <v>0.40720000000000001</v>
      </c>
      <c r="GK28" s="138">
        <v>0.40789999999999998</v>
      </c>
      <c r="GL28" s="138">
        <v>0.40500000000000003</v>
      </c>
      <c r="GM28" s="138">
        <v>0.4088</v>
      </c>
      <c r="GN28" s="138">
        <v>0.4093</v>
      </c>
      <c r="GO28" s="138">
        <v>0.40939999999999999</v>
      </c>
      <c r="GP28" s="138">
        <v>0.41199999999999998</v>
      </c>
      <c r="GQ28" s="138">
        <v>0.41260000000000002</v>
      </c>
      <c r="GR28" s="138">
        <v>0.4143</v>
      </c>
      <c r="GS28" s="138">
        <v>0.41449999999999998</v>
      </c>
      <c r="GT28" s="138">
        <v>0.41539999999999999</v>
      </c>
      <c r="GU28" s="138">
        <v>0.41470000000000001</v>
      </c>
      <c r="GV28" s="138">
        <v>0.41410000000000002</v>
      </c>
      <c r="GW28" s="138">
        <v>0.41420000000000001</v>
      </c>
      <c r="GX28" s="138">
        <v>0.41460000000000002</v>
      </c>
      <c r="GY28" s="138">
        <v>0.41560000000000002</v>
      </c>
      <c r="GZ28" s="138">
        <v>0.41570000000000001</v>
      </c>
      <c r="HA28" s="138">
        <v>0.41510000000000002</v>
      </c>
      <c r="HB28" s="138">
        <v>0.41399999999999998</v>
      </c>
      <c r="HC28" s="138">
        <v>0.4178</v>
      </c>
      <c r="HD28" s="138">
        <v>0.41699999999999998</v>
      </c>
      <c r="HE28" s="138">
        <v>0.41909999999999997</v>
      </c>
      <c r="HF28" s="138">
        <v>0.41849999999999998</v>
      </c>
      <c r="HG28" s="138">
        <v>0.42020000000000002</v>
      </c>
      <c r="HH28" s="138">
        <v>0.41860000000000003</v>
      </c>
      <c r="HI28" s="138">
        <v>0.41789999999999999</v>
      </c>
      <c r="HJ28" s="138">
        <v>0.41830000000000001</v>
      </c>
      <c r="HK28" s="138">
        <v>0.4178</v>
      </c>
      <c r="HL28" s="138">
        <v>0.41789999999999999</v>
      </c>
      <c r="HM28" s="138">
        <v>0.41799999999999998</v>
      </c>
      <c r="HN28" s="138">
        <v>0.41860000000000003</v>
      </c>
      <c r="HO28" s="201">
        <v>0.4138</v>
      </c>
      <c r="HP28" s="290" t="str">
        <f t="shared" si="0"/>
        <v>Dunav (41,38%)</v>
      </c>
      <c r="HQ28" s="5"/>
    </row>
    <row r="29" spans="1:227" x14ac:dyDescent="0.25">
      <c r="A29" s="84" t="s">
        <v>583</v>
      </c>
      <c r="B29" s="84" t="s">
        <v>583</v>
      </c>
      <c r="C29" s="138">
        <v>0</v>
      </c>
      <c r="D29" s="138">
        <v>0</v>
      </c>
      <c r="E29" s="138">
        <v>0</v>
      </c>
      <c r="F29" s="138">
        <v>0</v>
      </c>
      <c r="G29" s="138">
        <v>0</v>
      </c>
      <c r="H29" s="138">
        <v>5.6779326564759412E-5</v>
      </c>
      <c r="I29" s="138">
        <v>1.19547775640801E-4</v>
      </c>
      <c r="J29" s="138">
        <v>6.1500305218454025E-4</v>
      </c>
      <c r="K29" s="138">
        <v>1.4126515090413401E-3</v>
      </c>
      <c r="L29" s="138">
        <v>2.2337973559384801E-3</v>
      </c>
      <c r="M29" s="138">
        <v>4.0424813252621745E-3</v>
      </c>
      <c r="N29" s="138">
        <v>5.2822823999152399E-3</v>
      </c>
      <c r="O29" s="138">
        <v>6.21718877491654E-3</v>
      </c>
      <c r="P29" s="138">
        <v>7.6470920418070954E-3</v>
      </c>
      <c r="Q29" s="138">
        <v>8.7337921847176602E-3</v>
      </c>
      <c r="R29" s="201">
        <v>9.7266479724914204E-3</v>
      </c>
      <c r="S29" s="201">
        <v>1.1183760178035101E-2</v>
      </c>
      <c r="T29" s="138">
        <v>1.1910866018721045E-2</v>
      </c>
      <c r="U29" s="138">
        <v>1.224462984133662E-2</v>
      </c>
      <c r="V29" s="138">
        <v>1.2766915101170709E-2</v>
      </c>
      <c r="W29" s="201">
        <v>1.39701888618227E-2</v>
      </c>
      <c r="X29" s="138">
        <v>1.4493543122707142E-2</v>
      </c>
      <c r="Y29" s="138">
        <v>1.4693324299469609E-2</v>
      </c>
      <c r="Z29" s="138">
        <v>1.5046149098264202E-2</v>
      </c>
      <c r="AA29" s="138">
        <v>1.5433276946407863E-2</v>
      </c>
      <c r="AB29" s="138">
        <v>1.6101809230574301E-2</v>
      </c>
      <c r="AC29" s="138">
        <v>1.6456628631807801E-2</v>
      </c>
      <c r="AD29" s="138">
        <v>1.6738336136246802E-2</v>
      </c>
      <c r="AE29" s="138">
        <v>1.7116415970263001E-2</v>
      </c>
      <c r="AF29" s="138">
        <v>1.7329900340532198E-2</v>
      </c>
      <c r="AG29" s="138">
        <v>1.78376371223186E-2</v>
      </c>
      <c r="AH29" s="138">
        <v>1.8612726411302499E-2</v>
      </c>
      <c r="AI29" s="138">
        <v>1.91150487159941E-2</v>
      </c>
      <c r="AJ29" s="138">
        <v>1.9638748965073803E-2</v>
      </c>
      <c r="AK29" s="138">
        <v>2.0287679732018202E-2</v>
      </c>
      <c r="AL29" s="138">
        <v>2.077184297628E-2</v>
      </c>
      <c r="AM29" s="138">
        <v>2.0440353207925699E-2</v>
      </c>
      <c r="AN29" s="138">
        <v>2.0765486573627499E-2</v>
      </c>
      <c r="AO29" s="138">
        <v>2.10711221834716E-2</v>
      </c>
      <c r="AP29" s="138">
        <v>2.1454819088730502E-2</v>
      </c>
      <c r="AQ29" s="138">
        <v>2.1732723935267401E-2</v>
      </c>
      <c r="AR29" s="138">
        <v>2.2014416029392501E-2</v>
      </c>
      <c r="AS29" s="138">
        <v>2.2467912690948902E-2</v>
      </c>
      <c r="AT29" s="138">
        <v>2.2805666400272803E-2</v>
      </c>
      <c r="AU29" s="138">
        <v>2.3130530112449001E-2</v>
      </c>
      <c r="AV29" s="138">
        <v>2.3348130970004703E-2</v>
      </c>
      <c r="AW29" s="138">
        <v>2.3681477281905901E-2</v>
      </c>
      <c r="AX29" s="138">
        <v>2.35808049456133E-2</v>
      </c>
      <c r="AY29" s="138">
        <v>2.1349780083319E-2</v>
      </c>
      <c r="AZ29" s="138">
        <v>2.0288906087990902E-2</v>
      </c>
      <c r="BA29" s="138">
        <v>1.9923903250504402E-2</v>
      </c>
      <c r="BB29" s="138">
        <v>1.5687128052797497E-2</v>
      </c>
      <c r="BC29" s="138">
        <v>1.40476592994622E-2</v>
      </c>
      <c r="BD29" s="138">
        <v>1.3610444880826999E-2</v>
      </c>
      <c r="BE29" s="138">
        <v>1.3437621664941802E-2</v>
      </c>
      <c r="BF29" s="138">
        <v>1.37730362845203E-2</v>
      </c>
      <c r="BG29" s="138">
        <v>1.3270245398944001E-2</v>
      </c>
      <c r="BH29" s="138">
        <v>1.3018943749196701E-2</v>
      </c>
      <c r="BI29" s="138">
        <v>1.2831146319844E-2</v>
      </c>
      <c r="BJ29" s="138">
        <v>1.2664876344237901E-2</v>
      </c>
      <c r="BK29" s="138">
        <v>1.29934904106587E-2</v>
      </c>
      <c r="BL29" s="138">
        <v>1.2934892417159002E-2</v>
      </c>
      <c r="BM29" s="138">
        <v>1.3010464031672799E-2</v>
      </c>
      <c r="BN29" s="138">
        <v>1.3268263782575101E-2</v>
      </c>
      <c r="BO29" s="138">
        <v>1.32288631719944E-2</v>
      </c>
      <c r="BP29" s="138">
        <v>1.33519589403763E-2</v>
      </c>
      <c r="BQ29" s="138">
        <v>1.4102977153499101E-2</v>
      </c>
      <c r="BR29" s="138">
        <v>1.4097375471024E-2</v>
      </c>
      <c r="BS29" s="138">
        <v>1.4167033350296201E-2</v>
      </c>
      <c r="BT29" s="138">
        <v>1.4119266928523E-2</v>
      </c>
      <c r="BU29" s="138">
        <v>1.3972220196470101E-2</v>
      </c>
      <c r="BV29" s="138">
        <v>1.4022994099440902E-2</v>
      </c>
      <c r="BW29" s="138">
        <v>1.3989803253216901E-2</v>
      </c>
      <c r="BX29" s="138">
        <v>1.4339037567597201E-2</v>
      </c>
      <c r="BY29" s="138">
        <v>1.5166280081504202E-2</v>
      </c>
      <c r="BZ29" s="138">
        <v>1.54084542206989E-2</v>
      </c>
      <c r="CA29" s="138">
        <v>1.55072609475562E-2</v>
      </c>
      <c r="CB29" s="138">
        <v>1.5446672705261901E-2</v>
      </c>
      <c r="CC29" s="138">
        <v>1.5572627584464302E-2</v>
      </c>
      <c r="CD29" s="138">
        <v>1.5891470239589901E-2</v>
      </c>
      <c r="CE29" s="138">
        <v>1.5868081483998899E-2</v>
      </c>
      <c r="CF29" s="138">
        <v>1.57721142993156E-2</v>
      </c>
      <c r="CG29" s="138">
        <v>1.5466030561675401E-2</v>
      </c>
      <c r="CH29" s="138">
        <v>1.4829680271288899E-2</v>
      </c>
      <c r="CI29" s="138">
        <v>1.43953134529796E-2</v>
      </c>
      <c r="CJ29" s="138">
        <v>1.4153926937596201E-2</v>
      </c>
      <c r="CK29" s="138">
        <v>1.4066370175612701E-2</v>
      </c>
      <c r="CL29" s="138">
        <v>1.39445223674338E-2</v>
      </c>
      <c r="CM29" s="138">
        <v>1.3765579970091601E-2</v>
      </c>
      <c r="CN29" s="138">
        <v>1.3705626654978601E-2</v>
      </c>
      <c r="CO29" s="138">
        <v>1.3523164581445401E-2</v>
      </c>
      <c r="CP29" s="138">
        <v>1.35865260981342E-2</v>
      </c>
      <c r="CQ29" s="138">
        <v>1.3616106612322102E-2</v>
      </c>
      <c r="CR29" s="138">
        <v>1.3722473922417801E-2</v>
      </c>
      <c r="CS29" s="138">
        <v>1.3795644799148599E-2</v>
      </c>
      <c r="CT29" s="138">
        <v>1.3731023848350701E-2</v>
      </c>
      <c r="CU29" s="138">
        <v>1.38320143849861E-2</v>
      </c>
      <c r="CV29" s="138">
        <v>1.3985444849034601E-2</v>
      </c>
      <c r="CW29" s="138">
        <v>1.50259178763645E-2</v>
      </c>
      <c r="CX29" s="138">
        <v>1.47697610363629E-2</v>
      </c>
      <c r="CY29" s="138">
        <v>1.45659495899636E-2</v>
      </c>
      <c r="CZ29" s="138">
        <v>1.4480973932111901E-2</v>
      </c>
      <c r="DA29" s="138">
        <v>1.4557190447922001E-2</v>
      </c>
      <c r="DB29" s="138">
        <v>1.464153356105E-2</v>
      </c>
      <c r="DC29" s="138">
        <v>1.50259282275836E-2</v>
      </c>
      <c r="DD29" s="138">
        <v>1.51216284320597E-2</v>
      </c>
      <c r="DE29" s="138">
        <v>1.5050006477550202E-2</v>
      </c>
      <c r="DF29" s="138">
        <v>1.42913279070632E-2</v>
      </c>
      <c r="DG29" s="138">
        <v>1.4209500973702899E-2</v>
      </c>
      <c r="DH29" s="138">
        <v>1.45611127331133E-2</v>
      </c>
      <c r="DI29" s="138">
        <v>1.48902951151588E-2</v>
      </c>
      <c r="DJ29" s="138">
        <v>1.5039738326830102E-2</v>
      </c>
      <c r="DK29" s="138">
        <v>1.4999999999999999E-2</v>
      </c>
      <c r="DL29" s="138">
        <v>1.4956407387840299E-2</v>
      </c>
      <c r="DM29" s="138">
        <v>1.5028105422611501E-2</v>
      </c>
      <c r="DN29" s="138">
        <v>1.5900000000000001E-2</v>
      </c>
      <c r="DO29" s="138">
        <v>1.5699999999999999E-2</v>
      </c>
      <c r="DP29" s="138">
        <v>1.5800000000000002E-2</v>
      </c>
      <c r="DQ29" s="138">
        <v>1.5745789843335901E-2</v>
      </c>
      <c r="DR29" s="138">
        <v>1.6199999999999999E-2</v>
      </c>
      <c r="DS29" s="138">
        <v>1.6E-2</v>
      </c>
      <c r="DT29" s="138">
        <v>1.6199999999999999E-2</v>
      </c>
      <c r="DU29" s="138">
        <v>1.6500000000000001E-2</v>
      </c>
      <c r="DV29" s="138">
        <v>1.6799999999999999E-2</v>
      </c>
      <c r="DW29" s="138">
        <v>1.7100000000000001E-2</v>
      </c>
      <c r="DX29" s="138">
        <v>1.72E-2</v>
      </c>
      <c r="DY29" s="138">
        <v>1.77E-2</v>
      </c>
      <c r="DZ29" s="138">
        <v>1.7600000000000001E-2</v>
      </c>
      <c r="EA29" s="138">
        <v>1.7899999999999999E-2</v>
      </c>
      <c r="EB29" s="138">
        <v>1.7999999999999999E-2</v>
      </c>
      <c r="EC29" s="138">
        <v>1.8200000000000001E-2</v>
      </c>
      <c r="ED29" s="138">
        <v>1.8499999999999999E-2</v>
      </c>
      <c r="EE29" s="138">
        <v>1.8700000000000001E-2</v>
      </c>
      <c r="EF29" s="138">
        <v>1.9800000000000002E-2</v>
      </c>
      <c r="EG29" s="138">
        <v>2.01E-2</v>
      </c>
      <c r="EH29" s="138">
        <v>2.0299999999999999E-2</v>
      </c>
      <c r="EI29" s="138">
        <v>2.0500000000000001E-2</v>
      </c>
      <c r="EJ29" s="138">
        <v>2.0799999999999999E-2</v>
      </c>
      <c r="EK29" s="138">
        <v>1.9900000000000001E-2</v>
      </c>
      <c r="EL29" s="138">
        <v>2.1399999999999999E-2</v>
      </c>
      <c r="EM29" s="138">
        <v>2.1299999999999999E-2</v>
      </c>
      <c r="EN29" s="138">
        <v>2.1899999999999999E-2</v>
      </c>
      <c r="EO29" s="138">
        <v>2.1899999999999999E-2</v>
      </c>
      <c r="EP29" s="138">
        <v>2.1999999999999999E-2</v>
      </c>
      <c r="EQ29" s="138">
        <v>2.1700000000000001E-2</v>
      </c>
      <c r="ER29" s="138">
        <v>2.1899999999999999E-2</v>
      </c>
      <c r="ES29" s="138">
        <v>2.23E-2</v>
      </c>
      <c r="ET29" s="138">
        <v>2.2499999999999999E-2</v>
      </c>
      <c r="EU29" s="138">
        <v>2.1999999999999999E-2</v>
      </c>
      <c r="EV29" s="138">
        <v>2.2499999999999999E-2</v>
      </c>
      <c r="EW29" s="138">
        <v>2.2700000000000001E-2</v>
      </c>
      <c r="EX29" s="138">
        <v>2.2800000000000001E-2</v>
      </c>
      <c r="EY29" s="138">
        <v>2.2800000000000001E-2</v>
      </c>
      <c r="EZ29" s="138">
        <v>2.3E-2</v>
      </c>
      <c r="FA29" s="138">
        <v>2.3199999999999998E-2</v>
      </c>
      <c r="FB29" s="138">
        <v>2.4500000000000001E-2</v>
      </c>
      <c r="FC29" s="138">
        <v>2.4500000000000001E-2</v>
      </c>
      <c r="FD29" s="138">
        <v>2.4199999999999999E-2</v>
      </c>
      <c r="FE29" s="138">
        <v>2.4199999999999999E-2</v>
      </c>
      <c r="FF29" s="138">
        <v>2.47E-2</v>
      </c>
      <c r="FG29" s="138">
        <v>2.5600000000000001E-2</v>
      </c>
      <c r="FH29" s="138">
        <v>2.6100000000000002E-2</v>
      </c>
      <c r="FI29" s="138">
        <v>2.5999999999999999E-2</v>
      </c>
      <c r="FJ29" s="138">
        <v>2.5899999999999999E-2</v>
      </c>
      <c r="FK29" s="138">
        <v>2.5899999999999999E-2</v>
      </c>
      <c r="FL29" s="138">
        <v>2.5899999999999999E-2</v>
      </c>
      <c r="FM29" s="138">
        <v>2.6100000000000002E-2</v>
      </c>
      <c r="FN29" s="138">
        <v>2.6200000000000001E-2</v>
      </c>
      <c r="FO29" s="138">
        <v>2.63E-2</v>
      </c>
      <c r="FP29" s="138">
        <v>2.5999999999999999E-2</v>
      </c>
      <c r="FQ29" s="138">
        <v>2.5899999999999999E-2</v>
      </c>
      <c r="FR29" s="138">
        <v>2.5999999999999999E-2</v>
      </c>
      <c r="FS29" s="138">
        <v>2.63E-2</v>
      </c>
      <c r="FT29" s="138">
        <v>2.6599999999999999E-2</v>
      </c>
      <c r="FU29" s="138">
        <v>2.6499999999999999E-2</v>
      </c>
      <c r="FV29" s="138">
        <v>2.6499999999999999E-2</v>
      </c>
      <c r="FW29" s="138">
        <v>2.6586489841342101E-2</v>
      </c>
      <c r="FX29" s="138">
        <v>2.6599999999999999E-2</v>
      </c>
      <c r="FY29" s="138">
        <v>2.6499999999999999E-2</v>
      </c>
      <c r="FZ29" s="138">
        <v>2.7099999999999999E-2</v>
      </c>
      <c r="GA29" s="138">
        <v>2.6599999999999999E-2</v>
      </c>
      <c r="GB29" s="138">
        <v>2.7199999999999998E-2</v>
      </c>
      <c r="GC29" s="138">
        <v>2.6700000000000002E-2</v>
      </c>
      <c r="GD29" s="138">
        <v>2.76E-2</v>
      </c>
      <c r="GE29" s="138">
        <v>3.1300000000000001E-2</v>
      </c>
      <c r="GF29" s="138">
        <v>3.2099999999999997E-2</v>
      </c>
      <c r="GG29" s="138">
        <v>3.2199999999999999E-2</v>
      </c>
      <c r="GH29" s="138">
        <v>3.3099999999999997E-2</v>
      </c>
      <c r="GI29" s="138">
        <v>3.32E-2</v>
      </c>
      <c r="GJ29" s="138">
        <v>3.3399999999999999E-2</v>
      </c>
      <c r="GK29" s="138">
        <v>3.3099999999999997E-2</v>
      </c>
      <c r="GL29" s="138">
        <v>3.4000000000000002E-2</v>
      </c>
      <c r="GM29" s="138">
        <v>3.4099999999999998E-2</v>
      </c>
      <c r="GN29" s="138">
        <v>3.3599999999999998E-2</v>
      </c>
      <c r="GO29" s="138">
        <v>3.5000000000000003E-2</v>
      </c>
      <c r="GP29" s="138">
        <v>3.5200000000000002E-2</v>
      </c>
      <c r="GQ29" s="138">
        <v>3.4599999999999999E-2</v>
      </c>
      <c r="GR29" s="138">
        <v>3.5700000000000003E-2</v>
      </c>
      <c r="GS29" s="138">
        <v>3.4799999999999998E-2</v>
      </c>
      <c r="GT29" s="138">
        <v>3.4700000000000002E-2</v>
      </c>
      <c r="GU29" s="138">
        <v>3.5000000000000003E-2</v>
      </c>
      <c r="GV29" s="138">
        <v>3.4799999999999998E-2</v>
      </c>
      <c r="GW29" s="138">
        <v>3.4099999999999998E-2</v>
      </c>
      <c r="GX29" s="138">
        <v>3.39E-2</v>
      </c>
      <c r="GY29" s="138">
        <v>3.4700000000000002E-2</v>
      </c>
      <c r="GZ29" s="138">
        <v>3.5200000000000002E-2</v>
      </c>
      <c r="HA29" s="138">
        <v>3.4700000000000002E-2</v>
      </c>
      <c r="HB29" s="138">
        <v>3.4500000000000003E-2</v>
      </c>
      <c r="HC29" s="138">
        <v>3.3599999999999998E-2</v>
      </c>
      <c r="HD29" s="138">
        <v>3.4099999999999998E-2</v>
      </c>
      <c r="HE29" s="138">
        <v>3.3700000000000001E-2</v>
      </c>
      <c r="HF29" s="138">
        <v>3.3700000000000001E-2</v>
      </c>
      <c r="HG29" s="138">
        <v>3.3300000000000003E-2</v>
      </c>
      <c r="HH29" s="138">
        <v>3.3599999999999998E-2</v>
      </c>
      <c r="HI29" s="138">
        <v>3.3700000000000001E-2</v>
      </c>
      <c r="HJ29" s="138">
        <v>3.3500000000000002E-2</v>
      </c>
      <c r="HK29" s="138">
        <v>3.4500000000000003E-2</v>
      </c>
      <c r="HL29" s="138">
        <v>3.4299999999999997E-2</v>
      </c>
      <c r="HM29" s="138">
        <v>3.4599999999999999E-2</v>
      </c>
      <c r="HN29" s="138">
        <v>3.49E-2</v>
      </c>
      <c r="HO29" s="201">
        <v>3.5200000000000002E-2</v>
      </c>
      <c r="HP29" s="290" t="str">
        <f t="shared" si="0"/>
        <v>Generali Index (3,52%)</v>
      </c>
      <c r="HQ29" s="5"/>
    </row>
    <row r="30" spans="1:227" x14ac:dyDescent="0.25">
      <c r="A30" s="84" t="s">
        <v>549</v>
      </c>
      <c r="B30" s="84" t="s">
        <v>549</v>
      </c>
      <c r="C30" s="138">
        <v>0</v>
      </c>
      <c r="D30" s="138">
        <v>0</v>
      </c>
      <c r="E30" s="138">
        <v>0</v>
      </c>
      <c r="F30" s="138">
        <v>0</v>
      </c>
      <c r="G30" s="138">
        <v>0</v>
      </c>
      <c r="H30" s="138">
        <v>0</v>
      </c>
      <c r="I30" s="138">
        <v>0</v>
      </c>
      <c r="J30" s="138">
        <v>0</v>
      </c>
      <c r="K30" s="138">
        <v>0</v>
      </c>
      <c r="L30" s="138">
        <v>0</v>
      </c>
      <c r="M30" s="138">
        <v>0</v>
      </c>
      <c r="N30" s="138">
        <v>0</v>
      </c>
      <c r="O30" s="138">
        <v>0</v>
      </c>
      <c r="P30" s="138">
        <v>0</v>
      </c>
      <c r="Q30" s="138">
        <v>0</v>
      </c>
      <c r="R30" s="138">
        <v>0</v>
      </c>
      <c r="S30" s="138">
        <v>0</v>
      </c>
      <c r="T30" s="138">
        <v>0</v>
      </c>
      <c r="U30" s="138">
        <v>0</v>
      </c>
      <c r="V30" s="138">
        <v>0</v>
      </c>
      <c r="W30" s="138">
        <v>0</v>
      </c>
      <c r="X30" s="138">
        <v>0</v>
      </c>
      <c r="Y30" s="138">
        <v>0</v>
      </c>
      <c r="Z30" s="138">
        <v>0</v>
      </c>
      <c r="AA30" s="138">
        <v>9.0177669432543033E-6</v>
      </c>
      <c r="AB30" s="138">
        <v>3.6104114715710298E-5</v>
      </c>
      <c r="AC30" s="138">
        <v>7.649730466498341E-5</v>
      </c>
      <c r="AD30" s="138">
        <v>1.4403315545970501E-4</v>
      </c>
      <c r="AE30" s="138">
        <v>2.1915006882910302E-4</v>
      </c>
      <c r="AF30" s="138">
        <v>4.4853531365047101E-4</v>
      </c>
      <c r="AG30" s="138">
        <v>4.8400610268701502E-4</v>
      </c>
      <c r="AH30" s="138">
        <v>6.4639109286629209E-4</v>
      </c>
      <c r="AI30" s="138">
        <v>7.8977118691828802E-4</v>
      </c>
      <c r="AJ30" s="138">
        <v>1.0026443131735503E-3</v>
      </c>
      <c r="AK30" s="138">
        <v>1.2437651418046401E-3</v>
      </c>
      <c r="AL30" s="138">
        <v>1.49983485823612E-3</v>
      </c>
      <c r="AM30" s="138">
        <v>1.7784908859667702E-3</v>
      </c>
      <c r="AN30" s="138">
        <v>2.0926331148684398E-3</v>
      </c>
      <c r="AO30" s="138">
        <v>2.2419218342068E-3</v>
      </c>
      <c r="AP30" s="138">
        <v>2.47010122586194E-3</v>
      </c>
      <c r="AQ30" s="138">
        <v>2.7155034017433497E-3</v>
      </c>
      <c r="AR30" s="138">
        <v>2.9432194566843899E-3</v>
      </c>
      <c r="AS30" s="138">
        <v>3.2204933195135303E-3</v>
      </c>
      <c r="AT30" s="138">
        <v>3.4854530132651701E-3</v>
      </c>
      <c r="AU30" s="138">
        <v>3.7220396030000704E-3</v>
      </c>
      <c r="AV30" s="138">
        <v>3.9876446333154802E-3</v>
      </c>
      <c r="AW30" s="138">
        <v>4.2287891967893992E-3</v>
      </c>
      <c r="AX30" s="138">
        <v>4.4259109120660502E-3</v>
      </c>
      <c r="AY30" s="138">
        <v>4.6571543219029498E-3</v>
      </c>
      <c r="AZ30" s="138">
        <v>5.02711851333759E-3</v>
      </c>
      <c r="BA30" s="138">
        <v>5.1273458077976397E-3</v>
      </c>
      <c r="BB30" s="138">
        <v>5.3541615896631105E-3</v>
      </c>
      <c r="BC30" s="138">
        <v>5.6476819165532412E-3</v>
      </c>
      <c r="BD30" s="138">
        <v>5.9247826310459802E-3</v>
      </c>
      <c r="BE30" s="138">
        <v>6.1298240196563597E-3</v>
      </c>
      <c r="BF30" s="138">
        <v>6.4154416626466303E-3</v>
      </c>
      <c r="BG30" s="138">
        <v>6.6956813221445994E-3</v>
      </c>
      <c r="BH30" s="138">
        <v>7.0324652168877004E-3</v>
      </c>
      <c r="BI30" s="138">
        <v>7.3366290745592597E-3</v>
      </c>
      <c r="BJ30" s="138">
        <v>7.5720832878674697E-3</v>
      </c>
      <c r="BK30" s="138">
        <v>7.9119481203126091E-3</v>
      </c>
      <c r="BL30" s="138">
        <v>8.2932027264463505E-3</v>
      </c>
      <c r="BM30" s="138">
        <v>8.4400549796008004E-3</v>
      </c>
      <c r="BN30" s="138">
        <v>8.6368917097233398E-3</v>
      </c>
      <c r="BO30" s="138">
        <v>8.8598124814294604E-3</v>
      </c>
      <c r="BP30" s="138">
        <v>9.1365873840370398E-3</v>
      </c>
      <c r="BQ30" s="138">
        <v>9.3994904863526213E-3</v>
      </c>
      <c r="BR30" s="138">
        <v>9.6427589492979419E-3</v>
      </c>
      <c r="BS30" s="138">
        <v>9.8268663977584408E-3</v>
      </c>
      <c r="BT30" s="138">
        <v>1.00410000074305E-2</v>
      </c>
      <c r="BU30" s="138">
        <v>1.0302620259932799E-2</v>
      </c>
      <c r="BV30" s="138">
        <v>1.05352615310051E-2</v>
      </c>
      <c r="BW30" s="138">
        <v>1.0786207160110401E-2</v>
      </c>
      <c r="BX30" s="138">
        <v>1.1097288834228301E-2</v>
      </c>
      <c r="BY30" s="138">
        <v>1.1144230472959401E-2</v>
      </c>
      <c r="BZ30" s="138">
        <v>1.13796718916226E-2</v>
      </c>
      <c r="CA30" s="138">
        <v>1.1550241715017501E-2</v>
      </c>
      <c r="CB30" s="138">
        <v>1.1832469314865599E-2</v>
      </c>
      <c r="CC30" s="138">
        <v>1.2007553782491801E-2</v>
      </c>
      <c r="CD30" s="138">
        <v>1.22282590154403E-2</v>
      </c>
      <c r="CE30" s="138">
        <v>1.2319393137275E-2</v>
      </c>
      <c r="CF30" s="138">
        <v>1.2365314385316101E-2</v>
      </c>
      <c r="CG30" s="138">
        <v>1.2527393140147702E-2</v>
      </c>
      <c r="CH30" s="138">
        <v>1.2615073558998701E-2</v>
      </c>
      <c r="CI30" s="138">
        <v>1.2746008480633801E-2</v>
      </c>
      <c r="CJ30" s="138">
        <v>1.30521604727044E-2</v>
      </c>
      <c r="CK30" s="138">
        <v>1.3069537316052302E-2</v>
      </c>
      <c r="CL30" s="138">
        <v>1.3192273395013901E-2</v>
      </c>
      <c r="CM30" s="138">
        <v>1.3924892557155401E-2</v>
      </c>
      <c r="CN30" s="138">
        <v>1.4028495370639603E-2</v>
      </c>
      <c r="CO30" s="138">
        <v>1.4140637366233699E-2</v>
      </c>
      <c r="CP30" s="138">
        <v>1.42170758143066E-2</v>
      </c>
      <c r="CQ30" s="138">
        <v>1.42986185520019E-2</v>
      </c>
      <c r="CR30" s="138">
        <v>1.4332772928510101E-2</v>
      </c>
      <c r="CS30" s="138">
        <v>1.44933074926162E-2</v>
      </c>
      <c r="CT30" s="138">
        <v>1.45228644252161E-2</v>
      </c>
      <c r="CU30" s="138">
        <v>1.4664214653172601E-2</v>
      </c>
      <c r="CV30" s="138">
        <v>1.47870020823621E-2</v>
      </c>
      <c r="CW30" s="138">
        <v>1.54368939418067E-2</v>
      </c>
      <c r="CX30" s="138">
        <v>1.5698810283910399E-2</v>
      </c>
      <c r="CY30" s="138">
        <v>1.5931740715070301E-2</v>
      </c>
      <c r="CZ30" s="138">
        <v>1.6169366548383902E-2</v>
      </c>
      <c r="DA30" s="138">
        <v>1.62070721062192E-2</v>
      </c>
      <c r="DB30" s="138">
        <v>1.6280292571715701E-2</v>
      </c>
      <c r="DC30" s="138">
        <v>1.6323724275669301E-2</v>
      </c>
      <c r="DD30" s="138">
        <v>1.6597915701827202E-2</v>
      </c>
      <c r="DE30" s="138">
        <v>1.7155338616959601E-2</v>
      </c>
      <c r="DF30" s="138">
        <v>1.748738449735E-2</v>
      </c>
      <c r="DG30" s="138">
        <v>1.7671754063046601E-2</v>
      </c>
      <c r="DH30" s="138">
        <v>1.7783278457634499E-2</v>
      </c>
      <c r="DI30" s="138">
        <v>1.8372938960935198E-2</v>
      </c>
      <c r="DJ30" s="138">
        <v>1.8677085552044597E-2</v>
      </c>
      <c r="DK30" s="138">
        <v>1.8800000000000001E-2</v>
      </c>
      <c r="DL30" s="138">
        <v>1.9037287388571602E-2</v>
      </c>
      <c r="DM30" s="138">
        <v>1.900299958174E-2</v>
      </c>
      <c r="DN30" s="138">
        <v>1.9199999999999998E-2</v>
      </c>
      <c r="DO30" s="138">
        <v>1.9199999999999998E-2</v>
      </c>
      <c r="DP30" s="138">
        <v>1.9400000000000001E-2</v>
      </c>
      <c r="DQ30" s="138">
        <v>1.9925107937587703E-2</v>
      </c>
      <c r="DR30" s="138">
        <v>1.9900000000000001E-2</v>
      </c>
      <c r="DS30" s="138">
        <v>0.02</v>
      </c>
      <c r="DT30" s="138">
        <v>2.01E-2</v>
      </c>
      <c r="DU30" s="138">
        <v>2.0400000000000001E-2</v>
      </c>
      <c r="DV30" s="138">
        <v>2.0500000000000001E-2</v>
      </c>
      <c r="DW30" s="138">
        <v>2.07E-2</v>
      </c>
      <c r="DX30" s="138">
        <v>2.1000000000000001E-2</v>
      </c>
      <c r="DY30" s="138">
        <v>2.1100000000000001E-2</v>
      </c>
      <c r="DZ30" s="138">
        <v>2.12E-2</v>
      </c>
      <c r="EA30" s="138">
        <v>2.1299999999999999E-2</v>
      </c>
      <c r="EB30" s="138">
        <v>2.1499999999999998E-2</v>
      </c>
      <c r="EC30" s="138">
        <v>2.1700000000000001E-2</v>
      </c>
      <c r="ED30" s="138">
        <v>2.1899999999999999E-2</v>
      </c>
      <c r="EE30" s="138">
        <v>2.2100000000000002E-2</v>
      </c>
      <c r="EF30" s="138">
        <v>2.1999999999999999E-2</v>
      </c>
      <c r="EG30" s="138">
        <v>2.2700000000000001E-2</v>
      </c>
      <c r="EH30" s="138">
        <v>2.2800000000000001E-2</v>
      </c>
      <c r="EI30" s="138">
        <v>2.3E-2</v>
      </c>
      <c r="EJ30" s="138">
        <v>2.3199999999999998E-2</v>
      </c>
      <c r="EK30" s="138">
        <v>2.3400000000000001E-2</v>
      </c>
      <c r="EL30" s="138">
        <v>2.35E-2</v>
      </c>
      <c r="EM30" s="138">
        <v>2.3599999999999999E-2</v>
      </c>
      <c r="EN30" s="138">
        <v>2.3800000000000002E-2</v>
      </c>
      <c r="EO30" s="138">
        <v>2.41E-2</v>
      </c>
      <c r="EP30" s="138">
        <v>2.4500000000000001E-2</v>
      </c>
      <c r="EQ30" s="138">
        <v>2.47E-2</v>
      </c>
      <c r="ER30" s="138">
        <v>2.5399999999999999E-2</v>
      </c>
      <c r="ES30" s="138">
        <v>2.6200000000000001E-2</v>
      </c>
      <c r="ET30" s="138">
        <v>2.64E-2</v>
      </c>
      <c r="EU30" s="138">
        <v>2.5999999999999999E-2</v>
      </c>
      <c r="EV30" s="138">
        <v>2.64E-2</v>
      </c>
      <c r="EW30" s="138">
        <v>2.69E-2</v>
      </c>
      <c r="EX30" s="138">
        <v>2.7E-2</v>
      </c>
      <c r="EY30" s="138">
        <v>2.7199999999999998E-2</v>
      </c>
      <c r="EZ30" s="138">
        <v>2.7799999999999998E-2</v>
      </c>
      <c r="FA30" s="138">
        <v>2.8199999999999999E-2</v>
      </c>
      <c r="FB30" s="138">
        <v>2.87E-2</v>
      </c>
      <c r="FC30" s="138">
        <v>2.9000000000000001E-2</v>
      </c>
      <c r="FD30" s="138">
        <v>2.9399999999999999E-2</v>
      </c>
      <c r="FE30" s="138">
        <v>2.9700000000000001E-2</v>
      </c>
      <c r="FF30" s="138">
        <v>3.0200000000000001E-2</v>
      </c>
      <c r="FG30" s="138">
        <v>3.1199999999999999E-2</v>
      </c>
      <c r="FH30" s="138">
        <v>3.1099999999999999E-2</v>
      </c>
      <c r="FI30" s="138">
        <v>3.15E-2</v>
      </c>
      <c r="FJ30" s="138">
        <v>3.1899999999999998E-2</v>
      </c>
      <c r="FK30" s="138">
        <v>3.2099999999999997E-2</v>
      </c>
      <c r="FL30" s="138">
        <v>3.2199999999999999E-2</v>
      </c>
      <c r="FM30" s="138">
        <v>3.2500000000000001E-2</v>
      </c>
      <c r="FN30" s="138">
        <v>3.27E-2</v>
      </c>
      <c r="FO30" s="138">
        <v>3.2800000000000003E-2</v>
      </c>
      <c r="FP30" s="138">
        <v>3.3000000000000002E-2</v>
      </c>
      <c r="FQ30" s="138">
        <v>3.3399999999999999E-2</v>
      </c>
      <c r="FR30" s="138">
        <v>3.3599999999999998E-2</v>
      </c>
      <c r="FS30" s="138">
        <v>3.39E-2</v>
      </c>
      <c r="FT30" s="138">
        <v>3.44E-2</v>
      </c>
      <c r="FU30" s="138">
        <v>3.4500000000000003E-2</v>
      </c>
      <c r="FV30" s="138">
        <v>3.4599999999999999E-2</v>
      </c>
      <c r="FW30" s="138">
        <v>3.4865093008631602E-2</v>
      </c>
      <c r="FX30" s="138">
        <v>3.5099999999999999E-2</v>
      </c>
      <c r="FY30" s="138">
        <v>3.56E-2</v>
      </c>
      <c r="FZ30" s="138">
        <v>3.5499999999999997E-2</v>
      </c>
      <c r="GA30" s="138">
        <v>3.5400000000000001E-2</v>
      </c>
      <c r="GB30" s="138">
        <v>3.6400000000000002E-2</v>
      </c>
      <c r="GC30" s="138">
        <v>3.5999999999999997E-2</v>
      </c>
      <c r="GD30" s="138">
        <v>3.5900000000000001E-2</v>
      </c>
      <c r="GE30" s="138">
        <v>3.5799999999999998E-2</v>
      </c>
      <c r="GF30" s="138">
        <v>3.6600000000000001E-2</v>
      </c>
      <c r="GG30" s="138">
        <v>3.6700000000000003E-2</v>
      </c>
      <c r="GH30" s="138">
        <v>3.5900000000000001E-2</v>
      </c>
      <c r="GI30" s="138">
        <v>3.6200000000000003E-2</v>
      </c>
      <c r="GJ30" s="138">
        <v>3.5200000000000002E-2</v>
      </c>
      <c r="GK30" s="138">
        <v>3.5799999999999998E-2</v>
      </c>
      <c r="GL30" s="138">
        <v>3.61E-2</v>
      </c>
      <c r="GM30" s="138">
        <v>3.5999999999999997E-2</v>
      </c>
      <c r="GN30" s="138">
        <v>3.6200000000000003E-2</v>
      </c>
      <c r="GO30" s="138">
        <v>3.6200000000000003E-2</v>
      </c>
      <c r="GP30" s="138">
        <v>3.5999999999999997E-2</v>
      </c>
      <c r="GQ30" s="138">
        <v>3.6799999999999999E-2</v>
      </c>
      <c r="GR30" s="138">
        <v>3.6299999999999999E-2</v>
      </c>
      <c r="GS30" s="138">
        <v>3.6499999999999998E-2</v>
      </c>
      <c r="GT30" s="138">
        <v>3.6700000000000003E-2</v>
      </c>
      <c r="GU30" s="138">
        <v>3.6900000000000002E-2</v>
      </c>
      <c r="GV30" s="138">
        <v>3.7400000000000003E-2</v>
      </c>
      <c r="GW30" s="138">
        <v>3.7900000000000003E-2</v>
      </c>
      <c r="GX30" s="138">
        <v>3.7999999999999999E-2</v>
      </c>
      <c r="GY30" s="138">
        <v>3.8199999999999998E-2</v>
      </c>
      <c r="GZ30" s="138">
        <v>3.8100000000000002E-2</v>
      </c>
      <c r="HA30" s="138">
        <v>3.8300000000000001E-2</v>
      </c>
      <c r="HB30" s="138">
        <v>3.8199999999999998E-2</v>
      </c>
      <c r="HC30" s="138">
        <v>3.8800000000000001E-2</v>
      </c>
      <c r="HD30" s="138">
        <v>3.8800000000000001E-2</v>
      </c>
      <c r="HE30" s="138">
        <v>3.8800000000000001E-2</v>
      </c>
      <c r="HF30" s="138">
        <v>3.9100000000000003E-2</v>
      </c>
      <c r="HG30" s="138">
        <v>3.9199999999999999E-2</v>
      </c>
      <c r="HH30" s="138">
        <v>3.9100000000000003E-2</v>
      </c>
      <c r="HI30" s="138">
        <v>3.95E-2</v>
      </c>
      <c r="HJ30" s="138">
        <v>3.9699999999999999E-2</v>
      </c>
      <c r="HK30" s="138">
        <v>3.9800000000000002E-2</v>
      </c>
      <c r="HL30" s="138">
        <v>0.04</v>
      </c>
      <c r="HM30" s="138">
        <v>4.0399999999999998E-2</v>
      </c>
      <c r="HN30" s="138">
        <v>4.0500000000000001E-2</v>
      </c>
      <c r="HO30" s="201">
        <v>4.1399999999999999E-2</v>
      </c>
      <c r="HP30" s="290" t="str">
        <f t="shared" si="0"/>
        <v>DDOR Garant Štednja (4,14%)</v>
      </c>
      <c r="HQ30" s="5"/>
    </row>
    <row r="31" spans="1:227" x14ac:dyDescent="0.25">
      <c r="A31" s="84" t="s">
        <v>797</v>
      </c>
      <c r="B31" s="84" t="s">
        <v>601</v>
      </c>
      <c r="C31" s="138">
        <v>0</v>
      </c>
      <c r="D31" s="138">
        <v>0</v>
      </c>
      <c r="E31" s="138">
        <v>0</v>
      </c>
      <c r="F31" s="138">
        <v>0</v>
      </c>
      <c r="G31" s="138">
        <v>0</v>
      </c>
      <c r="H31" s="138">
        <v>0</v>
      </c>
      <c r="I31" s="138">
        <v>0</v>
      </c>
      <c r="J31" s="138">
        <v>0</v>
      </c>
      <c r="K31" s="138">
        <v>0</v>
      </c>
      <c r="L31" s="138">
        <v>0</v>
      </c>
      <c r="M31" s="138">
        <v>0</v>
      </c>
      <c r="N31" s="138">
        <v>0</v>
      </c>
      <c r="O31" s="138">
        <v>0</v>
      </c>
      <c r="P31" s="138">
        <v>0</v>
      </c>
      <c r="Q31" s="138">
        <v>0</v>
      </c>
      <c r="R31" s="138">
        <v>0</v>
      </c>
      <c r="S31" s="138">
        <v>0</v>
      </c>
      <c r="T31" s="138">
        <v>0</v>
      </c>
      <c r="U31" s="138">
        <v>0</v>
      </c>
      <c r="V31" s="138">
        <v>0</v>
      </c>
      <c r="W31" s="138">
        <v>0</v>
      </c>
      <c r="X31" s="138">
        <v>0</v>
      </c>
      <c r="Y31" s="138">
        <v>0</v>
      </c>
      <c r="Z31" s="138">
        <v>0</v>
      </c>
      <c r="AA31" s="138">
        <v>0</v>
      </c>
      <c r="AB31" s="138">
        <v>0</v>
      </c>
      <c r="AC31" s="138">
        <v>0</v>
      </c>
      <c r="AD31" s="138">
        <v>0</v>
      </c>
      <c r="AE31" s="138">
        <v>0</v>
      </c>
      <c r="AF31" s="138">
        <v>0</v>
      </c>
      <c r="AG31" s="138">
        <v>0</v>
      </c>
      <c r="AH31" s="138">
        <v>0</v>
      </c>
      <c r="AI31" s="138">
        <v>0</v>
      </c>
      <c r="AJ31" s="138">
        <v>0</v>
      </c>
      <c r="AK31" s="138">
        <v>0</v>
      </c>
      <c r="AL31" s="138">
        <v>0</v>
      </c>
      <c r="AM31" s="138">
        <v>0</v>
      </c>
      <c r="AN31" s="138">
        <v>0</v>
      </c>
      <c r="AO31" s="138">
        <v>0</v>
      </c>
      <c r="AP31" s="138">
        <v>0</v>
      </c>
      <c r="AQ31" s="138">
        <v>0</v>
      </c>
      <c r="AR31" s="138">
        <v>0</v>
      </c>
      <c r="AS31" s="138">
        <v>0</v>
      </c>
      <c r="AT31" s="138">
        <v>0</v>
      </c>
      <c r="AU31" s="138">
        <v>0</v>
      </c>
      <c r="AV31" s="138">
        <v>0</v>
      </c>
      <c r="AW31" s="138">
        <v>0</v>
      </c>
      <c r="AX31" s="138">
        <v>0</v>
      </c>
      <c r="AY31" s="138">
        <v>0</v>
      </c>
      <c r="AZ31" s="138">
        <v>0</v>
      </c>
      <c r="BA31" s="138">
        <v>0</v>
      </c>
      <c r="BB31" s="138">
        <v>0</v>
      </c>
      <c r="BC31" s="138">
        <v>0</v>
      </c>
      <c r="BD31" s="138">
        <v>0</v>
      </c>
      <c r="BE31" s="138">
        <v>0</v>
      </c>
      <c r="BF31" s="138">
        <v>0</v>
      </c>
      <c r="BG31" s="138">
        <v>0</v>
      </c>
      <c r="BH31" s="138">
        <v>0</v>
      </c>
      <c r="BI31" s="138">
        <v>0</v>
      </c>
      <c r="BJ31" s="138">
        <v>0</v>
      </c>
      <c r="BK31" s="138">
        <v>0</v>
      </c>
      <c r="BL31" s="138">
        <v>0</v>
      </c>
      <c r="BM31" s="138">
        <v>0</v>
      </c>
      <c r="BN31" s="138">
        <v>0</v>
      </c>
      <c r="BO31" s="138">
        <v>0</v>
      </c>
      <c r="BP31" s="138">
        <v>0</v>
      </c>
      <c r="BQ31" s="138">
        <v>0</v>
      </c>
      <c r="BR31" s="138">
        <v>0</v>
      </c>
      <c r="BS31" s="138">
        <v>0</v>
      </c>
      <c r="BT31" s="138">
        <v>0</v>
      </c>
      <c r="BU31" s="138">
        <v>0</v>
      </c>
      <c r="BV31" s="138">
        <v>0</v>
      </c>
      <c r="BW31" s="138">
        <v>0</v>
      </c>
      <c r="BX31" s="138">
        <v>0</v>
      </c>
      <c r="BY31" s="138">
        <v>0</v>
      </c>
      <c r="BZ31" s="138">
        <v>0</v>
      </c>
      <c r="CA31" s="138">
        <v>0</v>
      </c>
      <c r="CB31" s="138">
        <v>0</v>
      </c>
      <c r="CC31" s="138">
        <v>0</v>
      </c>
      <c r="CD31" s="138">
        <v>0</v>
      </c>
      <c r="CE31" s="138">
        <v>0</v>
      </c>
      <c r="CF31" s="138">
        <v>0</v>
      </c>
      <c r="CG31" s="138">
        <v>0</v>
      </c>
      <c r="CH31" s="138">
        <v>0</v>
      </c>
      <c r="CI31" s="138">
        <v>0</v>
      </c>
      <c r="CJ31" s="138">
        <v>0</v>
      </c>
      <c r="CK31" s="138">
        <v>0</v>
      </c>
      <c r="CL31" s="138">
        <v>0</v>
      </c>
      <c r="CM31" s="138">
        <v>0</v>
      </c>
      <c r="CN31" s="138">
        <v>0</v>
      </c>
      <c r="CO31" s="138">
        <v>0</v>
      </c>
      <c r="CP31" s="138">
        <v>0</v>
      </c>
      <c r="CQ31" s="138">
        <v>0</v>
      </c>
      <c r="CR31" s="138">
        <v>0</v>
      </c>
      <c r="CS31" s="138">
        <v>0</v>
      </c>
      <c r="CT31" s="138">
        <v>0</v>
      </c>
      <c r="CU31" s="138">
        <v>0</v>
      </c>
      <c r="CV31" s="138">
        <v>0</v>
      </c>
      <c r="CW31" s="138">
        <v>0</v>
      </c>
      <c r="CX31" s="138">
        <v>0</v>
      </c>
      <c r="CY31" s="138">
        <v>0</v>
      </c>
      <c r="CZ31" s="138">
        <v>0</v>
      </c>
      <c r="DA31" s="138">
        <v>0</v>
      </c>
      <c r="DB31" s="138">
        <v>0</v>
      </c>
      <c r="DC31" s="138">
        <v>6.3095103329116508E-5</v>
      </c>
      <c r="DD31" s="138">
        <v>1.2830272161533301E-4</v>
      </c>
      <c r="DE31" s="138">
        <v>1.3478629086895102E-4</v>
      </c>
      <c r="DF31" s="138">
        <v>1.4104810916959902E-4</v>
      </c>
      <c r="DG31" s="138">
        <v>1.8705404998150101E-4</v>
      </c>
      <c r="DH31" s="138">
        <v>3.1219390419593703E-4</v>
      </c>
      <c r="DI31" s="138">
        <v>3.3508048190706202E-4</v>
      </c>
      <c r="DJ31" s="138">
        <v>3.7945174835466697E-4</v>
      </c>
      <c r="DK31" s="138">
        <v>4.0000000000000002E-4</v>
      </c>
      <c r="DL31" s="138">
        <v>5.0021088658492902E-4</v>
      </c>
      <c r="DM31" s="138">
        <v>6.4827090665182507E-4</v>
      </c>
      <c r="DN31" s="138">
        <v>6.9999999999999999E-4</v>
      </c>
      <c r="DO31" s="138">
        <v>6.9999999999999999E-4</v>
      </c>
      <c r="DP31" s="138">
        <v>8.0000000000000004E-4</v>
      </c>
      <c r="DQ31" s="138">
        <v>7.8620230971868804E-4</v>
      </c>
      <c r="DR31" s="138">
        <v>8.0000000000000004E-4</v>
      </c>
      <c r="DS31" s="138">
        <v>8.9999999999999998E-4</v>
      </c>
      <c r="DT31" s="138">
        <v>1.1000000000000001E-3</v>
      </c>
      <c r="DU31" s="138">
        <v>1.1000000000000001E-3</v>
      </c>
      <c r="DV31" s="138">
        <v>2E-3</v>
      </c>
      <c r="DW31" s="138">
        <v>2.0999999999999999E-3</v>
      </c>
      <c r="DX31" s="138">
        <v>2.0999999999999999E-3</v>
      </c>
      <c r="DY31" s="138">
        <v>2.3E-3</v>
      </c>
      <c r="DZ31" s="138">
        <v>2.3E-3</v>
      </c>
      <c r="EA31" s="138">
        <v>2.5000000000000001E-3</v>
      </c>
      <c r="EB31" s="138">
        <v>2.5999999999999999E-3</v>
      </c>
      <c r="EC31" s="138">
        <v>2.5999999999999999E-3</v>
      </c>
      <c r="ED31" s="138">
        <v>2.7000000000000001E-3</v>
      </c>
      <c r="EE31" s="138">
        <v>3.0000000000000001E-3</v>
      </c>
      <c r="EF31" s="138">
        <v>3.0000000000000001E-3</v>
      </c>
      <c r="EG31" s="138">
        <v>3.0000000000000001E-3</v>
      </c>
      <c r="EH31" s="138">
        <v>3.0999999999999999E-3</v>
      </c>
      <c r="EI31" s="138">
        <v>3.0000000000000001E-3</v>
      </c>
      <c r="EJ31" s="138">
        <v>3.0999999999999999E-3</v>
      </c>
      <c r="EK31" s="138">
        <v>3.2000000000000002E-3</v>
      </c>
      <c r="EL31" s="138">
        <v>3.3999999999999998E-3</v>
      </c>
      <c r="EM31" s="138">
        <v>3.3999999999999998E-3</v>
      </c>
      <c r="EN31" s="138">
        <v>3.5000000000000001E-3</v>
      </c>
      <c r="EO31" s="138">
        <v>3.5000000000000001E-3</v>
      </c>
      <c r="EP31" s="138">
        <v>3.7000000000000002E-3</v>
      </c>
      <c r="EQ31" s="138">
        <v>3.8E-3</v>
      </c>
      <c r="ER31" s="138">
        <v>3.8999999999999998E-3</v>
      </c>
      <c r="ES31" s="138">
        <v>4.1000000000000003E-3</v>
      </c>
      <c r="ET31" s="138">
        <v>4.3E-3</v>
      </c>
      <c r="EU31" s="138">
        <v>4.1999999999999997E-3</v>
      </c>
      <c r="EV31" s="138">
        <v>4.4000000000000003E-3</v>
      </c>
      <c r="EW31" s="138">
        <v>4.7000000000000002E-3</v>
      </c>
      <c r="EX31" s="138">
        <v>5.0000000000000001E-3</v>
      </c>
      <c r="EY31" s="138">
        <v>4.4000000000000003E-3</v>
      </c>
      <c r="EZ31" s="138">
        <v>4.4999999999999997E-3</v>
      </c>
      <c r="FA31" s="138">
        <v>4.7000000000000002E-3</v>
      </c>
      <c r="FB31" s="138">
        <v>4.7000000000000002E-3</v>
      </c>
      <c r="FC31" s="138">
        <v>4.7999999999999996E-3</v>
      </c>
      <c r="FD31" s="138">
        <v>5.0000000000000001E-3</v>
      </c>
      <c r="FE31" s="138">
        <v>5.0000000000000001E-3</v>
      </c>
      <c r="FF31" s="138">
        <v>5.1999999999999998E-3</v>
      </c>
      <c r="FG31" s="138">
        <v>5.4000000000000003E-3</v>
      </c>
      <c r="FH31" s="138">
        <v>5.4999999999999997E-3</v>
      </c>
      <c r="FI31" s="138">
        <v>5.4999999999999997E-3</v>
      </c>
      <c r="FJ31" s="138">
        <v>5.5999999999999999E-3</v>
      </c>
      <c r="FK31" s="138">
        <v>5.7000000000000002E-3</v>
      </c>
      <c r="FL31" s="138">
        <v>5.7999999999999996E-3</v>
      </c>
      <c r="FM31" s="138">
        <v>5.8999999999999999E-3</v>
      </c>
      <c r="FN31" s="138">
        <v>6.1000000000000004E-3</v>
      </c>
      <c r="FO31" s="138">
        <v>6.1999999999999998E-3</v>
      </c>
      <c r="FP31" s="138">
        <v>6.1999999999999998E-3</v>
      </c>
      <c r="FQ31" s="138">
        <v>6.1999999999999998E-3</v>
      </c>
      <c r="FR31" s="138">
        <v>6.3E-3</v>
      </c>
      <c r="FS31" s="138">
        <v>6.4000000000000003E-3</v>
      </c>
      <c r="FT31" s="138">
        <v>6.4999999999999997E-3</v>
      </c>
      <c r="FU31" s="138">
        <v>6.7000000000000002E-3</v>
      </c>
      <c r="FV31" s="138">
        <v>6.7000000000000002E-3</v>
      </c>
      <c r="FW31" s="138">
        <v>6.8113207071456103E-3</v>
      </c>
      <c r="FX31" s="138">
        <v>7.0000000000000001E-3</v>
      </c>
      <c r="FY31" s="138">
        <v>7.3000000000000001E-3</v>
      </c>
      <c r="FZ31" s="138">
        <v>7.4999999999999997E-3</v>
      </c>
      <c r="GA31" s="138">
        <v>7.6E-3</v>
      </c>
      <c r="GB31" s="138">
        <v>7.7999999999999996E-3</v>
      </c>
      <c r="GC31" s="138">
        <v>7.7999999999999996E-3</v>
      </c>
      <c r="GD31" s="138">
        <v>8.0999999999999996E-3</v>
      </c>
      <c r="GE31" s="138">
        <v>1.03E-2</v>
      </c>
      <c r="GF31" s="138">
        <v>1.0800000000000001E-2</v>
      </c>
      <c r="GG31" s="138">
        <v>1.11E-2</v>
      </c>
      <c r="GH31" s="138">
        <v>1.1900000000000001E-2</v>
      </c>
      <c r="GI31" s="138">
        <v>1.2E-2</v>
      </c>
      <c r="GJ31" s="138">
        <v>1.24E-2</v>
      </c>
      <c r="GK31" s="138">
        <v>1.26E-2</v>
      </c>
      <c r="GL31" s="138">
        <v>1.29E-2</v>
      </c>
      <c r="GM31" s="138">
        <v>1.2800000000000001E-2</v>
      </c>
      <c r="GN31" s="138">
        <v>1.2800000000000001E-2</v>
      </c>
      <c r="GO31" s="138">
        <v>1.29E-2</v>
      </c>
      <c r="GP31" s="138">
        <v>1.2999999999999999E-2</v>
      </c>
      <c r="GQ31" s="138">
        <v>1.3100000000000001E-2</v>
      </c>
      <c r="GR31" s="138">
        <v>1.3100000000000001E-2</v>
      </c>
      <c r="GS31" s="138">
        <v>1.32E-2</v>
      </c>
      <c r="GT31" s="138">
        <v>1.3299999999999999E-2</v>
      </c>
      <c r="GU31" s="138">
        <v>1.35E-2</v>
      </c>
      <c r="GV31" s="138">
        <v>1.3599999999999999E-2</v>
      </c>
      <c r="GW31" s="138">
        <v>1.3599999999999999E-2</v>
      </c>
      <c r="GX31" s="138">
        <v>1.3899999999999999E-2</v>
      </c>
      <c r="GY31" s="138">
        <v>1.41E-2</v>
      </c>
      <c r="GZ31" s="138">
        <v>1.43E-2</v>
      </c>
      <c r="HA31" s="138">
        <v>1.44E-2</v>
      </c>
      <c r="HB31" s="138">
        <v>1.43E-2</v>
      </c>
      <c r="HC31" s="138">
        <v>1.44E-2</v>
      </c>
      <c r="HD31" s="138">
        <v>1.4500000000000001E-2</v>
      </c>
      <c r="HE31" s="138">
        <v>1.46E-2</v>
      </c>
      <c r="HF31" s="138">
        <v>1.46E-2</v>
      </c>
      <c r="HG31" s="138">
        <v>1.46E-2</v>
      </c>
      <c r="HH31" s="138">
        <v>1.47E-2</v>
      </c>
      <c r="HI31" s="138">
        <v>1.4999999999999999E-2</v>
      </c>
      <c r="HJ31" s="138">
        <v>1.49E-2</v>
      </c>
      <c r="HK31" s="138">
        <v>1.4999999999999999E-2</v>
      </c>
      <c r="HL31" s="138">
        <v>1.5100000000000001E-2</v>
      </c>
      <c r="HM31" s="138">
        <v>1.54E-2</v>
      </c>
      <c r="HN31" s="138">
        <v>1.55E-2</v>
      </c>
      <c r="HO31" s="201">
        <v>1.5699999999999999E-2</v>
      </c>
      <c r="HP31" s="290" t="str">
        <f t="shared" si="0"/>
        <v>Raiffeisen Euro Future (1,57%)</v>
      </c>
      <c r="HQ31" s="5"/>
    </row>
    <row r="32" spans="1:227" ht="22.5" hidden="1" customHeight="1" outlineLevel="1" x14ac:dyDescent="0.25">
      <c r="A32" s="272" t="s">
        <v>314</v>
      </c>
      <c r="B32" s="272" t="s">
        <v>314</v>
      </c>
      <c r="C32" s="275">
        <v>0</v>
      </c>
      <c r="D32" s="275">
        <v>0</v>
      </c>
      <c r="E32" s="275">
        <v>0</v>
      </c>
      <c r="F32" s="275">
        <v>0</v>
      </c>
      <c r="G32" s="275">
        <v>0</v>
      </c>
      <c r="H32" s="275">
        <v>0</v>
      </c>
      <c r="I32" s="275">
        <v>0</v>
      </c>
      <c r="J32" s="275">
        <v>0</v>
      </c>
      <c r="K32" s="275">
        <v>0</v>
      </c>
      <c r="L32" s="275">
        <v>0</v>
      </c>
      <c r="M32" s="275">
        <v>0</v>
      </c>
      <c r="N32" s="275">
        <v>0</v>
      </c>
      <c r="O32" s="275">
        <v>0</v>
      </c>
      <c r="P32" s="275">
        <v>0</v>
      </c>
      <c r="Q32" s="275">
        <v>0</v>
      </c>
      <c r="R32" s="276">
        <v>0</v>
      </c>
      <c r="S32" s="276">
        <v>0</v>
      </c>
      <c r="T32" s="275">
        <v>0</v>
      </c>
      <c r="U32" s="275">
        <v>0</v>
      </c>
      <c r="V32" s="275">
        <v>0</v>
      </c>
      <c r="W32" s="276">
        <v>0</v>
      </c>
      <c r="X32" s="275">
        <v>0</v>
      </c>
      <c r="Y32" s="275">
        <v>0</v>
      </c>
      <c r="Z32" s="275">
        <v>0</v>
      </c>
      <c r="AA32" s="275">
        <v>1.7066904832744919E-5</v>
      </c>
      <c r="AB32" s="275">
        <v>6.9490322373523113E-5</v>
      </c>
      <c r="AC32" s="275">
        <v>1.0233667549379201E-4</v>
      </c>
      <c r="AD32" s="275">
        <v>1.3318407707568701E-4</v>
      </c>
      <c r="AE32" s="275">
        <v>1.7308950701714802E-4</v>
      </c>
      <c r="AF32" s="275">
        <v>2.1713959389594602E-4</v>
      </c>
      <c r="AG32" s="275">
        <v>2.42955619802338E-4</v>
      </c>
      <c r="AH32" s="275">
        <v>3.0106164828646898E-4</v>
      </c>
      <c r="AI32" s="275">
        <v>3.7574786349714798E-4</v>
      </c>
      <c r="AJ32" s="275">
        <v>5.6792655496663001E-4</v>
      </c>
      <c r="AK32" s="275">
        <v>7.4739698066150502E-4</v>
      </c>
      <c r="AL32" s="275">
        <v>9.2784197386557108E-4</v>
      </c>
      <c r="AM32" s="275">
        <v>1.1396076943423099E-3</v>
      </c>
      <c r="AN32" s="275">
        <v>1.4415321801810599E-3</v>
      </c>
      <c r="AO32" s="275">
        <v>1.5014980101846201E-3</v>
      </c>
      <c r="AP32" s="275">
        <v>1.70324192659919E-3</v>
      </c>
      <c r="AQ32" s="275">
        <v>1.9141884667721501E-3</v>
      </c>
      <c r="AR32" s="275">
        <v>2.1032203989866699E-3</v>
      </c>
      <c r="AS32" s="275">
        <v>2.27131873529888E-3</v>
      </c>
      <c r="AT32" s="275">
        <v>2.4574400337197999E-3</v>
      </c>
      <c r="AU32" s="275">
        <v>2.6797590225516605E-3</v>
      </c>
      <c r="AV32" s="275">
        <v>2.8983036583285601E-3</v>
      </c>
      <c r="AW32" s="275">
        <v>3.0956042720759504E-3</v>
      </c>
      <c r="AX32" s="275">
        <v>3.2686252244291205E-3</v>
      </c>
      <c r="AY32" s="275">
        <v>3.4775269627627301E-3</v>
      </c>
      <c r="AZ32" s="275">
        <v>3.9181850923551802E-3</v>
      </c>
      <c r="BA32" s="275">
        <v>4.01452002698135E-3</v>
      </c>
      <c r="BB32" s="275">
        <v>4.2312426988076997E-3</v>
      </c>
      <c r="BC32" s="275">
        <v>4.511222286902641E-3</v>
      </c>
      <c r="BD32" s="275">
        <v>4.7365794661737804E-3</v>
      </c>
      <c r="BE32" s="275">
        <v>4.9605946208046998E-3</v>
      </c>
      <c r="BF32" s="275">
        <v>5.1404687197782002E-3</v>
      </c>
      <c r="BG32" s="275">
        <v>5.35126338040219E-3</v>
      </c>
      <c r="BH32" s="275">
        <v>5.5803010566338497E-3</v>
      </c>
      <c r="BI32" s="275">
        <v>5.7842982235732201E-3</v>
      </c>
      <c r="BJ32" s="275">
        <v>5.9791411719396798E-3</v>
      </c>
      <c r="BK32" s="275">
        <v>6.1778665299419199E-3</v>
      </c>
      <c r="BL32" s="275">
        <v>6.4972262634835102E-3</v>
      </c>
      <c r="BM32" s="275">
        <v>6.6040826411087701E-3</v>
      </c>
      <c r="BN32" s="275">
        <v>6.7949234691495504E-3</v>
      </c>
      <c r="BO32" s="275">
        <v>6.9688929809247303E-3</v>
      </c>
      <c r="BP32" s="275">
        <v>7.1802665542230895E-3</v>
      </c>
      <c r="BQ32" s="275">
        <v>7.3195385520796801E-3</v>
      </c>
      <c r="BR32" s="275">
        <v>7.5015786613104605E-3</v>
      </c>
      <c r="BS32" s="275">
        <v>7.6551904012575498E-3</v>
      </c>
      <c r="BT32" s="275">
        <v>7.85613809742783E-3</v>
      </c>
      <c r="BU32" s="275">
        <v>8.0582420556144889E-3</v>
      </c>
      <c r="BV32" s="275">
        <v>8.212073603342529E-3</v>
      </c>
      <c r="BW32" s="275">
        <v>8.4021895715783394E-3</v>
      </c>
      <c r="BX32" s="275">
        <v>8.6610412647644703E-3</v>
      </c>
      <c r="BY32" s="275">
        <v>8.7758477734622819E-3</v>
      </c>
      <c r="BZ32" s="275">
        <v>8.9423035232422191E-3</v>
      </c>
      <c r="CA32" s="275">
        <v>9.0767037845131508E-3</v>
      </c>
      <c r="CB32" s="275">
        <v>9.2402356875846813E-3</v>
      </c>
      <c r="CC32" s="275">
        <v>9.32368671104092E-3</v>
      </c>
      <c r="CD32" s="275">
        <v>9.4490236355963802E-3</v>
      </c>
      <c r="CE32" s="275">
        <v>9.5629999237874502E-3</v>
      </c>
      <c r="CF32" s="275">
        <v>9.662493652272992E-3</v>
      </c>
      <c r="CG32" s="275">
        <v>9.8101656276628306E-3</v>
      </c>
      <c r="CH32" s="275">
        <v>9.9431730933403992E-3</v>
      </c>
      <c r="CI32" s="275">
        <v>1.0046537060822201E-2</v>
      </c>
      <c r="CJ32" s="275">
        <v>0</v>
      </c>
      <c r="CK32" s="275">
        <v>0</v>
      </c>
      <c r="CL32" s="275">
        <v>0</v>
      </c>
      <c r="CM32" s="275">
        <v>0</v>
      </c>
      <c r="CN32" s="275">
        <v>0</v>
      </c>
      <c r="CO32" s="275">
        <v>0</v>
      </c>
      <c r="CP32" s="275">
        <v>0</v>
      </c>
      <c r="CQ32" s="275">
        <v>0</v>
      </c>
      <c r="CR32" s="275">
        <v>0</v>
      </c>
      <c r="CS32" s="275">
        <v>0</v>
      </c>
      <c r="CT32" s="275">
        <v>0</v>
      </c>
      <c r="CU32" s="275">
        <v>0</v>
      </c>
      <c r="CV32" s="275">
        <v>0</v>
      </c>
      <c r="CW32" s="275">
        <v>0</v>
      </c>
      <c r="CX32" s="275">
        <v>0</v>
      </c>
      <c r="CY32" s="275">
        <v>0</v>
      </c>
      <c r="CZ32" s="275">
        <v>0</v>
      </c>
      <c r="DA32" s="275">
        <v>0</v>
      </c>
      <c r="DB32" s="275">
        <v>0</v>
      </c>
      <c r="DC32" s="275">
        <v>0</v>
      </c>
      <c r="DD32" s="275">
        <v>0</v>
      </c>
      <c r="DE32" s="275">
        <v>0</v>
      </c>
      <c r="DF32" s="275">
        <v>0</v>
      </c>
      <c r="DG32" s="275">
        <v>0</v>
      </c>
      <c r="DH32" s="275">
        <v>0</v>
      </c>
      <c r="DI32" s="275">
        <v>0</v>
      </c>
      <c r="DJ32" s="275">
        <v>0</v>
      </c>
      <c r="DK32" s="275">
        <v>0</v>
      </c>
      <c r="DL32" s="275">
        <v>0</v>
      </c>
      <c r="DM32" s="275">
        <v>0</v>
      </c>
      <c r="DN32" s="275">
        <v>0</v>
      </c>
      <c r="DO32" s="275">
        <v>0</v>
      </c>
      <c r="DP32" s="275">
        <v>0</v>
      </c>
      <c r="DQ32" s="275">
        <v>0</v>
      </c>
      <c r="DR32" s="275">
        <v>0</v>
      </c>
      <c r="DS32" s="275">
        <v>0</v>
      </c>
      <c r="DT32" s="275">
        <v>0</v>
      </c>
      <c r="DU32" s="275">
        <v>0</v>
      </c>
      <c r="DV32" s="275">
        <v>0</v>
      </c>
      <c r="DW32" s="275">
        <v>0</v>
      </c>
      <c r="DX32" s="275">
        <v>0</v>
      </c>
      <c r="DY32" s="275">
        <v>0</v>
      </c>
      <c r="DZ32" s="275">
        <v>0</v>
      </c>
      <c r="EA32" s="275">
        <v>0</v>
      </c>
      <c r="EB32" s="275">
        <v>0</v>
      </c>
      <c r="EC32" s="275">
        <v>0</v>
      </c>
      <c r="ED32" s="275">
        <v>0</v>
      </c>
      <c r="EE32" s="275">
        <v>0</v>
      </c>
      <c r="EF32" s="275">
        <v>0</v>
      </c>
      <c r="EG32" s="275">
        <v>0</v>
      </c>
      <c r="EH32" s="275">
        <v>0</v>
      </c>
      <c r="EI32" s="275">
        <v>0</v>
      </c>
      <c r="EJ32" s="275">
        <v>0</v>
      </c>
      <c r="EK32" s="275">
        <v>0</v>
      </c>
      <c r="EL32" s="275">
        <v>0</v>
      </c>
      <c r="EM32" s="275">
        <v>0</v>
      </c>
      <c r="EN32" s="275">
        <v>0</v>
      </c>
      <c r="EO32" s="275">
        <v>0</v>
      </c>
      <c r="EP32" s="275">
        <v>0</v>
      </c>
      <c r="EQ32" s="275">
        <v>0</v>
      </c>
      <c r="ER32" s="275">
        <v>0</v>
      </c>
      <c r="ES32" s="275">
        <v>0</v>
      </c>
      <c r="ET32" s="275">
        <v>0</v>
      </c>
      <c r="EU32" s="275">
        <v>0</v>
      </c>
      <c r="EV32" s="275">
        <v>0</v>
      </c>
      <c r="EW32" s="275">
        <v>0</v>
      </c>
      <c r="EX32" s="275">
        <v>0</v>
      </c>
      <c r="EY32" s="275">
        <v>0</v>
      </c>
      <c r="EZ32" s="275">
        <v>0</v>
      </c>
      <c r="FA32" s="275">
        <v>0</v>
      </c>
      <c r="FB32" s="275">
        <v>0</v>
      </c>
      <c r="FC32" s="275">
        <v>0</v>
      </c>
      <c r="FD32" s="275">
        <v>0</v>
      </c>
      <c r="FE32" s="275">
        <v>0</v>
      </c>
      <c r="FF32" s="275">
        <v>0</v>
      </c>
      <c r="FG32" s="275">
        <v>0</v>
      </c>
      <c r="FH32" s="275">
        <v>0</v>
      </c>
      <c r="FI32" s="275">
        <v>0</v>
      </c>
      <c r="FJ32" s="275">
        <v>0</v>
      </c>
      <c r="FK32" s="275">
        <v>0</v>
      </c>
      <c r="FL32" s="275">
        <v>0</v>
      </c>
      <c r="FM32" s="275">
        <v>0</v>
      </c>
      <c r="FN32" s="275">
        <v>0</v>
      </c>
      <c r="FO32" s="275">
        <v>0</v>
      </c>
      <c r="FP32" s="275">
        <v>0</v>
      </c>
      <c r="FQ32" s="275">
        <v>0</v>
      </c>
      <c r="FR32" s="275">
        <v>0</v>
      </c>
      <c r="FS32" s="275">
        <v>0</v>
      </c>
      <c r="FT32" s="275">
        <v>0</v>
      </c>
      <c r="FU32" s="275">
        <v>0</v>
      </c>
      <c r="FV32" s="275">
        <v>0</v>
      </c>
      <c r="FW32" s="275">
        <v>0</v>
      </c>
      <c r="FX32" s="275">
        <v>0</v>
      </c>
      <c r="FY32" s="275">
        <v>0</v>
      </c>
      <c r="FZ32" s="275">
        <v>0</v>
      </c>
      <c r="GA32" s="275">
        <v>0</v>
      </c>
      <c r="GB32" s="275">
        <v>0</v>
      </c>
      <c r="GC32" s="275">
        <v>0</v>
      </c>
      <c r="GD32" s="275">
        <v>0</v>
      </c>
      <c r="GE32" s="275">
        <v>0</v>
      </c>
      <c r="GF32" s="275">
        <v>0</v>
      </c>
      <c r="GG32" s="275">
        <v>0</v>
      </c>
      <c r="GH32" s="275">
        <v>0</v>
      </c>
      <c r="GI32" s="275">
        <v>0</v>
      </c>
      <c r="GJ32" s="275">
        <v>0</v>
      </c>
      <c r="GK32" s="275">
        <v>0</v>
      </c>
      <c r="GL32" s="275">
        <v>0</v>
      </c>
      <c r="GM32" s="275">
        <v>0</v>
      </c>
      <c r="GN32" s="275">
        <v>0</v>
      </c>
      <c r="GO32" s="275">
        <v>0</v>
      </c>
      <c r="GP32" s="275">
        <v>0</v>
      </c>
      <c r="GQ32" s="275">
        <v>0</v>
      </c>
      <c r="GR32" s="275">
        <v>0</v>
      </c>
      <c r="GS32" s="275">
        <v>0</v>
      </c>
      <c r="GT32" s="275">
        <v>0</v>
      </c>
      <c r="GU32" s="275">
        <v>0</v>
      </c>
      <c r="GV32" s="275">
        <v>0</v>
      </c>
      <c r="GW32" s="275">
        <v>0</v>
      </c>
      <c r="GX32" s="275">
        <v>0</v>
      </c>
      <c r="GY32" s="275">
        <v>0</v>
      </c>
      <c r="GZ32" s="275">
        <v>0</v>
      </c>
      <c r="HA32" s="275">
        <v>0</v>
      </c>
      <c r="HB32" s="275">
        <v>0</v>
      </c>
      <c r="HC32" s="275">
        <v>0</v>
      </c>
      <c r="HD32" s="275">
        <v>0</v>
      </c>
      <c r="HE32" s="275">
        <v>0</v>
      </c>
      <c r="HF32" s="275">
        <v>0</v>
      </c>
      <c r="HG32" s="275">
        <v>0</v>
      </c>
      <c r="HH32" s="275">
        <v>0</v>
      </c>
      <c r="HI32" s="275">
        <v>0</v>
      </c>
      <c r="HJ32" s="275">
        <v>0</v>
      </c>
      <c r="HK32" s="275">
        <v>0</v>
      </c>
      <c r="HL32" s="275">
        <v>0</v>
      </c>
      <c r="HM32" s="275">
        <v>0</v>
      </c>
      <c r="HN32" s="275">
        <v>0</v>
      </c>
      <c r="HO32" s="276">
        <v>0</v>
      </c>
      <c r="HP32" s="290"/>
      <c r="HQ32" s="5"/>
    </row>
    <row r="33" spans="1:227" ht="12.75" hidden="1" customHeight="1" outlineLevel="1" x14ac:dyDescent="0.25">
      <c r="A33" s="272" t="s">
        <v>391</v>
      </c>
      <c r="B33" s="272" t="s">
        <v>391</v>
      </c>
      <c r="C33" s="275">
        <v>0</v>
      </c>
      <c r="D33" s="275">
        <v>0</v>
      </c>
      <c r="E33" s="275">
        <v>0</v>
      </c>
      <c r="F33" s="275">
        <v>0</v>
      </c>
      <c r="G33" s="275">
        <v>0</v>
      </c>
      <c r="H33" s="275">
        <v>0</v>
      </c>
      <c r="I33" s="275">
        <v>0</v>
      </c>
      <c r="J33" s="275">
        <v>0</v>
      </c>
      <c r="K33" s="275">
        <v>0</v>
      </c>
      <c r="L33" s="275">
        <v>0</v>
      </c>
      <c r="M33" s="275">
        <v>0</v>
      </c>
      <c r="N33" s="275">
        <v>0</v>
      </c>
      <c r="O33" s="275">
        <v>0</v>
      </c>
      <c r="P33" s="275">
        <v>0</v>
      </c>
      <c r="Q33" s="275">
        <v>0</v>
      </c>
      <c r="R33" s="276">
        <v>0</v>
      </c>
      <c r="S33" s="276">
        <v>0</v>
      </c>
      <c r="T33" s="275">
        <v>0</v>
      </c>
      <c r="U33" s="275">
        <v>0</v>
      </c>
      <c r="V33" s="275">
        <v>0</v>
      </c>
      <c r="W33" s="276">
        <v>0</v>
      </c>
      <c r="X33" s="275">
        <v>0</v>
      </c>
      <c r="Y33" s="275">
        <v>0</v>
      </c>
      <c r="Z33" s="275">
        <v>0</v>
      </c>
      <c r="AA33" s="275">
        <v>0</v>
      </c>
      <c r="AB33" s="275">
        <v>0</v>
      </c>
      <c r="AC33" s="275">
        <v>0</v>
      </c>
      <c r="AD33" s="275">
        <v>0</v>
      </c>
      <c r="AE33" s="275">
        <v>0</v>
      </c>
      <c r="AF33" s="275">
        <v>0</v>
      </c>
      <c r="AG33" s="275">
        <v>0</v>
      </c>
      <c r="AH33" s="275">
        <v>0</v>
      </c>
      <c r="AI33" s="275">
        <v>0</v>
      </c>
      <c r="AJ33" s="275">
        <v>0</v>
      </c>
      <c r="AK33" s="275">
        <v>0</v>
      </c>
      <c r="AL33" s="275">
        <v>0</v>
      </c>
      <c r="AM33" s="275">
        <v>0</v>
      </c>
      <c r="AN33" s="275">
        <v>0</v>
      </c>
      <c r="AO33" s="275">
        <v>0</v>
      </c>
      <c r="AP33" s="275">
        <v>0</v>
      </c>
      <c r="AQ33" s="275">
        <v>0</v>
      </c>
      <c r="AR33" s="275">
        <v>0</v>
      </c>
      <c r="AS33" s="275">
        <v>0</v>
      </c>
      <c r="AT33" s="275">
        <v>0</v>
      </c>
      <c r="AU33" s="275">
        <v>0</v>
      </c>
      <c r="AV33" s="275">
        <v>0</v>
      </c>
      <c r="AW33" s="275">
        <v>0</v>
      </c>
      <c r="AX33" s="275">
        <v>0</v>
      </c>
      <c r="AY33" s="275">
        <v>0</v>
      </c>
      <c r="AZ33" s="275">
        <v>0</v>
      </c>
      <c r="BA33" s="275">
        <v>0</v>
      </c>
      <c r="BB33" s="275">
        <v>0</v>
      </c>
      <c r="BC33" s="275">
        <v>0</v>
      </c>
      <c r="BD33" s="275">
        <v>0</v>
      </c>
      <c r="BE33" s="275">
        <v>0</v>
      </c>
      <c r="BF33" s="275">
        <v>0</v>
      </c>
      <c r="BG33" s="275">
        <v>0</v>
      </c>
      <c r="BH33" s="275">
        <v>0</v>
      </c>
      <c r="BI33" s="275">
        <v>1.4075012622991203E-4</v>
      </c>
      <c r="BJ33" s="275">
        <v>1.3865220397921401E-4</v>
      </c>
      <c r="BK33" s="275">
        <v>1.3907504154965202E-4</v>
      </c>
      <c r="BL33" s="275">
        <v>1.4177430506215501E-4</v>
      </c>
      <c r="BM33" s="275">
        <v>1.3970123097865002E-4</v>
      </c>
      <c r="BN33" s="275">
        <v>1.3260613121678403E-4</v>
      </c>
      <c r="BO33" s="275">
        <v>1.3361381903036101E-4</v>
      </c>
      <c r="BP33" s="275">
        <v>1.3850650387426701E-4</v>
      </c>
      <c r="BQ33" s="275">
        <v>1.3681357276873601E-4</v>
      </c>
      <c r="BR33" s="275">
        <v>1.3855757329074301E-4</v>
      </c>
      <c r="BS33" s="275">
        <v>1.3845090065450202E-4</v>
      </c>
      <c r="BT33" s="275">
        <v>1.4333337605371602E-4</v>
      </c>
      <c r="BU33" s="275">
        <v>1.4445538355989301E-4</v>
      </c>
      <c r="BV33" s="275">
        <v>1.5037845166668702E-4</v>
      </c>
      <c r="BW33" s="275">
        <v>1.53685464809771E-4</v>
      </c>
      <c r="BX33" s="275">
        <v>1.54840858954911E-4</v>
      </c>
      <c r="BY33" s="275">
        <v>1.54983819770652E-4</v>
      </c>
      <c r="BZ33" s="275">
        <v>1.6171728166642602E-4</v>
      </c>
      <c r="CA33" s="275">
        <v>1.6736814737041699E-4</v>
      </c>
      <c r="CB33" s="275">
        <v>1.7646453781718302E-4</v>
      </c>
      <c r="CC33" s="275">
        <v>1.8227942159450102E-4</v>
      </c>
      <c r="CD33" s="275">
        <v>1.8472104419499499E-4</v>
      </c>
      <c r="CE33" s="275">
        <v>1.91091778401633E-4</v>
      </c>
      <c r="CF33" s="275">
        <v>1.9790085773160502E-4</v>
      </c>
      <c r="CG33" s="275">
        <v>2.0412964374549801E-4</v>
      </c>
      <c r="CH33" s="275">
        <v>2.1295000969912499E-4</v>
      </c>
      <c r="CI33" s="275">
        <v>2.2424091459407502E-4</v>
      </c>
      <c r="CJ33" s="275">
        <v>0</v>
      </c>
      <c r="CK33" s="275">
        <v>0</v>
      </c>
      <c r="CL33" s="275">
        <v>0</v>
      </c>
      <c r="CM33" s="275">
        <v>0</v>
      </c>
      <c r="CN33" s="275">
        <v>0</v>
      </c>
      <c r="CO33" s="275">
        <v>0</v>
      </c>
      <c r="CP33" s="275">
        <v>0</v>
      </c>
      <c r="CQ33" s="275">
        <v>0</v>
      </c>
      <c r="CR33" s="275">
        <v>0</v>
      </c>
      <c r="CS33" s="275">
        <v>0</v>
      </c>
      <c r="CT33" s="275">
        <v>0</v>
      </c>
      <c r="CU33" s="275">
        <v>0</v>
      </c>
      <c r="CV33" s="275">
        <v>0</v>
      </c>
      <c r="CW33" s="275">
        <v>0</v>
      </c>
      <c r="CX33" s="275">
        <v>0</v>
      </c>
      <c r="CY33" s="275">
        <v>0</v>
      </c>
      <c r="CZ33" s="275">
        <v>0</v>
      </c>
      <c r="DA33" s="275">
        <v>0</v>
      </c>
      <c r="DB33" s="275">
        <v>0</v>
      </c>
      <c r="DC33" s="275">
        <v>0</v>
      </c>
      <c r="DD33" s="275">
        <v>0</v>
      </c>
      <c r="DE33" s="275">
        <v>0</v>
      </c>
      <c r="DF33" s="275">
        <v>0</v>
      </c>
      <c r="DG33" s="275">
        <v>0</v>
      </c>
      <c r="DH33" s="275">
        <v>0</v>
      </c>
      <c r="DI33" s="275">
        <v>0</v>
      </c>
      <c r="DJ33" s="275">
        <v>0</v>
      </c>
      <c r="DK33" s="275">
        <v>0</v>
      </c>
      <c r="DL33" s="275">
        <v>0</v>
      </c>
      <c r="DM33" s="275">
        <v>0</v>
      </c>
      <c r="DN33" s="275">
        <v>0</v>
      </c>
      <c r="DO33" s="275">
        <v>0</v>
      </c>
      <c r="DP33" s="275">
        <v>0</v>
      </c>
      <c r="DQ33" s="275">
        <v>0</v>
      </c>
      <c r="DR33" s="275">
        <v>0</v>
      </c>
      <c r="DS33" s="275">
        <v>0</v>
      </c>
      <c r="DT33" s="275">
        <v>0</v>
      </c>
      <c r="DU33" s="275">
        <v>0</v>
      </c>
      <c r="DV33" s="275">
        <v>0</v>
      </c>
      <c r="DW33" s="275">
        <v>0</v>
      </c>
      <c r="DX33" s="275">
        <v>0</v>
      </c>
      <c r="DY33" s="275">
        <v>0</v>
      </c>
      <c r="DZ33" s="275">
        <v>0</v>
      </c>
      <c r="EA33" s="275">
        <v>0</v>
      </c>
      <c r="EB33" s="275">
        <v>0</v>
      </c>
      <c r="EC33" s="275">
        <v>0</v>
      </c>
      <c r="ED33" s="275">
        <v>0</v>
      </c>
      <c r="EE33" s="275">
        <v>0</v>
      </c>
      <c r="EF33" s="275">
        <v>0</v>
      </c>
      <c r="EG33" s="275">
        <v>0</v>
      </c>
      <c r="EH33" s="275">
        <v>0</v>
      </c>
      <c r="EI33" s="275">
        <v>0</v>
      </c>
      <c r="EJ33" s="275">
        <v>0</v>
      </c>
      <c r="EK33" s="275">
        <v>0</v>
      </c>
      <c r="EL33" s="275">
        <v>0</v>
      </c>
      <c r="EM33" s="275">
        <v>0</v>
      </c>
      <c r="EN33" s="275">
        <v>0</v>
      </c>
      <c r="EO33" s="275">
        <v>0</v>
      </c>
      <c r="EP33" s="275">
        <v>0</v>
      </c>
      <c r="EQ33" s="275">
        <v>0</v>
      </c>
      <c r="ER33" s="275">
        <v>0</v>
      </c>
      <c r="ES33" s="275">
        <v>0</v>
      </c>
      <c r="ET33" s="275">
        <v>0</v>
      </c>
      <c r="EU33" s="275">
        <v>0</v>
      </c>
      <c r="EV33" s="275">
        <v>0</v>
      </c>
      <c r="EW33" s="275">
        <v>0</v>
      </c>
      <c r="EX33" s="275">
        <v>0</v>
      </c>
      <c r="EY33" s="275">
        <v>0</v>
      </c>
      <c r="EZ33" s="275">
        <v>0</v>
      </c>
      <c r="FA33" s="275">
        <v>0</v>
      </c>
      <c r="FB33" s="275">
        <v>0</v>
      </c>
      <c r="FC33" s="275">
        <v>0</v>
      </c>
      <c r="FD33" s="275">
        <v>0</v>
      </c>
      <c r="FE33" s="275">
        <v>0</v>
      </c>
      <c r="FF33" s="275">
        <v>0</v>
      </c>
      <c r="FG33" s="275">
        <v>0</v>
      </c>
      <c r="FH33" s="275">
        <v>0</v>
      </c>
      <c r="FI33" s="275">
        <v>0</v>
      </c>
      <c r="FJ33" s="275">
        <v>0</v>
      </c>
      <c r="FK33" s="275">
        <v>0</v>
      </c>
      <c r="FL33" s="275">
        <v>0</v>
      </c>
      <c r="FM33" s="275">
        <v>0</v>
      </c>
      <c r="FN33" s="275">
        <v>0</v>
      </c>
      <c r="FO33" s="275">
        <v>0</v>
      </c>
      <c r="FP33" s="275">
        <v>0</v>
      </c>
      <c r="FQ33" s="275">
        <v>0</v>
      </c>
      <c r="FR33" s="275">
        <v>0</v>
      </c>
      <c r="FS33" s="275">
        <v>0</v>
      </c>
      <c r="FT33" s="275">
        <v>0</v>
      </c>
      <c r="FU33" s="275">
        <v>0</v>
      </c>
      <c r="FV33" s="275">
        <v>0</v>
      </c>
      <c r="FW33" s="275">
        <v>0</v>
      </c>
      <c r="FX33" s="275">
        <v>0</v>
      </c>
      <c r="FY33" s="275">
        <v>0</v>
      </c>
      <c r="FZ33" s="275">
        <v>0</v>
      </c>
      <c r="GA33" s="275">
        <v>0</v>
      </c>
      <c r="GB33" s="275">
        <v>0</v>
      </c>
      <c r="GC33" s="275">
        <v>0</v>
      </c>
      <c r="GD33" s="275">
        <v>0</v>
      </c>
      <c r="GE33" s="275">
        <v>0</v>
      </c>
      <c r="GF33" s="275">
        <v>0</v>
      </c>
      <c r="GG33" s="275">
        <v>0</v>
      </c>
      <c r="GH33" s="275">
        <v>0</v>
      </c>
      <c r="GI33" s="275">
        <v>0</v>
      </c>
      <c r="GJ33" s="275">
        <v>0</v>
      </c>
      <c r="GK33" s="275">
        <v>0</v>
      </c>
      <c r="GL33" s="275">
        <v>0</v>
      </c>
      <c r="GM33" s="275">
        <v>0</v>
      </c>
      <c r="GN33" s="275">
        <v>0</v>
      </c>
      <c r="GO33" s="275">
        <v>0</v>
      </c>
      <c r="GP33" s="275">
        <v>0</v>
      </c>
      <c r="GQ33" s="275">
        <v>0</v>
      </c>
      <c r="GR33" s="275">
        <v>0</v>
      </c>
      <c r="GS33" s="275">
        <v>0</v>
      </c>
      <c r="GT33" s="275">
        <v>0</v>
      </c>
      <c r="GU33" s="275">
        <v>0</v>
      </c>
      <c r="GV33" s="275">
        <v>0</v>
      </c>
      <c r="GW33" s="275">
        <v>0</v>
      </c>
      <c r="GX33" s="275">
        <v>0</v>
      </c>
      <c r="GY33" s="275">
        <v>0</v>
      </c>
      <c r="GZ33" s="275">
        <v>0</v>
      </c>
      <c r="HA33" s="275">
        <v>0</v>
      </c>
      <c r="HB33" s="275">
        <v>0</v>
      </c>
      <c r="HC33" s="275">
        <v>0</v>
      </c>
      <c r="HD33" s="275">
        <v>0</v>
      </c>
      <c r="HE33" s="275">
        <v>0</v>
      </c>
      <c r="HF33" s="275">
        <v>0</v>
      </c>
      <c r="HG33" s="275">
        <v>0</v>
      </c>
      <c r="HH33" s="275">
        <v>0</v>
      </c>
      <c r="HI33" s="275">
        <v>0</v>
      </c>
      <c r="HJ33" s="275">
        <v>0</v>
      </c>
      <c r="HK33" s="275">
        <v>0</v>
      </c>
      <c r="HL33" s="275">
        <v>0</v>
      </c>
      <c r="HM33" s="275">
        <v>0</v>
      </c>
      <c r="HN33" s="275">
        <v>0</v>
      </c>
      <c r="HO33" s="276">
        <v>0</v>
      </c>
      <c r="HP33" s="290"/>
      <c r="HQ33" s="5"/>
    </row>
    <row r="34" spans="1:227" ht="12.75" hidden="1" customHeight="1" outlineLevel="1" x14ac:dyDescent="0.25">
      <c r="A34" s="272" t="s">
        <v>102</v>
      </c>
      <c r="B34" s="272" t="s">
        <v>102</v>
      </c>
      <c r="C34" s="275">
        <v>0</v>
      </c>
      <c r="D34" s="275">
        <v>0</v>
      </c>
      <c r="E34" s="275">
        <v>0</v>
      </c>
      <c r="F34" s="275">
        <v>0</v>
      </c>
      <c r="G34" s="275">
        <v>0</v>
      </c>
      <c r="H34" s="275">
        <v>0</v>
      </c>
      <c r="I34" s="275">
        <v>0</v>
      </c>
      <c r="J34" s="275">
        <v>0</v>
      </c>
      <c r="K34" s="275">
        <v>0</v>
      </c>
      <c r="L34" s="275">
        <v>0</v>
      </c>
      <c r="M34" s="275">
        <v>4.123915367752813E-5</v>
      </c>
      <c r="N34" s="275">
        <v>1.1844783151343401E-4</v>
      </c>
      <c r="O34" s="275">
        <v>1.39782279237252E-3</v>
      </c>
      <c r="P34" s="275">
        <v>1.4470040549309259E-3</v>
      </c>
      <c r="Q34" s="275">
        <v>2.5412314613073804E-3</v>
      </c>
      <c r="R34" s="276">
        <v>2.71801289103596E-3</v>
      </c>
      <c r="S34" s="276">
        <v>2.8166012283615299E-3</v>
      </c>
      <c r="T34" s="275">
        <v>3.2218186665768345E-3</v>
      </c>
      <c r="U34" s="275">
        <v>3.1452516108343691E-3</v>
      </c>
      <c r="V34" s="275">
        <v>3.3779891644617091E-3</v>
      </c>
      <c r="W34" s="276">
        <v>3.5023490839619499E-3</v>
      </c>
      <c r="X34" s="275">
        <v>3.6996562188742993E-3</v>
      </c>
      <c r="Y34" s="275">
        <v>3.9058191247438646E-3</v>
      </c>
      <c r="Z34" s="275">
        <v>4.4722303031242876E-3</v>
      </c>
      <c r="AA34" s="275">
        <v>4.5300762375073923E-3</v>
      </c>
      <c r="AB34" s="275">
        <v>4.96451749252749E-3</v>
      </c>
      <c r="AC34" s="275">
        <v>5.0220397263807011E-3</v>
      </c>
      <c r="AD34" s="275">
        <v>5.2358359386038703E-3</v>
      </c>
      <c r="AE34" s="275">
        <v>5.3128842959534904E-3</v>
      </c>
      <c r="AF34" s="275">
        <v>5.3687620346176204E-3</v>
      </c>
      <c r="AG34" s="275">
        <v>5.5001856186883101E-3</v>
      </c>
      <c r="AH34" s="275">
        <v>5.5868654182628999E-3</v>
      </c>
      <c r="AI34" s="275">
        <v>5.7674184311643402E-3</v>
      </c>
      <c r="AJ34" s="275">
        <v>5.7643807037498704E-3</v>
      </c>
      <c r="AK34" s="275">
        <v>5.8473643220330607E-3</v>
      </c>
      <c r="AL34" s="275">
        <v>5.9982111084915203E-3</v>
      </c>
      <c r="AM34" s="275">
        <v>6.0188408367152406E-3</v>
      </c>
      <c r="AN34" s="275">
        <v>6.2214024023780502E-3</v>
      </c>
      <c r="AO34" s="275">
        <v>6.2287924801513799E-3</v>
      </c>
      <c r="AP34" s="275">
        <v>6.0409329565223706E-3</v>
      </c>
      <c r="AQ34" s="275">
        <v>6.0317633739468699E-3</v>
      </c>
      <c r="AR34" s="275">
        <v>5.931950888063451E-3</v>
      </c>
      <c r="AS34" s="275">
        <v>5.8964787847840599E-3</v>
      </c>
      <c r="AT34" s="275">
        <v>5.8415284989046506E-3</v>
      </c>
      <c r="AU34" s="275">
        <v>5.511538967934531E-3</v>
      </c>
      <c r="AV34" s="275">
        <v>5.51960016761208E-3</v>
      </c>
      <c r="AW34" s="275">
        <v>5.6199790875253496E-3</v>
      </c>
      <c r="AX34" s="275">
        <v>5.5774497537018205E-3</v>
      </c>
      <c r="AY34" s="275">
        <v>5.56589667074389E-3</v>
      </c>
      <c r="AZ34" s="275">
        <v>5.54557107908972E-3</v>
      </c>
      <c r="BA34" s="275">
        <v>5.4981039815044808E-3</v>
      </c>
      <c r="BB34" s="275">
        <v>5.6764923754952503E-3</v>
      </c>
      <c r="BC34" s="275">
        <v>5.67178872841441E-3</v>
      </c>
      <c r="BD34" s="275">
        <v>5.6011539200947298E-3</v>
      </c>
      <c r="BE34" s="275">
        <v>5.4631358605859905E-3</v>
      </c>
      <c r="BF34" s="275">
        <v>5.7179563660682301E-3</v>
      </c>
      <c r="BG34" s="275">
        <v>5.6786397648269996E-3</v>
      </c>
      <c r="BH34" s="275">
        <v>5.6463298205511403E-3</v>
      </c>
      <c r="BI34" s="275">
        <v>5.6598763437790195E-3</v>
      </c>
      <c r="BJ34" s="275">
        <v>5.6454141513891205E-3</v>
      </c>
      <c r="BK34" s="275">
        <v>5.7140613920388592E-3</v>
      </c>
      <c r="BL34" s="275">
        <v>5.6965608280959397E-3</v>
      </c>
      <c r="BM34" s="275">
        <v>5.6310266629118104E-3</v>
      </c>
      <c r="BN34" s="275">
        <v>5.6275752098967503E-3</v>
      </c>
      <c r="BO34" s="275">
        <v>5.5979991310312702E-3</v>
      </c>
      <c r="BP34" s="275">
        <v>5.4010694463407297E-3</v>
      </c>
      <c r="BQ34" s="275">
        <v>5.3522332802976511E-3</v>
      </c>
      <c r="BR34" s="275">
        <v>5.2224577566335707E-3</v>
      </c>
      <c r="BS34" s="275">
        <v>5.199773686560911E-3</v>
      </c>
      <c r="BT34" s="275">
        <v>5.2382425404220705E-3</v>
      </c>
      <c r="BU34" s="275">
        <v>5.1839528575714699E-3</v>
      </c>
      <c r="BV34" s="275">
        <v>5.1567465456165201E-3</v>
      </c>
      <c r="BW34" s="275">
        <v>5.1114466320335908E-3</v>
      </c>
      <c r="BX34" s="275">
        <v>5.0465247512049101E-3</v>
      </c>
      <c r="BY34" s="275">
        <v>5.0205817905120799E-3</v>
      </c>
      <c r="BZ34" s="275">
        <v>5.0025357079817208E-3</v>
      </c>
      <c r="CA34" s="275">
        <v>4.9030763395542295E-3</v>
      </c>
      <c r="CB34" s="275">
        <v>0</v>
      </c>
      <c r="CC34" s="275">
        <v>0</v>
      </c>
      <c r="CD34" s="275">
        <v>0</v>
      </c>
      <c r="CE34" s="275">
        <v>0</v>
      </c>
      <c r="CF34" s="275">
        <v>0</v>
      </c>
      <c r="CG34" s="275">
        <v>0</v>
      </c>
      <c r="CH34" s="275">
        <v>0</v>
      </c>
      <c r="CI34" s="275">
        <v>0</v>
      </c>
      <c r="CJ34" s="275">
        <v>0</v>
      </c>
      <c r="CK34" s="275">
        <v>0</v>
      </c>
      <c r="CL34" s="275">
        <v>0</v>
      </c>
      <c r="CM34" s="275">
        <v>0</v>
      </c>
      <c r="CN34" s="275">
        <v>0</v>
      </c>
      <c r="CO34" s="275">
        <v>0</v>
      </c>
      <c r="CP34" s="275">
        <v>0</v>
      </c>
      <c r="CQ34" s="275">
        <v>0</v>
      </c>
      <c r="CR34" s="275">
        <v>0</v>
      </c>
      <c r="CS34" s="275">
        <v>0</v>
      </c>
      <c r="CT34" s="275">
        <v>0</v>
      </c>
      <c r="CU34" s="275">
        <v>0</v>
      </c>
      <c r="CV34" s="275">
        <v>0</v>
      </c>
      <c r="CW34" s="275">
        <v>0</v>
      </c>
      <c r="CX34" s="275">
        <v>0</v>
      </c>
      <c r="CY34" s="275">
        <v>0</v>
      </c>
      <c r="CZ34" s="275">
        <v>0</v>
      </c>
      <c r="DA34" s="275">
        <v>0</v>
      </c>
      <c r="DB34" s="275">
        <v>0</v>
      </c>
      <c r="DC34" s="275">
        <v>0</v>
      </c>
      <c r="DD34" s="275">
        <v>0</v>
      </c>
      <c r="DE34" s="275">
        <v>0</v>
      </c>
      <c r="DF34" s="275">
        <v>0</v>
      </c>
      <c r="DG34" s="275">
        <v>0</v>
      </c>
      <c r="DH34" s="275">
        <v>0</v>
      </c>
      <c r="DI34" s="275">
        <v>0</v>
      </c>
      <c r="DJ34" s="275">
        <v>0</v>
      </c>
      <c r="DK34" s="275">
        <v>0</v>
      </c>
      <c r="DL34" s="275">
        <v>0</v>
      </c>
      <c r="DM34" s="275">
        <v>0</v>
      </c>
      <c r="DN34" s="275">
        <v>0</v>
      </c>
      <c r="DO34" s="275">
        <v>0</v>
      </c>
      <c r="DP34" s="275">
        <v>0</v>
      </c>
      <c r="DQ34" s="275">
        <v>0</v>
      </c>
      <c r="DR34" s="275">
        <v>0</v>
      </c>
      <c r="DS34" s="275">
        <v>0</v>
      </c>
      <c r="DT34" s="275">
        <v>0</v>
      </c>
      <c r="DU34" s="275">
        <v>0</v>
      </c>
      <c r="DV34" s="275">
        <v>0</v>
      </c>
      <c r="DW34" s="275">
        <v>0</v>
      </c>
      <c r="DX34" s="275">
        <v>0</v>
      </c>
      <c r="DY34" s="275">
        <v>0</v>
      </c>
      <c r="DZ34" s="275">
        <v>0</v>
      </c>
      <c r="EA34" s="275">
        <v>0</v>
      </c>
      <c r="EB34" s="275">
        <v>0</v>
      </c>
      <c r="EC34" s="275">
        <v>0</v>
      </c>
      <c r="ED34" s="275">
        <v>0</v>
      </c>
      <c r="EE34" s="275">
        <v>0</v>
      </c>
      <c r="EF34" s="275">
        <v>0</v>
      </c>
      <c r="EG34" s="275">
        <v>0</v>
      </c>
      <c r="EH34" s="275">
        <v>0</v>
      </c>
      <c r="EI34" s="275">
        <v>0</v>
      </c>
      <c r="EJ34" s="275">
        <v>0</v>
      </c>
      <c r="EK34" s="275">
        <v>0</v>
      </c>
      <c r="EL34" s="275">
        <v>0</v>
      </c>
      <c r="EM34" s="275">
        <v>0</v>
      </c>
      <c r="EN34" s="275">
        <v>0</v>
      </c>
      <c r="EO34" s="275">
        <v>0</v>
      </c>
      <c r="EP34" s="275">
        <v>0</v>
      </c>
      <c r="EQ34" s="275">
        <v>0</v>
      </c>
      <c r="ER34" s="275">
        <v>0</v>
      </c>
      <c r="ES34" s="275">
        <v>0</v>
      </c>
      <c r="ET34" s="275">
        <v>0</v>
      </c>
      <c r="EU34" s="275">
        <v>0</v>
      </c>
      <c r="EV34" s="275">
        <v>0</v>
      </c>
      <c r="EW34" s="275">
        <v>0</v>
      </c>
      <c r="EX34" s="275">
        <v>0</v>
      </c>
      <c r="EY34" s="275">
        <v>0</v>
      </c>
      <c r="EZ34" s="275">
        <v>0</v>
      </c>
      <c r="FA34" s="275">
        <v>0</v>
      </c>
      <c r="FB34" s="275">
        <v>0</v>
      </c>
      <c r="FC34" s="275">
        <v>0</v>
      </c>
      <c r="FD34" s="275">
        <v>0</v>
      </c>
      <c r="FE34" s="275">
        <v>0</v>
      </c>
      <c r="FF34" s="275">
        <v>0</v>
      </c>
      <c r="FG34" s="275">
        <v>0</v>
      </c>
      <c r="FH34" s="275">
        <v>0</v>
      </c>
      <c r="FI34" s="275">
        <v>0</v>
      </c>
      <c r="FJ34" s="275">
        <v>0</v>
      </c>
      <c r="FK34" s="275">
        <v>0</v>
      </c>
      <c r="FL34" s="275">
        <v>0</v>
      </c>
      <c r="FM34" s="275">
        <v>0</v>
      </c>
      <c r="FN34" s="275">
        <v>0</v>
      </c>
      <c r="FO34" s="275">
        <v>0</v>
      </c>
      <c r="FP34" s="275">
        <v>0</v>
      </c>
      <c r="FQ34" s="275">
        <v>0</v>
      </c>
      <c r="FR34" s="275">
        <v>0</v>
      </c>
      <c r="FS34" s="275">
        <v>0</v>
      </c>
      <c r="FT34" s="275">
        <v>0</v>
      </c>
      <c r="FU34" s="275">
        <v>0</v>
      </c>
      <c r="FV34" s="275">
        <v>0</v>
      </c>
      <c r="FW34" s="275">
        <v>0</v>
      </c>
      <c r="FX34" s="275">
        <v>0</v>
      </c>
      <c r="FY34" s="275">
        <v>0</v>
      </c>
      <c r="FZ34" s="275">
        <v>0</v>
      </c>
      <c r="GA34" s="275">
        <v>0</v>
      </c>
      <c r="GB34" s="275">
        <v>0</v>
      </c>
      <c r="GC34" s="275">
        <v>0</v>
      </c>
      <c r="GD34" s="275">
        <v>0</v>
      </c>
      <c r="GE34" s="275">
        <v>0</v>
      </c>
      <c r="GF34" s="275">
        <v>0</v>
      </c>
      <c r="GG34" s="275">
        <v>0</v>
      </c>
      <c r="GH34" s="275">
        <v>0</v>
      </c>
      <c r="GI34" s="275">
        <v>0</v>
      </c>
      <c r="GJ34" s="275">
        <v>0</v>
      </c>
      <c r="GK34" s="275">
        <v>0</v>
      </c>
      <c r="GL34" s="275">
        <v>0</v>
      </c>
      <c r="GM34" s="275">
        <v>0</v>
      </c>
      <c r="GN34" s="275">
        <v>0</v>
      </c>
      <c r="GO34" s="275">
        <v>0</v>
      </c>
      <c r="GP34" s="275">
        <v>0</v>
      </c>
      <c r="GQ34" s="275">
        <v>0</v>
      </c>
      <c r="GR34" s="275">
        <v>0</v>
      </c>
      <c r="GS34" s="275">
        <v>0</v>
      </c>
      <c r="GT34" s="275">
        <v>0</v>
      </c>
      <c r="GU34" s="275">
        <v>0</v>
      </c>
      <c r="GV34" s="275">
        <v>0</v>
      </c>
      <c r="GW34" s="275">
        <v>0</v>
      </c>
      <c r="GX34" s="275">
        <v>0</v>
      </c>
      <c r="GY34" s="275">
        <v>0</v>
      </c>
      <c r="GZ34" s="275">
        <v>0</v>
      </c>
      <c r="HA34" s="275">
        <v>0</v>
      </c>
      <c r="HB34" s="275">
        <v>0</v>
      </c>
      <c r="HC34" s="275">
        <v>0</v>
      </c>
      <c r="HD34" s="275">
        <v>0</v>
      </c>
      <c r="HE34" s="275">
        <v>0</v>
      </c>
      <c r="HF34" s="275">
        <v>0</v>
      </c>
      <c r="HG34" s="275">
        <v>0</v>
      </c>
      <c r="HH34" s="275">
        <v>0</v>
      </c>
      <c r="HI34" s="275">
        <v>0</v>
      </c>
      <c r="HJ34" s="275">
        <v>0</v>
      </c>
      <c r="HK34" s="275">
        <v>0</v>
      </c>
      <c r="HL34" s="275">
        <v>0</v>
      </c>
      <c r="HM34" s="275">
        <v>0</v>
      </c>
      <c r="HN34" s="275">
        <v>0</v>
      </c>
      <c r="HO34" s="276">
        <v>0</v>
      </c>
      <c r="HP34" s="290"/>
      <c r="HQ34" s="5"/>
    </row>
    <row r="35" spans="1:227" ht="12.75" hidden="1" customHeight="1" outlineLevel="1" x14ac:dyDescent="0.25">
      <c r="A35" s="272" t="s">
        <v>100</v>
      </c>
      <c r="B35" s="272" t="s">
        <v>100</v>
      </c>
      <c r="C35" s="275">
        <v>0</v>
      </c>
      <c r="D35" s="275">
        <v>0</v>
      </c>
      <c r="E35" s="275">
        <v>0</v>
      </c>
      <c r="F35" s="275">
        <v>0.60638006888599194</v>
      </c>
      <c r="G35" s="275">
        <v>0.60261535918216047</v>
      </c>
      <c r="H35" s="275">
        <v>0.26859540696415835</v>
      </c>
      <c r="I35" s="275">
        <v>0.267448374262855</v>
      </c>
      <c r="J35" s="275">
        <v>0.26513444418816978</v>
      </c>
      <c r="K35" s="275">
        <v>0.25975123623756502</v>
      </c>
      <c r="L35" s="275">
        <v>0.25657090954566503</v>
      </c>
      <c r="M35" s="275">
        <v>0.25199891618148024</v>
      </c>
      <c r="N35" s="275">
        <v>0.24482830431504699</v>
      </c>
      <c r="O35" s="275">
        <v>0.24370258951197202</v>
      </c>
      <c r="P35" s="275">
        <v>0.23829092787821402</v>
      </c>
      <c r="Q35" s="275">
        <v>0.23336699791492202</v>
      </c>
      <c r="R35" s="276">
        <v>0.23403373835563501</v>
      </c>
      <c r="S35" s="276">
        <v>0.222201940362624</v>
      </c>
      <c r="T35" s="275">
        <v>0.21757355953949351</v>
      </c>
      <c r="U35" s="275">
        <v>0.21472266546309082</v>
      </c>
      <c r="V35" s="275">
        <v>0.20794416572018759</v>
      </c>
      <c r="W35" s="276">
        <v>0.19974440027027601</v>
      </c>
      <c r="X35" s="275">
        <v>0.19596839270597358</v>
      </c>
      <c r="Y35" s="275">
        <v>0.18973110358882281</v>
      </c>
      <c r="Z35" s="275">
        <v>0.19030660584723488</v>
      </c>
      <c r="AA35" s="275">
        <v>0.19096202870193899</v>
      </c>
      <c r="AB35" s="275">
        <v>0.18742933355413502</v>
      </c>
      <c r="AC35" s="275">
        <v>0.186260459082222</v>
      </c>
      <c r="AD35" s="275">
        <v>0.18176730641973599</v>
      </c>
      <c r="AE35" s="275">
        <v>0.17960347500182103</v>
      </c>
      <c r="AF35" s="275">
        <v>0.17723767905655302</v>
      </c>
      <c r="AG35" s="275">
        <v>0.17257550959243501</v>
      </c>
      <c r="AH35" s="275">
        <v>0.16981355328634301</v>
      </c>
      <c r="AI35" s="275">
        <v>0.16761133481896601</v>
      </c>
      <c r="AJ35" s="275">
        <v>0.16271826769825301</v>
      </c>
      <c r="AK35" s="275">
        <v>0.15992376725187299</v>
      </c>
      <c r="AL35" s="275">
        <v>0.15778318365498298</v>
      </c>
      <c r="AM35" s="275">
        <v>0.15440509651470802</v>
      </c>
      <c r="AN35" s="275">
        <v>0.15269151757242902</v>
      </c>
      <c r="AO35" s="275">
        <v>0.15271763983307998</v>
      </c>
      <c r="AP35" s="275">
        <v>0.15100640002954802</v>
      </c>
      <c r="AQ35" s="275">
        <v>0.14829087677711797</v>
      </c>
      <c r="AR35" s="275">
        <v>0.14641396574535601</v>
      </c>
      <c r="AS35" s="275">
        <v>0.14741867619781798</v>
      </c>
      <c r="AT35" s="275">
        <v>0.14568265357695601</v>
      </c>
      <c r="AU35" s="275">
        <v>0.14459468587567101</v>
      </c>
      <c r="AV35" s="275">
        <v>0.142708374747049</v>
      </c>
      <c r="AW35" s="275">
        <v>0.14159470156380699</v>
      </c>
      <c r="AX35" s="275">
        <v>0.13855155031302199</v>
      </c>
      <c r="AY35" s="275">
        <v>0.13469839718128401</v>
      </c>
      <c r="AZ35" s="275">
        <v>0</v>
      </c>
      <c r="BA35" s="275">
        <v>0</v>
      </c>
      <c r="BB35" s="275">
        <v>0</v>
      </c>
      <c r="BC35" s="275">
        <v>0</v>
      </c>
      <c r="BD35" s="275">
        <v>0</v>
      </c>
      <c r="BE35" s="275">
        <v>0</v>
      </c>
      <c r="BF35" s="275">
        <v>0</v>
      </c>
      <c r="BG35" s="275">
        <v>0</v>
      </c>
      <c r="BH35" s="275">
        <v>0</v>
      </c>
      <c r="BI35" s="275">
        <v>0</v>
      </c>
      <c r="BJ35" s="275">
        <v>0</v>
      </c>
      <c r="BK35" s="275">
        <v>0</v>
      </c>
      <c r="BL35" s="275">
        <v>0</v>
      </c>
      <c r="BM35" s="275">
        <v>0</v>
      </c>
      <c r="BN35" s="275">
        <v>0</v>
      </c>
      <c r="BO35" s="275">
        <v>0</v>
      </c>
      <c r="BP35" s="275">
        <v>0</v>
      </c>
      <c r="BQ35" s="275">
        <v>0</v>
      </c>
      <c r="BR35" s="275">
        <v>0</v>
      </c>
      <c r="BS35" s="275">
        <v>0</v>
      </c>
      <c r="BT35" s="275">
        <v>0</v>
      </c>
      <c r="BU35" s="275">
        <v>0</v>
      </c>
      <c r="BV35" s="275">
        <v>0</v>
      </c>
      <c r="BW35" s="275">
        <v>0</v>
      </c>
      <c r="BX35" s="275">
        <v>0</v>
      </c>
      <c r="BY35" s="275">
        <v>0</v>
      </c>
      <c r="BZ35" s="275">
        <v>0</v>
      </c>
      <c r="CA35" s="275">
        <v>0</v>
      </c>
      <c r="CB35" s="275">
        <v>0</v>
      </c>
      <c r="CC35" s="275">
        <v>0</v>
      </c>
      <c r="CD35" s="275">
        <v>0</v>
      </c>
      <c r="CE35" s="275">
        <v>0</v>
      </c>
      <c r="CF35" s="275">
        <v>0</v>
      </c>
      <c r="CG35" s="275">
        <v>0</v>
      </c>
      <c r="CH35" s="275">
        <v>0</v>
      </c>
      <c r="CI35" s="275">
        <v>0</v>
      </c>
      <c r="CJ35" s="275">
        <v>0</v>
      </c>
      <c r="CK35" s="275">
        <v>0</v>
      </c>
      <c r="CL35" s="275">
        <v>0</v>
      </c>
      <c r="CM35" s="275">
        <v>0</v>
      </c>
      <c r="CN35" s="275">
        <v>0</v>
      </c>
      <c r="CO35" s="275">
        <v>0</v>
      </c>
      <c r="CP35" s="275">
        <v>0</v>
      </c>
      <c r="CQ35" s="275">
        <v>0</v>
      </c>
      <c r="CR35" s="275">
        <v>0</v>
      </c>
      <c r="CS35" s="275">
        <v>0</v>
      </c>
      <c r="CT35" s="275">
        <v>0</v>
      </c>
      <c r="CU35" s="275">
        <v>0</v>
      </c>
      <c r="CV35" s="275">
        <v>0</v>
      </c>
      <c r="CW35" s="275">
        <v>0</v>
      </c>
      <c r="CX35" s="275">
        <v>0</v>
      </c>
      <c r="CY35" s="275">
        <v>0</v>
      </c>
      <c r="CZ35" s="275">
        <v>0</v>
      </c>
      <c r="DA35" s="275">
        <v>0</v>
      </c>
      <c r="DB35" s="275">
        <v>0</v>
      </c>
      <c r="DC35" s="275">
        <v>0</v>
      </c>
      <c r="DD35" s="275">
        <v>0</v>
      </c>
      <c r="DE35" s="275">
        <v>0</v>
      </c>
      <c r="DF35" s="275">
        <v>0</v>
      </c>
      <c r="DG35" s="275">
        <v>0</v>
      </c>
      <c r="DH35" s="275">
        <v>0</v>
      </c>
      <c r="DI35" s="275">
        <v>0</v>
      </c>
      <c r="DJ35" s="275">
        <v>0</v>
      </c>
      <c r="DK35" s="275">
        <v>0</v>
      </c>
      <c r="DL35" s="275">
        <v>0</v>
      </c>
      <c r="DM35" s="275">
        <v>0</v>
      </c>
      <c r="DN35" s="275">
        <v>0</v>
      </c>
      <c r="DO35" s="275">
        <v>0</v>
      </c>
      <c r="DP35" s="275">
        <v>0</v>
      </c>
      <c r="DQ35" s="275">
        <v>0</v>
      </c>
      <c r="DR35" s="275">
        <v>0</v>
      </c>
      <c r="DS35" s="275">
        <v>0</v>
      </c>
      <c r="DT35" s="275">
        <v>0</v>
      </c>
      <c r="DU35" s="275">
        <v>0</v>
      </c>
      <c r="DV35" s="275">
        <v>0</v>
      </c>
      <c r="DW35" s="275">
        <v>0</v>
      </c>
      <c r="DX35" s="275">
        <v>0</v>
      </c>
      <c r="DY35" s="275">
        <v>0</v>
      </c>
      <c r="DZ35" s="275">
        <v>0</v>
      </c>
      <c r="EA35" s="275">
        <v>0</v>
      </c>
      <c r="EB35" s="275">
        <v>0</v>
      </c>
      <c r="EC35" s="275">
        <v>0</v>
      </c>
      <c r="ED35" s="275">
        <v>0</v>
      </c>
      <c r="EE35" s="275">
        <v>0</v>
      </c>
      <c r="EF35" s="275">
        <v>0</v>
      </c>
      <c r="EG35" s="275">
        <v>0</v>
      </c>
      <c r="EH35" s="275">
        <v>0</v>
      </c>
      <c r="EI35" s="275">
        <v>0</v>
      </c>
      <c r="EJ35" s="275">
        <v>0</v>
      </c>
      <c r="EK35" s="275">
        <v>0</v>
      </c>
      <c r="EL35" s="275">
        <v>0</v>
      </c>
      <c r="EM35" s="275">
        <v>0</v>
      </c>
      <c r="EN35" s="275">
        <v>0</v>
      </c>
      <c r="EO35" s="275">
        <v>0</v>
      </c>
      <c r="EP35" s="275">
        <v>0</v>
      </c>
      <c r="EQ35" s="275">
        <v>0</v>
      </c>
      <c r="ER35" s="275">
        <v>0</v>
      </c>
      <c r="ES35" s="275">
        <v>0</v>
      </c>
      <c r="ET35" s="275">
        <v>0</v>
      </c>
      <c r="EU35" s="275">
        <v>0</v>
      </c>
      <c r="EV35" s="275">
        <v>0</v>
      </c>
      <c r="EW35" s="275">
        <v>0</v>
      </c>
      <c r="EX35" s="275">
        <v>0</v>
      </c>
      <c r="EY35" s="275">
        <v>0</v>
      </c>
      <c r="EZ35" s="275">
        <v>0</v>
      </c>
      <c r="FA35" s="275">
        <v>0</v>
      </c>
      <c r="FB35" s="275">
        <v>0</v>
      </c>
      <c r="FC35" s="275">
        <v>0</v>
      </c>
      <c r="FD35" s="275">
        <v>0</v>
      </c>
      <c r="FE35" s="275">
        <v>0</v>
      </c>
      <c r="FF35" s="275">
        <v>0</v>
      </c>
      <c r="FG35" s="275">
        <v>0</v>
      </c>
      <c r="FH35" s="275">
        <v>0</v>
      </c>
      <c r="FI35" s="275">
        <v>0</v>
      </c>
      <c r="FJ35" s="275">
        <v>0</v>
      </c>
      <c r="FK35" s="275">
        <v>0</v>
      </c>
      <c r="FL35" s="275">
        <v>0</v>
      </c>
      <c r="FM35" s="275">
        <v>0</v>
      </c>
      <c r="FN35" s="275">
        <v>0</v>
      </c>
      <c r="FO35" s="275">
        <v>0</v>
      </c>
      <c r="FP35" s="275">
        <v>0</v>
      </c>
      <c r="FQ35" s="275">
        <v>0</v>
      </c>
      <c r="FR35" s="275">
        <v>0</v>
      </c>
      <c r="FS35" s="275">
        <v>0</v>
      </c>
      <c r="FT35" s="275">
        <v>0</v>
      </c>
      <c r="FU35" s="275">
        <v>0</v>
      </c>
      <c r="FV35" s="275">
        <v>0</v>
      </c>
      <c r="FW35" s="275">
        <v>0</v>
      </c>
      <c r="FX35" s="275">
        <v>0</v>
      </c>
      <c r="FY35" s="275">
        <v>0</v>
      </c>
      <c r="FZ35" s="275">
        <v>0</v>
      </c>
      <c r="GA35" s="275">
        <v>0</v>
      </c>
      <c r="GB35" s="275">
        <v>0</v>
      </c>
      <c r="GC35" s="275">
        <v>0</v>
      </c>
      <c r="GD35" s="275">
        <v>0</v>
      </c>
      <c r="GE35" s="275">
        <v>0</v>
      </c>
      <c r="GF35" s="275">
        <v>0</v>
      </c>
      <c r="GG35" s="275">
        <v>0</v>
      </c>
      <c r="GH35" s="275">
        <v>0</v>
      </c>
      <c r="GI35" s="275">
        <v>0</v>
      </c>
      <c r="GJ35" s="275">
        <v>0</v>
      </c>
      <c r="GK35" s="275">
        <v>0</v>
      </c>
      <c r="GL35" s="275">
        <v>0</v>
      </c>
      <c r="GM35" s="275">
        <v>0</v>
      </c>
      <c r="GN35" s="275">
        <v>0</v>
      </c>
      <c r="GO35" s="275">
        <v>0</v>
      </c>
      <c r="GP35" s="275">
        <v>0</v>
      </c>
      <c r="GQ35" s="275">
        <v>0</v>
      </c>
      <c r="GR35" s="275">
        <v>0</v>
      </c>
      <c r="GS35" s="275">
        <v>0</v>
      </c>
      <c r="GT35" s="275">
        <v>0</v>
      </c>
      <c r="GU35" s="275">
        <v>0</v>
      </c>
      <c r="GV35" s="275">
        <v>0</v>
      </c>
      <c r="GW35" s="275">
        <v>0</v>
      </c>
      <c r="GX35" s="275">
        <v>0</v>
      </c>
      <c r="GY35" s="275">
        <v>0</v>
      </c>
      <c r="GZ35" s="275">
        <v>0</v>
      </c>
      <c r="HA35" s="275">
        <v>0</v>
      </c>
      <c r="HB35" s="275">
        <v>0</v>
      </c>
      <c r="HC35" s="275">
        <v>0</v>
      </c>
      <c r="HD35" s="275">
        <v>0</v>
      </c>
      <c r="HE35" s="275">
        <v>0</v>
      </c>
      <c r="HF35" s="275">
        <v>0</v>
      </c>
      <c r="HG35" s="275">
        <v>0</v>
      </c>
      <c r="HH35" s="275">
        <v>0</v>
      </c>
      <c r="HI35" s="275">
        <v>0</v>
      </c>
      <c r="HJ35" s="275">
        <v>0</v>
      </c>
      <c r="HK35" s="275">
        <v>0</v>
      </c>
      <c r="HL35" s="275">
        <v>0</v>
      </c>
      <c r="HM35" s="275">
        <v>0</v>
      </c>
      <c r="HN35" s="275">
        <v>0</v>
      </c>
      <c r="HO35" s="276">
        <v>0</v>
      </c>
      <c r="HP35" s="290"/>
      <c r="HQ35" s="5"/>
    </row>
    <row r="36" spans="1:227" ht="12.75" hidden="1" customHeight="1" outlineLevel="1" x14ac:dyDescent="0.25">
      <c r="A36" s="253" t="s">
        <v>70</v>
      </c>
      <c r="B36" s="253" t="s">
        <v>70</v>
      </c>
      <c r="C36" s="256">
        <v>0</v>
      </c>
      <c r="D36" s="256">
        <v>0</v>
      </c>
      <c r="E36" s="256">
        <v>0</v>
      </c>
      <c r="F36" s="256">
        <v>0</v>
      </c>
      <c r="G36" s="256">
        <v>0</v>
      </c>
      <c r="H36" s="256">
        <v>0</v>
      </c>
      <c r="I36" s="256">
        <v>0</v>
      </c>
      <c r="J36" s="256">
        <v>0</v>
      </c>
      <c r="K36" s="256">
        <v>0</v>
      </c>
      <c r="L36" s="256">
        <v>0</v>
      </c>
      <c r="M36" s="256">
        <v>0</v>
      </c>
      <c r="N36" s="256">
        <v>0</v>
      </c>
      <c r="O36" s="256">
        <v>0</v>
      </c>
      <c r="P36" s="256">
        <v>0</v>
      </c>
      <c r="Q36" s="256">
        <v>0</v>
      </c>
      <c r="R36" s="256">
        <v>0</v>
      </c>
      <c r="S36" s="256">
        <v>0</v>
      </c>
      <c r="T36" s="256">
        <v>0</v>
      </c>
      <c r="U36" s="256">
        <v>0</v>
      </c>
      <c r="V36" s="256">
        <v>0</v>
      </c>
      <c r="W36" s="256">
        <v>0</v>
      </c>
      <c r="X36" s="256">
        <v>1.3747453430610044E-3</v>
      </c>
      <c r="Y36" s="256">
        <v>2.1275104715879657E-3</v>
      </c>
      <c r="Z36" s="256">
        <v>2.7804014212843239E-3</v>
      </c>
      <c r="AA36" s="256">
        <v>2.8196407342664653E-3</v>
      </c>
      <c r="AB36" s="256">
        <v>4.0491671034272201E-3</v>
      </c>
      <c r="AC36" s="256">
        <v>4.61644473727879E-3</v>
      </c>
      <c r="AD36" s="256">
        <v>5.2780603525795795E-3</v>
      </c>
      <c r="AE36" s="256">
        <v>5.9386765711777999E-3</v>
      </c>
      <c r="AF36" s="256">
        <v>6.5271812975621502E-3</v>
      </c>
      <c r="AG36" s="256">
        <v>6.93816392376041E-3</v>
      </c>
      <c r="AH36" s="256">
        <v>7.4654116815708405E-3</v>
      </c>
      <c r="AI36" s="256">
        <v>7.6786665793912206E-3</v>
      </c>
      <c r="AJ36" s="256">
        <v>7.7814666512000903E-3</v>
      </c>
      <c r="AK36" s="256">
        <v>7.9051943996969395E-3</v>
      </c>
      <c r="AL36" s="256">
        <v>8.0707757650874592E-3</v>
      </c>
      <c r="AM36" s="256">
        <v>8.2820367417855197E-3</v>
      </c>
      <c r="AN36" s="256">
        <v>8.3069749182778096E-3</v>
      </c>
      <c r="AO36" s="256">
        <v>8.2192142409032286E-3</v>
      </c>
      <c r="AP36" s="256">
        <v>8.107077829056451E-3</v>
      </c>
      <c r="AQ36" s="256">
        <v>0</v>
      </c>
      <c r="AR36" s="256">
        <v>0</v>
      </c>
      <c r="AS36" s="256">
        <v>0</v>
      </c>
      <c r="AT36" s="256">
        <v>0</v>
      </c>
      <c r="AU36" s="256">
        <v>0</v>
      </c>
      <c r="AV36" s="256">
        <v>0</v>
      </c>
      <c r="AW36" s="256">
        <v>0</v>
      </c>
      <c r="AX36" s="256">
        <v>0</v>
      </c>
      <c r="AY36" s="256">
        <v>0</v>
      </c>
      <c r="AZ36" s="256">
        <v>0</v>
      </c>
      <c r="BA36" s="256">
        <v>0</v>
      </c>
      <c r="BB36" s="256">
        <v>0</v>
      </c>
      <c r="BC36" s="256">
        <v>0</v>
      </c>
      <c r="BD36" s="256">
        <v>0</v>
      </c>
      <c r="BE36" s="256">
        <v>0</v>
      </c>
      <c r="BF36" s="256">
        <v>0</v>
      </c>
      <c r="BG36" s="256">
        <v>0</v>
      </c>
      <c r="BH36" s="256">
        <v>0</v>
      </c>
      <c r="BI36" s="256">
        <v>0</v>
      </c>
      <c r="BJ36" s="256">
        <v>0</v>
      </c>
      <c r="BK36" s="256">
        <v>0</v>
      </c>
      <c r="BL36" s="256">
        <v>0</v>
      </c>
      <c r="BM36" s="256">
        <v>0</v>
      </c>
      <c r="BN36" s="256">
        <v>0</v>
      </c>
      <c r="BO36" s="256">
        <v>0</v>
      </c>
      <c r="BP36" s="256">
        <v>0</v>
      </c>
      <c r="BQ36" s="256">
        <v>0</v>
      </c>
      <c r="BR36" s="256">
        <v>0</v>
      </c>
      <c r="BS36" s="256">
        <v>0</v>
      </c>
      <c r="BT36" s="256">
        <v>0</v>
      </c>
      <c r="BU36" s="256">
        <v>0</v>
      </c>
      <c r="BV36" s="256">
        <v>0</v>
      </c>
      <c r="BW36" s="256">
        <v>0</v>
      </c>
      <c r="BX36" s="256">
        <v>0</v>
      </c>
      <c r="BY36" s="256">
        <v>0</v>
      </c>
      <c r="BZ36" s="256">
        <v>0</v>
      </c>
      <c r="CA36" s="256">
        <v>0</v>
      </c>
      <c r="CB36" s="256">
        <v>0</v>
      </c>
      <c r="CC36" s="256">
        <v>0</v>
      </c>
      <c r="CD36" s="256">
        <v>0</v>
      </c>
      <c r="CE36" s="256">
        <v>0</v>
      </c>
      <c r="CF36" s="256">
        <v>0</v>
      </c>
      <c r="CG36" s="256">
        <v>0</v>
      </c>
      <c r="CH36" s="256">
        <v>0</v>
      </c>
      <c r="CI36" s="256">
        <v>0</v>
      </c>
      <c r="CJ36" s="256">
        <v>0</v>
      </c>
      <c r="CK36" s="256">
        <v>0</v>
      </c>
      <c r="CL36" s="256">
        <v>0</v>
      </c>
      <c r="CM36" s="256">
        <v>0</v>
      </c>
      <c r="CN36" s="256">
        <v>0</v>
      </c>
      <c r="CO36" s="256">
        <v>0</v>
      </c>
      <c r="CP36" s="256">
        <v>0</v>
      </c>
      <c r="CQ36" s="256">
        <v>0</v>
      </c>
      <c r="CR36" s="256">
        <v>0</v>
      </c>
      <c r="CS36" s="256">
        <v>0</v>
      </c>
      <c r="CT36" s="256">
        <v>0</v>
      </c>
      <c r="CU36" s="256">
        <v>0</v>
      </c>
      <c r="CV36" s="256">
        <v>0</v>
      </c>
      <c r="CW36" s="256">
        <v>0</v>
      </c>
      <c r="CX36" s="256">
        <v>0</v>
      </c>
      <c r="CY36" s="256">
        <v>0</v>
      </c>
      <c r="CZ36" s="256">
        <v>0</v>
      </c>
      <c r="DA36" s="256">
        <v>0</v>
      </c>
      <c r="DB36" s="256">
        <v>0</v>
      </c>
      <c r="DC36" s="256">
        <v>0</v>
      </c>
      <c r="DD36" s="256">
        <v>0</v>
      </c>
      <c r="DE36" s="256">
        <v>0</v>
      </c>
      <c r="DF36" s="256">
        <v>0</v>
      </c>
      <c r="DG36" s="256">
        <v>0</v>
      </c>
      <c r="DH36" s="256">
        <v>0</v>
      </c>
      <c r="DI36" s="256">
        <v>0</v>
      </c>
      <c r="DJ36" s="256">
        <v>0</v>
      </c>
      <c r="DK36" s="256">
        <v>0</v>
      </c>
      <c r="DL36" s="256">
        <v>0</v>
      </c>
      <c r="DM36" s="256">
        <v>0</v>
      </c>
      <c r="DN36" s="256">
        <v>0</v>
      </c>
      <c r="DO36" s="256">
        <v>0</v>
      </c>
      <c r="DP36" s="256">
        <v>0</v>
      </c>
      <c r="DQ36" s="256">
        <v>0</v>
      </c>
      <c r="DR36" s="256">
        <v>0</v>
      </c>
      <c r="DS36" s="256">
        <v>0</v>
      </c>
      <c r="DT36" s="256">
        <v>0</v>
      </c>
      <c r="DU36" s="256">
        <v>0</v>
      </c>
      <c r="DV36" s="256">
        <v>0</v>
      </c>
      <c r="DW36" s="256">
        <v>0</v>
      </c>
      <c r="DX36" s="256">
        <v>0</v>
      </c>
      <c r="DY36" s="256">
        <v>0</v>
      </c>
      <c r="DZ36" s="256">
        <v>0</v>
      </c>
      <c r="EA36" s="256">
        <v>0</v>
      </c>
      <c r="EB36" s="256">
        <v>0</v>
      </c>
      <c r="EC36" s="256">
        <v>0</v>
      </c>
      <c r="ED36" s="256">
        <v>0</v>
      </c>
      <c r="EE36" s="256">
        <v>0</v>
      </c>
      <c r="EF36" s="256">
        <v>0</v>
      </c>
      <c r="EG36" s="256">
        <v>0</v>
      </c>
      <c r="EH36" s="256">
        <v>0</v>
      </c>
      <c r="EI36" s="256">
        <v>0</v>
      </c>
      <c r="EJ36" s="256">
        <v>0</v>
      </c>
      <c r="EK36" s="256">
        <v>0</v>
      </c>
      <c r="EL36" s="256">
        <v>0</v>
      </c>
      <c r="EM36" s="256">
        <v>0</v>
      </c>
      <c r="EN36" s="256">
        <v>0</v>
      </c>
      <c r="EO36" s="256">
        <v>0</v>
      </c>
      <c r="EP36" s="256">
        <v>0</v>
      </c>
      <c r="EQ36" s="256">
        <v>0</v>
      </c>
      <c r="ER36" s="256">
        <v>0</v>
      </c>
      <c r="ES36" s="256">
        <v>0</v>
      </c>
      <c r="ET36" s="256">
        <v>0</v>
      </c>
      <c r="EU36" s="256">
        <v>0</v>
      </c>
      <c r="EV36" s="256">
        <v>0</v>
      </c>
      <c r="EW36" s="256">
        <v>0</v>
      </c>
      <c r="EX36" s="256">
        <v>0</v>
      </c>
      <c r="EY36" s="256">
        <v>0</v>
      </c>
      <c r="EZ36" s="256">
        <v>0</v>
      </c>
      <c r="FA36" s="256">
        <v>0</v>
      </c>
      <c r="FB36" s="256">
        <v>0</v>
      </c>
      <c r="FC36" s="256">
        <v>0</v>
      </c>
      <c r="FD36" s="256">
        <v>0</v>
      </c>
      <c r="FE36" s="256">
        <v>0</v>
      </c>
      <c r="FF36" s="256">
        <v>0</v>
      </c>
      <c r="FG36" s="256">
        <v>0</v>
      </c>
      <c r="FH36" s="256">
        <v>0</v>
      </c>
      <c r="FI36" s="256">
        <v>0</v>
      </c>
      <c r="FJ36" s="256">
        <v>0</v>
      </c>
      <c r="FK36" s="256">
        <v>0</v>
      </c>
      <c r="FL36" s="256">
        <v>0</v>
      </c>
      <c r="FM36" s="256">
        <v>0</v>
      </c>
      <c r="FN36" s="256">
        <v>0</v>
      </c>
      <c r="FO36" s="256">
        <v>0</v>
      </c>
      <c r="FP36" s="256">
        <v>0</v>
      </c>
      <c r="FQ36" s="256">
        <v>0</v>
      </c>
      <c r="FR36" s="256">
        <v>0</v>
      </c>
      <c r="FS36" s="256">
        <v>0</v>
      </c>
      <c r="FT36" s="256">
        <v>0</v>
      </c>
      <c r="FU36" s="256">
        <v>0</v>
      </c>
      <c r="FV36" s="256">
        <v>0</v>
      </c>
      <c r="FW36" s="256">
        <v>0</v>
      </c>
      <c r="FX36" s="256">
        <v>0</v>
      </c>
      <c r="FY36" s="256">
        <v>0</v>
      </c>
      <c r="FZ36" s="256">
        <v>0</v>
      </c>
      <c r="GA36" s="256">
        <v>0</v>
      </c>
      <c r="GB36" s="256">
        <v>0</v>
      </c>
      <c r="GC36" s="256">
        <v>0</v>
      </c>
      <c r="GD36" s="256">
        <v>0</v>
      </c>
      <c r="GE36" s="256">
        <v>0</v>
      </c>
      <c r="GF36" s="256">
        <v>0</v>
      </c>
      <c r="GG36" s="256">
        <v>0</v>
      </c>
      <c r="GH36" s="256">
        <v>0</v>
      </c>
      <c r="GI36" s="256">
        <v>0</v>
      </c>
      <c r="GJ36" s="256">
        <v>0</v>
      </c>
      <c r="GK36" s="256">
        <v>0</v>
      </c>
      <c r="GL36" s="256">
        <v>0</v>
      </c>
      <c r="GM36" s="256">
        <v>0</v>
      </c>
      <c r="GN36" s="256">
        <v>0</v>
      </c>
      <c r="GO36" s="256">
        <v>0</v>
      </c>
      <c r="GP36" s="256">
        <v>0</v>
      </c>
      <c r="GQ36" s="256">
        <v>0</v>
      </c>
      <c r="GR36" s="256">
        <v>0</v>
      </c>
      <c r="GS36" s="256">
        <v>0</v>
      </c>
      <c r="GT36" s="256">
        <v>0</v>
      </c>
      <c r="GU36" s="256">
        <v>0</v>
      </c>
      <c r="GV36" s="256">
        <v>0</v>
      </c>
      <c r="GW36" s="256">
        <v>0</v>
      </c>
      <c r="GX36" s="256">
        <v>0</v>
      </c>
      <c r="GY36" s="256">
        <v>0</v>
      </c>
      <c r="GZ36" s="256">
        <v>0</v>
      </c>
      <c r="HA36" s="256">
        <v>0</v>
      </c>
      <c r="HB36" s="256">
        <v>0</v>
      </c>
      <c r="HC36" s="256">
        <v>0</v>
      </c>
      <c r="HD36" s="256">
        <v>0</v>
      </c>
      <c r="HE36" s="256">
        <v>0</v>
      </c>
      <c r="HF36" s="256">
        <v>0</v>
      </c>
      <c r="HG36" s="256">
        <v>0</v>
      </c>
      <c r="HH36" s="256">
        <v>0</v>
      </c>
      <c r="HI36" s="256">
        <v>0</v>
      </c>
      <c r="HJ36" s="256">
        <v>0</v>
      </c>
      <c r="HK36" s="256">
        <v>0</v>
      </c>
      <c r="HL36" s="256">
        <v>0</v>
      </c>
      <c r="HM36" s="256">
        <v>0</v>
      </c>
      <c r="HN36" s="256">
        <v>0</v>
      </c>
      <c r="HO36" s="256">
        <v>0</v>
      </c>
      <c r="HP36" s="290"/>
      <c r="HQ36" s="5"/>
    </row>
    <row r="37" spans="1:227" collapsed="1" x14ac:dyDescent="0.25">
      <c r="A37" s="82" t="s">
        <v>98</v>
      </c>
      <c r="B37" s="82" t="s">
        <v>98</v>
      </c>
      <c r="C37" s="193">
        <v>10000</v>
      </c>
      <c r="D37" s="193">
        <v>10000</v>
      </c>
      <c r="E37" s="193">
        <v>9900.7880761312535</v>
      </c>
      <c r="F37" s="193">
        <v>5183.3548728614924</v>
      </c>
      <c r="G37" s="193">
        <v>5142.0138875669109</v>
      </c>
      <c r="H37" s="193">
        <v>3976.5123154126613</v>
      </c>
      <c r="I37" s="193">
        <v>3889.2809316560874</v>
      </c>
      <c r="J37" s="193">
        <v>3751.6055598426301</v>
      </c>
      <c r="K37" s="193">
        <v>3680.5955083790491</v>
      </c>
      <c r="L37" s="193">
        <v>3600.8610412789731</v>
      </c>
      <c r="M37" s="193">
        <v>3522.578364124925</v>
      </c>
      <c r="N37" s="193">
        <v>3462.948224386977</v>
      </c>
      <c r="O37" s="193">
        <v>3405.7770682804421</v>
      </c>
      <c r="P37" s="193">
        <v>3310.5279453101248</v>
      </c>
      <c r="Q37" s="193">
        <v>3273.5374623752291</v>
      </c>
      <c r="R37" s="193">
        <v>3246.6762914264827</v>
      </c>
      <c r="S37" s="193">
        <v>3196.3183367535385</v>
      </c>
      <c r="T37" s="193">
        <v>3164.2299696216837</v>
      </c>
      <c r="U37" s="193">
        <v>3133.8608596610425</v>
      </c>
      <c r="V37" s="193">
        <v>3109.6882328962606</v>
      </c>
      <c r="W37" s="193">
        <v>3093.6240407612549</v>
      </c>
      <c r="X37" s="193">
        <v>2948.3490906992211</v>
      </c>
      <c r="Y37" s="193">
        <v>2919.9201220608657</v>
      </c>
      <c r="Z37" s="193">
        <v>2903.1659991501197</v>
      </c>
      <c r="AA37" s="193">
        <v>2873.9887543571158</v>
      </c>
      <c r="AB37" s="193">
        <v>2831.9749598751946</v>
      </c>
      <c r="AC37" s="193">
        <v>2823.3062655439035</v>
      </c>
      <c r="AD37" s="193">
        <v>2802.770582724635</v>
      </c>
      <c r="AE37" s="193">
        <v>2788.0868622506109</v>
      </c>
      <c r="AF37" s="193">
        <v>2782.4761692303737</v>
      </c>
      <c r="AG37" s="193">
        <v>2764.4736629398662</v>
      </c>
      <c r="AH37" s="193">
        <v>2754.1506848914614</v>
      </c>
      <c r="AI37" s="193">
        <v>2734.3565552272098</v>
      </c>
      <c r="AJ37" s="193">
        <v>2757.0266167580271</v>
      </c>
      <c r="AK37" s="193">
        <v>2755.3573974861451</v>
      </c>
      <c r="AL37" s="193">
        <v>2743.3663531370253</v>
      </c>
      <c r="AM37" s="193">
        <v>2731.1087905293061</v>
      </c>
      <c r="AN37" s="193">
        <v>2710.5705793078346</v>
      </c>
      <c r="AO37" s="193">
        <v>2703.6411052240246</v>
      </c>
      <c r="AP37" s="193">
        <v>2682.2636279426024</v>
      </c>
      <c r="AQ37" s="193">
        <v>2681.3375368250995</v>
      </c>
      <c r="AR37" s="193">
        <v>2669.4680103695996</v>
      </c>
      <c r="AS37" s="193">
        <v>2647.9052985015232</v>
      </c>
      <c r="AT37" s="193">
        <v>2633.5505834852584</v>
      </c>
      <c r="AU37" s="193">
        <v>2625.3328847632538</v>
      </c>
      <c r="AV37" s="193">
        <v>2622.9328104048927</v>
      </c>
      <c r="AW37" s="193">
        <v>2606.201401209858</v>
      </c>
      <c r="AX37" s="193">
        <v>2615.6807041425673</v>
      </c>
      <c r="AY37" s="193">
        <v>2632.2764406464194</v>
      </c>
      <c r="AZ37" s="193">
        <v>2817.9861922336654</v>
      </c>
      <c r="BA37" s="193">
        <v>2824.3915268432524</v>
      </c>
      <c r="BB37" s="193">
        <v>2858.5899378584982</v>
      </c>
      <c r="BC37" s="193">
        <v>2866.4694768802419</v>
      </c>
      <c r="BD37" s="193">
        <v>2870.5333932350177</v>
      </c>
      <c r="BE37" s="193">
        <v>2881.7243771240328</v>
      </c>
      <c r="BF37" s="193">
        <v>2862.3451152697653</v>
      </c>
      <c r="BG37" s="193">
        <v>2864.0295408424195</v>
      </c>
      <c r="BH37" s="193">
        <v>2860.3337987175169</v>
      </c>
      <c r="BI37" s="193">
        <v>2848.6870316619038</v>
      </c>
      <c r="BJ37" s="193">
        <v>2856.3259175151438</v>
      </c>
      <c r="BK37" s="193">
        <v>2840.5600401729262</v>
      </c>
      <c r="BL37" s="193">
        <v>2838.9026870849279</v>
      </c>
      <c r="BM37" s="193">
        <v>2832.4459342215532</v>
      </c>
      <c r="BN37" s="193">
        <v>2830.6345555904982</v>
      </c>
      <c r="BO37" s="193">
        <v>2826.2724783326034</v>
      </c>
      <c r="BP37" s="193">
        <v>2822.4173151860427</v>
      </c>
      <c r="BQ37" s="193">
        <v>2808.5889351025498</v>
      </c>
      <c r="BR37" s="193">
        <v>2809.0720979170032</v>
      </c>
      <c r="BS37" s="193">
        <v>2814.9032671906766</v>
      </c>
      <c r="BT37" s="193">
        <v>2811.884425139096</v>
      </c>
      <c r="BU37" s="193">
        <v>2809.6171563056173</v>
      </c>
      <c r="BV37" s="193">
        <v>2813.6615511260688</v>
      </c>
      <c r="BW37" s="193">
        <v>2819.2884227037862</v>
      </c>
      <c r="BX37" s="193">
        <v>2829.9473835489448</v>
      </c>
      <c r="BY37" s="193">
        <v>2840.5799201608502</v>
      </c>
      <c r="BZ37" s="193">
        <v>2836.625871346665</v>
      </c>
      <c r="CA37" s="193">
        <v>2844.4643363312484</v>
      </c>
      <c r="CB37" s="193">
        <v>2867.9929269711397</v>
      </c>
      <c r="CC37" s="193">
        <v>2862.3011241293384</v>
      </c>
      <c r="CD37" s="193">
        <v>2854.7286322007621</v>
      </c>
      <c r="CE37" s="193">
        <v>2857.5150380852479</v>
      </c>
      <c r="CF37" s="193">
        <v>2854.1417857666752</v>
      </c>
      <c r="CG37" s="193">
        <v>2855.5530773299051</v>
      </c>
      <c r="CH37" s="193">
        <v>2856.7840916552032</v>
      </c>
      <c r="CI37" s="193">
        <v>2865.8447636552382</v>
      </c>
      <c r="CJ37" s="193">
        <v>2903.4878996923176</v>
      </c>
      <c r="CK37" s="193">
        <v>2903.1459396132432</v>
      </c>
      <c r="CL37" s="193">
        <v>2900.7104486441021</v>
      </c>
      <c r="CM37" s="193">
        <v>2889.3698367229204</v>
      </c>
      <c r="CN37" s="193">
        <v>2887.4430970514495</v>
      </c>
      <c r="CO37" s="193">
        <v>2892.99238274351</v>
      </c>
      <c r="CP37" s="193">
        <v>2887.1216567353699</v>
      </c>
      <c r="CQ37" s="193">
        <v>2884.0568739979458</v>
      </c>
      <c r="CR37" s="193">
        <v>2882.2129467022714</v>
      </c>
      <c r="CS37" s="193">
        <v>2880.6034727448809</v>
      </c>
      <c r="CT37" s="193">
        <v>2879.2168142879996</v>
      </c>
      <c r="CU37" s="193">
        <v>2877.7289921623346</v>
      </c>
      <c r="CV37" s="193">
        <v>2870.6991367828045</v>
      </c>
      <c r="CW37" s="193">
        <v>2865.3192206772637</v>
      </c>
      <c r="CX37" s="193">
        <v>2856.0942147779442</v>
      </c>
      <c r="CY37" s="193">
        <v>2863.087798421268</v>
      </c>
      <c r="CZ37" s="193">
        <v>2860.7383542642579</v>
      </c>
      <c r="DA37" s="193">
        <v>2863.9991808395857</v>
      </c>
      <c r="DB37" s="193">
        <v>2859.9309733483788</v>
      </c>
      <c r="DC37" s="193">
        <v>2857.3934178910636</v>
      </c>
      <c r="DD37" s="193">
        <v>2852.2363731665187</v>
      </c>
      <c r="DE37" s="193">
        <v>2840.2240694715961</v>
      </c>
      <c r="DF37" s="193">
        <v>2868.5986662827331</v>
      </c>
      <c r="DG37" s="193">
        <v>2866.9487961658356</v>
      </c>
      <c r="DH37" s="193">
        <v>2866.5729747348396</v>
      </c>
      <c r="DI37" s="193">
        <v>2857.1690804620907</v>
      </c>
      <c r="DJ37" s="193">
        <v>2844.8271558695501</v>
      </c>
      <c r="DK37" s="193">
        <v>2846.790629658025</v>
      </c>
      <c r="DL37" s="193">
        <v>2843.7539809661216</v>
      </c>
      <c r="DM37" s="193">
        <v>2851.9504579403124</v>
      </c>
      <c r="DN37" s="193">
        <v>2842.5527999999999</v>
      </c>
      <c r="DO37" s="193">
        <v>2837.6283973031759</v>
      </c>
      <c r="DP37" s="193">
        <v>2842.7289257875532</v>
      </c>
      <c r="DQ37" s="193">
        <v>2835.9012185193365</v>
      </c>
      <c r="DR37" s="193">
        <v>2840.0674850963437</v>
      </c>
      <c r="DS37" s="193">
        <v>2841.2545224919527</v>
      </c>
      <c r="DT37" s="193">
        <v>2839.1243999999997</v>
      </c>
      <c r="DU37" s="193">
        <v>2833.8538424299472</v>
      </c>
      <c r="DV37" s="193">
        <v>2830.3089999999997</v>
      </c>
      <c r="DW37" s="193">
        <v>2827.999671785647</v>
      </c>
      <c r="DX37" s="193">
        <v>2822.7372000000005</v>
      </c>
      <c r="DY37" s="193">
        <v>2827.8263064604448</v>
      </c>
      <c r="DZ37" s="193">
        <v>2828.7148146757881</v>
      </c>
      <c r="EA37" s="193">
        <v>2824.6854000000008</v>
      </c>
      <c r="EB37" s="193">
        <v>2824.4365844387466</v>
      </c>
      <c r="EC37" s="193">
        <v>2819.3305379142771</v>
      </c>
      <c r="ED37" s="193">
        <v>2818</v>
      </c>
      <c r="EE37" s="193">
        <v>2815.9348848636787</v>
      </c>
      <c r="EF37" s="193">
        <v>2817.9254569121263</v>
      </c>
      <c r="EG37" s="193">
        <v>2812.0048728545216</v>
      </c>
      <c r="EH37" s="193">
        <v>2810.458380219372</v>
      </c>
      <c r="EI37" s="193">
        <v>2807.2921999999994</v>
      </c>
      <c r="EJ37" s="193">
        <v>2801.2640191835221</v>
      </c>
      <c r="EK37" s="193">
        <v>2805.6602039841941</v>
      </c>
      <c r="EL37" s="193">
        <v>2794.2936133343969</v>
      </c>
      <c r="EM37" s="193">
        <v>2795.0116928766838</v>
      </c>
      <c r="EN37" s="193">
        <v>2785.7012080887171</v>
      </c>
      <c r="EO37" s="193">
        <v>2781.0474000000004</v>
      </c>
      <c r="EP37" s="193">
        <v>2779.0711999999999</v>
      </c>
      <c r="EQ37" s="193">
        <v>2776.5903541632638</v>
      </c>
      <c r="ER37" s="193">
        <v>2779.4535999999998</v>
      </c>
      <c r="ES37" s="193">
        <v>2756.9793999999997</v>
      </c>
      <c r="ET37" s="193">
        <v>2755.322607925189</v>
      </c>
      <c r="EU37" s="193">
        <v>2803.5595600523939</v>
      </c>
      <c r="EV37" s="193">
        <v>2786.0228000000002</v>
      </c>
      <c r="EW37" s="193">
        <v>2778.7504222969501</v>
      </c>
      <c r="EX37" s="193">
        <v>2779.3593999999998</v>
      </c>
      <c r="EY37" s="193">
        <v>2783.7844</v>
      </c>
      <c r="EZ37" s="193">
        <v>2773.1382000000003</v>
      </c>
      <c r="FA37" s="193">
        <v>2766.1166956779698</v>
      </c>
      <c r="FB37" s="193">
        <v>2755.2937999999999</v>
      </c>
      <c r="FC37" s="193">
        <v>2756.5139752299101</v>
      </c>
      <c r="FD37" s="193">
        <v>2758.6861351861016</v>
      </c>
      <c r="FE37" s="193">
        <v>2756.9956000000002</v>
      </c>
      <c r="FF37" s="193">
        <v>2740.886199999999</v>
      </c>
      <c r="FG37" s="193">
        <v>2699.3119353939596</v>
      </c>
      <c r="FH37" s="193">
        <v>2699.1225999999997</v>
      </c>
      <c r="FI37" s="193">
        <v>2701.2415212918436</v>
      </c>
      <c r="FJ37" s="193">
        <v>2696.0371999999998</v>
      </c>
      <c r="FK37" s="193">
        <v>2697.1074945278301</v>
      </c>
      <c r="FL37" s="193">
        <v>2698.5815567028444</v>
      </c>
      <c r="FM37" s="193">
        <v>2694.0351999999993</v>
      </c>
      <c r="FN37" s="193">
        <v>2697.2448000000004</v>
      </c>
      <c r="FO37" s="193">
        <v>2697.904199999999</v>
      </c>
      <c r="FP37" s="193">
        <v>2707.3110107247398</v>
      </c>
      <c r="FQ37" s="193">
        <v>2703.1256478391761</v>
      </c>
      <c r="FR37" s="193">
        <v>2696.8030133332136</v>
      </c>
      <c r="FS37" s="193">
        <v>2691.6572000000001</v>
      </c>
      <c r="FT37" s="193">
        <v>2687.3328000000015</v>
      </c>
      <c r="FU37" s="193">
        <v>2690.5460000000003</v>
      </c>
      <c r="FV37" s="193">
        <v>2692.7050140757656</v>
      </c>
      <c r="FW37" s="193">
        <v>2688.2180337288401</v>
      </c>
      <c r="FX37" s="193">
        <v>2689.3292072652598</v>
      </c>
      <c r="FY37" s="193">
        <v>2688.4717674687759</v>
      </c>
      <c r="FZ37" s="193">
        <v>2685.2472000000007</v>
      </c>
      <c r="GA37" s="193">
        <v>2699.5333999999998</v>
      </c>
      <c r="GB37" s="193">
        <v>2695.0783999999999</v>
      </c>
      <c r="GC37" s="193">
        <v>2729.7354</v>
      </c>
      <c r="GD37" s="193">
        <v>2700.0459999999998</v>
      </c>
      <c r="GE37" s="193">
        <v>2692.2798171137788</v>
      </c>
      <c r="GF37" s="193">
        <v>2670.1828367308258</v>
      </c>
      <c r="GG37" s="193">
        <v>2669.7388000000005</v>
      </c>
      <c r="GH37" s="193">
        <v>2670.4555109773883</v>
      </c>
      <c r="GI37" s="193">
        <v>2664.9604654434834</v>
      </c>
      <c r="GJ37" s="193">
        <v>2714.8858500211463</v>
      </c>
      <c r="GK37" s="193">
        <v>2715.9204</v>
      </c>
      <c r="GL37" s="193">
        <v>2699.3286000000007</v>
      </c>
      <c r="GM37" s="193">
        <v>2716.257000000001</v>
      </c>
      <c r="GN37" s="193">
        <v>2723</v>
      </c>
      <c r="GO37" s="193">
        <v>2721.1437999999998</v>
      </c>
      <c r="GP37" s="193">
        <v>2734.3981522864751</v>
      </c>
      <c r="GQ37" s="193">
        <v>2737.5830000000005</v>
      </c>
      <c r="GR37" s="193">
        <v>2741.1305999999995</v>
      </c>
      <c r="GS37" s="193">
        <v>2748.8395046106825</v>
      </c>
      <c r="GT37" s="193">
        <v>2756.444383558844</v>
      </c>
      <c r="GU37" s="193">
        <v>2749.5543999999986</v>
      </c>
      <c r="GV37" s="193">
        <v>2747.8632998613953</v>
      </c>
      <c r="GW37" s="193">
        <v>2749.0856000000008</v>
      </c>
      <c r="GX37" s="193">
        <v>2748.1536417901057</v>
      </c>
      <c r="GY37" s="193">
        <v>2748.3286215154608</v>
      </c>
      <c r="GZ37" s="193">
        <v>2747.851442810047</v>
      </c>
      <c r="HA37" s="193">
        <v>2746.9058537016817</v>
      </c>
      <c r="HB37" s="193">
        <v>2748.6888102751668</v>
      </c>
      <c r="HC37" s="193">
        <v>2772.2236275522537</v>
      </c>
      <c r="HD37" s="193">
        <v>2767.8783379496867</v>
      </c>
      <c r="HE37" s="193">
        <v>2777.5266000000015</v>
      </c>
      <c r="HF37" s="193">
        <v>2774.8231076302432</v>
      </c>
      <c r="HG37" s="193">
        <v>2782.8882498210814</v>
      </c>
      <c r="HH37" s="193">
        <v>2779.6596</v>
      </c>
      <c r="HI37" s="193">
        <v>2774.8028000000004</v>
      </c>
      <c r="HJ37" s="193">
        <v>2779.0099999999993</v>
      </c>
      <c r="HK37" s="193">
        <v>2772.3301999999999</v>
      </c>
      <c r="HL37" s="193">
        <v>2772.6239999999998</v>
      </c>
      <c r="HM37" s="193">
        <v>2767.1437999999998</v>
      </c>
      <c r="HN37" s="193">
        <v>2768.5317786704159</v>
      </c>
      <c r="HO37" s="193">
        <v>2746.3839493260257</v>
      </c>
      <c r="HP37" s="582"/>
      <c r="HQ37" s="583"/>
    </row>
    <row r="38" spans="1:227" s="5" customFormat="1" x14ac:dyDescent="0.25">
      <c r="A38" s="251"/>
      <c r="B38" s="251"/>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252"/>
      <c r="DI38" s="252"/>
      <c r="DJ38" s="252"/>
      <c r="DK38" s="252"/>
      <c r="DL38" s="252"/>
      <c r="DM38" s="252"/>
      <c r="DN38" s="252"/>
      <c r="DO38" s="252"/>
      <c r="DP38" s="252"/>
      <c r="DQ38" s="252"/>
      <c r="DR38" s="252"/>
      <c r="DS38" s="252"/>
      <c r="DT38" s="252"/>
      <c r="DU38" s="252"/>
      <c r="DV38" s="252"/>
      <c r="DW38" s="252"/>
      <c r="DX38" s="252"/>
      <c r="DY38" s="252"/>
      <c r="DZ38" s="252"/>
      <c r="EA38" s="252"/>
      <c r="EB38" s="252"/>
      <c r="EC38" s="252"/>
      <c r="ED38" s="252"/>
      <c r="EE38" s="252"/>
      <c r="EF38" s="252"/>
      <c r="EG38" s="252"/>
      <c r="EH38" s="252"/>
      <c r="EI38" s="252"/>
      <c r="EJ38" s="252"/>
      <c r="EK38" s="252"/>
      <c r="EL38" s="252"/>
      <c r="EM38" s="252"/>
      <c r="EN38" s="252"/>
      <c r="EO38" s="252"/>
      <c r="EP38" s="252"/>
      <c r="EQ38" s="252"/>
      <c r="ER38" s="252"/>
      <c r="ES38" s="252"/>
      <c r="ET38" s="252"/>
      <c r="EU38" s="252"/>
      <c r="EV38" s="252"/>
      <c r="EW38" s="252"/>
      <c r="EX38" s="252"/>
      <c r="EY38" s="252"/>
      <c r="EZ38" s="252"/>
      <c r="FA38" s="252"/>
      <c r="FB38" s="252"/>
      <c r="FC38" s="252"/>
      <c r="FD38" s="252"/>
      <c r="FE38" s="252"/>
      <c r="FF38" s="252"/>
      <c r="FG38" s="252"/>
      <c r="FH38" s="252"/>
      <c r="FI38" s="252"/>
      <c r="FJ38" s="252"/>
      <c r="FK38" s="252"/>
      <c r="FL38" s="252"/>
      <c r="FM38" s="252"/>
      <c r="FN38" s="252"/>
      <c r="FO38" s="252"/>
      <c r="FP38" s="252"/>
      <c r="FQ38" s="252"/>
      <c r="FR38" s="252"/>
      <c r="FS38" s="252"/>
      <c r="FT38" s="252"/>
      <c r="FU38" s="252"/>
      <c r="FV38" s="252"/>
      <c r="FW38" s="252"/>
      <c r="FX38" s="252"/>
      <c r="FY38" s="252"/>
      <c r="FZ38" s="252"/>
      <c r="GA38" s="252"/>
      <c r="GB38" s="252"/>
      <c r="GC38" s="252"/>
      <c r="GD38" s="252"/>
      <c r="GE38" s="252"/>
      <c r="GF38" s="252"/>
      <c r="GG38" s="252"/>
      <c r="GH38" s="252"/>
      <c r="GI38" s="252"/>
      <c r="GJ38" s="252"/>
      <c r="GK38" s="252"/>
      <c r="GL38" s="252"/>
      <c r="GM38" s="252"/>
      <c r="GN38" s="252"/>
      <c r="GO38" s="252"/>
      <c r="GP38" s="252"/>
      <c r="GQ38" s="252"/>
      <c r="GR38" s="252"/>
      <c r="GS38" s="252"/>
      <c r="GT38" s="252"/>
      <c r="GU38" s="252"/>
      <c r="GV38" s="252"/>
      <c r="GW38" s="252"/>
      <c r="GX38" s="252"/>
      <c r="GY38" s="252"/>
      <c r="GZ38" s="252"/>
      <c r="HA38" s="252"/>
      <c r="HB38" s="252"/>
      <c r="HC38" s="252"/>
      <c r="HD38" s="252"/>
      <c r="HE38" s="252"/>
      <c r="HF38" s="252"/>
      <c r="HG38" s="252"/>
      <c r="HH38" s="252"/>
      <c r="HI38" s="252"/>
      <c r="HJ38" s="252"/>
      <c r="HK38" s="252"/>
      <c r="HL38" s="252"/>
      <c r="HM38" s="252"/>
      <c r="HN38" s="252"/>
      <c r="HO38" s="252"/>
      <c r="HP38" s="289"/>
    </row>
    <row r="39" spans="1:227" s="50" customFormat="1" ht="24.9" hidden="1" customHeight="1" x14ac:dyDescent="0.25">
      <c r="A39" s="657" t="s">
        <v>220</v>
      </c>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8"/>
      <c r="AY39" s="658"/>
      <c r="AZ39" s="658"/>
      <c r="BA39" s="658"/>
      <c r="BB39" s="658"/>
      <c r="BC39" s="658"/>
      <c r="BD39" s="658"/>
      <c r="BE39" s="658"/>
      <c r="BF39" s="658"/>
      <c r="BG39" s="658"/>
      <c r="BH39" s="658"/>
      <c r="BI39" s="658"/>
      <c r="BJ39" s="658"/>
      <c r="BK39" s="658"/>
      <c r="BL39" s="658"/>
      <c r="BM39" s="658"/>
      <c r="BN39" s="658"/>
      <c r="BO39" s="658"/>
      <c r="BP39" s="658"/>
      <c r="BQ39" s="658"/>
      <c r="BR39" s="658"/>
      <c r="BS39" s="658"/>
      <c r="BT39" s="658"/>
      <c r="BU39" s="658"/>
      <c r="BV39" s="658"/>
      <c r="BW39" s="658"/>
      <c r="BX39" s="658"/>
      <c r="BY39" s="658"/>
      <c r="BZ39" s="658"/>
      <c r="CA39" s="658"/>
      <c r="CB39" s="658"/>
      <c r="CC39" s="658"/>
      <c r="CD39" s="658"/>
      <c r="CE39" s="658"/>
      <c r="CF39" s="658"/>
      <c r="CG39" s="658"/>
      <c r="CH39" s="658"/>
      <c r="CI39" s="658"/>
      <c r="CJ39" s="658"/>
      <c r="CK39" s="658"/>
      <c r="CL39" s="658"/>
      <c r="CM39" s="658"/>
      <c r="CN39" s="658"/>
      <c r="CO39" s="658"/>
      <c r="CP39" s="658"/>
      <c r="CQ39" s="658"/>
      <c r="CR39" s="658"/>
      <c r="CS39" s="658"/>
      <c r="CT39" s="658"/>
      <c r="CU39" s="658"/>
      <c r="CV39" s="658"/>
      <c r="CW39" s="658"/>
      <c r="CX39" s="658"/>
      <c r="CY39" s="658"/>
      <c r="CZ39" s="658"/>
      <c r="DA39" s="658"/>
      <c r="DB39" s="658"/>
      <c r="DC39" s="658"/>
      <c r="DD39" s="658"/>
      <c r="DE39" s="658"/>
      <c r="DF39" s="658"/>
      <c r="DG39" s="658"/>
      <c r="DH39" s="658"/>
      <c r="DI39" s="658"/>
      <c r="DJ39" s="658"/>
      <c r="DK39" s="658"/>
      <c r="DL39" s="658"/>
      <c r="DM39" s="658"/>
      <c r="DN39" s="658"/>
      <c r="DO39" s="658"/>
      <c r="DP39" s="658"/>
      <c r="DQ39" s="658"/>
      <c r="DR39" s="658"/>
      <c r="DS39" s="658"/>
      <c r="DT39" s="658"/>
      <c r="DU39" s="658"/>
      <c r="DV39" s="658"/>
      <c r="DW39" s="658"/>
      <c r="DX39" s="658"/>
      <c r="DY39" s="658"/>
      <c r="DZ39" s="658"/>
      <c r="EA39" s="658"/>
      <c r="EB39" s="658"/>
      <c r="EC39" s="658"/>
      <c r="ED39" s="658"/>
      <c r="EE39" s="658"/>
      <c r="EF39" s="658"/>
      <c r="EG39" s="658"/>
      <c r="EH39" s="658"/>
      <c r="EI39" s="658"/>
      <c r="EJ39" s="658"/>
      <c r="EK39" s="658"/>
      <c r="EL39" s="658"/>
      <c r="EM39" s="658"/>
      <c r="EN39" s="658"/>
      <c r="EO39" s="658"/>
      <c r="EP39" s="658"/>
      <c r="EQ39" s="658"/>
      <c r="ER39" s="658"/>
      <c r="ES39" s="658"/>
      <c r="ET39" s="658"/>
      <c r="EU39" s="658"/>
      <c r="EV39" s="658"/>
      <c r="EW39" s="658"/>
      <c r="EX39" s="658"/>
      <c r="EY39" s="658"/>
      <c r="EZ39" s="658"/>
      <c r="FA39" s="658"/>
      <c r="FB39" s="658"/>
      <c r="FC39" s="658"/>
      <c r="FD39" s="658"/>
      <c r="FE39" s="658"/>
      <c r="FF39" s="658"/>
      <c r="FG39" s="658"/>
      <c r="FH39" s="658"/>
      <c r="FI39" s="658"/>
      <c r="FJ39" s="658"/>
      <c r="FK39" s="658"/>
      <c r="FL39" s="658"/>
      <c r="FM39" s="658"/>
      <c r="FN39" s="658"/>
      <c r="FO39" s="658"/>
      <c r="FP39" s="658"/>
      <c r="FQ39" s="658"/>
      <c r="FR39" s="658"/>
      <c r="FS39" s="658"/>
      <c r="FT39" s="658"/>
      <c r="FU39" s="658"/>
      <c r="FV39" s="658"/>
      <c r="FW39" s="658"/>
      <c r="FX39" s="658"/>
      <c r="FY39" s="658"/>
      <c r="FZ39" s="658"/>
      <c r="GA39" s="658"/>
      <c r="GB39" s="658"/>
      <c r="GC39" s="658"/>
      <c r="GD39" s="658"/>
      <c r="GE39" s="658"/>
      <c r="GF39" s="658"/>
      <c r="GG39" s="658"/>
      <c r="GH39" s="658"/>
      <c r="GI39" s="658"/>
      <c r="GJ39" s="658"/>
      <c r="GK39" s="658"/>
      <c r="GL39" s="658"/>
      <c r="GM39" s="658"/>
      <c r="GN39" s="658"/>
      <c r="GO39" s="658"/>
      <c r="GP39" s="658"/>
      <c r="GQ39" s="658"/>
      <c r="GR39" s="658"/>
      <c r="GS39" s="658"/>
      <c r="GT39" s="658"/>
      <c r="GU39" s="658"/>
      <c r="GV39" s="658"/>
      <c r="GW39" s="658"/>
      <c r="GX39" s="658"/>
      <c r="GY39" s="658"/>
      <c r="GZ39" s="658"/>
      <c r="HA39" s="658"/>
      <c r="HB39" s="658"/>
      <c r="HC39" s="658"/>
      <c r="HD39" s="658"/>
      <c r="HE39" s="658"/>
      <c r="HF39" s="658"/>
      <c r="HG39" s="658"/>
      <c r="HH39" s="658"/>
      <c r="HI39" s="658"/>
      <c r="HJ39" s="658"/>
      <c r="HK39" s="658"/>
      <c r="HL39" s="658"/>
      <c r="HM39" s="658"/>
      <c r="HN39" s="658"/>
      <c r="HO39" s="658"/>
      <c r="HP39" s="288"/>
      <c r="HQ39" s="121"/>
      <c r="HR39" s="121"/>
      <c r="HS39" s="121"/>
    </row>
    <row r="40" spans="1:227" s="50" customFormat="1" ht="24.9" customHeight="1" x14ac:dyDescent="0.25">
      <c r="A40" s="657" t="s">
        <v>229</v>
      </c>
      <c r="B40" s="659"/>
      <c r="C40" s="659"/>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659"/>
      <c r="AR40" s="659"/>
      <c r="AS40" s="659"/>
      <c r="AT40" s="659"/>
      <c r="AU40" s="659"/>
      <c r="AV40" s="659"/>
      <c r="AW40" s="659"/>
      <c r="AX40" s="659"/>
      <c r="AY40" s="659"/>
      <c r="AZ40" s="659"/>
      <c r="BA40" s="659"/>
      <c r="BB40" s="659"/>
      <c r="BC40" s="659"/>
      <c r="BD40" s="659"/>
      <c r="BE40" s="659"/>
      <c r="BF40" s="659"/>
      <c r="BG40" s="659"/>
      <c r="BH40" s="659"/>
      <c r="BI40" s="659"/>
      <c r="BJ40" s="659"/>
      <c r="BK40" s="659"/>
      <c r="BL40" s="659"/>
      <c r="BM40" s="659"/>
      <c r="BN40" s="659"/>
      <c r="BO40" s="659"/>
      <c r="BP40" s="659"/>
      <c r="BQ40" s="659"/>
      <c r="BR40" s="659"/>
      <c r="BS40" s="659"/>
      <c r="BT40" s="659"/>
      <c r="BU40" s="659"/>
      <c r="BV40" s="659"/>
      <c r="BW40" s="659"/>
      <c r="BX40" s="659"/>
      <c r="BY40" s="659"/>
      <c r="BZ40" s="659"/>
      <c r="CA40" s="659"/>
      <c r="CB40" s="659"/>
      <c r="CC40" s="659"/>
      <c r="CD40" s="659"/>
      <c r="CE40" s="659"/>
      <c r="CF40" s="659"/>
      <c r="CG40" s="659"/>
      <c r="CH40" s="659"/>
      <c r="CI40" s="659"/>
      <c r="CJ40" s="659"/>
      <c r="CK40" s="659"/>
      <c r="CL40" s="659"/>
      <c r="CM40" s="659"/>
      <c r="CN40" s="659"/>
      <c r="CO40" s="659"/>
      <c r="CP40" s="659"/>
      <c r="CQ40" s="659"/>
      <c r="CR40" s="659"/>
      <c r="CS40" s="659"/>
      <c r="CT40" s="659"/>
      <c r="CU40" s="659"/>
      <c r="CV40" s="659"/>
      <c r="CW40" s="659"/>
      <c r="CX40" s="659"/>
      <c r="CY40" s="659"/>
      <c r="CZ40" s="659"/>
      <c r="DA40" s="659"/>
      <c r="DB40" s="659"/>
      <c r="DC40" s="659"/>
      <c r="DD40" s="659"/>
      <c r="DE40" s="659"/>
      <c r="DF40" s="659"/>
      <c r="DG40" s="659"/>
      <c r="DH40" s="659"/>
      <c r="DI40" s="659"/>
      <c r="DJ40" s="659"/>
      <c r="DK40" s="659"/>
      <c r="DL40" s="659"/>
      <c r="DM40" s="659"/>
      <c r="DN40" s="659"/>
      <c r="DO40" s="659"/>
      <c r="DP40" s="659"/>
      <c r="DQ40" s="659"/>
      <c r="DR40" s="659"/>
      <c r="DS40" s="659"/>
      <c r="DT40" s="659"/>
      <c r="DU40" s="659"/>
      <c r="DV40" s="659"/>
      <c r="DW40" s="659"/>
      <c r="DX40" s="659"/>
      <c r="DY40" s="659"/>
      <c r="DZ40" s="659"/>
      <c r="EA40" s="659"/>
      <c r="EB40" s="659"/>
      <c r="EC40" s="659"/>
      <c r="ED40" s="659"/>
      <c r="EE40" s="659"/>
      <c r="EF40" s="659"/>
      <c r="EG40" s="659"/>
      <c r="EH40" s="659"/>
      <c r="EI40" s="659"/>
      <c r="EJ40" s="659"/>
      <c r="EK40" s="659"/>
      <c r="EL40" s="659"/>
      <c r="EM40" s="659"/>
      <c r="EN40" s="659"/>
      <c r="EO40" s="659"/>
      <c r="EP40" s="659"/>
      <c r="EQ40" s="659"/>
      <c r="ER40" s="659"/>
      <c r="ES40" s="659"/>
      <c r="ET40" s="659"/>
      <c r="EU40" s="659"/>
      <c r="EV40" s="659"/>
      <c r="EW40" s="659"/>
      <c r="EX40" s="659"/>
      <c r="EY40" s="659"/>
      <c r="EZ40" s="659"/>
      <c r="FA40" s="659"/>
      <c r="FB40" s="659"/>
      <c r="FC40" s="659"/>
      <c r="FD40" s="659"/>
      <c r="FE40" s="659"/>
      <c r="FF40" s="659"/>
      <c r="FG40" s="659"/>
      <c r="FH40" s="659"/>
      <c r="FI40" s="659"/>
      <c r="FJ40" s="659"/>
      <c r="FK40" s="659"/>
      <c r="FL40" s="659"/>
      <c r="FM40" s="659"/>
      <c r="FN40" s="659"/>
      <c r="FO40" s="659"/>
      <c r="FP40" s="659"/>
      <c r="FQ40" s="659"/>
      <c r="FR40" s="659"/>
      <c r="FS40" s="659"/>
      <c r="FT40" s="659"/>
      <c r="FU40" s="659"/>
      <c r="FV40" s="659"/>
      <c r="FW40" s="659"/>
      <c r="FX40" s="659"/>
      <c r="FY40" s="659"/>
      <c r="FZ40" s="659"/>
      <c r="GA40" s="659"/>
      <c r="GB40" s="659"/>
      <c r="GC40" s="659"/>
      <c r="GD40" s="659"/>
      <c r="GE40" s="659"/>
      <c r="GF40" s="659"/>
      <c r="GG40" s="659"/>
      <c r="GH40" s="659"/>
      <c r="GI40" s="659"/>
      <c r="GJ40" s="659"/>
      <c r="GK40" s="659"/>
      <c r="GL40" s="659"/>
      <c r="GM40" s="659"/>
      <c r="GN40" s="659"/>
      <c r="GO40" s="659"/>
      <c r="GP40" s="659"/>
      <c r="GQ40" s="659"/>
      <c r="GR40" s="659"/>
      <c r="GS40" s="659"/>
      <c r="GT40" s="659"/>
      <c r="GU40" s="659"/>
      <c r="GV40" s="659"/>
      <c r="GW40" s="659"/>
      <c r="GX40" s="659"/>
      <c r="GY40" s="659"/>
      <c r="GZ40" s="659"/>
      <c r="HA40" s="659"/>
      <c r="HB40" s="659"/>
      <c r="HC40" s="659"/>
      <c r="HD40" s="659"/>
      <c r="HE40" s="659"/>
      <c r="HF40" s="659"/>
      <c r="HG40" s="659"/>
      <c r="HH40" s="659"/>
      <c r="HI40" s="659"/>
      <c r="HJ40" s="659"/>
      <c r="HK40" s="659"/>
      <c r="HL40" s="659"/>
      <c r="HM40" s="659"/>
      <c r="HN40" s="659"/>
      <c r="HO40" s="659"/>
      <c r="HP40" s="288"/>
      <c r="HQ40" s="120"/>
      <c r="HR40" s="120"/>
      <c r="HS40" s="120"/>
    </row>
    <row r="41" spans="1:227" x14ac:dyDescent="0.25">
      <c r="P41" s="23"/>
      <c r="Q41" s="23"/>
      <c r="R41" s="23"/>
      <c r="S41" s="23"/>
      <c r="T41" s="23"/>
      <c r="U41" s="23"/>
      <c r="V41" s="23"/>
      <c r="W41" s="23"/>
      <c r="X41" s="23"/>
      <c r="Y41" s="23"/>
      <c r="Z41" s="23"/>
      <c r="AA41" s="23"/>
      <c r="AB41" s="23"/>
      <c r="AC41" s="23"/>
    </row>
    <row r="42" spans="1:227" x14ac:dyDescent="0.25">
      <c r="P42" s="23"/>
      <c r="Q42" s="23"/>
      <c r="R42" s="23"/>
      <c r="S42" s="23"/>
      <c r="T42" s="23"/>
      <c r="U42" s="23"/>
      <c r="V42" s="23"/>
      <c r="W42" s="23"/>
      <c r="X42" s="23"/>
      <c r="Y42" s="23"/>
      <c r="Z42" s="23"/>
      <c r="AA42" s="23"/>
      <c r="AB42" s="23"/>
      <c r="AC42" s="23"/>
    </row>
    <row r="43" spans="1:227" x14ac:dyDescent="0.25">
      <c r="P43" s="23"/>
      <c r="Q43" s="23"/>
      <c r="R43" s="23"/>
      <c r="S43" s="23"/>
      <c r="T43" s="23"/>
      <c r="U43" s="23"/>
      <c r="V43" s="23"/>
      <c r="W43" s="23"/>
      <c r="X43" s="23"/>
      <c r="Y43" s="23"/>
      <c r="Z43" s="23"/>
      <c r="AA43" s="23"/>
      <c r="AB43" s="23"/>
      <c r="AC43" s="23"/>
    </row>
    <row r="44" spans="1:227" x14ac:dyDescent="0.25">
      <c r="P44" s="23"/>
      <c r="Q44" s="23"/>
      <c r="R44" s="23"/>
      <c r="S44" s="23"/>
      <c r="T44" s="23"/>
      <c r="U44" s="23"/>
      <c r="V44" s="23"/>
      <c r="W44" s="23"/>
      <c r="X44" s="23"/>
      <c r="Y44" s="23"/>
      <c r="Z44" s="23"/>
      <c r="AA44" s="23"/>
      <c r="AB44" s="23"/>
      <c r="AC44" s="23"/>
    </row>
    <row r="45" spans="1:227" x14ac:dyDescent="0.25">
      <c r="P45" s="23"/>
      <c r="Q45" s="23"/>
      <c r="R45" s="23"/>
      <c r="S45" s="23"/>
      <c r="T45" s="23"/>
      <c r="U45" s="23"/>
      <c r="V45" s="23"/>
      <c r="W45" s="23"/>
      <c r="X45" s="23"/>
      <c r="Y45" s="23"/>
      <c r="Z45" s="23"/>
      <c r="AA45" s="23"/>
      <c r="AB45" s="23"/>
      <c r="AC45" s="23"/>
    </row>
    <row r="46" spans="1:227" x14ac:dyDescent="0.25">
      <c r="P46" s="23"/>
      <c r="Q46" s="23"/>
      <c r="R46" s="23"/>
      <c r="S46" s="23"/>
      <c r="T46" s="23"/>
      <c r="U46" s="23"/>
      <c r="V46" s="23"/>
      <c r="W46" s="23"/>
      <c r="X46" s="23"/>
      <c r="Y46" s="23"/>
      <c r="Z46" s="23"/>
      <c r="AA46" s="23"/>
      <c r="AB46" s="23"/>
      <c r="AC46" s="23"/>
    </row>
    <row r="47" spans="1:227" x14ac:dyDescent="0.25">
      <c r="P47" s="23"/>
      <c r="Q47" s="23"/>
      <c r="R47" s="23"/>
      <c r="S47" s="23"/>
      <c r="T47" s="23"/>
      <c r="U47" s="23"/>
      <c r="V47" s="23"/>
      <c r="W47" s="23"/>
      <c r="X47" s="23"/>
      <c r="Y47" s="23"/>
      <c r="Z47" s="23"/>
      <c r="AA47" s="23"/>
      <c r="AB47" s="23"/>
      <c r="AC47" s="23"/>
    </row>
    <row r="48" spans="1:227" x14ac:dyDescent="0.25">
      <c r="P48" s="23"/>
      <c r="Q48" s="23"/>
      <c r="R48" s="23"/>
      <c r="S48" s="23"/>
      <c r="T48" s="23"/>
      <c r="U48" s="23"/>
      <c r="V48" s="23"/>
      <c r="W48" s="23"/>
      <c r="X48" s="23"/>
      <c r="Y48" s="23"/>
      <c r="Z48" s="23"/>
      <c r="AA48" s="23"/>
      <c r="AB48" s="23"/>
      <c r="AC48" s="23"/>
    </row>
    <row r="49" spans="1:227" x14ac:dyDescent="0.25">
      <c r="P49" s="23"/>
      <c r="Q49" s="23"/>
      <c r="R49" s="23"/>
      <c r="S49" s="23"/>
      <c r="T49" s="23"/>
      <c r="U49" s="23"/>
      <c r="V49" s="23"/>
      <c r="W49" s="23"/>
      <c r="X49" s="23"/>
      <c r="Y49" s="23"/>
      <c r="Z49" s="23"/>
      <c r="AA49" s="23"/>
      <c r="AB49" s="23"/>
      <c r="AC49" s="23"/>
    </row>
    <row r="59" spans="1:227" ht="24.9" hidden="1" customHeight="1" x14ac:dyDescent="0.25">
      <c r="A59" s="657" t="s">
        <v>310</v>
      </c>
      <c r="B59" s="658"/>
      <c r="C59" s="658"/>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c r="AF59" s="658"/>
      <c r="AG59" s="658"/>
      <c r="AH59" s="658"/>
      <c r="AI59" s="658"/>
      <c r="AJ59" s="658"/>
      <c r="AK59" s="658"/>
      <c r="AL59" s="658"/>
      <c r="AM59" s="658"/>
      <c r="AN59" s="658"/>
      <c r="AO59" s="658"/>
      <c r="AP59" s="658"/>
      <c r="AQ59" s="658"/>
      <c r="AR59" s="658"/>
      <c r="AS59" s="658"/>
      <c r="AT59" s="658"/>
      <c r="AU59" s="658"/>
      <c r="AV59" s="658"/>
      <c r="AW59" s="658"/>
      <c r="AX59" s="658"/>
      <c r="AY59" s="658"/>
      <c r="AZ59" s="658"/>
      <c r="BA59" s="658"/>
      <c r="BB59" s="658"/>
      <c r="BC59" s="658"/>
      <c r="BD59" s="658"/>
      <c r="BE59" s="658"/>
      <c r="BF59" s="658"/>
      <c r="BG59" s="658"/>
      <c r="BH59" s="658"/>
      <c r="BI59" s="658"/>
      <c r="BJ59" s="658"/>
      <c r="BK59" s="658"/>
      <c r="BL59" s="658"/>
      <c r="BM59" s="658"/>
      <c r="BN59" s="658"/>
      <c r="BO59" s="658"/>
      <c r="BP59" s="658"/>
      <c r="BQ59" s="658"/>
      <c r="BR59" s="658"/>
      <c r="BS59" s="658"/>
      <c r="BT59" s="658"/>
      <c r="BU59" s="658"/>
      <c r="BV59" s="658"/>
      <c r="BW59" s="658"/>
      <c r="BX59" s="658"/>
      <c r="BY59" s="658"/>
      <c r="BZ59" s="658"/>
      <c r="CA59" s="658"/>
      <c r="CB59" s="658"/>
      <c r="CC59" s="658"/>
      <c r="CD59" s="658"/>
      <c r="CE59" s="658"/>
      <c r="CF59" s="658"/>
      <c r="CG59" s="658"/>
      <c r="CH59" s="658"/>
      <c r="CI59" s="658"/>
      <c r="CJ59" s="658"/>
      <c r="CK59" s="658"/>
      <c r="CL59" s="658"/>
      <c r="CM59" s="658"/>
      <c r="CN59" s="658"/>
      <c r="CO59" s="658"/>
      <c r="CP59" s="658"/>
      <c r="CQ59" s="658"/>
      <c r="CR59" s="658"/>
      <c r="CS59" s="658"/>
      <c r="CT59" s="658"/>
      <c r="CU59" s="658"/>
      <c r="CV59" s="658"/>
      <c r="CW59" s="658"/>
      <c r="CX59" s="658"/>
      <c r="CY59" s="658"/>
      <c r="CZ59" s="658"/>
      <c r="DA59" s="658"/>
      <c r="DB59" s="658"/>
      <c r="DC59" s="658"/>
      <c r="DD59" s="658"/>
      <c r="DE59" s="658"/>
      <c r="DF59" s="658"/>
      <c r="DG59" s="658"/>
      <c r="DH59" s="658"/>
      <c r="DI59" s="658"/>
      <c r="DJ59" s="658"/>
      <c r="DK59" s="658"/>
      <c r="DL59" s="658"/>
      <c r="DM59" s="658"/>
      <c r="DN59" s="658"/>
      <c r="DO59" s="658"/>
      <c r="DP59" s="658"/>
      <c r="DQ59" s="658"/>
      <c r="DR59" s="658"/>
      <c r="DS59" s="658"/>
      <c r="DT59" s="658"/>
      <c r="DU59" s="658"/>
      <c r="DV59" s="658"/>
      <c r="DW59" s="658"/>
      <c r="DX59" s="658"/>
      <c r="DY59" s="658"/>
      <c r="DZ59" s="658"/>
      <c r="EA59" s="658"/>
      <c r="EB59" s="658"/>
      <c r="EC59" s="658"/>
      <c r="ED59" s="658"/>
      <c r="EE59" s="658"/>
      <c r="EF59" s="658"/>
      <c r="EG59" s="658"/>
      <c r="EH59" s="658"/>
      <c r="EI59" s="658"/>
      <c r="EJ59" s="658"/>
      <c r="EK59" s="658"/>
      <c r="EL59" s="658"/>
      <c r="EM59" s="658"/>
      <c r="EN59" s="658"/>
      <c r="EO59" s="658"/>
      <c r="EP59" s="658"/>
      <c r="EQ59" s="658"/>
      <c r="ER59" s="658"/>
      <c r="ES59" s="658"/>
      <c r="ET59" s="658"/>
      <c r="EU59" s="658"/>
      <c r="EV59" s="658"/>
      <c r="EW59" s="658"/>
      <c r="EX59" s="658"/>
      <c r="EY59" s="658"/>
      <c r="EZ59" s="658"/>
      <c r="FA59" s="658"/>
      <c r="FB59" s="658"/>
      <c r="FC59" s="658"/>
      <c r="FD59" s="658"/>
      <c r="FE59" s="658"/>
      <c r="FF59" s="658"/>
      <c r="FG59" s="658"/>
      <c r="FH59" s="658"/>
      <c r="FI59" s="658"/>
      <c r="FJ59" s="658"/>
      <c r="FK59" s="658"/>
      <c r="FL59" s="658"/>
      <c r="FM59" s="658"/>
      <c r="FN59" s="658"/>
      <c r="FO59" s="658"/>
      <c r="FP59" s="658"/>
      <c r="FQ59" s="658"/>
      <c r="FR59" s="658"/>
      <c r="FS59" s="658"/>
      <c r="FT59" s="658"/>
      <c r="FU59" s="658"/>
      <c r="FV59" s="658"/>
      <c r="FW59" s="658"/>
      <c r="FX59" s="658"/>
      <c r="FY59" s="658"/>
      <c r="FZ59" s="658"/>
      <c r="GA59" s="658"/>
      <c r="GB59" s="658"/>
      <c r="GC59" s="658"/>
      <c r="GD59" s="658"/>
      <c r="GE59" s="658"/>
      <c r="GF59" s="658"/>
      <c r="GG59" s="658"/>
      <c r="GH59" s="658"/>
      <c r="GI59" s="658"/>
      <c r="GJ59" s="658"/>
      <c r="GK59" s="658"/>
      <c r="GL59" s="658"/>
      <c r="GM59" s="658"/>
      <c r="GN59" s="658"/>
      <c r="GO59" s="658"/>
      <c r="GP59" s="658"/>
      <c r="GQ59" s="658"/>
      <c r="GR59" s="658"/>
      <c r="GS59" s="658"/>
      <c r="GT59" s="658"/>
      <c r="GU59" s="658"/>
      <c r="GV59" s="658"/>
      <c r="GW59" s="658"/>
      <c r="GX59" s="658"/>
      <c r="GY59" s="658"/>
      <c r="GZ59" s="658"/>
      <c r="HA59" s="658"/>
      <c r="HB59" s="658"/>
      <c r="HC59" s="658"/>
      <c r="HD59" s="658"/>
      <c r="HE59" s="658"/>
      <c r="HF59" s="658"/>
      <c r="HG59" s="658"/>
      <c r="HH59" s="658"/>
      <c r="HI59" s="658"/>
      <c r="HJ59" s="658"/>
      <c r="HK59" s="658"/>
      <c r="HL59" s="658"/>
      <c r="HM59" s="658"/>
      <c r="HN59" s="658"/>
      <c r="HO59" s="658"/>
      <c r="HP59" s="288"/>
      <c r="HQ59" s="121"/>
      <c r="HR59" s="121"/>
      <c r="HS59" s="121"/>
    </row>
    <row r="60" spans="1:227" ht="24.9" customHeight="1" x14ac:dyDescent="0.25">
      <c r="A60" s="657" t="s">
        <v>309</v>
      </c>
      <c r="B60" s="658"/>
      <c r="C60" s="658"/>
      <c r="D60" s="658"/>
      <c r="E60" s="658"/>
      <c r="F60" s="658"/>
      <c r="G60" s="658"/>
      <c r="H60" s="658"/>
      <c r="I60" s="658"/>
      <c r="J60" s="658"/>
      <c r="K60" s="658"/>
      <c r="L60" s="658"/>
      <c r="M60" s="658"/>
      <c r="N60" s="658"/>
      <c r="O60" s="658"/>
      <c r="P60" s="658"/>
      <c r="Q60" s="658"/>
      <c r="R60" s="658"/>
      <c r="S60" s="658"/>
      <c r="T60" s="658"/>
      <c r="U60" s="658"/>
      <c r="V60" s="658"/>
      <c r="W60" s="658"/>
      <c r="X60" s="658"/>
      <c r="Y60" s="658"/>
      <c r="Z60" s="658"/>
      <c r="AA60" s="658"/>
      <c r="AB60" s="658"/>
      <c r="AC60" s="658"/>
      <c r="AD60" s="658"/>
      <c r="AE60" s="658"/>
      <c r="AF60" s="658"/>
      <c r="AG60" s="658"/>
      <c r="AH60" s="658"/>
      <c r="AI60" s="658"/>
      <c r="AJ60" s="658"/>
      <c r="AK60" s="658"/>
      <c r="AL60" s="658"/>
      <c r="AM60" s="658"/>
      <c r="AN60" s="658"/>
      <c r="AO60" s="658"/>
      <c r="AP60" s="658"/>
      <c r="AQ60" s="658"/>
      <c r="AR60" s="658"/>
      <c r="AS60" s="658"/>
      <c r="AT60" s="658"/>
      <c r="AU60" s="658"/>
      <c r="AV60" s="658"/>
      <c r="AW60" s="658"/>
      <c r="AX60" s="658"/>
      <c r="AY60" s="658"/>
      <c r="AZ60" s="658"/>
      <c r="BA60" s="658"/>
      <c r="BB60" s="658"/>
      <c r="BC60" s="658"/>
      <c r="BD60" s="658"/>
      <c r="BE60" s="658"/>
      <c r="BF60" s="658"/>
      <c r="BG60" s="658"/>
      <c r="BH60" s="658"/>
      <c r="BI60" s="658"/>
      <c r="BJ60" s="658"/>
      <c r="BK60" s="658"/>
      <c r="BL60" s="658"/>
      <c r="BM60" s="658"/>
      <c r="BN60" s="658"/>
      <c r="BO60" s="658"/>
      <c r="BP60" s="658"/>
      <c r="BQ60" s="658"/>
      <c r="BR60" s="658"/>
      <c r="BS60" s="658"/>
      <c r="BT60" s="658"/>
      <c r="BU60" s="658"/>
      <c r="BV60" s="658"/>
      <c r="BW60" s="658"/>
      <c r="BX60" s="658"/>
      <c r="BY60" s="658"/>
      <c r="BZ60" s="658"/>
      <c r="CA60" s="658"/>
      <c r="CB60" s="658"/>
      <c r="CC60" s="658"/>
      <c r="CD60" s="658"/>
      <c r="CE60" s="658"/>
      <c r="CF60" s="658"/>
      <c r="CG60" s="658"/>
      <c r="CH60" s="658"/>
      <c r="CI60" s="658"/>
      <c r="CJ60" s="658"/>
      <c r="CK60" s="658"/>
      <c r="CL60" s="658"/>
      <c r="CM60" s="658"/>
      <c r="CN60" s="658"/>
      <c r="CO60" s="658"/>
      <c r="CP60" s="658"/>
      <c r="CQ60" s="658"/>
      <c r="CR60" s="658"/>
      <c r="CS60" s="658"/>
      <c r="CT60" s="658"/>
      <c r="CU60" s="658"/>
      <c r="CV60" s="658"/>
      <c r="CW60" s="658"/>
      <c r="CX60" s="658"/>
      <c r="CY60" s="658"/>
      <c r="CZ60" s="658"/>
      <c r="DA60" s="658"/>
      <c r="DB60" s="658"/>
      <c r="DC60" s="658"/>
      <c r="DD60" s="658"/>
      <c r="DE60" s="658"/>
      <c r="DF60" s="658"/>
      <c r="DG60" s="658"/>
      <c r="DH60" s="658"/>
      <c r="DI60" s="658"/>
      <c r="DJ60" s="658"/>
      <c r="DK60" s="658"/>
      <c r="DL60" s="658"/>
      <c r="DM60" s="658"/>
      <c r="DN60" s="658"/>
      <c r="DO60" s="658"/>
      <c r="DP60" s="658"/>
      <c r="DQ60" s="658"/>
      <c r="DR60" s="658"/>
      <c r="DS60" s="658"/>
      <c r="DT60" s="658"/>
      <c r="DU60" s="658"/>
      <c r="DV60" s="658"/>
      <c r="DW60" s="658"/>
      <c r="DX60" s="658"/>
      <c r="DY60" s="658"/>
      <c r="DZ60" s="658"/>
      <c r="EA60" s="658"/>
      <c r="EB60" s="658"/>
      <c r="EC60" s="658"/>
      <c r="ED60" s="658"/>
      <c r="EE60" s="658"/>
      <c r="EF60" s="658"/>
      <c r="EG60" s="658"/>
      <c r="EH60" s="658"/>
      <c r="EI60" s="658"/>
      <c r="EJ60" s="658"/>
      <c r="EK60" s="658"/>
      <c r="EL60" s="658"/>
      <c r="EM60" s="658"/>
      <c r="EN60" s="658"/>
      <c r="EO60" s="658"/>
      <c r="EP60" s="658"/>
      <c r="EQ60" s="658"/>
      <c r="ER60" s="658"/>
      <c r="ES60" s="658"/>
      <c r="ET60" s="658"/>
      <c r="EU60" s="658"/>
      <c r="EV60" s="658"/>
      <c r="EW60" s="658"/>
      <c r="EX60" s="658"/>
      <c r="EY60" s="658"/>
      <c r="EZ60" s="658"/>
      <c r="FA60" s="658"/>
      <c r="FB60" s="658"/>
      <c r="FC60" s="658"/>
      <c r="FD60" s="658"/>
      <c r="FE60" s="658"/>
      <c r="FF60" s="658"/>
      <c r="FG60" s="658"/>
      <c r="FH60" s="658"/>
      <c r="FI60" s="658"/>
      <c r="FJ60" s="658"/>
      <c r="FK60" s="658"/>
      <c r="FL60" s="658"/>
      <c r="FM60" s="658"/>
      <c r="FN60" s="658"/>
      <c r="FO60" s="658"/>
      <c r="FP60" s="658"/>
      <c r="FQ60" s="658"/>
      <c r="FR60" s="658"/>
      <c r="FS60" s="658"/>
      <c r="FT60" s="658"/>
      <c r="FU60" s="658"/>
      <c r="FV60" s="658"/>
      <c r="FW60" s="658"/>
      <c r="FX60" s="658"/>
      <c r="FY60" s="658"/>
      <c r="FZ60" s="658"/>
      <c r="GA60" s="658"/>
      <c r="GB60" s="658"/>
      <c r="GC60" s="658"/>
      <c r="GD60" s="658"/>
      <c r="GE60" s="658"/>
      <c r="GF60" s="658"/>
      <c r="GG60" s="658"/>
      <c r="GH60" s="658"/>
      <c r="GI60" s="658"/>
      <c r="GJ60" s="658"/>
      <c r="GK60" s="658"/>
      <c r="GL60" s="658"/>
      <c r="GM60" s="658"/>
      <c r="GN60" s="658"/>
      <c r="GO60" s="658"/>
      <c r="GP60" s="658"/>
      <c r="GQ60" s="658"/>
      <c r="GR60" s="658"/>
      <c r="GS60" s="658"/>
      <c r="GT60" s="658"/>
      <c r="GU60" s="658"/>
      <c r="GV60" s="658"/>
      <c r="GW60" s="658"/>
      <c r="GX60" s="658"/>
      <c r="GY60" s="658"/>
      <c r="GZ60" s="658"/>
      <c r="HA60" s="658"/>
      <c r="HB60" s="658"/>
      <c r="HC60" s="658"/>
      <c r="HD60" s="658"/>
      <c r="HE60" s="658"/>
      <c r="HF60" s="658"/>
      <c r="HG60" s="658"/>
      <c r="HH60" s="658"/>
      <c r="HI60" s="658"/>
      <c r="HJ60" s="658"/>
      <c r="HK60" s="658"/>
      <c r="HL60" s="658"/>
      <c r="HM60" s="658"/>
      <c r="HN60" s="658"/>
      <c r="HO60" s="658"/>
      <c r="HP60" s="288"/>
      <c r="HQ60" s="121"/>
      <c r="HR60" s="121"/>
      <c r="HS60" s="121"/>
    </row>
  </sheetData>
  <mergeCells count="8">
    <mergeCell ref="A60:HO60"/>
    <mergeCell ref="A59:HO59"/>
    <mergeCell ref="A1:HO1"/>
    <mergeCell ref="A2:HO2"/>
    <mergeCell ref="A20:HO20"/>
    <mergeCell ref="A21:HO21"/>
    <mergeCell ref="A39:HO39"/>
    <mergeCell ref="A40:HO40"/>
  </mergeCells>
  <phoneticPr fontId="3" type="noConversion"/>
  <pageMargins left="0.47244094488188981" right="0.47244094488188981" top="0.23622047244094491" bottom="0.23622047244094491" header="0" footer="0"/>
  <pageSetup paperSize="9" orientation="landscape" r:id="rId1"/>
  <headerFooter alignWithMargins="0"/>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3">
    <tabColor indexed="48"/>
  </sheetPr>
  <dimension ref="A1:HT66"/>
  <sheetViews>
    <sheetView showGridLines="0" topLeftCell="B2" zoomScaleNormal="100" workbookViewId="0">
      <selection activeCell="A2" sqref="A2:HO2"/>
    </sheetView>
  </sheetViews>
  <sheetFormatPr defaultColWidth="9.109375" defaultRowHeight="13.2" outlineLevelCol="1" x14ac:dyDescent="0.25"/>
  <cols>
    <col min="1" max="1" width="21.33203125" style="33" hidden="1" customWidth="1"/>
    <col min="2" max="2" width="23.6640625" style="33" customWidth="1"/>
    <col min="3" max="3" width="7.88671875" style="33" hidden="1" customWidth="1" outlineLevel="1"/>
    <col min="4" max="4" width="7.88671875" style="33" hidden="1" customWidth="1" collapsed="1"/>
    <col min="5" max="15" width="7.88671875" style="33" hidden="1" customWidth="1" outlineLevel="1"/>
    <col min="16" max="16" width="7.88671875" style="5" hidden="1" customWidth="1" collapsed="1"/>
    <col min="17" max="19" width="7.88671875" style="5" hidden="1" customWidth="1" outlineLevel="1"/>
    <col min="20" max="27" width="7.88671875" style="5" hidden="1" customWidth="1" outlineLevel="1" collapsed="1"/>
    <col min="28" max="28" width="7.33203125" style="24" hidden="1" customWidth="1" collapsed="1"/>
    <col min="29" max="29" width="7.88671875" style="24" hidden="1" customWidth="1" outlineLevel="1" collapsed="1"/>
    <col min="30" max="39" width="7.88671875" style="33" hidden="1" customWidth="1" outlineLevel="1" collapsed="1"/>
    <col min="40" max="40" width="7.33203125" style="33" hidden="1" customWidth="1" collapsed="1"/>
    <col min="41" max="51" width="7.88671875" style="33" hidden="1" customWidth="1" outlineLevel="1" collapsed="1"/>
    <col min="52" max="52" width="7.44140625" style="33" hidden="1" customWidth="1" collapsed="1"/>
    <col min="53" max="63" width="7.88671875" style="33" hidden="1" customWidth="1" outlineLevel="1" collapsed="1"/>
    <col min="64" max="64" width="8" style="33" hidden="1" customWidth="1" collapsed="1"/>
    <col min="65" max="69" width="7.88671875" style="33" hidden="1" customWidth="1" outlineLevel="1" collapsed="1"/>
    <col min="70" max="74" width="7.88671875" style="33" hidden="1" customWidth="1" outlineLevel="1"/>
    <col min="75" max="75" width="0.109375" style="33" hidden="1" customWidth="1" outlineLevel="1"/>
    <col min="76" max="76" width="7.88671875" style="33" hidden="1" customWidth="1" collapsed="1"/>
    <col min="77" max="78" width="7.88671875" style="33" hidden="1" customWidth="1" outlineLevel="1"/>
    <col min="79" max="79" width="7.88671875" style="33" hidden="1" customWidth="1" outlineLevel="1" collapsed="1"/>
    <col min="80" max="81" width="7.88671875" style="33" hidden="1" customWidth="1" outlineLevel="1"/>
    <col min="82" max="82" width="7.88671875" style="33" hidden="1" customWidth="1" outlineLevel="1" collapsed="1"/>
    <col min="83" max="84" width="7.88671875" style="33" hidden="1" customWidth="1" outlineLevel="1"/>
    <col min="85" max="85" width="7.88671875" style="33" hidden="1" customWidth="1" outlineLevel="1" collapsed="1"/>
    <col min="86" max="87" width="7.88671875" style="33" hidden="1" customWidth="1" outlineLevel="1"/>
    <col min="88" max="88" width="7.88671875" style="33" hidden="1" customWidth="1" collapsed="1"/>
    <col min="89" max="90" width="7.88671875" style="33" hidden="1" customWidth="1" outlineLevel="1"/>
    <col min="91" max="91" width="7.88671875" style="33" hidden="1" customWidth="1" outlineLevel="1" collapsed="1"/>
    <col min="92" max="93" width="7.88671875" style="33" hidden="1" customWidth="1" outlineLevel="1"/>
    <col min="94" max="94" width="7.88671875" style="33" hidden="1" customWidth="1" outlineLevel="1" collapsed="1"/>
    <col min="95" max="96" width="7.88671875" style="33" hidden="1" customWidth="1" outlineLevel="1"/>
    <col min="97" max="97" width="7.88671875" style="33" hidden="1" customWidth="1" outlineLevel="1" collapsed="1"/>
    <col min="98" max="99" width="7.88671875" style="33" hidden="1" customWidth="1" outlineLevel="1"/>
    <col min="100" max="100" width="8" style="33" hidden="1" customWidth="1" collapsed="1"/>
    <col min="101" max="102" width="7.88671875" style="33" hidden="1" customWidth="1" outlineLevel="1"/>
    <col min="103" max="103" width="7.88671875" style="33" hidden="1" customWidth="1" outlineLevel="1" collapsed="1"/>
    <col min="104" max="105" width="7.88671875" style="33" hidden="1" customWidth="1" outlineLevel="1"/>
    <col min="106" max="106" width="7.88671875" style="33" hidden="1" customWidth="1" outlineLevel="1" collapsed="1"/>
    <col min="107" max="108" width="7.88671875" style="33" hidden="1" customWidth="1" outlineLevel="1"/>
    <col min="109" max="109" width="7.88671875" style="33" hidden="1" customWidth="1" outlineLevel="1" collapsed="1"/>
    <col min="110" max="111" width="7.88671875" style="33" hidden="1" customWidth="1" outlineLevel="1"/>
    <col min="112" max="112" width="7.88671875" style="33" customWidth="1" collapsed="1"/>
    <col min="113" max="114" width="7.88671875" style="33" hidden="1" customWidth="1" outlineLevel="1"/>
    <col min="115" max="115" width="7.88671875" style="33" hidden="1" customWidth="1" outlineLevel="1" collapsed="1"/>
    <col min="116" max="117" width="7.88671875" style="33" hidden="1" customWidth="1" outlineLevel="1"/>
    <col min="118" max="118" width="7.88671875" style="33" hidden="1" customWidth="1" outlineLevel="1" collapsed="1"/>
    <col min="119" max="120" width="7.88671875" style="33" hidden="1" customWidth="1" outlineLevel="1"/>
    <col min="121" max="121" width="7.88671875" style="33" hidden="1" customWidth="1" outlineLevel="1" collapsed="1"/>
    <col min="122" max="123" width="7.88671875" style="33" hidden="1" customWidth="1" outlineLevel="1"/>
    <col min="124" max="124" width="7.88671875" style="33" customWidth="1" collapsed="1"/>
    <col min="125" max="126" width="7.88671875" style="33" hidden="1" customWidth="1" outlineLevel="1"/>
    <col min="127" max="127" width="7.88671875" style="33" hidden="1" customWidth="1" outlineLevel="1" collapsed="1"/>
    <col min="128" max="129" width="7.88671875" style="33" hidden="1" customWidth="1" outlineLevel="1"/>
    <col min="130" max="130" width="7.88671875" style="33" hidden="1" customWidth="1" outlineLevel="1" collapsed="1"/>
    <col min="131" max="132" width="7.88671875" style="33" hidden="1" customWidth="1" outlineLevel="1"/>
    <col min="133" max="133" width="7.88671875" style="33" hidden="1" customWidth="1" outlineLevel="1" collapsed="1"/>
    <col min="134" max="135" width="7.88671875" style="33" hidden="1" customWidth="1" outlineLevel="1"/>
    <col min="136" max="136" width="8" style="33" customWidth="1" collapsed="1"/>
    <col min="137" max="138" width="7.88671875" style="33" hidden="1" customWidth="1" outlineLevel="1"/>
    <col min="139" max="139" width="7.88671875" style="33" hidden="1" customWidth="1" outlineLevel="1" collapsed="1"/>
    <col min="140" max="141" width="7.88671875" style="33" hidden="1" customWidth="1" outlineLevel="1"/>
    <col min="142" max="142" width="7.88671875" style="33" hidden="1" customWidth="1" outlineLevel="1" collapsed="1"/>
    <col min="143" max="144" width="7.88671875" style="33" hidden="1" customWidth="1" outlineLevel="1"/>
    <col min="145" max="145" width="7.88671875" style="33" hidden="1" customWidth="1" outlineLevel="1" collapsed="1"/>
    <col min="146" max="147" width="7.88671875" style="33" hidden="1" customWidth="1" outlineLevel="1"/>
    <col min="148" max="148" width="7.88671875" style="33" customWidth="1" collapsed="1"/>
    <col min="149" max="150" width="7.88671875" style="33" hidden="1" customWidth="1" outlineLevel="1"/>
    <col min="151" max="151" width="7.88671875" style="33" hidden="1" customWidth="1" outlineLevel="1" collapsed="1"/>
    <col min="152" max="153" width="7.88671875" style="33" hidden="1" customWidth="1" outlineLevel="1"/>
    <col min="154" max="154" width="7.88671875" style="33" hidden="1" customWidth="1" outlineLevel="1" collapsed="1"/>
    <col min="155" max="156" width="7.88671875" style="33" hidden="1" customWidth="1" outlineLevel="1"/>
    <col min="157" max="157" width="7.88671875" style="33" hidden="1" customWidth="1" outlineLevel="1" collapsed="1"/>
    <col min="158" max="159" width="8" style="33" hidden="1" customWidth="1" outlineLevel="1"/>
    <col min="160" max="160" width="8" style="33" customWidth="1" collapsed="1"/>
    <col min="161" max="162" width="8" style="33" hidden="1" customWidth="1" outlineLevel="1"/>
    <col min="163" max="163" width="8" style="33" hidden="1" customWidth="1" outlineLevel="1" collapsed="1"/>
    <col min="164" max="165" width="8" style="33" hidden="1" customWidth="1" outlineLevel="1"/>
    <col min="166" max="166" width="8" style="33" hidden="1" customWidth="1" outlineLevel="1" collapsed="1"/>
    <col min="167" max="168" width="8" style="33" hidden="1" customWidth="1" outlineLevel="1"/>
    <col min="169" max="169" width="8" style="33" hidden="1" customWidth="1" outlineLevel="1" collapsed="1"/>
    <col min="170" max="171" width="8" style="33" hidden="1" customWidth="1" outlineLevel="1"/>
    <col min="172" max="172" width="8" style="33" customWidth="1" collapsed="1"/>
    <col min="173" max="174" width="8" style="33" hidden="1" customWidth="1" outlineLevel="1"/>
    <col min="175" max="175" width="8" style="33" hidden="1" customWidth="1" outlineLevel="1" collapsed="1"/>
    <col min="176" max="177" width="8" style="33" hidden="1" customWidth="1" outlineLevel="1"/>
    <col min="178" max="178" width="8" style="33" hidden="1" customWidth="1" outlineLevel="1" collapsed="1"/>
    <col min="179" max="180" width="8" style="33" hidden="1" customWidth="1" outlineLevel="1"/>
    <col min="181" max="181" width="8" style="33" hidden="1" customWidth="1" outlineLevel="1" collapsed="1"/>
    <col min="182" max="183" width="8" style="33" hidden="1" customWidth="1" outlineLevel="1"/>
    <col min="184" max="184" width="8" style="33" customWidth="1" collapsed="1"/>
    <col min="185" max="186" width="8" style="33" hidden="1" customWidth="1" outlineLevel="1"/>
    <col min="187" max="187" width="8" style="33" hidden="1" customWidth="1" outlineLevel="1" collapsed="1"/>
    <col min="188" max="189" width="8" style="33" hidden="1" customWidth="1" outlineLevel="1"/>
    <col min="190" max="190" width="8" style="33" hidden="1" customWidth="1" outlineLevel="1" collapsed="1"/>
    <col min="191" max="192" width="8" style="33" hidden="1" customWidth="1" outlineLevel="1"/>
    <col min="193" max="193" width="8" style="33" hidden="1" customWidth="1" outlineLevel="1" collapsed="1"/>
    <col min="194" max="195" width="8" style="33" hidden="1" customWidth="1" outlineLevel="1"/>
    <col min="196" max="196" width="8" style="33" customWidth="1" collapsed="1"/>
    <col min="197" max="198" width="8" style="33" hidden="1" customWidth="1" outlineLevel="1"/>
    <col min="199" max="199" width="8" style="33" hidden="1" customWidth="1" outlineLevel="1" collapsed="1"/>
    <col min="200" max="201" width="8" style="33" hidden="1" customWidth="1" outlineLevel="1"/>
    <col min="202" max="202" width="8" style="33" hidden="1" customWidth="1" outlineLevel="1" collapsed="1"/>
    <col min="203" max="204" width="8" style="33" hidden="1" customWidth="1" outlineLevel="1"/>
    <col min="205" max="205" width="8" style="33" hidden="1" customWidth="1" outlineLevel="1" collapsed="1"/>
    <col min="206" max="207" width="8" style="33" hidden="1" customWidth="1" outlineLevel="1"/>
    <col min="208" max="208" width="8" style="33" customWidth="1" collapsed="1"/>
    <col min="209" max="210" width="8" style="33" hidden="1" customWidth="1" outlineLevel="1"/>
    <col min="211" max="211" width="8" style="33" hidden="1" customWidth="1" outlineLevel="1" collapsed="1"/>
    <col min="212" max="213" width="8" style="33" hidden="1" customWidth="1" outlineLevel="1"/>
    <col min="214" max="214" width="8" style="33" hidden="1" customWidth="1" outlineLevel="1" collapsed="1"/>
    <col min="215" max="216" width="8" style="33" hidden="1" customWidth="1" outlineLevel="1"/>
    <col min="217" max="217" width="8" style="33" hidden="1" customWidth="1" outlineLevel="1" collapsed="1"/>
    <col min="218" max="219" width="8" style="33" hidden="1" customWidth="1" outlineLevel="1"/>
    <col min="220" max="220" width="8" style="33" customWidth="1" collapsed="1"/>
    <col min="221" max="222" width="8" style="33" hidden="1" customWidth="1" outlineLevel="1"/>
    <col min="223" max="223" width="8" style="33" customWidth="1" collapsed="1"/>
    <col min="224" max="224" width="12.109375" style="289" bestFit="1" customWidth="1"/>
    <col min="225" max="227" width="9.109375" style="289"/>
    <col min="228" max="16384" width="9.109375" style="33"/>
  </cols>
  <sheetData>
    <row r="1" spans="1:228" s="5" customFormat="1" ht="24.9" hidden="1" customHeight="1" x14ac:dyDescent="0.25">
      <c r="A1" s="660" t="s">
        <v>211</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1"/>
      <c r="BN1" s="661"/>
      <c r="BO1" s="661"/>
      <c r="BP1" s="661"/>
      <c r="BQ1" s="661"/>
      <c r="BR1" s="661"/>
      <c r="BS1" s="661"/>
      <c r="BT1" s="661"/>
      <c r="BU1" s="661"/>
      <c r="BV1" s="661"/>
      <c r="BW1" s="661"/>
      <c r="BX1" s="661"/>
      <c r="BY1" s="661"/>
      <c r="BZ1" s="661"/>
      <c r="CA1" s="661"/>
      <c r="CB1" s="661"/>
      <c r="CC1" s="661"/>
      <c r="CD1" s="661"/>
      <c r="CE1" s="661"/>
      <c r="CF1" s="661"/>
      <c r="CG1" s="661"/>
      <c r="CH1" s="661"/>
      <c r="CI1" s="661"/>
      <c r="CJ1" s="661"/>
      <c r="CK1" s="661"/>
      <c r="CL1" s="661"/>
      <c r="CM1" s="661"/>
      <c r="CN1" s="661"/>
      <c r="CO1" s="661"/>
      <c r="CP1" s="661"/>
      <c r="CQ1" s="661"/>
      <c r="CR1" s="661"/>
      <c r="CS1" s="661"/>
      <c r="CT1" s="661"/>
      <c r="CU1" s="661"/>
      <c r="CV1" s="661"/>
      <c r="CW1" s="661"/>
      <c r="CX1" s="661"/>
      <c r="CY1" s="661"/>
      <c r="CZ1" s="661"/>
      <c r="DA1" s="661"/>
      <c r="DB1" s="661"/>
      <c r="DC1" s="661"/>
      <c r="DD1" s="661"/>
      <c r="DE1" s="661"/>
      <c r="DF1" s="661"/>
      <c r="DG1" s="661"/>
      <c r="DH1" s="661"/>
      <c r="DI1" s="661"/>
      <c r="DJ1" s="661"/>
      <c r="DK1" s="661"/>
      <c r="DL1" s="661"/>
      <c r="DM1" s="661"/>
      <c r="DN1" s="661"/>
      <c r="DO1" s="661"/>
      <c r="DP1" s="661"/>
      <c r="DQ1" s="661"/>
      <c r="DR1" s="661"/>
      <c r="DS1" s="661"/>
      <c r="DT1" s="661"/>
      <c r="DU1" s="661"/>
      <c r="DV1" s="661"/>
      <c r="DW1" s="661"/>
      <c r="DX1" s="661"/>
      <c r="DY1" s="661"/>
      <c r="DZ1" s="661"/>
      <c r="EA1" s="661"/>
      <c r="EB1" s="661"/>
      <c r="EC1" s="661"/>
      <c r="ED1" s="661"/>
      <c r="EE1" s="661"/>
      <c r="EF1" s="661"/>
      <c r="EG1" s="661"/>
      <c r="EH1" s="661"/>
      <c r="EI1" s="661"/>
      <c r="EJ1" s="661"/>
      <c r="EK1" s="661"/>
      <c r="EL1" s="661"/>
      <c r="EM1" s="661"/>
      <c r="EN1" s="661"/>
      <c r="EO1" s="661"/>
      <c r="EP1" s="661"/>
      <c r="EQ1" s="661"/>
      <c r="ER1" s="661"/>
      <c r="ES1" s="661"/>
      <c r="ET1" s="661"/>
      <c r="EU1" s="661"/>
      <c r="EV1" s="661"/>
      <c r="EW1" s="661"/>
      <c r="EX1" s="661"/>
      <c r="EY1" s="661"/>
      <c r="EZ1" s="661"/>
      <c r="FA1" s="661"/>
      <c r="FB1" s="661"/>
      <c r="FC1" s="661"/>
      <c r="FD1" s="661"/>
      <c r="FE1" s="661"/>
      <c r="FF1" s="661"/>
      <c r="FG1" s="661"/>
      <c r="FH1" s="661"/>
      <c r="FI1" s="661"/>
      <c r="FJ1" s="661"/>
      <c r="FK1" s="661"/>
      <c r="FL1" s="661"/>
      <c r="FM1" s="661"/>
      <c r="FN1" s="661"/>
      <c r="FO1" s="661"/>
      <c r="FP1" s="661"/>
      <c r="FQ1" s="661"/>
      <c r="FR1" s="661"/>
      <c r="FS1" s="661"/>
      <c r="FT1" s="661"/>
      <c r="FU1" s="661"/>
      <c r="FV1" s="661"/>
      <c r="FW1" s="661"/>
      <c r="FX1" s="661"/>
      <c r="FY1" s="661"/>
      <c r="FZ1" s="661"/>
      <c r="GA1" s="661"/>
      <c r="GB1" s="661"/>
      <c r="GC1" s="661"/>
      <c r="GD1" s="661"/>
      <c r="GE1" s="661"/>
      <c r="GF1" s="661"/>
      <c r="GG1" s="661"/>
      <c r="GH1" s="661"/>
      <c r="GI1" s="661"/>
      <c r="GJ1" s="661"/>
      <c r="GK1" s="661"/>
      <c r="GL1" s="661"/>
      <c r="GM1" s="661"/>
      <c r="GN1" s="661"/>
      <c r="GO1" s="661"/>
      <c r="GP1" s="661"/>
      <c r="GQ1" s="661"/>
      <c r="GR1" s="661"/>
      <c r="GS1" s="661"/>
      <c r="GT1" s="661"/>
      <c r="GU1" s="661"/>
      <c r="GV1" s="661"/>
      <c r="GW1" s="661"/>
      <c r="GX1" s="661"/>
      <c r="GY1" s="661"/>
      <c r="GZ1" s="661"/>
      <c r="HA1" s="661"/>
      <c r="HB1" s="661"/>
      <c r="HC1" s="661"/>
      <c r="HD1" s="661"/>
      <c r="HE1" s="661"/>
      <c r="HF1" s="661"/>
      <c r="HG1" s="661"/>
      <c r="HH1" s="661"/>
      <c r="HI1" s="661"/>
      <c r="HJ1" s="661"/>
      <c r="HK1" s="661"/>
      <c r="HL1" s="661"/>
      <c r="HM1" s="661"/>
      <c r="HN1" s="661"/>
      <c r="HO1" s="661"/>
      <c r="HP1" s="293"/>
      <c r="HQ1" s="293"/>
      <c r="HR1" s="293"/>
      <c r="HS1" s="293"/>
    </row>
    <row r="2" spans="1:228" s="5" customFormat="1" ht="24.9" customHeight="1" x14ac:dyDescent="0.25">
      <c r="A2" s="657" t="s">
        <v>41</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c r="DF2" s="659"/>
      <c r="DG2" s="659"/>
      <c r="DH2" s="659"/>
      <c r="DI2" s="659"/>
      <c r="DJ2" s="659"/>
      <c r="DK2" s="659"/>
      <c r="DL2" s="659"/>
      <c r="DM2" s="659"/>
      <c r="DN2" s="659"/>
      <c r="DO2" s="659"/>
      <c r="DP2" s="659"/>
      <c r="DQ2" s="659"/>
      <c r="DR2" s="659"/>
      <c r="DS2" s="659"/>
      <c r="DT2" s="659"/>
      <c r="DU2" s="659"/>
      <c r="DV2" s="659"/>
      <c r="DW2" s="659"/>
      <c r="DX2" s="659"/>
      <c r="DY2" s="659"/>
      <c r="DZ2" s="659"/>
      <c r="EA2" s="659"/>
      <c r="EB2" s="659"/>
      <c r="EC2" s="659"/>
      <c r="ED2" s="659"/>
      <c r="EE2" s="659"/>
      <c r="EF2" s="659"/>
      <c r="EG2" s="659"/>
      <c r="EH2" s="659"/>
      <c r="EI2" s="659"/>
      <c r="EJ2" s="659"/>
      <c r="EK2" s="659"/>
      <c r="EL2" s="659"/>
      <c r="EM2" s="659"/>
      <c r="EN2" s="659"/>
      <c r="EO2" s="659"/>
      <c r="EP2" s="659"/>
      <c r="EQ2" s="659"/>
      <c r="ER2" s="659"/>
      <c r="ES2" s="659"/>
      <c r="ET2" s="659"/>
      <c r="EU2" s="659"/>
      <c r="EV2" s="659"/>
      <c r="EW2" s="659"/>
      <c r="EX2" s="659"/>
      <c r="EY2" s="659"/>
      <c r="EZ2" s="659"/>
      <c r="FA2" s="659"/>
      <c r="FB2" s="659"/>
      <c r="FC2" s="659"/>
      <c r="FD2" s="659"/>
      <c r="FE2" s="659"/>
      <c r="FF2" s="659"/>
      <c r="FG2" s="659"/>
      <c r="FH2" s="659"/>
      <c r="FI2" s="659"/>
      <c r="FJ2" s="659"/>
      <c r="FK2" s="659"/>
      <c r="FL2" s="659"/>
      <c r="FM2" s="659"/>
      <c r="FN2" s="659"/>
      <c r="FO2" s="659"/>
      <c r="FP2" s="659"/>
      <c r="FQ2" s="659"/>
      <c r="FR2" s="659"/>
      <c r="FS2" s="659"/>
      <c r="FT2" s="659"/>
      <c r="FU2" s="659"/>
      <c r="FV2" s="659"/>
      <c r="FW2" s="659"/>
      <c r="FX2" s="659"/>
      <c r="FY2" s="659"/>
      <c r="FZ2" s="659"/>
      <c r="GA2" s="659"/>
      <c r="GB2" s="659"/>
      <c r="GC2" s="659"/>
      <c r="GD2" s="659"/>
      <c r="GE2" s="659"/>
      <c r="GF2" s="659"/>
      <c r="GG2" s="659"/>
      <c r="GH2" s="659"/>
      <c r="GI2" s="659"/>
      <c r="GJ2" s="659"/>
      <c r="GK2" s="659"/>
      <c r="GL2" s="659"/>
      <c r="GM2" s="659"/>
      <c r="GN2" s="659"/>
      <c r="GO2" s="659"/>
      <c r="GP2" s="659"/>
      <c r="GQ2" s="659"/>
      <c r="GR2" s="659"/>
      <c r="GS2" s="659"/>
      <c r="GT2" s="659"/>
      <c r="GU2" s="659"/>
      <c r="GV2" s="659"/>
      <c r="GW2" s="659"/>
      <c r="GX2" s="659"/>
      <c r="GY2" s="659"/>
      <c r="GZ2" s="659"/>
      <c r="HA2" s="659"/>
      <c r="HB2" s="659"/>
      <c r="HC2" s="659"/>
      <c r="HD2" s="659"/>
      <c r="HE2" s="659"/>
      <c r="HF2" s="659"/>
      <c r="HG2" s="659"/>
      <c r="HH2" s="659"/>
      <c r="HI2" s="659"/>
      <c r="HJ2" s="659"/>
      <c r="HK2" s="659"/>
      <c r="HL2" s="659"/>
      <c r="HM2" s="659"/>
      <c r="HN2" s="659"/>
      <c r="HO2" s="659"/>
      <c r="HP2" s="288"/>
      <c r="HQ2" s="288"/>
      <c r="HR2" s="288"/>
      <c r="HS2" s="288"/>
    </row>
    <row r="3" spans="1:228" s="5" customFormat="1" ht="12.75" hidden="1" customHeight="1" x14ac:dyDescent="0.25">
      <c r="A3" s="24"/>
      <c r="B3" s="24"/>
      <c r="C3" s="24"/>
      <c r="D3" s="24"/>
      <c r="E3" s="24"/>
      <c r="F3" s="24"/>
      <c r="G3" s="24"/>
      <c r="H3" s="24"/>
      <c r="I3" s="24"/>
      <c r="J3" s="24"/>
      <c r="K3" s="24"/>
      <c r="L3" s="24"/>
      <c r="M3" s="24"/>
      <c r="N3" s="24"/>
      <c r="O3" s="24"/>
      <c r="P3" s="14"/>
      <c r="Q3" s="14"/>
      <c r="R3" s="14"/>
      <c r="S3" s="14"/>
      <c r="T3" s="14"/>
      <c r="U3" s="14"/>
      <c r="V3" s="14"/>
      <c r="W3" s="14"/>
      <c r="X3" s="14"/>
      <c r="Y3" s="16"/>
      <c r="Z3" s="15"/>
      <c r="HO3" s="22" t="s">
        <v>36</v>
      </c>
      <c r="HP3" s="289"/>
      <c r="HQ3" s="289"/>
      <c r="HR3" s="289"/>
      <c r="HS3" s="289"/>
      <c r="HT3" s="60"/>
    </row>
    <row r="4" spans="1:228" s="5" customFormat="1" ht="12.75" customHeight="1" x14ac:dyDescent="0.25">
      <c r="A4" s="24"/>
      <c r="B4" s="24"/>
      <c r="C4" s="24"/>
      <c r="D4" s="24"/>
      <c r="E4" s="24"/>
      <c r="F4" s="24"/>
      <c r="G4" s="24"/>
      <c r="H4" s="24"/>
      <c r="I4" s="24"/>
      <c r="J4" s="24"/>
      <c r="K4" s="24"/>
      <c r="L4" s="24"/>
      <c r="M4" s="24"/>
      <c r="N4" s="24"/>
      <c r="O4" s="24"/>
      <c r="P4" s="14"/>
      <c r="Q4" s="14"/>
      <c r="R4" s="14"/>
      <c r="S4" s="14"/>
      <c r="T4" s="14"/>
      <c r="U4" s="14"/>
      <c r="V4" s="14"/>
      <c r="W4" s="14"/>
      <c r="X4" s="14"/>
      <c r="Y4" s="16"/>
      <c r="Z4" s="15"/>
      <c r="HO4" s="87" t="s">
        <v>111</v>
      </c>
      <c r="HP4" s="289"/>
      <c r="HQ4" s="289"/>
      <c r="HR4" s="289"/>
      <c r="HS4" s="289"/>
      <c r="HT4" s="60"/>
    </row>
    <row r="5" spans="1:228" s="5" customFormat="1" ht="12.75" customHeight="1" x14ac:dyDescent="0.25">
      <c r="A5" s="294"/>
      <c r="B5" s="294"/>
      <c r="C5" s="306" t="s">
        <v>182</v>
      </c>
      <c r="D5" s="434" t="s">
        <v>526</v>
      </c>
      <c r="E5" s="306" t="s">
        <v>174</v>
      </c>
      <c r="F5" s="306" t="s">
        <v>175</v>
      </c>
      <c r="G5" s="306" t="s">
        <v>171</v>
      </c>
      <c r="H5" s="306" t="s">
        <v>176</v>
      </c>
      <c r="I5" s="306" t="s">
        <v>177</v>
      </c>
      <c r="J5" s="306" t="s">
        <v>172</v>
      </c>
      <c r="K5" s="306" t="s">
        <v>178</v>
      </c>
      <c r="L5" s="306" t="s">
        <v>179</v>
      </c>
      <c r="M5" s="306" t="s">
        <v>173</v>
      </c>
      <c r="N5" s="306" t="s">
        <v>180</v>
      </c>
      <c r="O5" s="306" t="s">
        <v>181</v>
      </c>
      <c r="P5" s="434" t="s">
        <v>527</v>
      </c>
      <c r="Q5" s="306" t="s">
        <v>157</v>
      </c>
      <c r="R5" s="306" t="s">
        <v>158</v>
      </c>
      <c r="S5" s="306" t="s">
        <v>159</v>
      </c>
      <c r="T5" s="306" t="s">
        <v>160</v>
      </c>
      <c r="U5" s="306" t="s">
        <v>153</v>
      </c>
      <c r="V5" s="306" t="s">
        <v>154</v>
      </c>
      <c r="W5" s="306" t="s">
        <v>161</v>
      </c>
      <c r="X5" s="306" t="s">
        <v>162</v>
      </c>
      <c r="Y5" s="306" t="s">
        <v>163</v>
      </c>
      <c r="Z5" s="306" t="s">
        <v>164</v>
      </c>
      <c r="AA5" s="306" t="s">
        <v>165</v>
      </c>
      <c r="AB5" s="434" t="s">
        <v>528</v>
      </c>
      <c r="AC5" s="306" t="s">
        <v>167</v>
      </c>
      <c r="AD5" s="306" t="s">
        <v>168</v>
      </c>
      <c r="AE5" s="306" t="s">
        <v>169</v>
      </c>
      <c r="AF5" s="306" t="s">
        <v>170</v>
      </c>
      <c r="AG5" s="306" t="s">
        <v>315</v>
      </c>
      <c r="AH5" s="306" t="s">
        <v>352</v>
      </c>
      <c r="AI5" s="306" t="s">
        <v>208</v>
      </c>
      <c r="AJ5" s="306" t="s">
        <v>95</v>
      </c>
      <c r="AK5" s="306" t="s">
        <v>35</v>
      </c>
      <c r="AL5" s="306" t="s">
        <v>19</v>
      </c>
      <c r="AM5" s="306" t="s">
        <v>25</v>
      </c>
      <c r="AN5" s="434" t="s">
        <v>529</v>
      </c>
      <c r="AO5" s="306" t="s">
        <v>349</v>
      </c>
      <c r="AP5" s="306" t="s">
        <v>341</v>
      </c>
      <c r="AQ5" s="306" t="s">
        <v>57</v>
      </c>
      <c r="AR5" s="306" t="s">
        <v>312</v>
      </c>
      <c r="AS5" s="306" t="s">
        <v>15</v>
      </c>
      <c r="AT5" s="306" t="s">
        <v>22</v>
      </c>
      <c r="AU5" s="306" t="s">
        <v>6</v>
      </c>
      <c r="AV5" s="306" t="s">
        <v>89</v>
      </c>
      <c r="AW5" s="306" t="s">
        <v>353</v>
      </c>
      <c r="AX5" s="306" t="s">
        <v>252</v>
      </c>
      <c r="AY5" s="306" t="s">
        <v>361</v>
      </c>
      <c r="AZ5" s="434" t="s">
        <v>530</v>
      </c>
      <c r="BA5" s="306" t="s">
        <v>366</v>
      </c>
      <c r="BB5" s="306" t="s">
        <v>372</v>
      </c>
      <c r="BC5" s="306" t="s">
        <v>375</v>
      </c>
      <c r="BD5" s="306" t="s">
        <v>379</v>
      </c>
      <c r="BE5" s="306" t="s">
        <v>382</v>
      </c>
      <c r="BF5" s="306" t="s">
        <v>384</v>
      </c>
      <c r="BG5" s="306" t="s">
        <v>387</v>
      </c>
      <c r="BH5" s="306" t="s">
        <v>389</v>
      </c>
      <c r="BI5" s="306" t="s">
        <v>392</v>
      </c>
      <c r="BJ5" s="306" t="s">
        <v>394</v>
      </c>
      <c r="BK5" s="306" t="s">
        <v>491</v>
      </c>
      <c r="BL5" s="434" t="s">
        <v>531</v>
      </c>
      <c r="BM5" s="306" t="s">
        <v>497</v>
      </c>
      <c r="BN5" s="306" t="s">
        <v>499</v>
      </c>
      <c r="BO5" s="306" t="s">
        <v>501</v>
      </c>
      <c r="BP5" s="306" t="s">
        <v>502</v>
      </c>
      <c r="BQ5" s="306" t="s">
        <v>504</v>
      </c>
      <c r="BR5" s="306" t="s">
        <v>507</v>
      </c>
      <c r="BS5" s="306" t="s">
        <v>508</v>
      </c>
      <c r="BT5" s="306" t="s">
        <v>509</v>
      </c>
      <c r="BU5" s="306" t="s">
        <v>510</v>
      </c>
      <c r="BV5" s="306" t="s">
        <v>511</v>
      </c>
      <c r="BW5" s="306" t="s">
        <v>513</v>
      </c>
      <c r="BX5" s="434" t="s">
        <v>532</v>
      </c>
      <c r="BY5" s="306" t="s">
        <v>536</v>
      </c>
      <c r="BZ5" s="306" t="s">
        <v>537</v>
      </c>
      <c r="CA5" s="433" t="s">
        <v>533</v>
      </c>
      <c r="CB5" s="306" t="s">
        <v>538</v>
      </c>
      <c r="CC5" s="306" t="s">
        <v>539</v>
      </c>
      <c r="CD5" s="433" t="s">
        <v>534</v>
      </c>
      <c r="CE5" s="306" t="s">
        <v>535</v>
      </c>
      <c r="CF5" s="306" t="s">
        <v>540</v>
      </c>
      <c r="CG5" s="433" t="s">
        <v>542</v>
      </c>
      <c r="CH5" s="306" t="s">
        <v>544</v>
      </c>
      <c r="CI5" s="306" t="s">
        <v>545</v>
      </c>
      <c r="CJ5" s="434" t="s">
        <v>547</v>
      </c>
      <c r="CK5" s="306" t="s">
        <v>554</v>
      </c>
      <c r="CL5" s="306" t="s">
        <v>565</v>
      </c>
      <c r="CM5" s="433" t="s">
        <v>567</v>
      </c>
      <c r="CN5" s="306" t="s">
        <v>569</v>
      </c>
      <c r="CO5" s="306" t="s">
        <v>572</v>
      </c>
      <c r="CP5" s="433" t="s">
        <v>575</v>
      </c>
      <c r="CQ5" s="306" t="s">
        <v>577</v>
      </c>
      <c r="CR5" s="306" t="s">
        <v>578</v>
      </c>
      <c r="CS5" s="433" t="s">
        <v>580</v>
      </c>
      <c r="CT5" s="306" t="s">
        <v>581</v>
      </c>
      <c r="CU5" s="306" t="s">
        <v>586</v>
      </c>
      <c r="CV5" s="434" t="s">
        <v>588</v>
      </c>
      <c r="CW5" s="306" t="s">
        <v>589</v>
      </c>
      <c r="CX5" s="306" t="s">
        <v>592</v>
      </c>
      <c r="CY5" s="433" t="s">
        <v>595</v>
      </c>
      <c r="CZ5" s="306" t="s">
        <v>596</v>
      </c>
      <c r="DA5" s="306" t="s">
        <v>597</v>
      </c>
      <c r="DB5" s="433" t="s">
        <v>599</v>
      </c>
      <c r="DC5" s="306" t="s">
        <v>600</v>
      </c>
      <c r="DD5" s="306" t="s">
        <v>602</v>
      </c>
      <c r="DE5" s="433" t="s">
        <v>604</v>
      </c>
      <c r="DF5" s="306" t="s">
        <v>605</v>
      </c>
      <c r="DG5" s="306" t="s">
        <v>606</v>
      </c>
      <c r="DH5" s="434" t="s">
        <v>608</v>
      </c>
      <c r="DI5" s="434" t="s">
        <v>609</v>
      </c>
      <c r="DJ5" s="434" t="s">
        <v>654</v>
      </c>
      <c r="DK5" s="434" t="s">
        <v>656</v>
      </c>
      <c r="DL5" s="434" t="s">
        <v>657</v>
      </c>
      <c r="DM5" s="434" t="s">
        <v>658</v>
      </c>
      <c r="DN5" s="434" t="s">
        <v>660</v>
      </c>
      <c r="DO5" s="434" t="s">
        <v>661</v>
      </c>
      <c r="DP5" s="434" t="s">
        <v>662</v>
      </c>
      <c r="DQ5" s="434" t="s">
        <v>664</v>
      </c>
      <c r="DR5" s="434" t="s">
        <v>665</v>
      </c>
      <c r="DS5" s="434" t="s">
        <v>681</v>
      </c>
      <c r="DT5" s="434" t="s">
        <v>683</v>
      </c>
      <c r="DU5" s="434" t="s">
        <v>684</v>
      </c>
      <c r="DV5" s="434" t="s">
        <v>686</v>
      </c>
      <c r="DW5" s="434" t="s">
        <v>688</v>
      </c>
      <c r="DX5" s="434" t="s">
        <v>689</v>
      </c>
      <c r="DY5" s="434" t="s">
        <v>690</v>
      </c>
      <c r="DZ5" s="434" t="s">
        <v>692</v>
      </c>
      <c r="EA5" s="434" t="s">
        <v>693</v>
      </c>
      <c r="EB5" s="434" t="s">
        <v>695</v>
      </c>
      <c r="EC5" s="434" t="s">
        <v>697</v>
      </c>
      <c r="ED5" s="434" t="s">
        <v>698</v>
      </c>
      <c r="EE5" s="434" t="s">
        <v>699</v>
      </c>
      <c r="EF5" s="434" t="s">
        <v>703</v>
      </c>
      <c r="EG5" s="434" t="s">
        <v>704</v>
      </c>
      <c r="EH5" s="434" t="s">
        <v>707</v>
      </c>
      <c r="EI5" s="434" t="s">
        <v>709</v>
      </c>
      <c r="EJ5" s="434" t="s">
        <v>710</v>
      </c>
      <c r="EK5" s="434" t="s">
        <v>711</v>
      </c>
      <c r="EL5" s="434" t="s">
        <v>713</v>
      </c>
      <c r="EM5" s="434" t="s">
        <v>714</v>
      </c>
      <c r="EN5" s="434" t="s">
        <v>715</v>
      </c>
      <c r="EO5" s="434" t="s">
        <v>718</v>
      </c>
      <c r="EP5" s="434" t="s">
        <v>719</v>
      </c>
      <c r="EQ5" s="434" t="s">
        <v>720</v>
      </c>
      <c r="ER5" s="434" t="s">
        <v>722</v>
      </c>
      <c r="ES5" s="434" t="s">
        <v>723</v>
      </c>
      <c r="ET5" s="434" t="s">
        <v>725</v>
      </c>
      <c r="EU5" s="434" t="s">
        <v>727</v>
      </c>
      <c r="EV5" s="434" t="s">
        <v>728</v>
      </c>
      <c r="EW5" s="434" t="s">
        <v>729</v>
      </c>
      <c r="EX5" s="434" t="s">
        <v>731</v>
      </c>
      <c r="EY5" s="434" t="s">
        <v>732</v>
      </c>
      <c r="EZ5" s="434" t="s">
        <v>733</v>
      </c>
      <c r="FA5" s="434" t="s">
        <v>735</v>
      </c>
      <c r="FB5" s="434" t="s">
        <v>736</v>
      </c>
      <c r="FC5" s="434" t="s">
        <v>737</v>
      </c>
      <c r="FD5" s="434" t="s">
        <v>739</v>
      </c>
      <c r="FE5" s="434" t="s">
        <v>740</v>
      </c>
      <c r="FF5" s="434" t="s">
        <v>742</v>
      </c>
      <c r="FG5" s="434" t="s">
        <v>744</v>
      </c>
      <c r="FH5" s="434" t="s">
        <v>745</v>
      </c>
      <c r="FI5" s="434" t="s">
        <v>746</v>
      </c>
      <c r="FJ5" s="434" t="s">
        <v>748</v>
      </c>
      <c r="FK5" s="434" t="s">
        <v>750</v>
      </c>
      <c r="FL5" s="434" t="s">
        <v>751</v>
      </c>
      <c r="FM5" s="434" t="s">
        <v>754</v>
      </c>
      <c r="FN5" s="434" t="s">
        <v>758</v>
      </c>
      <c r="FO5" s="434" t="s">
        <v>759</v>
      </c>
      <c r="FP5" s="434" t="s">
        <v>761</v>
      </c>
      <c r="FQ5" s="434" t="s">
        <v>762</v>
      </c>
      <c r="FR5" s="434" t="s">
        <v>764</v>
      </c>
      <c r="FS5" s="434" t="s">
        <v>766</v>
      </c>
      <c r="FT5" s="434" t="s">
        <v>767</v>
      </c>
      <c r="FU5" s="434" t="s">
        <v>768</v>
      </c>
      <c r="FV5" s="434" t="s">
        <v>770</v>
      </c>
      <c r="FW5" s="434" t="s">
        <v>771</v>
      </c>
      <c r="FX5" s="434" t="s">
        <v>772</v>
      </c>
      <c r="FY5" s="434" t="s">
        <v>774</v>
      </c>
      <c r="FZ5" s="434" t="s">
        <v>776</v>
      </c>
      <c r="GA5" s="434" t="s">
        <v>777</v>
      </c>
      <c r="GB5" s="434" t="s">
        <v>779</v>
      </c>
      <c r="GC5" s="434" t="s">
        <v>780</v>
      </c>
      <c r="GD5" s="434" t="s">
        <v>782</v>
      </c>
      <c r="GE5" s="434" t="s">
        <v>784</v>
      </c>
      <c r="GF5" s="434" t="s">
        <v>785</v>
      </c>
      <c r="GG5" s="434" t="s">
        <v>787</v>
      </c>
      <c r="GH5" s="434" t="s">
        <v>790</v>
      </c>
      <c r="GI5" s="434" t="s">
        <v>792</v>
      </c>
      <c r="GJ5" s="434" t="s">
        <v>793</v>
      </c>
      <c r="GK5" s="434" t="s">
        <v>795</v>
      </c>
      <c r="GL5" s="434" t="s">
        <v>796</v>
      </c>
      <c r="GM5" s="434" t="s">
        <v>798</v>
      </c>
      <c r="GN5" s="434" t="s">
        <v>800</v>
      </c>
      <c r="GO5" s="434" t="s">
        <v>801</v>
      </c>
      <c r="GP5" s="434" t="s">
        <v>803</v>
      </c>
      <c r="GQ5" s="434" t="s">
        <v>805</v>
      </c>
      <c r="GR5" s="434" t="s">
        <v>806</v>
      </c>
      <c r="GS5" s="434" t="s">
        <v>807</v>
      </c>
      <c r="GT5" s="434" t="s">
        <v>809</v>
      </c>
      <c r="GU5" s="434" t="s">
        <v>810</v>
      </c>
      <c r="GV5" s="434" t="s">
        <v>811</v>
      </c>
      <c r="GW5" s="434" t="s">
        <v>813</v>
      </c>
      <c r="GX5" s="434" t="s">
        <v>814</v>
      </c>
      <c r="GY5" s="434" t="s">
        <v>815</v>
      </c>
      <c r="GZ5" s="434" t="s">
        <v>817</v>
      </c>
      <c r="HA5" s="434" t="s">
        <v>818</v>
      </c>
      <c r="HB5" s="434" t="s">
        <v>820</v>
      </c>
      <c r="HC5" s="434" t="s">
        <v>822</v>
      </c>
      <c r="HD5" s="434" t="s">
        <v>824</v>
      </c>
      <c r="HE5" s="434" t="s">
        <v>825</v>
      </c>
      <c r="HF5" s="434" t="s">
        <v>827</v>
      </c>
      <c r="HG5" s="434" t="s">
        <v>828</v>
      </c>
      <c r="HH5" s="434" t="s">
        <v>830</v>
      </c>
      <c r="HI5" s="434" t="s">
        <v>832</v>
      </c>
      <c r="HJ5" s="434" t="s">
        <v>834</v>
      </c>
      <c r="HK5" s="434" t="s">
        <v>835</v>
      </c>
      <c r="HL5" s="434" t="s">
        <v>837</v>
      </c>
      <c r="HM5" s="434" t="s">
        <v>838</v>
      </c>
      <c r="HN5" s="434" t="s">
        <v>840</v>
      </c>
      <c r="HO5" s="434" t="s">
        <v>843</v>
      </c>
      <c r="HP5" s="573"/>
      <c r="HQ5" s="289"/>
      <c r="HR5" s="289"/>
      <c r="HS5" s="289"/>
      <c r="HT5" s="60"/>
    </row>
    <row r="6" spans="1:228" s="5" customFormat="1" ht="12.75" customHeight="1" x14ac:dyDescent="0.25">
      <c r="A6" s="314" t="s">
        <v>428</v>
      </c>
      <c r="B6" s="314" t="s">
        <v>438</v>
      </c>
      <c r="C6" s="295" t="s">
        <v>92</v>
      </c>
      <c r="D6" s="296">
        <v>139.57194328</v>
      </c>
      <c r="E6" s="296">
        <v>145.68449839869947</v>
      </c>
      <c r="F6" s="296">
        <v>521.76730813727397</v>
      </c>
      <c r="G6" s="296">
        <v>643.66683421481503</v>
      </c>
      <c r="H6" s="296">
        <v>1498.9576876670267</v>
      </c>
      <c r="I6" s="296">
        <v>1418.9563662399999</v>
      </c>
      <c r="J6" s="296">
        <v>1404.5544125200001</v>
      </c>
      <c r="K6" s="296">
        <v>1529.8605224200001</v>
      </c>
      <c r="L6" s="296">
        <v>1613.3745683699999</v>
      </c>
      <c r="M6" s="296">
        <v>1731.5903520900001</v>
      </c>
      <c r="N6" s="296">
        <v>1743.8999362999998</v>
      </c>
      <c r="O6" s="296">
        <v>1895.2066365400001</v>
      </c>
      <c r="P6" s="296">
        <v>1994.3493094999999</v>
      </c>
      <c r="Q6" s="296">
        <v>2016.0386400700002</v>
      </c>
      <c r="R6" s="296">
        <v>2116.4933898200002</v>
      </c>
      <c r="S6" s="296">
        <v>2067.3797175099999</v>
      </c>
      <c r="T6" s="296">
        <v>2016.1770506800001</v>
      </c>
      <c r="U6" s="296">
        <v>1970.0303706500001</v>
      </c>
      <c r="V6" s="296">
        <v>1992.7621555099997</v>
      </c>
      <c r="W6" s="296">
        <v>2008.78265005</v>
      </c>
      <c r="X6" s="296">
        <v>1969.2370014999995</v>
      </c>
      <c r="Y6" s="296">
        <v>1873.7843508000001</v>
      </c>
      <c r="Z6" s="296">
        <v>2051.3813005300008</v>
      </c>
      <c r="AA6" s="296">
        <v>2098.4692672761794</v>
      </c>
      <c r="AB6" s="296">
        <v>2135.7102288495598</v>
      </c>
      <c r="AC6" s="296">
        <v>2279.5234458830005</v>
      </c>
      <c r="AD6" s="296">
        <v>2980.26083879</v>
      </c>
      <c r="AE6" s="296">
        <v>3382.9172924600007</v>
      </c>
      <c r="AF6" s="296">
        <v>3666.9728743299997</v>
      </c>
      <c r="AG6" s="296">
        <v>4024.1460539099999</v>
      </c>
      <c r="AH6" s="296">
        <v>4239.5537981100006</v>
      </c>
      <c r="AI6" s="296">
        <v>4356.2423608099998</v>
      </c>
      <c r="AJ6" s="296">
        <v>4410.7840452999999</v>
      </c>
      <c r="AK6" s="296">
        <v>5450.6561882699989</v>
      </c>
      <c r="AL6" s="296">
        <v>5545.0003709299999</v>
      </c>
      <c r="AM6" s="296">
        <v>6061.7075215500008</v>
      </c>
      <c r="AN6" s="296">
        <v>6099.3921445699998</v>
      </c>
      <c r="AO6" s="296">
        <v>6133.4908811599998</v>
      </c>
      <c r="AP6" s="296">
        <v>6061.7077743999998</v>
      </c>
      <c r="AQ6" s="296">
        <v>6363.1855740299998</v>
      </c>
      <c r="AR6" s="296">
        <v>6690.6714953500014</v>
      </c>
      <c r="AS6" s="296">
        <v>5775.6027843499996</v>
      </c>
      <c r="AT6" s="296">
        <v>6464.6211539300002</v>
      </c>
      <c r="AU6" s="296">
        <v>6430.4803422200002</v>
      </c>
      <c r="AV6" s="296">
        <v>6892.1995722000001</v>
      </c>
      <c r="AW6" s="296">
        <v>6808.79668769</v>
      </c>
      <c r="AX6" s="296">
        <v>7637.5625708799998</v>
      </c>
      <c r="AY6" s="296">
        <v>7560.8495626699996</v>
      </c>
      <c r="AZ6" s="296">
        <v>8028.8141374400002</v>
      </c>
      <c r="BA6" s="296">
        <v>7908.9032101900002</v>
      </c>
      <c r="BB6" s="296">
        <v>8057.0715738199988</v>
      </c>
      <c r="BC6" s="296">
        <v>8620.7358044600005</v>
      </c>
      <c r="BD6" s="296">
        <v>8591.3605943499988</v>
      </c>
      <c r="BE6" s="296">
        <v>8072.9885651099994</v>
      </c>
      <c r="BF6" s="296">
        <v>8885.0024235199999</v>
      </c>
      <c r="BG6" s="296">
        <v>9666.6550267300008</v>
      </c>
      <c r="BH6" s="296">
        <v>9642.3142683999995</v>
      </c>
      <c r="BI6" s="296">
        <v>10165.956198530001</v>
      </c>
      <c r="BJ6" s="296">
        <v>10470.551016379999</v>
      </c>
      <c r="BK6" s="296">
        <v>10962.26953623</v>
      </c>
      <c r="BL6" s="296">
        <v>11235.72484139</v>
      </c>
      <c r="BM6" s="296">
        <v>11658.75003318</v>
      </c>
      <c r="BN6" s="296">
        <v>12231.848511050001</v>
      </c>
      <c r="BO6" s="296">
        <v>12943.733226730001</v>
      </c>
      <c r="BP6" s="296">
        <v>13051.979245590001</v>
      </c>
      <c r="BQ6" s="296">
        <v>13252.293222570001</v>
      </c>
      <c r="BR6" s="296">
        <v>13793.23277038</v>
      </c>
      <c r="BS6" s="296">
        <v>13701.33332913</v>
      </c>
      <c r="BT6" s="296">
        <v>13869.69208124</v>
      </c>
      <c r="BU6" s="296">
        <v>14095.23018174</v>
      </c>
      <c r="BV6" s="296">
        <v>13550.412591640001</v>
      </c>
      <c r="BW6" s="296">
        <v>13710.22451052</v>
      </c>
      <c r="BX6" s="296">
        <v>12850.822235080001</v>
      </c>
      <c r="BY6" s="296">
        <v>13860.37144558</v>
      </c>
      <c r="BZ6" s="296">
        <v>13731.13094868</v>
      </c>
      <c r="CA6" s="296">
        <v>14939.871393339999</v>
      </c>
      <c r="CB6" s="296">
        <v>15748.60720825</v>
      </c>
      <c r="CC6" s="296">
        <v>15748.02300171</v>
      </c>
      <c r="CD6" s="296">
        <v>16230.3344385</v>
      </c>
      <c r="CE6" s="296">
        <v>16209.22158247</v>
      </c>
      <c r="CF6" s="296">
        <v>16803.7325151</v>
      </c>
      <c r="CG6" s="296">
        <v>17012.82091739</v>
      </c>
      <c r="CH6" s="296">
        <v>17153.580535969999</v>
      </c>
      <c r="CI6" s="296">
        <v>17738.282272699998</v>
      </c>
      <c r="CJ6" s="296">
        <v>17918.469668360001</v>
      </c>
      <c r="CK6" s="296">
        <v>17415.285083909999</v>
      </c>
      <c r="CL6" s="296">
        <v>17823.914871929999</v>
      </c>
      <c r="CM6" s="296">
        <v>19261.453131229999</v>
      </c>
      <c r="CN6" s="296">
        <v>17581.037898679999</v>
      </c>
      <c r="CO6" s="296">
        <v>16319.558065470001</v>
      </c>
      <c r="CP6" s="296">
        <v>18775.27589434</v>
      </c>
      <c r="CQ6" s="296">
        <v>19976.760489230001</v>
      </c>
      <c r="CR6" s="296">
        <v>21060.875137430001</v>
      </c>
      <c r="CS6" s="296">
        <v>21768.483407899999</v>
      </c>
      <c r="CT6" s="296">
        <v>22048.579014080002</v>
      </c>
      <c r="CU6" s="296">
        <v>20893.06948586</v>
      </c>
      <c r="CV6" s="296">
        <v>21848.89015227</v>
      </c>
      <c r="CW6" s="296">
        <v>22130.092275129999</v>
      </c>
      <c r="CX6" s="296">
        <v>22023.714773520001</v>
      </c>
      <c r="CY6" s="296">
        <v>22293.721260689999</v>
      </c>
      <c r="CZ6" s="296">
        <v>21699.957120489998</v>
      </c>
      <c r="DA6" s="296">
        <v>22414.39575802</v>
      </c>
      <c r="DB6" s="296">
        <v>22661.160938050001</v>
      </c>
      <c r="DC6" s="296">
        <v>22941.628885980001</v>
      </c>
      <c r="DD6" s="296">
        <v>23580.84434281</v>
      </c>
      <c r="DE6" s="296">
        <v>24065.860075749999</v>
      </c>
      <c r="DF6" s="296">
        <v>26295.885032679998</v>
      </c>
      <c r="DG6" s="296">
        <v>25994.103638299999</v>
      </c>
      <c r="DH6" s="296">
        <v>25393.161706989998</v>
      </c>
      <c r="DI6" s="296">
        <v>25726.065779609999</v>
      </c>
      <c r="DJ6" s="296">
        <v>25852.837188599999</v>
      </c>
      <c r="DK6" s="296">
        <v>26040.2</v>
      </c>
      <c r="DL6" s="296">
        <v>25277.200000000001</v>
      </c>
      <c r="DM6" s="296">
        <v>26505.821753780001</v>
      </c>
      <c r="DN6" s="296">
        <v>25987.7</v>
      </c>
      <c r="DO6" s="296">
        <v>28023.3</v>
      </c>
      <c r="DP6" s="296">
        <v>27284.400000000001</v>
      </c>
      <c r="DQ6" s="296">
        <v>27353</v>
      </c>
      <c r="DR6" s="296">
        <v>28136.799999999999</v>
      </c>
      <c r="DS6" s="296">
        <v>28145.9</v>
      </c>
      <c r="DT6" s="296">
        <v>28374.3</v>
      </c>
      <c r="DU6" s="296">
        <v>27240.9</v>
      </c>
      <c r="DV6" s="296">
        <v>28461.599999999999</v>
      </c>
      <c r="DW6" s="296">
        <v>29008.6</v>
      </c>
      <c r="DX6" s="296">
        <v>28882</v>
      </c>
      <c r="DY6" s="296">
        <v>29720</v>
      </c>
      <c r="DZ6" s="296">
        <v>29964.3</v>
      </c>
      <c r="EA6" s="296">
        <v>30820.2</v>
      </c>
      <c r="EB6" s="296">
        <v>30345.1</v>
      </c>
      <c r="EC6" s="296">
        <v>32327</v>
      </c>
      <c r="ED6" s="296">
        <v>33405.800000000003</v>
      </c>
      <c r="EE6" s="296">
        <v>32872.300000000003</v>
      </c>
      <c r="EF6" s="296">
        <v>34291.4</v>
      </c>
      <c r="EG6" s="296">
        <v>34259.300000000003</v>
      </c>
      <c r="EH6" s="296">
        <v>34413.5</v>
      </c>
      <c r="EI6" s="296">
        <v>35363.199999999997</v>
      </c>
      <c r="EJ6" s="296">
        <v>34901.4</v>
      </c>
      <c r="EK6" s="296">
        <v>34574.699999999997</v>
      </c>
      <c r="EL6" s="296">
        <v>36366.699999999997</v>
      </c>
      <c r="EM6" s="296">
        <v>36735.800000000003</v>
      </c>
      <c r="EN6" s="296">
        <v>37079</v>
      </c>
      <c r="EO6" s="296">
        <v>37055.599999999999</v>
      </c>
      <c r="EP6" s="296">
        <v>37698.400000000001</v>
      </c>
      <c r="EQ6" s="296">
        <v>38013.4</v>
      </c>
      <c r="ER6" s="296">
        <v>38413.599999999999</v>
      </c>
      <c r="ES6" s="296">
        <v>37762.800000000003</v>
      </c>
      <c r="ET6" s="296">
        <v>37830.800000000003</v>
      </c>
      <c r="EU6" s="296">
        <v>38957.699999999997</v>
      </c>
      <c r="EV6" s="296">
        <v>39914</v>
      </c>
      <c r="EW6" s="296">
        <v>39958</v>
      </c>
      <c r="EX6" s="296">
        <v>40577.199999999997</v>
      </c>
      <c r="EY6" s="296">
        <v>41519.300000000003</v>
      </c>
      <c r="EZ6" s="296">
        <v>42027.8</v>
      </c>
      <c r="FA6" s="296">
        <v>41745.9</v>
      </c>
      <c r="FB6" s="296">
        <v>42855.9</v>
      </c>
      <c r="FC6" s="296">
        <v>43789.1</v>
      </c>
      <c r="FD6" s="296">
        <v>43879.9</v>
      </c>
      <c r="FE6" s="296">
        <v>42626.2</v>
      </c>
      <c r="FF6" s="296">
        <v>43551.6</v>
      </c>
      <c r="FG6" s="296">
        <v>43476</v>
      </c>
      <c r="FH6" s="296">
        <v>43038.6</v>
      </c>
      <c r="FI6" s="296">
        <v>43790.9</v>
      </c>
      <c r="FJ6" s="296">
        <v>43658.17472504</v>
      </c>
      <c r="FK6" s="296">
        <v>42970.6</v>
      </c>
      <c r="FL6" s="296">
        <v>44227</v>
      </c>
      <c r="FM6" s="296">
        <v>44281.1</v>
      </c>
      <c r="FN6" s="296">
        <v>43373.9</v>
      </c>
      <c r="FO6" s="296">
        <v>43576.3</v>
      </c>
      <c r="FP6" s="296">
        <v>44388.3</v>
      </c>
      <c r="FQ6" s="296">
        <v>43977.599999999999</v>
      </c>
      <c r="FR6" s="296">
        <v>44886.7</v>
      </c>
      <c r="FS6" s="296">
        <v>46439</v>
      </c>
      <c r="FT6" s="296">
        <v>46624.3</v>
      </c>
      <c r="FU6" s="296">
        <v>46454.6</v>
      </c>
      <c r="FV6" s="296">
        <v>46021.1</v>
      </c>
      <c r="FW6" s="296">
        <v>45480.933659560003</v>
      </c>
      <c r="FX6" s="296">
        <v>47236.4</v>
      </c>
      <c r="FY6" s="296">
        <v>47713.5</v>
      </c>
      <c r="FZ6" s="296">
        <v>47279.199999999997</v>
      </c>
      <c r="GA6" s="296">
        <v>47454.6</v>
      </c>
      <c r="GB6" s="296">
        <v>47415.5</v>
      </c>
      <c r="GC6" s="296">
        <v>48276.1</v>
      </c>
      <c r="GD6" s="296">
        <v>46835.6</v>
      </c>
      <c r="GE6" s="296">
        <v>47124</v>
      </c>
      <c r="GF6" s="296">
        <v>47474.3</v>
      </c>
      <c r="GG6" s="296">
        <v>47469.3</v>
      </c>
      <c r="GH6" s="296">
        <v>46273</v>
      </c>
      <c r="GI6" s="296">
        <v>45685.1</v>
      </c>
      <c r="GJ6" s="296">
        <v>45606.1</v>
      </c>
      <c r="GK6" s="296">
        <v>45573.7</v>
      </c>
      <c r="GL6" s="296">
        <v>44904</v>
      </c>
      <c r="GM6" s="296">
        <v>45729.5</v>
      </c>
      <c r="GN6" s="296">
        <v>46681.3</v>
      </c>
      <c r="GO6" s="296">
        <v>46154.3</v>
      </c>
      <c r="GP6" s="296">
        <v>47009.2</v>
      </c>
      <c r="GQ6" s="296">
        <v>47522.9</v>
      </c>
      <c r="GR6" s="296">
        <v>46915.4</v>
      </c>
      <c r="GS6" s="296">
        <v>49279.6</v>
      </c>
      <c r="GT6" s="296">
        <v>49609.4</v>
      </c>
      <c r="GU6" s="296">
        <v>47858.7</v>
      </c>
      <c r="GV6" s="296">
        <v>47848.5</v>
      </c>
      <c r="GW6" s="296">
        <v>49250.5</v>
      </c>
      <c r="GX6" s="296">
        <v>48566.5</v>
      </c>
      <c r="GY6" s="296">
        <v>49222.8</v>
      </c>
      <c r="GZ6" s="296">
        <v>47166.2</v>
      </c>
      <c r="HA6" s="296">
        <v>47895.9</v>
      </c>
      <c r="HB6" s="296">
        <v>49574.400000000001</v>
      </c>
      <c r="HC6" s="296">
        <v>50653.599999999999</v>
      </c>
      <c r="HD6" s="296">
        <v>51422.1</v>
      </c>
      <c r="HE6" s="296">
        <v>52361.5</v>
      </c>
      <c r="HF6" s="296">
        <v>52550.1</v>
      </c>
      <c r="HG6" s="296">
        <v>49119.5</v>
      </c>
      <c r="HH6" s="296">
        <v>48102.7</v>
      </c>
      <c r="HI6" s="296">
        <v>47404.800000000003</v>
      </c>
      <c r="HJ6" s="296">
        <v>49986.5</v>
      </c>
      <c r="HK6" s="296">
        <v>48930.1</v>
      </c>
      <c r="HL6" s="296">
        <v>48953.4</v>
      </c>
      <c r="HM6" s="296">
        <v>50533.8</v>
      </c>
      <c r="HN6" s="296">
        <v>49664.2</v>
      </c>
      <c r="HO6" s="470">
        <v>50428</v>
      </c>
      <c r="HP6" s="573"/>
      <c r="HQ6" s="289"/>
      <c r="HR6" s="289"/>
      <c r="HS6" s="289"/>
      <c r="HT6" s="60"/>
    </row>
    <row r="7" spans="1:228" s="5" customFormat="1" ht="12.75" customHeight="1" x14ac:dyDescent="0.25">
      <c r="A7" s="315" t="s">
        <v>72</v>
      </c>
      <c r="B7" s="315" t="s">
        <v>123</v>
      </c>
      <c r="C7" s="297" t="s">
        <v>92</v>
      </c>
      <c r="D7" s="297">
        <v>58.231271919999998</v>
      </c>
      <c r="E7" s="297">
        <v>62.727642538699492</v>
      </c>
      <c r="F7" s="297">
        <v>198.26820332</v>
      </c>
      <c r="G7" s="297">
        <v>232.92037553999995</v>
      </c>
      <c r="H7" s="297">
        <v>533.0705782</v>
      </c>
      <c r="I7" s="297">
        <v>478.45428177000002</v>
      </c>
      <c r="J7" s="297">
        <v>420.191507</v>
      </c>
      <c r="K7" s="297">
        <v>506.11230863999998</v>
      </c>
      <c r="L7" s="297">
        <v>559.60454543000003</v>
      </c>
      <c r="M7" s="297">
        <v>610.25417833999995</v>
      </c>
      <c r="N7" s="297">
        <v>596.77867189999995</v>
      </c>
      <c r="O7" s="297">
        <v>601.79209873000002</v>
      </c>
      <c r="P7" s="297">
        <v>685.91063983999993</v>
      </c>
      <c r="Q7" s="297">
        <v>637.53553710999995</v>
      </c>
      <c r="R7" s="297">
        <v>678.33388749999995</v>
      </c>
      <c r="S7" s="297">
        <v>620.96130088999996</v>
      </c>
      <c r="T7" s="297">
        <v>595.84572695999998</v>
      </c>
      <c r="U7" s="297">
        <v>643.24806747000002</v>
      </c>
      <c r="V7" s="297">
        <v>646.05780608999999</v>
      </c>
      <c r="W7" s="297">
        <v>600.69876411999996</v>
      </c>
      <c r="X7" s="297">
        <v>572.6281478599999</v>
      </c>
      <c r="Y7" s="297">
        <v>454.08367986999997</v>
      </c>
      <c r="Z7" s="297">
        <v>381.26231367999998</v>
      </c>
      <c r="AA7" s="297">
        <v>327.06048557999998</v>
      </c>
      <c r="AB7" s="297">
        <v>295.16308816999998</v>
      </c>
      <c r="AC7" s="297">
        <v>279.21246983999998</v>
      </c>
      <c r="AD7" s="297">
        <v>241.94350865000001</v>
      </c>
      <c r="AE7" s="297">
        <v>252.93406352</v>
      </c>
      <c r="AF7" s="297">
        <v>288.52731863000002</v>
      </c>
      <c r="AG7" s="297">
        <v>382.82533503000002</v>
      </c>
      <c r="AH7" s="297">
        <v>405.96591002999997</v>
      </c>
      <c r="AI7" s="297">
        <v>400.07367040999998</v>
      </c>
      <c r="AJ7" s="297">
        <v>494.03065978000001</v>
      </c>
      <c r="AK7" s="297">
        <v>560.23114744999998</v>
      </c>
      <c r="AL7" s="297">
        <v>556.96619725000005</v>
      </c>
      <c r="AM7" s="297">
        <v>489.97503295000001</v>
      </c>
      <c r="AN7" s="297">
        <v>522.70845939000003</v>
      </c>
      <c r="AO7" s="297">
        <v>522.58537050999996</v>
      </c>
      <c r="AP7" s="297">
        <v>533.71321850000004</v>
      </c>
      <c r="AQ7" s="297">
        <v>518.75859865999996</v>
      </c>
      <c r="AR7" s="297">
        <v>571.18383351</v>
      </c>
      <c r="AS7" s="297">
        <v>520.60326077000002</v>
      </c>
      <c r="AT7" s="297">
        <v>477.02180370999997</v>
      </c>
      <c r="AU7" s="297">
        <v>465.99048479999999</v>
      </c>
      <c r="AV7" s="297">
        <v>491.871826</v>
      </c>
      <c r="AW7" s="297">
        <v>577.62620491999996</v>
      </c>
      <c r="AX7" s="297">
        <v>771.11805996999999</v>
      </c>
      <c r="AY7" s="297">
        <v>980.09055864000004</v>
      </c>
      <c r="AZ7" s="297">
        <v>1127.5796476</v>
      </c>
      <c r="BA7" s="297">
        <v>816.32187539999995</v>
      </c>
      <c r="BB7" s="297">
        <v>679.24087464000002</v>
      </c>
      <c r="BC7" s="297">
        <v>660.48546566000005</v>
      </c>
      <c r="BD7" s="297">
        <v>723.32074290000003</v>
      </c>
      <c r="BE7" s="297">
        <v>787.08338966999997</v>
      </c>
      <c r="BF7" s="297">
        <v>601.43298330000005</v>
      </c>
      <c r="BG7" s="297">
        <v>593.68923033999999</v>
      </c>
      <c r="BH7" s="297">
        <v>618.48272253000005</v>
      </c>
      <c r="BI7" s="297">
        <v>585.54321115000005</v>
      </c>
      <c r="BJ7" s="297">
        <v>640.02195088999997</v>
      </c>
      <c r="BK7" s="297">
        <v>623.35032895999996</v>
      </c>
      <c r="BL7" s="297">
        <v>679.99749804999999</v>
      </c>
      <c r="BM7" s="297">
        <v>693.81236894000006</v>
      </c>
      <c r="BN7" s="297">
        <v>717.42607482999995</v>
      </c>
      <c r="BO7" s="297">
        <v>716.90703372999997</v>
      </c>
      <c r="BP7" s="297">
        <v>672.88272113999994</v>
      </c>
      <c r="BQ7" s="297">
        <v>616.76034548999996</v>
      </c>
      <c r="BR7" s="297">
        <v>582.44706126999995</v>
      </c>
      <c r="BS7" s="297">
        <v>589.16324606000001</v>
      </c>
      <c r="BT7" s="297">
        <v>535.86204580000003</v>
      </c>
      <c r="BU7" s="297">
        <v>514.78052636999996</v>
      </c>
      <c r="BV7" s="297">
        <v>546.54719240999998</v>
      </c>
      <c r="BW7" s="297">
        <v>569.17956916000003</v>
      </c>
      <c r="BX7" s="297">
        <v>473.94877421000001</v>
      </c>
      <c r="BY7" s="297">
        <v>546.70047072</v>
      </c>
      <c r="BZ7" s="297">
        <v>527.28609488999996</v>
      </c>
      <c r="CA7" s="297">
        <v>602.64995198999998</v>
      </c>
      <c r="CB7" s="297">
        <v>583.89676000999998</v>
      </c>
      <c r="CC7" s="297">
        <v>552.18416088000004</v>
      </c>
      <c r="CD7" s="297">
        <v>498.44588776000001</v>
      </c>
      <c r="CE7" s="297">
        <v>509.80292301999998</v>
      </c>
      <c r="CF7" s="297">
        <v>531.58503685999995</v>
      </c>
      <c r="CG7" s="297">
        <v>525.43727258000001</v>
      </c>
      <c r="CH7" s="297">
        <v>535.04928393</v>
      </c>
      <c r="CI7" s="297">
        <v>536.54049492000001</v>
      </c>
      <c r="CJ7" s="297">
        <v>556.44589329999997</v>
      </c>
      <c r="CK7" s="297">
        <v>553.11778832000005</v>
      </c>
      <c r="CL7" s="297">
        <v>462.51764064000002</v>
      </c>
      <c r="CM7" s="297">
        <v>531.99835469000004</v>
      </c>
      <c r="CN7" s="297">
        <v>557.37531953999996</v>
      </c>
      <c r="CO7" s="297">
        <v>574.94588133000002</v>
      </c>
      <c r="CP7" s="297">
        <v>575.61952319</v>
      </c>
      <c r="CQ7" s="297">
        <v>594.41694589999997</v>
      </c>
      <c r="CR7" s="297">
        <v>618.91656354999998</v>
      </c>
      <c r="CS7" s="297">
        <v>640.52372600000001</v>
      </c>
      <c r="CT7" s="297">
        <v>687.89365439999995</v>
      </c>
      <c r="CU7" s="297">
        <v>803.63844088999997</v>
      </c>
      <c r="CV7" s="297">
        <v>924.37348770999995</v>
      </c>
      <c r="CW7" s="297">
        <v>927.66153485999996</v>
      </c>
      <c r="CX7" s="297">
        <v>963.55245070000001</v>
      </c>
      <c r="CY7" s="297">
        <v>968.66245958000002</v>
      </c>
      <c r="CZ7" s="297">
        <v>981.28871175999996</v>
      </c>
      <c r="DA7" s="297">
        <v>1106.80550537</v>
      </c>
      <c r="DB7" s="297">
        <v>1089.74728665</v>
      </c>
      <c r="DC7" s="297">
        <v>1092.95041864</v>
      </c>
      <c r="DD7" s="297">
        <v>1084.4102165700001</v>
      </c>
      <c r="DE7" s="297">
        <v>1105.4017997200001</v>
      </c>
      <c r="DF7" s="297">
        <v>1112.25663857</v>
      </c>
      <c r="DG7" s="297">
        <v>1107.92905197</v>
      </c>
      <c r="DH7" s="297">
        <v>1187.11731229</v>
      </c>
      <c r="DI7" s="297">
        <v>1138.6601590600001</v>
      </c>
      <c r="DJ7" s="297">
        <v>1183.9543224399999</v>
      </c>
      <c r="DK7" s="297">
        <v>1277.5</v>
      </c>
      <c r="DL7" s="297">
        <v>1396.7</v>
      </c>
      <c r="DM7" s="297">
        <v>1484.7173957800001</v>
      </c>
      <c r="DN7" s="297">
        <v>1629</v>
      </c>
      <c r="DO7" s="297">
        <v>1703</v>
      </c>
      <c r="DP7" s="297">
        <v>1716.9</v>
      </c>
      <c r="DQ7" s="297">
        <v>1776.3</v>
      </c>
      <c r="DR7" s="297">
        <v>1957.5</v>
      </c>
      <c r="DS7" s="297">
        <v>2180.5</v>
      </c>
      <c r="DT7" s="297">
        <v>2446.4</v>
      </c>
      <c r="DU7" s="297">
        <v>1901.3</v>
      </c>
      <c r="DV7" s="297">
        <v>1861.2</v>
      </c>
      <c r="DW7" s="297">
        <v>1922.5</v>
      </c>
      <c r="DX7" s="297">
        <v>1979.1</v>
      </c>
      <c r="DY7" s="297">
        <v>2083.6</v>
      </c>
      <c r="DZ7" s="297">
        <v>2112.3000000000002</v>
      </c>
      <c r="EA7" s="297">
        <v>2368.9</v>
      </c>
      <c r="EB7" s="297">
        <v>2442.9</v>
      </c>
      <c r="EC7" s="297">
        <v>2472.1999999999998</v>
      </c>
      <c r="ED7" s="297">
        <v>2615.4</v>
      </c>
      <c r="EE7" s="297" t="s">
        <v>700</v>
      </c>
      <c r="EF7" s="297">
        <v>3078.1</v>
      </c>
      <c r="EG7" s="297">
        <v>3234.5</v>
      </c>
      <c r="EH7" s="297">
        <v>3178.8</v>
      </c>
      <c r="EI7" s="297">
        <v>3247.9</v>
      </c>
      <c r="EJ7" s="297">
        <v>3256.4</v>
      </c>
      <c r="EK7" s="297">
        <v>3301</v>
      </c>
      <c r="EL7" s="297">
        <v>3255.5</v>
      </c>
      <c r="EM7" s="297">
        <v>3381.4</v>
      </c>
      <c r="EN7" s="297">
        <v>3388.2</v>
      </c>
      <c r="EO7" s="297">
        <v>3348.1</v>
      </c>
      <c r="EP7" s="297">
        <v>3310.2</v>
      </c>
      <c r="EQ7" s="297">
        <v>3403.5</v>
      </c>
      <c r="ER7" s="297">
        <v>3398.2950483200002</v>
      </c>
      <c r="ES7" s="297">
        <v>2950.8</v>
      </c>
      <c r="ET7" s="297">
        <v>3111.7</v>
      </c>
      <c r="EU7" s="297">
        <v>3384.6</v>
      </c>
      <c r="EV7" s="297">
        <v>3462.7</v>
      </c>
      <c r="EW7" s="297">
        <v>3499.9</v>
      </c>
      <c r="EX7" s="297">
        <v>3540.3</v>
      </c>
      <c r="EY7" s="297">
        <v>3867.7</v>
      </c>
      <c r="EZ7" s="297">
        <v>3988.4</v>
      </c>
      <c r="FA7" s="297">
        <v>4040.1</v>
      </c>
      <c r="FB7" s="297">
        <v>4263.6000000000004</v>
      </c>
      <c r="FC7" s="297">
        <v>4666.2</v>
      </c>
      <c r="FD7" s="297">
        <v>5042.3999999999996</v>
      </c>
      <c r="FE7" s="297">
        <v>5149.3</v>
      </c>
      <c r="FF7" s="297">
        <v>5084.7</v>
      </c>
      <c r="FG7" s="297">
        <v>4043.1</v>
      </c>
      <c r="FH7" s="297">
        <v>4159.1000000000004</v>
      </c>
      <c r="FI7" s="297">
        <v>4442.6000000000004</v>
      </c>
      <c r="FJ7" s="297">
        <v>4417.4173225300001</v>
      </c>
      <c r="FK7" s="297">
        <v>4443.8</v>
      </c>
      <c r="FL7" s="297">
        <v>4779.1000000000004</v>
      </c>
      <c r="FM7" s="297">
        <v>4812.6000000000004</v>
      </c>
      <c r="FN7" s="297">
        <v>4861.8999999999996</v>
      </c>
      <c r="FO7" s="297">
        <v>5085.1000000000004</v>
      </c>
      <c r="FP7" s="297">
        <v>5668.9</v>
      </c>
      <c r="FQ7" s="297">
        <v>5558.3</v>
      </c>
      <c r="FR7" s="297">
        <v>5781.6</v>
      </c>
      <c r="FS7" s="297">
        <v>5787.1</v>
      </c>
      <c r="FT7" s="297">
        <v>5964.5</v>
      </c>
      <c r="FU7" s="297">
        <v>6023.8</v>
      </c>
      <c r="FV7" s="297">
        <v>6150.1</v>
      </c>
      <c r="FW7" s="297">
        <v>6144.2187774499998</v>
      </c>
      <c r="FX7" s="297">
        <v>6240.2</v>
      </c>
      <c r="FY7" s="297">
        <v>6312</v>
      </c>
      <c r="FZ7" s="297">
        <v>6336.1</v>
      </c>
      <c r="GA7" s="297">
        <v>6568</v>
      </c>
      <c r="GB7" s="297">
        <v>6676.7</v>
      </c>
      <c r="GC7" s="297">
        <v>7093.3</v>
      </c>
      <c r="GD7" s="297">
        <v>6825</v>
      </c>
      <c r="GE7" s="297">
        <v>6802.3</v>
      </c>
      <c r="GF7" s="297">
        <v>7039.5</v>
      </c>
      <c r="GG7" s="297">
        <v>7061.8</v>
      </c>
      <c r="GH7" s="297">
        <v>7214</v>
      </c>
      <c r="GI7" s="297">
        <v>4919.3999999999996</v>
      </c>
      <c r="GJ7" s="297">
        <v>4991.1000000000004</v>
      </c>
      <c r="GK7" s="297">
        <v>4989.2</v>
      </c>
      <c r="GL7" s="297">
        <v>4771.6000000000004</v>
      </c>
      <c r="GM7" s="297">
        <v>5103.3999999999996</v>
      </c>
      <c r="GN7" s="297">
        <v>5242.6000000000004</v>
      </c>
      <c r="GO7" s="297">
        <v>5484.9</v>
      </c>
      <c r="GP7" s="297">
        <v>5655.1</v>
      </c>
      <c r="GQ7" s="297">
        <v>5747</v>
      </c>
      <c r="GR7" s="297">
        <v>5857</v>
      </c>
      <c r="GS7" s="297">
        <v>6075.1</v>
      </c>
      <c r="GT7" s="297">
        <v>5727.2</v>
      </c>
      <c r="GU7" s="297">
        <v>5608.5</v>
      </c>
      <c r="GV7" s="297">
        <v>5633.1</v>
      </c>
      <c r="GW7" s="297">
        <v>5688.8</v>
      </c>
      <c r="GX7" s="297">
        <v>5645.6</v>
      </c>
      <c r="GY7" s="297">
        <v>5630.7</v>
      </c>
      <c r="GZ7" s="297">
        <v>5821.1</v>
      </c>
      <c r="HA7" s="297">
        <v>5855.9</v>
      </c>
      <c r="HB7" s="297">
        <v>6015.6</v>
      </c>
      <c r="HC7" s="297">
        <v>6352.2</v>
      </c>
      <c r="HD7" s="297">
        <v>6569.7</v>
      </c>
      <c r="HE7" s="297">
        <v>6505.9</v>
      </c>
      <c r="HF7" s="297">
        <v>6348.7</v>
      </c>
      <c r="HG7" s="297">
        <v>6387.6</v>
      </c>
      <c r="HH7" s="297">
        <v>6675.7</v>
      </c>
      <c r="HI7" s="297">
        <v>6728.6</v>
      </c>
      <c r="HJ7" s="297">
        <v>6959.4</v>
      </c>
      <c r="HK7" s="297">
        <v>6945.9</v>
      </c>
      <c r="HL7" s="297">
        <v>6921.5</v>
      </c>
      <c r="HM7" s="297">
        <v>6792</v>
      </c>
      <c r="HN7" s="297">
        <v>6752</v>
      </c>
      <c r="HO7" s="462">
        <v>6778.8</v>
      </c>
      <c r="HP7" s="573"/>
      <c r="HQ7" s="289"/>
      <c r="HR7" s="289"/>
      <c r="HS7" s="289"/>
      <c r="HT7" s="60"/>
    </row>
    <row r="8" spans="1:228" s="5" customFormat="1" ht="12.75" customHeight="1" x14ac:dyDescent="0.25">
      <c r="A8" s="315" t="s">
        <v>359</v>
      </c>
      <c r="B8" s="315" t="s">
        <v>360</v>
      </c>
      <c r="C8" s="297" t="s">
        <v>92</v>
      </c>
      <c r="D8" s="297">
        <v>16.7971775</v>
      </c>
      <c r="E8" s="297">
        <v>16.926184499999998</v>
      </c>
      <c r="F8" s="297">
        <v>155.16492776727398</v>
      </c>
      <c r="G8" s="297">
        <v>222.44265884481513</v>
      </c>
      <c r="H8" s="297">
        <v>694.80498848702666</v>
      </c>
      <c r="I8" s="297">
        <v>680.00882841999999</v>
      </c>
      <c r="J8" s="297">
        <v>738.19360116999997</v>
      </c>
      <c r="K8" s="297">
        <v>767.60497205000001</v>
      </c>
      <c r="L8" s="297">
        <v>897.54119917000003</v>
      </c>
      <c r="M8" s="297">
        <v>927.83069785999999</v>
      </c>
      <c r="N8" s="297">
        <v>954.79886246000001</v>
      </c>
      <c r="O8" s="297">
        <v>1090.5681268599999</v>
      </c>
      <c r="P8" s="297">
        <v>1156.8615852099999</v>
      </c>
      <c r="Q8" s="297">
        <v>1218.2426916500001</v>
      </c>
      <c r="R8" s="297">
        <v>1252.0745017300001</v>
      </c>
      <c r="S8" s="297">
        <v>1272.9468975499999</v>
      </c>
      <c r="T8" s="297">
        <v>1255.1116271300002</v>
      </c>
      <c r="U8" s="297">
        <v>1096.34893977</v>
      </c>
      <c r="V8" s="297">
        <v>1116.9214116399996</v>
      </c>
      <c r="W8" s="297">
        <v>1167.64553228</v>
      </c>
      <c r="X8" s="297">
        <v>1147.6934097299995</v>
      </c>
      <c r="Y8" s="297">
        <v>1164.0897339800001</v>
      </c>
      <c r="Z8" s="297">
        <v>1408.7742155200008</v>
      </c>
      <c r="AA8" s="297">
        <v>1500.6983612061797</v>
      </c>
      <c r="AB8" s="297">
        <v>1572.36771657956</v>
      </c>
      <c r="AC8" s="297">
        <v>1701.7574405930002</v>
      </c>
      <c r="AD8" s="297">
        <v>1749.9619973900001</v>
      </c>
      <c r="AE8" s="297">
        <v>1817.72656564</v>
      </c>
      <c r="AF8" s="297">
        <v>1844.66116902</v>
      </c>
      <c r="AG8" s="297">
        <v>1490.4629611</v>
      </c>
      <c r="AH8" s="297">
        <v>1504.8633520799999</v>
      </c>
      <c r="AI8" s="297">
        <v>1566.7805093300001</v>
      </c>
      <c r="AJ8" s="297">
        <v>1610.9043592200001</v>
      </c>
      <c r="AK8" s="297">
        <v>1633.2876850600001</v>
      </c>
      <c r="AL8" s="297">
        <v>1592.24782734</v>
      </c>
      <c r="AM8" s="297">
        <v>1635.57798318</v>
      </c>
      <c r="AN8" s="297">
        <v>1820.8658754999999</v>
      </c>
      <c r="AO8" s="297">
        <v>1884.42499413</v>
      </c>
      <c r="AP8" s="297">
        <v>1987.53061858</v>
      </c>
      <c r="AQ8" s="297">
        <v>2082.4656200300001</v>
      </c>
      <c r="AR8" s="297">
        <v>2079.1930477300002</v>
      </c>
      <c r="AS8" s="297">
        <v>1764.3264654499999</v>
      </c>
      <c r="AT8" s="297">
        <v>1842.89523439</v>
      </c>
      <c r="AU8" s="297">
        <v>1702.88814699</v>
      </c>
      <c r="AV8" s="297">
        <v>1752.2565753199999</v>
      </c>
      <c r="AW8" s="297">
        <v>1817.6619151699999</v>
      </c>
      <c r="AX8" s="297">
        <v>1814.90964362</v>
      </c>
      <c r="AY8" s="297">
        <v>1804.39402337</v>
      </c>
      <c r="AZ8" s="297">
        <v>1797.9426781699999</v>
      </c>
      <c r="BA8" s="297">
        <v>1652.9719962300001</v>
      </c>
      <c r="BB8" s="297">
        <v>1857.5022308800001</v>
      </c>
      <c r="BC8" s="297">
        <v>1673.0072454900001</v>
      </c>
      <c r="BD8" s="297">
        <v>1717.77735508</v>
      </c>
      <c r="BE8" s="297">
        <v>1514.3862130499999</v>
      </c>
      <c r="BF8" s="297">
        <v>2141.9618145999998</v>
      </c>
      <c r="BG8" s="297">
        <v>2628.7727951799998</v>
      </c>
      <c r="BH8" s="297">
        <v>2713.2087586500002</v>
      </c>
      <c r="BI8" s="297">
        <v>3309.26293885</v>
      </c>
      <c r="BJ8" s="297">
        <v>3731.3163894200002</v>
      </c>
      <c r="BK8" s="297">
        <v>4261.3028573600004</v>
      </c>
      <c r="BL8" s="297">
        <v>4325.6574786700003</v>
      </c>
      <c r="BM8" s="297">
        <v>4911.6079399299997</v>
      </c>
      <c r="BN8" s="297">
        <v>5040.9451235400002</v>
      </c>
      <c r="BO8" s="297">
        <v>6638.6053846300001</v>
      </c>
      <c r="BP8" s="297">
        <v>7108.4651728199997</v>
      </c>
      <c r="BQ8" s="297">
        <v>7183.5350811799999</v>
      </c>
      <c r="BR8" s="297">
        <v>7721.7179489700002</v>
      </c>
      <c r="BS8" s="297">
        <v>7813.3000474500004</v>
      </c>
      <c r="BT8" s="297">
        <v>8082.7113814499999</v>
      </c>
      <c r="BU8" s="297">
        <v>8432.0193868999995</v>
      </c>
      <c r="BV8" s="297">
        <v>8353.8838916099994</v>
      </c>
      <c r="BW8" s="297">
        <v>8492.4123216000007</v>
      </c>
      <c r="BX8" s="297">
        <v>7905.5779196399999</v>
      </c>
      <c r="BY8" s="297">
        <v>9027.1923285699995</v>
      </c>
      <c r="BZ8" s="297">
        <v>9423.22750782</v>
      </c>
      <c r="CA8" s="297">
        <v>11179.20354273</v>
      </c>
      <c r="CB8" s="297">
        <v>12040.55205719</v>
      </c>
      <c r="CC8" s="297">
        <v>12482.7433286</v>
      </c>
      <c r="CD8" s="297">
        <v>13071.292982999999</v>
      </c>
      <c r="CE8" s="297">
        <v>13439.517584880001</v>
      </c>
      <c r="CF8" s="297">
        <v>13962.438649989999</v>
      </c>
      <c r="CG8" s="297">
        <v>14164.018776819999</v>
      </c>
      <c r="CH8" s="297">
        <v>14378.01653705</v>
      </c>
      <c r="CI8" s="297">
        <v>15486.980267299999</v>
      </c>
      <c r="CJ8" s="297">
        <v>15845.074839540001</v>
      </c>
      <c r="CK8" s="297">
        <v>15584.667820049999</v>
      </c>
      <c r="CL8" s="297">
        <v>16132.319327130001</v>
      </c>
      <c r="CM8" s="297">
        <v>17757.916707979999</v>
      </c>
      <c r="CN8" s="297">
        <v>16171.183974809999</v>
      </c>
      <c r="CO8" s="297">
        <v>14962.453503270001</v>
      </c>
      <c r="CP8" s="297">
        <v>17483.791826429999</v>
      </c>
      <c r="CQ8" s="297">
        <v>18561.70632365</v>
      </c>
      <c r="CR8" s="297">
        <v>19553.337421460001</v>
      </c>
      <c r="CS8" s="297">
        <v>20307.064229579999</v>
      </c>
      <c r="CT8" s="297">
        <v>20557.12909006</v>
      </c>
      <c r="CU8" s="297">
        <v>19516.249475749999</v>
      </c>
      <c r="CV8" s="297">
        <v>20541.559978009998</v>
      </c>
      <c r="CW8" s="297">
        <v>20816.329078800001</v>
      </c>
      <c r="CX8" s="297">
        <v>20674.421737830002</v>
      </c>
      <c r="CY8" s="297">
        <v>20937.799285329998</v>
      </c>
      <c r="CZ8" s="297">
        <v>20363.944839479998</v>
      </c>
      <c r="DA8" s="297">
        <v>20744.035322539999</v>
      </c>
      <c r="DB8" s="297">
        <v>21085.290842819999</v>
      </c>
      <c r="DC8" s="297">
        <v>21519.577560260001</v>
      </c>
      <c r="DD8" s="297">
        <v>22137.043920519998</v>
      </c>
      <c r="DE8" s="297">
        <v>22591.20974849</v>
      </c>
      <c r="DF8" s="297">
        <v>24882.188644680002</v>
      </c>
      <c r="DG8" s="297">
        <v>24611.13036037</v>
      </c>
      <c r="DH8" s="297">
        <v>23983.22760006</v>
      </c>
      <c r="DI8" s="297">
        <v>24310.645108780001</v>
      </c>
      <c r="DJ8" s="297">
        <v>24454.853633229999</v>
      </c>
      <c r="DK8" s="297">
        <v>24549</v>
      </c>
      <c r="DL8" s="297">
        <v>23574.6</v>
      </c>
      <c r="DM8" s="297">
        <v>24611.78059011</v>
      </c>
      <c r="DN8" s="297">
        <v>23948.9</v>
      </c>
      <c r="DO8" s="297">
        <v>25901.4</v>
      </c>
      <c r="DP8" s="297">
        <v>25148.9</v>
      </c>
      <c r="DQ8" s="297">
        <v>25069.9</v>
      </c>
      <c r="DR8" s="297">
        <v>25767.200000000001</v>
      </c>
      <c r="DS8" s="297">
        <v>25553.3</v>
      </c>
      <c r="DT8" s="297">
        <v>25293.200000000001</v>
      </c>
      <c r="DU8" s="297">
        <v>24812.799999999999</v>
      </c>
      <c r="DV8" s="297">
        <v>26072.3</v>
      </c>
      <c r="DW8" s="297">
        <v>26558</v>
      </c>
      <c r="DX8" s="297">
        <v>26359.7</v>
      </c>
      <c r="DY8" s="297">
        <v>27273.599999999999</v>
      </c>
      <c r="DZ8" s="297">
        <v>27462.5</v>
      </c>
      <c r="EA8" s="297">
        <v>27889.599999999999</v>
      </c>
      <c r="EB8" s="297">
        <v>27317.200000000001</v>
      </c>
      <c r="EC8" s="297">
        <v>29254.6</v>
      </c>
      <c r="ED8" s="297">
        <v>30164.9</v>
      </c>
      <c r="EE8" s="297" t="s">
        <v>701</v>
      </c>
      <c r="EF8" s="297">
        <v>30378.7</v>
      </c>
      <c r="EG8" s="297">
        <v>30150.5</v>
      </c>
      <c r="EH8" s="297">
        <v>30279.599999999999</v>
      </c>
      <c r="EI8" s="297">
        <v>31360.5</v>
      </c>
      <c r="EJ8" s="297">
        <v>30683.3</v>
      </c>
      <c r="EK8" s="297">
        <v>30373.1</v>
      </c>
      <c r="EL8" s="297">
        <v>32060</v>
      </c>
      <c r="EM8" s="297">
        <v>32303</v>
      </c>
      <c r="EN8" s="297">
        <v>32597.7</v>
      </c>
      <c r="EO8" s="297">
        <v>32594.3</v>
      </c>
      <c r="EP8" s="297">
        <v>33160.699999999997</v>
      </c>
      <c r="EQ8" s="297">
        <v>33191.199999999997</v>
      </c>
      <c r="ER8" s="297">
        <v>33477.45934555</v>
      </c>
      <c r="ES8" s="297">
        <v>33645.1</v>
      </c>
      <c r="ET8" s="297">
        <v>31905.1</v>
      </c>
      <c r="EU8" s="297">
        <v>32715.200000000001</v>
      </c>
      <c r="EV8" s="297">
        <v>33313.800000000003</v>
      </c>
      <c r="EW8" s="297">
        <v>33157.800000000003</v>
      </c>
      <c r="EX8" s="297">
        <v>33676.9</v>
      </c>
      <c r="EY8" s="297">
        <v>34070.300000000003</v>
      </c>
      <c r="EZ8" s="297">
        <v>34453.4</v>
      </c>
      <c r="FA8" s="297">
        <v>34248.800000000003</v>
      </c>
      <c r="FB8" s="297">
        <v>35140.1</v>
      </c>
      <c r="FC8" s="297">
        <v>35658.9</v>
      </c>
      <c r="FD8" s="297">
        <v>35481.599999999999</v>
      </c>
      <c r="FE8" s="297">
        <v>34207</v>
      </c>
      <c r="FF8" s="297">
        <v>35136.1</v>
      </c>
      <c r="FG8" s="297">
        <v>36146.1</v>
      </c>
      <c r="FH8" s="297">
        <v>35491.1</v>
      </c>
      <c r="FI8" s="297">
        <v>35828.9</v>
      </c>
      <c r="FJ8" s="297">
        <v>35554.614555009997</v>
      </c>
      <c r="FK8" s="297">
        <v>34312</v>
      </c>
      <c r="FL8" s="297">
        <v>35232.5</v>
      </c>
      <c r="FM8" s="297">
        <v>35205.1</v>
      </c>
      <c r="FN8" s="297">
        <v>34113.9</v>
      </c>
      <c r="FO8" s="297">
        <v>34231</v>
      </c>
      <c r="FP8" s="297">
        <v>34423.5</v>
      </c>
      <c r="FQ8" s="297">
        <v>34501.4</v>
      </c>
      <c r="FR8" s="297">
        <v>36296.9</v>
      </c>
      <c r="FS8" s="297">
        <v>37810.699999999997</v>
      </c>
      <c r="FT8" s="297">
        <v>37979.1</v>
      </c>
      <c r="FU8" s="297">
        <v>38029.300000000003</v>
      </c>
      <c r="FV8" s="297">
        <v>37320.1</v>
      </c>
      <c r="FW8" s="297">
        <v>37176.440908160002</v>
      </c>
      <c r="FX8" s="297">
        <v>38495.199999999997</v>
      </c>
      <c r="FY8" s="297">
        <v>38898.800000000003</v>
      </c>
      <c r="FZ8" s="297">
        <v>38431.300000000003</v>
      </c>
      <c r="GA8" s="297">
        <v>38314.9</v>
      </c>
      <c r="GB8" s="297">
        <v>37875.300000000003</v>
      </c>
      <c r="GC8" s="297">
        <v>38325.300000000003</v>
      </c>
      <c r="GD8" s="297">
        <v>37246.300000000003</v>
      </c>
      <c r="GE8" s="297">
        <v>37870.400000000001</v>
      </c>
      <c r="GF8" s="297">
        <v>38000.1</v>
      </c>
      <c r="GG8" s="297">
        <v>37942.400000000001</v>
      </c>
      <c r="GH8" s="297">
        <v>36049.699999999997</v>
      </c>
      <c r="GI8" s="297">
        <v>36571.1</v>
      </c>
      <c r="GJ8" s="297">
        <v>36179.199999999997</v>
      </c>
      <c r="GK8" s="297">
        <v>36102.6</v>
      </c>
      <c r="GL8" s="297">
        <v>35878.9</v>
      </c>
      <c r="GM8" s="297">
        <v>36288.5</v>
      </c>
      <c r="GN8" s="297">
        <v>36961.699999999997</v>
      </c>
      <c r="GO8" s="297">
        <v>36407.5</v>
      </c>
      <c r="GP8" s="297">
        <v>37090.400000000001</v>
      </c>
      <c r="GQ8" s="297">
        <v>37512.1</v>
      </c>
      <c r="GR8" s="297">
        <v>37602.199999999997</v>
      </c>
      <c r="GS8" s="297">
        <v>39436.1</v>
      </c>
      <c r="GT8" s="297">
        <v>40104.6</v>
      </c>
      <c r="GU8" s="297">
        <v>38184.9</v>
      </c>
      <c r="GV8" s="297">
        <v>38074.9</v>
      </c>
      <c r="GW8" s="297">
        <v>39221</v>
      </c>
      <c r="GX8" s="297">
        <v>39103.1</v>
      </c>
      <c r="GY8" s="297">
        <v>39967.199999999997</v>
      </c>
      <c r="GZ8" s="297">
        <v>37717.800000000003</v>
      </c>
      <c r="HA8" s="297">
        <v>38373.1</v>
      </c>
      <c r="HB8" s="297">
        <v>40087.9</v>
      </c>
      <c r="HC8" s="297">
        <v>40481.5</v>
      </c>
      <c r="HD8" s="297">
        <v>41422.800000000003</v>
      </c>
      <c r="HE8" s="297">
        <v>42711.3</v>
      </c>
      <c r="HF8" s="297">
        <v>42838.1</v>
      </c>
      <c r="HG8" s="297">
        <v>39422.400000000001</v>
      </c>
      <c r="HH8" s="297">
        <v>38246.300000000003</v>
      </c>
      <c r="HI8" s="297">
        <v>37527.4</v>
      </c>
      <c r="HJ8" s="297">
        <v>39960.400000000001</v>
      </c>
      <c r="HK8" s="297">
        <v>38912.9</v>
      </c>
      <c r="HL8" s="297">
        <v>38505.300000000003</v>
      </c>
      <c r="HM8" s="297">
        <v>40206</v>
      </c>
      <c r="HN8" s="297">
        <v>39863.4</v>
      </c>
      <c r="HO8" s="462">
        <v>40412.5</v>
      </c>
      <c r="HP8" s="573"/>
      <c r="HQ8" s="289"/>
      <c r="HR8" s="289"/>
      <c r="HS8" s="289"/>
      <c r="HT8" s="60"/>
    </row>
    <row r="9" spans="1:228" s="5" customFormat="1" ht="12.75" customHeight="1" x14ac:dyDescent="0.25">
      <c r="A9" s="315" t="s">
        <v>73</v>
      </c>
      <c r="B9" s="315" t="s">
        <v>125</v>
      </c>
      <c r="C9" s="297" t="s">
        <v>92</v>
      </c>
      <c r="D9" s="297">
        <v>54.060354940000003</v>
      </c>
      <c r="E9" s="297">
        <v>54.852384779999994</v>
      </c>
      <c r="F9" s="297">
        <v>136.80671036000001</v>
      </c>
      <c r="G9" s="297">
        <v>153.10083206000002</v>
      </c>
      <c r="H9" s="297">
        <v>154.05129065</v>
      </c>
      <c r="I9" s="297">
        <v>137.29504555</v>
      </c>
      <c r="J9" s="297">
        <v>154.32031591000001</v>
      </c>
      <c r="K9" s="297">
        <v>164.33907554999999</v>
      </c>
      <c r="L9" s="297">
        <v>56.013672800000002</v>
      </c>
      <c r="M9" s="297">
        <v>83.07806033</v>
      </c>
      <c r="N9" s="297">
        <v>80.957155659999998</v>
      </c>
      <c r="O9" s="297">
        <v>81.62059644</v>
      </c>
      <c r="P9" s="297">
        <v>24.554061189999999</v>
      </c>
      <c r="Q9" s="297">
        <v>28.406711349999998</v>
      </c>
      <c r="R9" s="297">
        <v>38.844158389999997</v>
      </c>
      <c r="S9" s="297">
        <v>23.313372210000001</v>
      </c>
      <c r="T9" s="297">
        <v>12.635999099999999</v>
      </c>
      <c r="U9" s="297">
        <v>1.77710302</v>
      </c>
      <c r="V9" s="297">
        <v>1.7851355499999999</v>
      </c>
      <c r="W9" s="297">
        <v>1.7932044199999999</v>
      </c>
      <c r="X9" s="297">
        <v>0.98947292000000009</v>
      </c>
      <c r="Y9" s="297">
        <v>5.9505325299999994</v>
      </c>
      <c r="Z9" s="297">
        <v>5.9743080900000001</v>
      </c>
      <c r="AA9" s="297">
        <v>4.9955039999999995</v>
      </c>
      <c r="AB9" s="297">
        <v>0</v>
      </c>
      <c r="AC9" s="297">
        <v>0</v>
      </c>
      <c r="AD9" s="297">
        <v>670.05387353000003</v>
      </c>
      <c r="AE9" s="297">
        <v>996.52757412000005</v>
      </c>
      <c r="AF9" s="297">
        <v>1213.71686204</v>
      </c>
      <c r="AG9" s="297">
        <v>1825.79700454</v>
      </c>
      <c r="AH9" s="297">
        <v>2010.81927567</v>
      </c>
      <c r="AI9" s="297">
        <v>2044.36616093</v>
      </c>
      <c r="AJ9" s="297">
        <v>1933.7244434500001</v>
      </c>
      <c r="AK9" s="297">
        <v>2884.33637473</v>
      </c>
      <c r="AL9" s="297">
        <v>3005.5768853999998</v>
      </c>
      <c r="AM9" s="297">
        <v>3545.9823384199999</v>
      </c>
      <c r="AN9" s="297">
        <v>3362.01303693</v>
      </c>
      <c r="AO9" s="297">
        <v>3315.3156680699999</v>
      </c>
      <c r="AP9" s="297">
        <v>3119.5375281800002</v>
      </c>
      <c r="AQ9" s="297">
        <v>3332.3815584099998</v>
      </c>
      <c r="AR9" s="297">
        <v>3596.7490676900002</v>
      </c>
      <c r="AS9" s="297">
        <v>3035.9173479900001</v>
      </c>
      <c r="AT9" s="297">
        <v>3680.9997129799999</v>
      </c>
      <c r="AU9" s="297">
        <v>3722.4360722000001</v>
      </c>
      <c r="AV9" s="297">
        <v>4111.46034177</v>
      </c>
      <c r="AW9" s="297">
        <v>3851.5977675600002</v>
      </c>
      <c r="AX9" s="297">
        <v>4461.3684632100003</v>
      </c>
      <c r="AY9" s="297">
        <v>4239.6717406799999</v>
      </c>
      <c r="AZ9" s="297">
        <v>4630.1946259200004</v>
      </c>
      <c r="BA9" s="297">
        <v>4993.6409936800001</v>
      </c>
      <c r="BB9" s="297">
        <v>4983.3038887000002</v>
      </c>
      <c r="BC9" s="297">
        <v>5650.7032106500001</v>
      </c>
      <c r="BD9" s="297">
        <v>5508.4878244399997</v>
      </c>
      <c r="BE9" s="297">
        <v>5140.4035864500001</v>
      </c>
      <c r="BF9" s="297">
        <v>5475.5783367100003</v>
      </c>
      <c r="BG9" s="297">
        <v>5784.9735092700002</v>
      </c>
      <c r="BH9" s="297">
        <v>5515.4685557800003</v>
      </c>
      <c r="BI9" s="297">
        <v>5543.4709777899998</v>
      </c>
      <c r="BJ9" s="297">
        <v>5238.0792410699996</v>
      </c>
      <c r="BK9" s="297">
        <v>5161.4466519199996</v>
      </c>
      <c r="BL9" s="297">
        <v>5028.6075093400004</v>
      </c>
      <c r="BM9" s="297">
        <v>5078.7980262900001</v>
      </c>
      <c r="BN9" s="297">
        <v>5473.0575633099998</v>
      </c>
      <c r="BO9" s="297">
        <v>4608.18309675</v>
      </c>
      <c r="BP9" s="297">
        <v>4310.1327960799999</v>
      </c>
      <c r="BQ9" s="297">
        <v>4436.0910031800004</v>
      </c>
      <c r="BR9" s="297">
        <v>4475.3536151099997</v>
      </c>
      <c r="BS9" s="297">
        <v>4433.0661605699997</v>
      </c>
      <c r="BT9" s="297">
        <v>4378.2603117600001</v>
      </c>
      <c r="BU9" s="297">
        <v>4107.2717781600004</v>
      </c>
      <c r="BV9" s="297">
        <v>3743.0671487899999</v>
      </c>
      <c r="BW9" s="297">
        <v>3569.7902426400001</v>
      </c>
      <c r="BX9" s="297">
        <v>3482.2505988799999</v>
      </c>
      <c r="BY9" s="297">
        <v>3094.5395476899998</v>
      </c>
      <c r="BZ9" s="297">
        <v>2630.0780202999999</v>
      </c>
      <c r="CA9" s="297">
        <v>2186.93747278</v>
      </c>
      <c r="CB9" s="297">
        <v>2073.4765851400002</v>
      </c>
      <c r="CC9" s="297">
        <v>1693.13189188</v>
      </c>
      <c r="CD9" s="297">
        <v>1712.8388488400001</v>
      </c>
      <c r="CE9" s="297">
        <v>1360.8475356700001</v>
      </c>
      <c r="CF9" s="297">
        <v>1415.25517479</v>
      </c>
      <c r="CG9" s="297">
        <v>1419.4432222</v>
      </c>
      <c r="CH9" s="297">
        <v>1337.0117824500001</v>
      </c>
      <c r="CI9" s="297">
        <v>828.82772980000004</v>
      </c>
      <c r="CJ9" s="297">
        <v>726.59934621000002</v>
      </c>
      <c r="CK9" s="297">
        <v>473.88459268000003</v>
      </c>
      <c r="CL9" s="297">
        <v>457.56995484999999</v>
      </c>
      <c r="CM9" s="297">
        <v>275.75974905999999</v>
      </c>
      <c r="CN9" s="297">
        <v>277.17105998</v>
      </c>
      <c r="CO9" s="297">
        <v>140.98987095999999</v>
      </c>
      <c r="CP9" s="297">
        <v>142.09025197</v>
      </c>
      <c r="CQ9" s="297">
        <v>143.01027798000001</v>
      </c>
      <c r="CR9" s="297">
        <v>144.23358145</v>
      </c>
      <c r="CS9" s="297">
        <v>145.05485970000001</v>
      </c>
      <c r="CT9" s="297">
        <v>145.93811058</v>
      </c>
      <c r="CU9" s="297">
        <v>146.72761550999999</v>
      </c>
      <c r="CV9" s="297">
        <v>0</v>
      </c>
      <c r="CW9" s="297">
        <v>0</v>
      </c>
      <c r="CX9" s="297">
        <v>0</v>
      </c>
      <c r="CY9" s="297">
        <v>0</v>
      </c>
      <c r="CZ9" s="297">
        <v>0</v>
      </c>
      <c r="DA9" s="297">
        <v>0</v>
      </c>
      <c r="DB9" s="297">
        <v>0</v>
      </c>
      <c r="DC9" s="297">
        <v>0</v>
      </c>
      <c r="DD9" s="297">
        <v>0</v>
      </c>
      <c r="DE9" s="297">
        <v>0</v>
      </c>
      <c r="DF9" s="297">
        <v>0</v>
      </c>
      <c r="DG9" s="297">
        <v>0</v>
      </c>
      <c r="DH9" s="297">
        <v>0</v>
      </c>
      <c r="DI9" s="297">
        <v>0</v>
      </c>
      <c r="DJ9" s="297">
        <v>0</v>
      </c>
      <c r="DK9" s="297">
        <v>0</v>
      </c>
      <c r="DL9" s="297">
        <v>0</v>
      </c>
      <c r="DM9" s="297">
        <v>0</v>
      </c>
      <c r="DN9" s="297">
        <v>0</v>
      </c>
      <c r="DO9" s="297">
        <v>0</v>
      </c>
      <c r="DP9" s="297">
        <v>0</v>
      </c>
      <c r="DQ9" s="297">
        <v>0</v>
      </c>
      <c r="DR9" s="297">
        <v>0</v>
      </c>
      <c r="DS9" s="297">
        <v>0</v>
      </c>
      <c r="DT9" s="297">
        <v>0</v>
      </c>
      <c r="DU9" s="297">
        <v>0</v>
      </c>
      <c r="DV9" s="297">
        <v>0</v>
      </c>
      <c r="DW9" s="297">
        <v>0</v>
      </c>
      <c r="DX9" s="297">
        <v>0</v>
      </c>
      <c r="DY9" s="297">
        <v>0</v>
      </c>
      <c r="DZ9" s="297">
        <v>0</v>
      </c>
      <c r="EA9" s="297">
        <v>0</v>
      </c>
      <c r="EB9" s="297">
        <v>0</v>
      </c>
      <c r="EC9" s="297">
        <v>0</v>
      </c>
      <c r="ED9" s="297">
        <v>0</v>
      </c>
      <c r="EE9" s="297">
        <v>0</v>
      </c>
      <c r="EF9" s="297">
        <v>0</v>
      </c>
      <c r="EG9" s="297">
        <v>0</v>
      </c>
      <c r="EH9" s="297">
        <v>0</v>
      </c>
      <c r="EI9" s="297">
        <v>0</v>
      </c>
      <c r="EJ9" s="297">
        <v>0</v>
      </c>
      <c r="EK9" s="297">
        <v>0</v>
      </c>
      <c r="EL9" s="297">
        <v>0</v>
      </c>
      <c r="EM9" s="297">
        <v>0</v>
      </c>
      <c r="EN9" s="297">
        <v>0</v>
      </c>
      <c r="EO9" s="297">
        <v>0</v>
      </c>
      <c r="EP9" s="297">
        <v>0</v>
      </c>
      <c r="EQ9" s="297">
        <v>0</v>
      </c>
      <c r="ER9" s="297">
        <v>0</v>
      </c>
      <c r="ES9" s="297">
        <v>0</v>
      </c>
      <c r="ET9" s="297">
        <v>0</v>
      </c>
      <c r="EU9" s="297">
        <v>0</v>
      </c>
      <c r="EV9" s="297">
        <v>0</v>
      </c>
      <c r="EW9" s="297">
        <v>0</v>
      </c>
      <c r="EX9" s="297">
        <v>0</v>
      </c>
      <c r="EY9" s="297">
        <v>0</v>
      </c>
      <c r="EZ9" s="297">
        <v>0</v>
      </c>
      <c r="FA9" s="297">
        <v>0</v>
      </c>
      <c r="FB9" s="297">
        <v>0</v>
      </c>
      <c r="FC9" s="297">
        <v>0</v>
      </c>
      <c r="FD9" s="297">
        <v>0</v>
      </c>
      <c r="FE9" s="297">
        <v>0</v>
      </c>
      <c r="FF9" s="297">
        <v>0</v>
      </c>
      <c r="FG9" s="297">
        <v>0</v>
      </c>
      <c r="FH9" s="297">
        <v>199.5</v>
      </c>
      <c r="FI9" s="297">
        <v>199.9</v>
      </c>
      <c r="FJ9" s="297">
        <v>200.14844443999999</v>
      </c>
      <c r="FK9" s="297">
        <v>200.4</v>
      </c>
      <c r="FL9" s="297">
        <v>200.7</v>
      </c>
      <c r="FM9" s="297">
        <v>201</v>
      </c>
      <c r="FN9" s="297">
        <v>201.3</v>
      </c>
      <c r="FO9" s="297">
        <v>201.6</v>
      </c>
      <c r="FP9" s="297">
        <v>202</v>
      </c>
      <c r="FQ9" s="297">
        <v>202.3</v>
      </c>
      <c r="FR9" s="297">
        <v>202.6</v>
      </c>
      <c r="FS9" s="297">
        <v>202.9</v>
      </c>
      <c r="FT9" s="297">
        <v>0</v>
      </c>
      <c r="FU9" s="297">
        <v>0</v>
      </c>
      <c r="FV9" s="297">
        <v>0</v>
      </c>
      <c r="FW9" s="297">
        <v>0</v>
      </c>
      <c r="FX9" s="297">
        <v>0</v>
      </c>
      <c r="FY9" s="297">
        <v>0</v>
      </c>
      <c r="FZ9" s="297">
        <v>0</v>
      </c>
      <c r="GA9" s="297">
        <v>0</v>
      </c>
      <c r="GB9" s="297">
        <v>0</v>
      </c>
      <c r="GC9" s="297">
        <v>0</v>
      </c>
      <c r="GD9" s="297">
        <v>0</v>
      </c>
      <c r="GE9" s="297">
        <v>0</v>
      </c>
      <c r="GF9" s="297">
        <v>0</v>
      </c>
      <c r="GG9" s="297">
        <v>0</v>
      </c>
      <c r="GH9" s="297">
        <v>0</v>
      </c>
      <c r="GI9" s="297">
        <v>0</v>
      </c>
      <c r="GJ9" s="297">
        <v>0</v>
      </c>
      <c r="GK9" s="297">
        <v>0</v>
      </c>
      <c r="GL9" s="297">
        <v>0</v>
      </c>
      <c r="GM9" s="297">
        <v>0</v>
      </c>
      <c r="GN9" s="297">
        <v>0</v>
      </c>
      <c r="GO9" s="297">
        <v>0</v>
      </c>
      <c r="GP9" s="297">
        <v>0</v>
      </c>
      <c r="GQ9" s="297">
        <v>0</v>
      </c>
      <c r="GR9" s="297">
        <v>0</v>
      </c>
      <c r="GS9" s="297">
        <v>0</v>
      </c>
      <c r="GT9" s="297">
        <v>0</v>
      </c>
      <c r="GU9" s="297">
        <v>0</v>
      </c>
      <c r="GV9" s="297">
        <v>0</v>
      </c>
      <c r="GW9" s="297">
        <v>0</v>
      </c>
      <c r="GX9" s="297">
        <v>0</v>
      </c>
      <c r="GY9" s="297">
        <v>0</v>
      </c>
      <c r="GZ9" s="297">
        <v>0</v>
      </c>
      <c r="HA9" s="297">
        <v>0</v>
      </c>
      <c r="HB9" s="297">
        <v>0</v>
      </c>
      <c r="HC9" s="297">
        <v>0</v>
      </c>
      <c r="HD9" s="297">
        <v>0</v>
      </c>
      <c r="HE9" s="297">
        <v>0</v>
      </c>
      <c r="HF9" s="297">
        <v>0</v>
      </c>
      <c r="HG9" s="297">
        <v>0</v>
      </c>
      <c r="HH9" s="297">
        <v>0</v>
      </c>
      <c r="HI9" s="297">
        <v>0</v>
      </c>
      <c r="HJ9" s="297">
        <v>0</v>
      </c>
      <c r="HK9" s="297">
        <v>0</v>
      </c>
      <c r="HL9" s="297">
        <v>0</v>
      </c>
      <c r="HM9" s="297">
        <v>0</v>
      </c>
      <c r="HN9" s="297">
        <v>0</v>
      </c>
      <c r="HO9" s="462">
        <v>0</v>
      </c>
      <c r="HP9" s="573"/>
      <c r="HQ9" s="289"/>
      <c r="HR9" s="289"/>
      <c r="HS9" s="289"/>
      <c r="HT9" s="60"/>
    </row>
    <row r="10" spans="1:228" s="5" customFormat="1" ht="12.75" customHeight="1" x14ac:dyDescent="0.25">
      <c r="A10" s="315" t="s">
        <v>8</v>
      </c>
      <c r="B10" s="315" t="s">
        <v>9</v>
      </c>
      <c r="C10" s="297" t="s">
        <v>92</v>
      </c>
      <c r="D10" s="297">
        <v>0</v>
      </c>
      <c r="E10" s="297">
        <v>0</v>
      </c>
      <c r="F10" s="297">
        <v>0</v>
      </c>
      <c r="G10" s="297">
        <v>0</v>
      </c>
      <c r="H10" s="297">
        <v>0</v>
      </c>
      <c r="I10" s="297">
        <v>0</v>
      </c>
      <c r="J10" s="297">
        <v>0</v>
      </c>
      <c r="K10" s="297">
        <v>0</v>
      </c>
      <c r="L10" s="297">
        <v>0</v>
      </c>
      <c r="M10" s="297">
        <v>0</v>
      </c>
      <c r="N10" s="297">
        <v>0</v>
      </c>
      <c r="O10" s="297">
        <v>0</v>
      </c>
      <c r="P10" s="297">
        <v>0</v>
      </c>
      <c r="Q10" s="297">
        <v>0</v>
      </c>
      <c r="R10" s="297">
        <v>0</v>
      </c>
      <c r="S10" s="297">
        <v>0</v>
      </c>
      <c r="T10" s="297">
        <v>0</v>
      </c>
      <c r="U10" s="297">
        <v>0</v>
      </c>
      <c r="V10" s="297">
        <v>0</v>
      </c>
      <c r="W10" s="297">
        <v>0</v>
      </c>
      <c r="X10" s="297">
        <v>0</v>
      </c>
      <c r="Y10" s="297">
        <v>0</v>
      </c>
      <c r="Z10" s="297">
        <v>0</v>
      </c>
      <c r="AA10" s="297">
        <v>0</v>
      </c>
      <c r="AB10" s="297">
        <v>0</v>
      </c>
      <c r="AC10" s="297">
        <v>0</v>
      </c>
      <c r="AD10" s="297">
        <v>0</v>
      </c>
      <c r="AE10" s="297">
        <v>0</v>
      </c>
      <c r="AF10" s="297">
        <v>0</v>
      </c>
      <c r="AG10" s="297">
        <v>0</v>
      </c>
      <c r="AH10" s="297">
        <v>0</v>
      </c>
      <c r="AI10" s="297">
        <v>0</v>
      </c>
      <c r="AJ10" s="297">
        <v>0</v>
      </c>
      <c r="AK10" s="297">
        <v>0</v>
      </c>
      <c r="AL10" s="297">
        <v>0</v>
      </c>
      <c r="AM10" s="297">
        <v>0</v>
      </c>
      <c r="AN10" s="297">
        <v>0</v>
      </c>
      <c r="AO10" s="297">
        <v>0</v>
      </c>
      <c r="AP10" s="297">
        <v>0</v>
      </c>
      <c r="AQ10" s="297">
        <v>0</v>
      </c>
      <c r="AR10" s="297">
        <v>0</v>
      </c>
      <c r="AS10" s="297">
        <v>0</v>
      </c>
      <c r="AT10" s="297">
        <v>0</v>
      </c>
      <c r="AU10" s="297">
        <v>102.08811288</v>
      </c>
      <c r="AV10" s="297">
        <v>102.39</v>
      </c>
      <c r="AW10" s="297">
        <v>103.13561854</v>
      </c>
      <c r="AX10" s="297">
        <v>104.79058458</v>
      </c>
      <c r="AY10" s="297">
        <v>104.98908464</v>
      </c>
      <c r="AZ10" s="297">
        <v>103.76301836</v>
      </c>
      <c r="BA10" s="297">
        <v>98.776752790000003</v>
      </c>
      <c r="BB10" s="297">
        <v>96.350258850000003</v>
      </c>
      <c r="BC10" s="297">
        <v>97.031509229999998</v>
      </c>
      <c r="BD10" s="297">
        <v>91.028980300000001</v>
      </c>
      <c r="BE10" s="297">
        <v>88.006944070000003</v>
      </c>
      <c r="BF10" s="297">
        <v>95.295609429999999</v>
      </c>
      <c r="BG10" s="297">
        <v>92.868391070000001</v>
      </c>
      <c r="BH10" s="297">
        <v>92.763006619999999</v>
      </c>
      <c r="BI10" s="297">
        <v>92.981604610000005</v>
      </c>
      <c r="BJ10" s="297">
        <v>92.381633350000001</v>
      </c>
      <c r="BK10" s="297">
        <v>96.238822060000004</v>
      </c>
      <c r="BL10" s="297">
        <v>97.134725720000006</v>
      </c>
      <c r="BM10" s="297">
        <v>94.907576129999995</v>
      </c>
      <c r="BN10" s="297">
        <v>99.137995680000003</v>
      </c>
      <c r="BO10" s="297">
        <v>101.58600217999999</v>
      </c>
      <c r="BP10" s="297">
        <v>101.67504259</v>
      </c>
      <c r="BQ10" s="297">
        <v>127.70941407000001</v>
      </c>
      <c r="BR10" s="297">
        <v>127.88583757000001</v>
      </c>
      <c r="BS10" s="297">
        <v>127.31925382</v>
      </c>
      <c r="BT10" s="297">
        <v>129.08271411999999</v>
      </c>
      <c r="BU10" s="297">
        <v>126.60309942000001</v>
      </c>
      <c r="BV10" s="297">
        <v>124.04532636</v>
      </c>
      <c r="BW10" s="297">
        <v>187.04485971</v>
      </c>
      <c r="BX10" s="297">
        <v>190.70151888000001</v>
      </c>
      <c r="BY10" s="297">
        <v>337.77173484000002</v>
      </c>
      <c r="BZ10" s="297">
        <v>332.43354621999998</v>
      </c>
      <c r="CA10" s="297">
        <v>336.38732714000002</v>
      </c>
      <c r="CB10" s="297">
        <v>339.46561792</v>
      </c>
      <c r="CC10" s="297">
        <v>342.34885867000003</v>
      </c>
      <c r="CD10" s="297">
        <v>348.85902028999999</v>
      </c>
      <c r="CE10" s="297">
        <v>239.57984084</v>
      </c>
      <c r="CF10" s="297">
        <v>234.40378392</v>
      </c>
      <c r="CG10" s="297">
        <v>236.86574524</v>
      </c>
      <c r="CH10" s="297">
        <v>238.55330096</v>
      </c>
      <c r="CI10" s="297">
        <v>233.27635945</v>
      </c>
      <c r="CJ10" s="297">
        <v>235.80006247</v>
      </c>
      <c r="CK10" s="297">
        <v>216.48568674000001</v>
      </c>
      <c r="CL10" s="297">
        <v>210.19128327999999</v>
      </c>
      <c r="CM10" s="297">
        <v>212.48441829999999</v>
      </c>
      <c r="CN10" s="297">
        <v>214.72754148999999</v>
      </c>
      <c r="CO10" s="297">
        <v>209.66934911999999</v>
      </c>
      <c r="CP10" s="297">
        <v>211.81018474000001</v>
      </c>
      <c r="CQ10" s="297">
        <v>214.04548715000001</v>
      </c>
      <c r="CR10" s="297">
        <v>208.57917355000001</v>
      </c>
      <c r="CS10" s="297">
        <v>210.68584471</v>
      </c>
      <c r="CT10" s="297">
        <v>190.88393158</v>
      </c>
      <c r="CU10" s="297">
        <v>0</v>
      </c>
      <c r="CV10" s="297">
        <v>0</v>
      </c>
      <c r="CW10" s="297">
        <v>0</v>
      </c>
      <c r="CX10" s="297">
        <v>0</v>
      </c>
      <c r="CY10" s="297">
        <v>0</v>
      </c>
      <c r="CZ10" s="297">
        <v>0</v>
      </c>
      <c r="DA10" s="297">
        <v>0</v>
      </c>
      <c r="DB10" s="297">
        <v>0</v>
      </c>
      <c r="DC10" s="297">
        <v>0</v>
      </c>
      <c r="DD10" s="297">
        <v>0</v>
      </c>
      <c r="DE10" s="297">
        <v>0</v>
      </c>
      <c r="DF10" s="297">
        <v>0</v>
      </c>
      <c r="DG10" s="297">
        <v>0</v>
      </c>
      <c r="DH10" s="297">
        <v>0</v>
      </c>
      <c r="DI10" s="297">
        <v>0</v>
      </c>
      <c r="DJ10" s="297">
        <v>0</v>
      </c>
      <c r="DK10" s="297">
        <v>0</v>
      </c>
      <c r="DL10" s="297">
        <v>0</v>
      </c>
      <c r="DM10" s="297">
        <v>0</v>
      </c>
      <c r="DN10" s="297">
        <v>0</v>
      </c>
      <c r="DO10" s="297">
        <v>0</v>
      </c>
      <c r="DP10" s="297">
        <v>0</v>
      </c>
      <c r="DQ10" s="297">
        <v>0</v>
      </c>
      <c r="DR10" s="297">
        <v>0</v>
      </c>
      <c r="DS10" s="297">
        <v>0</v>
      </c>
      <c r="DT10" s="297">
        <v>0</v>
      </c>
      <c r="DU10" s="297">
        <v>0</v>
      </c>
      <c r="DV10" s="297">
        <v>0</v>
      </c>
      <c r="DW10" s="297">
        <v>0</v>
      </c>
      <c r="DX10" s="297">
        <v>0</v>
      </c>
      <c r="DY10" s="297">
        <v>0</v>
      </c>
      <c r="DZ10" s="297">
        <v>0</v>
      </c>
      <c r="EA10" s="297">
        <v>0</v>
      </c>
      <c r="EB10" s="297">
        <v>0</v>
      </c>
      <c r="EC10" s="297">
        <v>0</v>
      </c>
      <c r="ED10" s="297">
        <v>0</v>
      </c>
      <c r="EE10" s="297">
        <v>0</v>
      </c>
      <c r="EF10" s="297">
        <v>0</v>
      </c>
      <c r="EG10" s="297">
        <v>0</v>
      </c>
      <c r="EH10" s="297">
        <v>0</v>
      </c>
      <c r="EI10" s="297">
        <v>0</v>
      </c>
      <c r="EJ10" s="297">
        <v>0</v>
      </c>
      <c r="EK10" s="297">
        <v>0</v>
      </c>
      <c r="EL10" s="297">
        <v>0</v>
      </c>
      <c r="EM10" s="297">
        <v>0</v>
      </c>
      <c r="EN10" s="297">
        <v>0</v>
      </c>
      <c r="EO10" s="297">
        <v>0</v>
      </c>
      <c r="EP10" s="297">
        <v>0</v>
      </c>
      <c r="EQ10" s="297">
        <v>0</v>
      </c>
      <c r="ER10" s="297">
        <v>0</v>
      </c>
      <c r="ES10" s="297">
        <v>0</v>
      </c>
      <c r="ET10" s="297">
        <v>1488.3</v>
      </c>
      <c r="EU10" s="297">
        <v>1493.4</v>
      </c>
      <c r="EV10" s="297">
        <v>1498.3</v>
      </c>
      <c r="EW10" s="297">
        <v>1488.8</v>
      </c>
      <c r="EX10" s="297">
        <v>1493.7</v>
      </c>
      <c r="EY10" s="297">
        <v>1498.8</v>
      </c>
      <c r="EZ10" s="297">
        <v>1488.1</v>
      </c>
      <c r="FA10" s="297">
        <v>1492</v>
      </c>
      <c r="FB10" s="297">
        <v>1495.9</v>
      </c>
      <c r="FC10" s="297">
        <v>1487.7</v>
      </c>
      <c r="FD10" s="297">
        <v>1491.2</v>
      </c>
      <c r="FE10" s="297">
        <v>1494.7</v>
      </c>
      <c r="FF10" s="297">
        <v>1487.5</v>
      </c>
      <c r="FG10" s="297">
        <v>1490.9</v>
      </c>
      <c r="FH10" s="297">
        <v>1494.1</v>
      </c>
      <c r="FI10" s="297">
        <v>1487.4</v>
      </c>
      <c r="FJ10" s="297">
        <v>1490.12924967</v>
      </c>
      <c r="FK10" s="297">
        <v>1492.9</v>
      </c>
      <c r="FL10" s="297">
        <v>1487.3</v>
      </c>
      <c r="FM10" s="297">
        <v>1489.8</v>
      </c>
      <c r="FN10" s="297">
        <v>1492.4</v>
      </c>
      <c r="FO10" s="297">
        <v>1487.2</v>
      </c>
      <c r="FP10" s="297">
        <v>1489.8</v>
      </c>
      <c r="FQ10" s="297">
        <v>1492.4</v>
      </c>
      <c r="FR10" s="297">
        <v>0</v>
      </c>
      <c r="FS10" s="297">
        <v>0</v>
      </c>
      <c r="FT10" s="297">
        <v>0</v>
      </c>
      <c r="FU10" s="297">
        <v>0</v>
      </c>
      <c r="FV10" s="297">
        <v>0</v>
      </c>
      <c r="FW10" s="297">
        <v>0</v>
      </c>
      <c r="FX10" s="297">
        <v>0</v>
      </c>
      <c r="FY10" s="297">
        <v>0</v>
      </c>
      <c r="FZ10" s="297">
        <v>0</v>
      </c>
      <c r="GA10" s="297">
        <v>0</v>
      </c>
      <c r="GB10" s="297">
        <v>0</v>
      </c>
      <c r="GC10" s="297">
        <v>0</v>
      </c>
      <c r="GD10" s="297">
        <v>0</v>
      </c>
      <c r="GE10" s="297">
        <v>0</v>
      </c>
      <c r="GF10" s="297">
        <v>0</v>
      </c>
      <c r="GG10" s="297">
        <v>0</v>
      </c>
      <c r="GH10" s="297">
        <v>0</v>
      </c>
      <c r="GI10" s="297">
        <v>0</v>
      </c>
      <c r="GJ10" s="297">
        <v>0</v>
      </c>
      <c r="GK10" s="297">
        <v>0</v>
      </c>
      <c r="GL10" s="297">
        <v>0</v>
      </c>
      <c r="GM10" s="297">
        <v>0</v>
      </c>
      <c r="GN10" s="297">
        <v>0</v>
      </c>
      <c r="GO10" s="297">
        <v>0</v>
      </c>
      <c r="GP10" s="297">
        <v>0</v>
      </c>
      <c r="GQ10" s="297">
        <v>0</v>
      </c>
      <c r="GR10" s="297">
        <v>0</v>
      </c>
      <c r="GS10" s="297">
        <v>0</v>
      </c>
      <c r="GT10" s="297">
        <v>0</v>
      </c>
      <c r="GU10" s="297">
        <v>0</v>
      </c>
      <c r="GV10" s="297">
        <v>0</v>
      </c>
      <c r="GW10" s="297">
        <v>0</v>
      </c>
      <c r="GX10" s="297">
        <v>0</v>
      </c>
      <c r="GY10" s="297">
        <v>0</v>
      </c>
      <c r="GZ10" s="297">
        <v>0</v>
      </c>
      <c r="HA10" s="297">
        <v>0</v>
      </c>
      <c r="HB10" s="297">
        <v>0</v>
      </c>
      <c r="HC10" s="297">
        <v>0</v>
      </c>
      <c r="HD10" s="297">
        <v>0</v>
      </c>
      <c r="HE10" s="297">
        <v>0</v>
      </c>
      <c r="HF10" s="297">
        <v>160.9</v>
      </c>
      <c r="HG10" s="297">
        <v>162.03800000000001</v>
      </c>
      <c r="HH10" s="297">
        <v>163.19999999999999</v>
      </c>
      <c r="HI10" s="297">
        <v>160.9</v>
      </c>
      <c r="HJ10" s="297">
        <v>161.9</v>
      </c>
      <c r="HK10" s="297">
        <v>162.9</v>
      </c>
      <c r="HL10" s="297">
        <v>266.10000000000002</v>
      </c>
      <c r="HM10" s="297">
        <v>267.8</v>
      </c>
      <c r="HN10" s="297">
        <v>269.2</v>
      </c>
      <c r="HO10" s="462">
        <v>266.3</v>
      </c>
      <c r="HP10" s="573"/>
      <c r="HQ10" s="289"/>
      <c r="HR10" s="289"/>
      <c r="HS10" s="289"/>
      <c r="HT10" s="60"/>
    </row>
    <row r="11" spans="1:228" s="5" customFormat="1" ht="12.75" customHeight="1" x14ac:dyDescent="0.25">
      <c r="A11" s="315" t="s">
        <v>433</v>
      </c>
      <c r="B11" s="315" t="s">
        <v>435</v>
      </c>
      <c r="C11" s="297" t="s">
        <v>92</v>
      </c>
      <c r="D11" s="297">
        <v>0</v>
      </c>
      <c r="E11" s="297">
        <v>0</v>
      </c>
      <c r="F11" s="297">
        <v>0</v>
      </c>
      <c r="G11" s="297">
        <v>0</v>
      </c>
      <c r="H11" s="297">
        <v>0</v>
      </c>
      <c r="I11" s="297">
        <v>0</v>
      </c>
      <c r="J11" s="297">
        <v>0</v>
      </c>
      <c r="K11" s="297">
        <v>0</v>
      </c>
      <c r="L11" s="297">
        <v>0</v>
      </c>
      <c r="M11" s="297">
        <v>0</v>
      </c>
      <c r="N11" s="297">
        <v>0</v>
      </c>
      <c r="O11" s="297">
        <v>0</v>
      </c>
      <c r="P11" s="297">
        <v>0</v>
      </c>
      <c r="Q11" s="297">
        <v>0</v>
      </c>
      <c r="R11" s="297">
        <v>0</v>
      </c>
      <c r="S11" s="297">
        <v>0</v>
      </c>
      <c r="T11" s="297">
        <v>0</v>
      </c>
      <c r="U11" s="297">
        <v>0</v>
      </c>
      <c r="V11" s="297">
        <v>0</v>
      </c>
      <c r="W11" s="297">
        <v>0</v>
      </c>
      <c r="X11" s="297">
        <v>0</v>
      </c>
      <c r="Y11" s="297">
        <v>0</v>
      </c>
      <c r="Z11" s="297">
        <v>0</v>
      </c>
      <c r="AA11" s="297">
        <v>0</v>
      </c>
      <c r="AB11" s="297">
        <v>0</v>
      </c>
      <c r="AC11" s="297">
        <v>0</v>
      </c>
      <c r="AD11" s="297">
        <v>0</v>
      </c>
      <c r="AE11" s="297">
        <v>0</v>
      </c>
      <c r="AF11" s="297">
        <v>0</v>
      </c>
      <c r="AG11" s="297">
        <v>0</v>
      </c>
      <c r="AH11" s="297">
        <v>0</v>
      </c>
      <c r="AI11" s="297">
        <v>0</v>
      </c>
      <c r="AJ11" s="297">
        <v>0</v>
      </c>
      <c r="AK11" s="297">
        <v>0</v>
      </c>
      <c r="AL11" s="297">
        <v>0</v>
      </c>
      <c r="AM11" s="297">
        <v>0</v>
      </c>
      <c r="AN11" s="297">
        <v>0</v>
      </c>
      <c r="AO11" s="297">
        <v>0</v>
      </c>
      <c r="AP11" s="297">
        <v>0</v>
      </c>
      <c r="AQ11" s="297">
        <v>0</v>
      </c>
      <c r="AR11" s="297">
        <v>0</v>
      </c>
      <c r="AS11" s="297">
        <v>0</v>
      </c>
      <c r="AT11" s="297">
        <v>0</v>
      </c>
      <c r="AU11" s="297">
        <v>0</v>
      </c>
      <c r="AV11" s="297">
        <v>0</v>
      </c>
      <c r="AW11" s="297">
        <v>0</v>
      </c>
      <c r="AX11" s="297">
        <v>0</v>
      </c>
      <c r="AY11" s="297">
        <v>0</v>
      </c>
      <c r="AZ11" s="297">
        <v>0</v>
      </c>
      <c r="BA11" s="297">
        <v>0</v>
      </c>
      <c r="BB11" s="297">
        <v>0</v>
      </c>
      <c r="BC11" s="297">
        <v>0</v>
      </c>
      <c r="BD11" s="297">
        <v>0</v>
      </c>
      <c r="BE11" s="297">
        <v>0</v>
      </c>
      <c r="BF11" s="297">
        <v>0</v>
      </c>
      <c r="BG11" s="297">
        <v>0</v>
      </c>
      <c r="BH11" s="297">
        <v>0</v>
      </c>
      <c r="BI11" s="297">
        <v>0</v>
      </c>
      <c r="BJ11" s="297">
        <v>0</v>
      </c>
      <c r="BK11" s="297">
        <v>0</v>
      </c>
      <c r="BL11" s="297">
        <v>0</v>
      </c>
      <c r="BM11" s="297">
        <v>0</v>
      </c>
      <c r="BN11" s="297">
        <v>0</v>
      </c>
      <c r="BO11" s="297">
        <v>0</v>
      </c>
      <c r="BP11" s="297">
        <v>0</v>
      </c>
      <c r="BQ11" s="297">
        <v>0</v>
      </c>
      <c r="BR11" s="297">
        <v>0</v>
      </c>
      <c r="BS11" s="297">
        <v>0</v>
      </c>
      <c r="BT11" s="297">
        <v>0</v>
      </c>
      <c r="BU11" s="297">
        <v>0</v>
      </c>
      <c r="BV11" s="297">
        <v>0</v>
      </c>
      <c r="BW11" s="297">
        <v>0</v>
      </c>
      <c r="BX11" s="297">
        <v>0</v>
      </c>
      <c r="BY11" s="297">
        <v>0</v>
      </c>
      <c r="BZ11" s="297">
        <v>0</v>
      </c>
      <c r="CA11" s="297">
        <v>0</v>
      </c>
      <c r="CB11" s="297">
        <v>0</v>
      </c>
      <c r="CC11" s="297">
        <v>0</v>
      </c>
      <c r="CD11" s="297">
        <v>0</v>
      </c>
      <c r="CE11" s="297">
        <v>0</v>
      </c>
      <c r="CF11" s="297">
        <v>0</v>
      </c>
      <c r="CG11" s="297">
        <v>0</v>
      </c>
      <c r="CH11" s="297">
        <v>0</v>
      </c>
      <c r="CI11" s="297">
        <v>0</v>
      </c>
      <c r="CJ11" s="297">
        <v>0</v>
      </c>
      <c r="CK11" s="297">
        <v>0</v>
      </c>
      <c r="CL11" s="297">
        <v>0</v>
      </c>
      <c r="CM11" s="297">
        <v>0</v>
      </c>
      <c r="CN11" s="297">
        <v>0</v>
      </c>
      <c r="CO11" s="297">
        <v>0</v>
      </c>
      <c r="CP11" s="297">
        <v>0</v>
      </c>
      <c r="CQ11" s="297">
        <v>0</v>
      </c>
      <c r="CR11" s="297">
        <v>0</v>
      </c>
      <c r="CS11" s="297">
        <v>0</v>
      </c>
      <c r="CT11" s="297">
        <v>0</v>
      </c>
      <c r="CU11" s="297">
        <v>0</v>
      </c>
      <c r="CV11" s="297">
        <v>0</v>
      </c>
      <c r="CW11" s="297">
        <v>0</v>
      </c>
      <c r="CX11" s="297">
        <v>0</v>
      </c>
      <c r="CY11" s="297">
        <v>0</v>
      </c>
      <c r="CZ11" s="297">
        <v>0</v>
      </c>
      <c r="DA11" s="297">
        <v>0</v>
      </c>
      <c r="DB11" s="297">
        <v>0</v>
      </c>
      <c r="DC11" s="297">
        <v>0</v>
      </c>
      <c r="DD11" s="297">
        <v>0</v>
      </c>
      <c r="DE11" s="297">
        <v>0</v>
      </c>
      <c r="DF11" s="297">
        <v>0</v>
      </c>
      <c r="DG11" s="297">
        <v>0</v>
      </c>
      <c r="DH11" s="297">
        <v>0</v>
      </c>
      <c r="DI11" s="297">
        <v>0</v>
      </c>
      <c r="DJ11" s="297">
        <v>0</v>
      </c>
      <c r="DK11" s="297">
        <v>0</v>
      </c>
      <c r="DL11" s="297">
        <v>0</v>
      </c>
      <c r="DM11" s="297">
        <v>0</v>
      </c>
      <c r="DN11" s="297">
        <v>0</v>
      </c>
      <c r="DO11" s="297">
        <v>0</v>
      </c>
      <c r="DP11" s="297">
        <v>0</v>
      </c>
      <c r="DQ11" s="297">
        <v>0</v>
      </c>
      <c r="DR11" s="297">
        <v>0</v>
      </c>
      <c r="DS11" s="297">
        <v>0</v>
      </c>
      <c r="DT11" s="297">
        <v>120.3</v>
      </c>
      <c r="DU11" s="297">
        <v>120.7</v>
      </c>
      <c r="DV11" s="297">
        <v>121.1</v>
      </c>
      <c r="DW11" s="297">
        <v>120.3</v>
      </c>
      <c r="DX11" s="297">
        <v>120.7</v>
      </c>
      <c r="DY11" s="297">
        <v>121.1</v>
      </c>
      <c r="DZ11" s="297">
        <v>120</v>
      </c>
      <c r="EA11" s="297">
        <v>120.7</v>
      </c>
      <c r="EB11" s="297">
        <v>121.2</v>
      </c>
      <c r="EC11" s="297">
        <v>120.3</v>
      </c>
      <c r="ED11" s="297">
        <v>120.7</v>
      </c>
      <c r="EE11" s="297">
        <v>121.1</v>
      </c>
      <c r="EF11" s="297">
        <v>120.3</v>
      </c>
      <c r="EG11" s="297">
        <v>120.4</v>
      </c>
      <c r="EH11" s="297">
        <v>121</v>
      </c>
      <c r="EI11" s="297">
        <v>120.3</v>
      </c>
      <c r="EJ11" s="297">
        <v>120.7</v>
      </c>
      <c r="EK11" s="297">
        <v>121</v>
      </c>
      <c r="EL11" s="297">
        <v>121</v>
      </c>
      <c r="EM11" s="297">
        <v>120.6</v>
      </c>
      <c r="EN11" s="297">
        <v>121</v>
      </c>
      <c r="EO11" s="297">
        <v>120.3</v>
      </c>
      <c r="EP11" s="297">
        <v>120.6</v>
      </c>
      <c r="EQ11" s="297">
        <v>121</v>
      </c>
      <c r="ER11" s="297">
        <v>120.30956724000001</v>
      </c>
      <c r="ES11" s="297">
        <v>120.7</v>
      </c>
      <c r="ET11" s="297">
        <v>121</v>
      </c>
      <c r="EU11" s="297">
        <v>120.3</v>
      </c>
      <c r="EV11" s="297">
        <v>120.6</v>
      </c>
      <c r="EW11" s="297">
        <v>121</v>
      </c>
      <c r="EX11" s="297">
        <v>120.3</v>
      </c>
      <c r="EY11" s="297">
        <v>120.6</v>
      </c>
      <c r="EZ11" s="297">
        <v>121</v>
      </c>
      <c r="FA11" s="297">
        <v>120.2</v>
      </c>
      <c r="FB11" s="297">
        <v>120.5</v>
      </c>
      <c r="FC11" s="297">
        <v>120.7</v>
      </c>
      <c r="FD11" s="297">
        <v>0</v>
      </c>
      <c r="FE11" s="297">
        <v>0</v>
      </c>
      <c r="FF11" s="297">
        <v>0</v>
      </c>
      <c r="FG11" s="297">
        <v>0</v>
      </c>
      <c r="FH11" s="297">
        <v>0</v>
      </c>
      <c r="FI11" s="297">
        <v>0</v>
      </c>
      <c r="FJ11" s="297">
        <v>0</v>
      </c>
      <c r="FK11" s="297">
        <v>0</v>
      </c>
      <c r="FL11" s="297">
        <v>0</v>
      </c>
      <c r="FM11" s="297">
        <v>0</v>
      </c>
      <c r="FN11" s="297">
        <v>0</v>
      </c>
      <c r="FO11" s="297">
        <v>0</v>
      </c>
      <c r="FP11" s="297">
        <v>0</v>
      </c>
      <c r="FQ11" s="297">
        <v>0</v>
      </c>
      <c r="FR11" s="297">
        <v>0</v>
      </c>
      <c r="FS11" s="297">
        <v>0</v>
      </c>
      <c r="FT11" s="297">
        <v>0</v>
      </c>
      <c r="FU11" s="297">
        <v>0</v>
      </c>
      <c r="FV11" s="297">
        <v>0</v>
      </c>
      <c r="FW11" s="297">
        <v>0</v>
      </c>
      <c r="FX11" s="297">
        <v>0</v>
      </c>
      <c r="FY11" s="297">
        <v>0</v>
      </c>
      <c r="FZ11" s="297">
        <v>0</v>
      </c>
      <c r="GA11" s="297">
        <v>0</v>
      </c>
      <c r="GB11" s="297">
        <v>0</v>
      </c>
      <c r="GC11" s="297">
        <v>0</v>
      </c>
      <c r="GD11" s="297">
        <v>0</v>
      </c>
      <c r="GE11" s="297">
        <v>0</v>
      </c>
      <c r="GF11" s="297">
        <v>0</v>
      </c>
      <c r="GG11" s="297">
        <v>0</v>
      </c>
      <c r="GH11" s="297">
        <v>0</v>
      </c>
      <c r="GI11" s="297">
        <v>0</v>
      </c>
      <c r="GJ11" s="297">
        <v>0</v>
      </c>
      <c r="GK11" s="297">
        <v>0</v>
      </c>
      <c r="GL11" s="297">
        <v>0</v>
      </c>
      <c r="GM11" s="297">
        <v>0</v>
      </c>
      <c r="GN11" s="297">
        <v>0</v>
      </c>
      <c r="GO11" s="297">
        <v>0</v>
      </c>
      <c r="GP11" s="297">
        <v>0</v>
      </c>
      <c r="GQ11" s="297">
        <v>0</v>
      </c>
      <c r="GR11" s="297">
        <v>0</v>
      </c>
      <c r="GS11" s="297">
        <v>0</v>
      </c>
      <c r="GT11" s="297">
        <v>0</v>
      </c>
      <c r="GU11" s="297">
        <v>0</v>
      </c>
      <c r="GV11" s="297">
        <v>0</v>
      </c>
      <c r="GW11" s="297">
        <v>0</v>
      </c>
      <c r="GX11" s="297">
        <v>0</v>
      </c>
      <c r="GY11" s="297">
        <v>0</v>
      </c>
      <c r="GZ11" s="297">
        <v>0</v>
      </c>
      <c r="HA11" s="297">
        <v>0</v>
      </c>
      <c r="HB11" s="297">
        <v>0</v>
      </c>
      <c r="HC11" s="297">
        <v>0</v>
      </c>
      <c r="HD11" s="297">
        <v>0</v>
      </c>
      <c r="HE11" s="297">
        <v>0</v>
      </c>
      <c r="HF11" s="297">
        <v>0</v>
      </c>
      <c r="HG11" s="297">
        <v>0</v>
      </c>
      <c r="HH11" s="297">
        <v>0</v>
      </c>
      <c r="HI11" s="297">
        <v>0</v>
      </c>
      <c r="HJ11" s="297">
        <v>0</v>
      </c>
      <c r="HK11" s="297">
        <v>0</v>
      </c>
      <c r="HL11" s="297">
        <v>0</v>
      </c>
      <c r="HM11" s="297">
        <v>0</v>
      </c>
      <c r="HN11" s="297">
        <v>0</v>
      </c>
      <c r="HO11" s="462">
        <v>0</v>
      </c>
      <c r="HP11" s="573"/>
      <c r="HQ11" s="289"/>
      <c r="HR11" s="289"/>
      <c r="HS11" s="289"/>
      <c r="HT11" s="60"/>
    </row>
    <row r="12" spans="1:228" s="5" customFormat="1" ht="12.75" customHeight="1" x14ac:dyDescent="0.25">
      <c r="A12" s="315" t="s">
        <v>434</v>
      </c>
      <c r="B12" s="315" t="s">
        <v>436</v>
      </c>
      <c r="C12" s="297">
        <v>0</v>
      </c>
      <c r="D12" s="297">
        <v>0</v>
      </c>
      <c r="E12" s="297">
        <v>0</v>
      </c>
      <c r="F12" s="297">
        <v>0</v>
      </c>
      <c r="G12" s="297">
        <v>0</v>
      </c>
      <c r="H12" s="297">
        <v>0</v>
      </c>
      <c r="I12" s="297">
        <v>0</v>
      </c>
      <c r="J12" s="297">
        <v>0</v>
      </c>
      <c r="K12" s="297">
        <v>0</v>
      </c>
      <c r="L12" s="297">
        <v>0</v>
      </c>
      <c r="M12" s="297">
        <v>0</v>
      </c>
      <c r="N12" s="297">
        <v>0</v>
      </c>
      <c r="O12" s="297">
        <v>0</v>
      </c>
      <c r="P12" s="297">
        <v>0</v>
      </c>
      <c r="Q12" s="297">
        <v>0</v>
      </c>
      <c r="R12" s="297">
        <v>0</v>
      </c>
      <c r="S12" s="297">
        <v>0</v>
      </c>
      <c r="T12" s="297">
        <v>0</v>
      </c>
      <c r="U12" s="297">
        <v>0</v>
      </c>
      <c r="V12" s="297">
        <v>0</v>
      </c>
      <c r="W12" s="297">
        <v>0</v>
      </c>
      <c r="X12" s="297">
        <v>0</v>
      </c>
      <c r="Y12" s="297">
        <v>0</v>
      </c>
      <c r="Z12" s="297">
        <v>0</v>
      </c>
      <c r="AA12" s="297">
        <v>0</v>
      </c>
      <c r="AB12" s="297">
        <v>0</v>
      </c>
      <c r="AC12" s="297">
        <v>0</v>
      </c>
      <c r="AD12" s="297">
        <v>0</v>
      </c>
      <c r="AE12" s="297">
        <v>0</v>
      </c>
      <c r="AF12" s="297">
        <v>0</v>
      </c>
      <c r="AG12" s="297">
        <v>0</v>
      </c>
      <c r="AH12" s="297">
        <v>0</v>
      </c>
      <c r="AI12" s="297">
        <v>0</v>
      </c>
      <c r="AJ12" s="297">
        <v>0</v>
      </c>
      <c r="AK12" s="297">
        <v>0</v>
      </c>
      <c r="AL12" s="297">
        <v>0</v>
      </c>
      <c r="AM12" s="297">
        <v>0</v>
      </c>
      <c r="AN12" s="297">
        <v>0</v>
      </c>
      <c r="AO12" s="297">
        <v>0</v>
      </c>
      <c r="AP12" s="297">
        <v>0</v>
      </c>
      <c r="AQ12" s="297">
        <v>0</v>
      </c>
      <c r="AR12" s="297">
        <v>0</v>
      </c>
      <c r="AS12" s="297">
        <v>0</v>
      </c>
      <c r="AT12" s="297">
        <v>0</v>
      </c>
      <c r="AU12" s="297">
        <v>0</v>
      </c>
      <c r="AV12" s="297">
        <v>0</v>
      </c>
      <c r="AW12" s="297">
        <v>0</v>
      </c>
      <c r="AX12" s="297">
        <v>0</v>
      </c>
      <c r="AY12" s="297">
        <v>0</v>
      </c>
      <c r="AZ12" s="297">
        <v>0</v>
      </c>
      <c r="BA12" s="297">
        <v>0</v>
      </c>
      <c r="BB12" s="297">
        <v>0</v>
      </c>
      <c r="BC12" s="297">
        <v>0</v>
      </c>
      <c r="BD12" s="297">
        <v>0</v>
      </c>
      <c r="BE12" s="297">
        <v>0</v>
      </c>
      <c r="BF12" s="297">
        <v>0</v>
      </c>
      <c r="BG12" s="297">
        <v>0</v>
      </c>
      <c r="BH12" s="297">
        <v>0</v>
      </c>
      <c r="BI12" s="297">
        <v>0</v>
      </c>
      <c r="BJ12" s="297">
        <v>0</v>
      </c>
      <c r="BK12" s="297">
        <v>0</v>
      </c>
      <c r="BL12" s="297">
        <v>0</v>
      </c>
      <c r="BM12" s="297">
        <v>0</v>
      </c>
      <c r="BN12" s="297">
        <v>0</v>
      </c>
      <c r="BO12" s="297">
        <v>0</v>
      </c>
      <c r="BP12" s="297">
        <v>0</v>
      </c>
      <c r="BQ12" s="297">
        <v>0</v>
      </c>
      <c r="BR12" s="297">
        <v>0</v>
      </c>
      <c r="BS12" s="297">
        <v>0</v>
      </c>
      <c r="BT12" s="297">
        <v>0</v>
      </c>
      <c r="BU12" s="297">
        <v>0</v>
      </c>
      <c r="BV12" s="297">
        <v>0</v>
      </c>
      <c r="BW12" s="297">
        <v>60.13532257</v>
      </c>
      <c r="BX12" s="297">
        <v>1.3003400000000001E-3</v>
      </c>
      <c r="BY12" s="297">
        <v>50.099831119999997</v>
      </c>
      <c r="BZ12" s="297">
        <v>50.100276090000001</v>
      </c>
      <c r="CA12" s="297">
        <v>2.8984800000000002E-3</v>
      </c>
      <c r="CB12" s="297">
        <v>55.21027892</v>
      </c>
      <c r="CC12" s="297">
        <v>50.00406589</v>
      </c>
      <c r="CD12" s="297">
        <v>50.407144619999997</v>
      </c>
      <c r="CE12" s="297">
        <v>50.89737547</v>
      </c>
      <c r="CF12" s="297">
        <v>51.340508399999997</v>
      </c>
      <c r="CG12" s="297">
        <v>51.751669759999999</v>
      </c>
      <c r="CH12" s="297">
        <v>52.236056339999998</v>
      </c>
      <c r="CI12" s="297">
        <v>1.5919600000000001E-3</v>
      </c>
      <c r="CJ12" s="297">
        <v>1.60512E-3</v>
      </c>
      <c r="CK12" s="297">
        <v>55.378186220000003</v>
      </c>
      <c r="CL12" s="297">
        <v>66.741644600000001</v>
      </c>
      <c r="CM12" s="297">
        <v>29.568072829999998</v>
      </c>
      <c r="CN12" s="297">
        <v>2.32862E-3</v>
      </c>
      <c r="CO12" s="297">
        <v>70.116727839999996</v>
      </c>
      <c r="CP12" s="297">
        <v>4.3397999999999999E-4</v>
      </c>
      <c r="CQ12" s="297">
        <v>4.3710999999999999E-4</v>
      </c>
      <c r="CR12" s="297">
        <v>70.2308831</v>
      </c>
      <c r="CS12" s="297">
        <v>10.44564987</v>
      </c>
      <c r="CT12" s="297">
        <v>10.51554571</v>
      </c>
      <c r="CU12" s="297">
        <v>10.57655379</v>
      </c>
      <c r="CV12" s="297">
        <v>0.72154293000000003</v>
      </c>
      <c r="CW12" s="297">
        <v>0.72632096000000002</v>
      </c>
      <c r="CX12" s="297">
        <v>0.73060871999999999</v>
      </c>
      <c r="CY12" s="297">
        <v>0.73647481000000004</v>
      </c>
      <c r="CZ12" s="297">
        <v>70.811975430000004</v>
      </c>
      <c r="DA12" s="297">
        <v>71.211420849999996</v>
      </c>
      <c r="DB12" s="297">
        <v>1.2715007599999999</v>
      </c>
      <c r="DC12" s="297">
        <v>31.477694790000001</v>
      </c>
      <c r="DD12" s="297">
        <v>61.736892269999998</v>
      </c>
      <c r="DE12" s="297">
        <v>71.845968560000003</v>
      </c>
      <c r="DF12" s="297">
        <v>2.03151868</v>
      </c>
      <c r="DG12" s="297">
        <v>2.0391455000000001</v>
      </c>
      <c r="DH12" s="297">
        <v>12.09676883</v>
      </c>
      <c r="DI12" s="297">
        <v>42.137459790000001</v>
      </c>
      <c r="DJ12" s="297">
        <v>2.2038420400000001</v>
      </c>
      <c r="DK12" s="297">
        <v>2.2000000000000002</v>
      </c>
      <c r="DL12" s="297">
        <v>72.5</v>
      </c>
      <c r="DM12" s="297">
        <v>2.5414274300000002</v>
      </c>
      <c r="DN12" s="297">
        <v>2.6</v>
      </c>
      <c r="DO12" s="297">
        <v>11.6</v>
      </c>
      <c r="DP12" s="297">
        <v>11.7</v>
      </c>
      <c r="DQ12" s="297">
        <v>99.9</v>
      </c>
      <c r="DR12" s="297">
        <v>12.2</v>
      </c>
      <c r="DS12" s="297">
        <v>12.2</v>
      </c>
      <c r="DT12" s="297">
        <v>114.4</v>
      </c>
      <c r="DU12" s="297">
        <v>6.7</v>
      </c>
      <c r="DV12" s="297">
        <v>7.7</v>
      </c>
      <c r="DW12" s="297">
        <v>7.8</v>
      </c>
      <c r="DX12" s="297">
        <v>22.8</v>
      </c>
      <c r="DY12" s="297">
        <v>12.9</v>
      </c>
      <c r="DZ12" s="297">
        <v>41</v>
      </c>
      <c r="EA12" s="297">
        <v>12.1</v>
      </c>
      <c r="EB12" s="297">
        <v>35.200000000000003</v>
      </c>
      <c r="EC12" s="297">
        <v>50.3</v>
      </c>
      <c r="ED12" s="297">
        <v>6.4</v>
      </c>
      <c r="EE12" s="297">
        <v>16.399999999999999</v>
      </c>
      <c r="EF12" s="297">
        <v>126.5</v>
      </c>
      <c r="EG12" s="297">
        <v>127</v>
      </c>
      <c r="EH12" s="297">
        <v>207.5</v>
      </c>
      <c r="EI12" s="297">
        <v>6.8</v>
      </c>
      <c r="EJ12" s="297">
        <v>202.1</v>
      </c>
      <c r="EK12" s="297">
        <v>317</v>
      </c>
      <c r="EL12" s="297">
        <v>247.6</v>
      </c>
      <c r="EM12" s="297">
        <v>248.1</v>
      </c>
      <c r="EN12" s="297">
        <v>289.3</v>
      </c>
      <c r="EO12" s="297">
        <v>309.8</v>
      </c>
      <c r="EP12" s="297">
        <v>230.4</v>
      </c>
      <c r="EQ12" s="297">
        <v>230.9</v>
      </c>
      <c r="ER12" s="297">
        <v>181.38201301999999</v>
      </c>
      <c r="ES12" s="297">
        <v>191.8</v>
      </c>
      <c r="ET12" s="297">
        <v>242.2</v>
      </c>
      <c r="EU12" s="297">
        <v>282.7</v>
      </c>
      <c r="EV12" s="297">
        <v>233.3</v>
      </c>
      <c r="EW12" s="297">
        <v>223.9</v>
      </c>
      <c r="EX12" s="297">
        <v>224.3</v>
      </c>
      <c r="EY12" s="297">
        <v>244.9</v>
      </c>
      <c r="EZ12" s="297">
        <v>245.3</v>
      </c>
      <c r="FA12" s="297">
        <v>245.8</v>
      </c>
      <c r="FB12" s="297">
        <v>246.3</v>
      </c>
      <c r="FC12" s="297">
        <v>246.7</v>
      </c>
      <c r="FD12" s="297">
        <v>247.1</v>
      </c>
      <c r="FE12" s="297">
        <v>247.5</v>
      </c>
      <c r="FF12" s="297">
        <v>247.9</v>
      </c>
      <c r="FG12" s="297">
        <v>198.3</v>
      </c>
      <c r="FH12" s="297">
        <v>198.5</v>
      </c>
      <c r="FI12" s="297">
        <v>198.8</v>
      </c>
      <c r="FJ12" s="297">
        <v>198.98333002999999</v>
      </c>
      <c r="FK12" s="297">
        <v>199.2</v>
      </c>
      <c r="FL12" s="297">
        <v>199.4</v>
      </c>
      <c r="FM12" s="297">
        <v>229.7</v>
      </c>
      <c r="FN12" s="297">
        <v>229.9</v>
      </c>
      <c r="FO12" s="297">
        <v>230.2</v>
      </c>
      <c r="FP12" s="297">
        <v>230.4</v>
      </c>
      <c r="FQ12" s="297">
        <v>230.7</v>
      </c>
      <c r="FR12" s="297">
        <v>230.9</v>
      </c>
      <c r="FS12" s="297">
        <v>261.2</v>
      </c>
      <c r="FT12" s="297">
        <v>261.39999999999998</v>
      </c>
      <c r="FU12" s="297">
        <v>161.6</v>
      </c>
      <c r="FV12" s="297">
        <v>161.69999999999999</v>
      </c>
      <c r="FW12" s="297">
        <v>161.92695121</v>
      </c>
      <c r="FX12" s="297">
        <v>162.1</v>
      </c>
      <c r="FY12" s="297">
        <v>162.19999999999999</v>
      </c>
      <c r="FZ12" s="297">
        <v>162.4</v>
      </c>
      <c r="GA12" s="297">
        <v>162.5</v>
      </c>
      <c r="GB12" s="297">
        <v>59.3</v>
      </c>
      <c r="GC12" s="297">
        <v>59.4</v>
      </c>
      <c r="GD12" s="297">
        <v>59.4</v>
      </c>
      <c r="GE12" s="297">
        <v>59.5</v>
      </c>
      <c r="GF12" s="297">
        <v>59.5</v>
      </c>
      <c r="GG12" s="297">
        <v>59.5</v>
      </c>
      <c r="GH12" s="297">
        <v>59.5</v>
      </c>
      <c r="GI12" s="297">
        <v>44</v>
      </c>
      <c r="GJ12" s="297">
        <v>0</v>
      </c>
      <c r="GK12" s="297">
        <v>0</v>
      </c>
      <c r="GL12" s="297">
        <v>0</v>
      </c>
      <c r="GM12" s="297">
        <v>0</v>
      </c>
      <c r="GN12" s="297">
        <v>0</v>
      </c>
      <c r="GO12" s="297">
        <v>0</v>
      </c>
      <c r="GP12" s="297">
        <v>0</v>
      </c>
      <c r="GQ12" s="297">
        <v>29.3</v>
      </c>
      <c r="GR12" s="297">
        <v>179.8</v>
      </c>
      <c r="GS12" s="297">
        <v>209.8</v>
      </c>
      <c r="GT12" s="297">
        <v>210.5</v>
      </c>
      <c r="GU12" s="297">
        <v>471.5</v>
      </c>
      <c r="GV12" s="297">
        <v>473.5</v>
      </c>
      <c r="GW12" s="297">
        <v>475.3</v>
      </c>
      <c r="GX12" s="297">
        <v>477.5</v>
      </c>
      <c r="GY12" s="297">
        <v>479.5</v>
      </c>
      <c r="GZ12" s="297">
        <v>481.4</v>
      </c>
      <c r="HA12" s="297">
        <v>483.6</v>
      </c>
      <c r="HB12" s="297">
        <v>485.5</v>
      </c>
      <c r="HC12" s="297">
        <v>487.3</v>
      </c>
      <c r="HD12" s="297">
        <v>489.4</v>
      </c>
      <c r="HE12" s="297">
        <v>491.3</v>
      </c>
      <c r="HF12" s="297">
        <v>493.1</v>
      </c>
      <c r="HG12" s="297">
        <v>495.2</v>
      </c>
      <c r="HH12" s="297">
        <v>496.9</v>
      </c>
      <c r="HI12" s="297">
        <v>498.6</v>
      </c>
      <c r="HJ12" s="297">
        <v>500.5</v>
      </c>
      <c r="HK12" s="297">
        <v>502.2</v>
      </c>
      <c r="HL12" s="297">
        <v>504</v>
      </c>
      <c r="HM12" s="297">
        <v>505.8</v>
      </c>
      <c r="HN12" s="297">
        <v>507.3</v>
      </c>
      <c r="HO12" s="462">
        <v>508.9</v>
      </c>
      <c r="HP12" s="573"/>
      <c r="HQ12" s="289"/>
      <c r="HR12" s="289"/>
      <c r="HS12" s="542"/>
      <c r="HT12" s="60"/>
    </row>
    <row r="13" spans="1:228" s="5" customFormat="1" ht="12.75" customHeight="1" x14ac:dyDescent="0.25">
      <c r="A13" s="315" t="s">
        <v>427</v>
      </c>
      <c r="B13" s="315" t="s">
        <v>437</v>
      </c>
      <c r="C13" s="297" t="s">
        <v>92</v>
      </c>
      <c r="D13" s="297">
        <v>0</v>
      </c>
      <c r="E13" s="297">
        <v>0</v>
      </c>
      <c r="F13" s="297">
        <v>0</v>
      </c>
      <c r="G13" s="297">
        <v>0</v>
      </c>
      <c r="H13" s="297">
        <v>30.837064600000001</v>
      </c>
      <c r="I13" s="297">
        <v>31.020730199999999</v>
      </c>
      <c r="J13" s="297">
        <v>0</v>
      </c>
      <c r="K13" s="297">
        <v>0</v>
      </c>
      <c r="L13" s="297">
        <v>0</v>
      </c>
      <c r="M13" s="297">
        <v>0</v>
      </c>
      <c r="N13" s="297">
        <v>0</v>
      </c>
      <c r="O13" s="297">
        <v>0</v>
      </c>
      <c r="P13" s="297">
        <v>0</v>
      </c>
      <c r="Q13" s="297">
        <v>0</v>
      </c>
      <c r="R13" s="297">
        <v>0</v>
      </c>
      <c r="S13" s="297">
        <v>0</v>
      </c>
      <c r="T13" s="297">
        <v>0</v>
      </c>
      <c r="U13" s="297">
        <v>71.302625000000006</v>
      </c>
      <c r="V13" s="297">
        <v>68.658380930000007</v>
      </c>
      <c r="W13" s="297">
        <v>67.602525159999999</v>
      </c>
      <c r="X13" s="297">
        <v>67.455474340000009</v>
      </c>
      <c r="Y13" s="297">
        <v>67.590483769999992</v>
      </c>
      <c r="Z13" s="297">
        <v>74.774401870000005</v>
      </c>
      <c r="AA13" s="297">
        <v>77.66151640999999</v>
      </c>
      <c r="AB13" s="297">
        <v>77.154769709999997</v>
      </c>
      <c r="AC13" s="297">
        <v>80.11689595</v>
      </c>
      <c r="AD13" s="297">
        <v>79.862330099999994</v>
      </c>
      <c r="AE13" s="297">
        <v>77.354475730000004</v>
      </c>
      <c r="AF13" s="297">
        <v>80.041854169999993</v>
      </c>
      <c r="AG13" s="297">
        <v>82.090359539999994</v>
      </c>
      <c r="AH13" s="297">
        <v>77.722049499999997</v>
      </c>
      <c r="AI13" s="297">
        <v>77.808122859999997</v>
      </c>
      <c r="AJ13" s="297">
        <v>77.700615519999999</v>
      </c>
      <c r="AK13" s="297">
        <v>77.634687450000001</v>
      </c>
      <c r="AL13" s="297">
        <v>77.707690929999998</v>
      </c>
      <c r="AM13" s="297">
        <v>79.374010269999999</v>
      </c>
      <c r="AN13" s="297">
        <v>79.360578910000001</v>
      </c>
      <c r="AO13" s="297">
        <v>81.957374200000004</v>
      </c>
      <c r="AP13" s="297">
        <v>83.375103190000004</v>
      </c>
      <c r="AQ13" s="297">
        <v>82.864853960000005</v>
      </c>
      <c r="AR13" s="297">
        <v>82.409826679999995</v>
      </c>
      <c r="AS13" s="297">
        <v>85.187665109999998</v>
      </c>
      <c r="AT13" s="297">
        <v>86.550290790000005</v>
      </c>
      <c r="AU13" s="297">
        <v>88.250623410000003</v>
      </c>
      <c r="AV13" s="297">
        <v>87.313901130000005</v>
      </c>
      <c r="AW13" s="297">
        <v>88.02671411</v>
      </c>
      <c r="AX13" s="297">
        <v>90.228870839999999</v>
      </c>
      <c r="AY13" s="297">
        <v>89.434846469999997</v>
      </c>
      <c r="AZ13" s="297">
        <v>88.518278420000001</v>
      </c>
      <c r="BA13" s="297">
        <v>87.689730420000004</v>
      </c>
      <c r="BB13" s="297">
        <v>86.526228090000004</v>
      </c>
      <c r="BC13" s="297">
        <v>86.91179391</v>
      </c>
      <c r="BD13" s="297">
        <v>83.128527210000001</v>
      </c>
      <c r="BE13" s="297">
        <v>78.962927500000006</v>
      </c>
      <c r="BF13" s="297">
        <v>83.003103120000006</v>
      </c>
      <c r="BG13" s="297">
        <v>83.072437089999994</v>
      </c>
      <c r="BH13" s="297">
        <v>82.515850360000002</v>
      </c>
      <c r="BI13" s="297">
        <v>81.966783230000004</v>
      </c>
      <c r="BJ13" s="297">
        <v>81.40939109</v>
      </c>
      <c r="BK13" s="297">
        <v>82.268154960000004</v>
      </c>
      <c r="BL13" s="297">
        <v>82.960561209999995</v>
      </c>
      <c r="BM13" s="297">
        <v>84.087226340000001</v>
      </c>
      <c r="BN13" s="297">
        <v>86.620771480000002</v>
      </c>
      <c r="BO13" s="297">
        <v>87.546594429999999</v>
      </c>
      <c r="BP13" s="297">
        <v>84.334017230000001</v>
      </c>
      <c r="BQ13" s="297">
        <v>87.886808180000003</v>
      </c>
      <c r="BR13" s="297">
        <v>85.968261639999994</v>
      </c>
      <c r="BS13" s="297">
        <v>87.386192429999994</v>
      </c>
      <c r="BT13" s="297">
        <v>87.029837490000006</v>
      </c>
      <c r="BU13" s="297">
        <v>84.517286510000005</v>
      </c>
      <c r="BV13" s="297">
        <v>81.525546430000006</v>
      </c>
      <c r="BW13" s="297">
        <v>81.060790740000002</v>
      </c>
      <c r="BX13" s="297">
        <v>81.651231379999999</v>
      </c>
      <c r="BY13" s="297">
        <v>80.131197610000001</v>
      </c>
      <c r="BZ13" s="297">
        <v>76.334779800000007</v>
      </c>
      <c r="CA13" s="297">
        <v>76.634245960000001</v>
      </c>
      <c r="CB13" s="297">
        <v>74.181032200000004</v>
      </c>
      <c r="CC13" s="297">
        <v>74.89739179</v>
      </c>
      <c r="CD13" s="297">
        <v>76.387140799999997</v>
      </c>
      <c r="CE13" s="297">
        <v>76.139590040000002</v>
      </c>
      <c r="CF13" s="297">
        <v>75.706304579999994</v>
      </c>
      <c r="CG13" s="297">
        <v>75.756853699999994</v>
      </c>
      <c r="CH13" s="297">
        <v>75.362748100000005</v>
      </c>
      <c r="CI13" s="297">
        <v>73.357185630000004</v>
      </c>
      <c r="CJ13" s="297">
        <v>73.741775649999994</v>
      </c>
      <c r="CK13" s="297">
        <v>74.281047959999995</v>
      </c>
      <c r="CL13" s="297">
        <v>74.288737269999999</v>
      </c>
      <c r="CM13" s="297">
        <v>71.966424959999998</v>
      </c>
      <c r="CN13" s="297">
        <v>72.147674980000005</v>
      </c>
      <c r="CO13" s="297">
        <v>72.370025429999998</v>
      </c>
      <c r="CP13" s="297">
        <v>72.453438820000002</v>
      </c>
      <c r="CQ13" s="297">
        <v>72.915768360000001</v>
      </c>
      <c r="CR13" s="297">
        <v>73.576251310000004</v>
      </c>
      <c r="CS13" s="297">
        <v>73.52914045</v>
      </c>
      <c r="CT13" s="297">
        <v>73.676321349999995</v>
      </c>
      <c r="CU13" s="297">
        <v>75.061261709999997</v>
      </c>
      <c r="CV13" s="297">
        <v>74.874708150000004</v>
      </c>
      <c r="CW13" s="297">
        <v>76.478941120000002</v>
      </c>
      <c r="CX13" s="297">
        <v>74.801254630000003</v>
      </c>
      <c r="CY13" s="297">
        <v>74.73113318</v>
      </c>
      <c r="CZ13" s="297">
        <v>71.380491550000002</v>
      </c>
      <c r="DA13" s="297">
        <v>71.626328389999998</v>
      </c>
      <c r="DB13" s="297">
        <v>63.943532759999997</v>
      </c>
      <c r="DC13" s="297">
        <v>63.70298408</v>
      </c>
      <c r="DD13" s="297">
        <v>65.139133790000002</v>
      </c>
      <c r="DE13" s="297">
        <v>64.883606950000001</v>
      </c>
      <c r="DF13" s="297">
        <v>64.792544530000001</v>
      </c>
      <c r="DG13" s="297">
        <v>65.052872339999993</v>
      </c>
      <c r="DH13" s="297">
        <v>65.720025809999996</v>
      </c>
      <c r="DI13" s="297">
        <v>66.596681149999995</v>
      </c>
      <c r="DJ13" s="297">
        <v>66.825390889999994</v>
      </c>
      <c r="DK13" s="297">
        <v>66.5</v>
      </c>
      <c r="DL13" s="297">
        <v>66.400000000000006</v>
      </c>
      <c r="DM13" s="297">
        <v>66.683747710000006</v>
      </c>
      <c r="DN13" s="297">
        <v>66.8</v>
      </c>
      <c r="DO13" s="297">
        <v>66.8</v>
      </c>
      <c r="DP13" s="297">
        <v>66.3</v>
      </c>
      <c r="DQ13" s="297">
        <v>66.400000000000006</v>
      </c>
      <c r="DR13" s="297">
        <v>59.4</v>
      </c>
      <c r="DS13" s="297">
        <v>59.4</v>
      </c>
      <c r="DT13" s="297">
        <v>59.5</v>
      </c>
      <c r="DU13" s="297">
        <v>58.9</v>
      </c>
      <c r="DV13" s="297">
        <v>58.8</v>
      </c>
      <c r="DW13" s="297">
        <v>59.5</v>
      </c>
      <c r="DX13" s="297">
        <v>59.1</v>
      </c>
      <c r="DY13" s="297">
        <v>58.7</v>
      </c>
      <c r="DZ13" s="297">
        <v>57.8</v>
      </c>
      <c r="EA13" s="297">
        <v>57.5</v>
      </c>
      <c r="EB13" s="297">
        <v>57</v>
      </c>
      <c r="EC13" s="297">
        <v>56.6</v>
      </c>
      <c r="ED13" s="297">
        <v>0</v>
      </c>
      <c r="EE13" s="297">
        <v>0</v>
      </c>
      <c r="EF13" s="297">
        <v>0</v>
      </c>
      <c r="EG13" s="297">
        <v>0</v>
      </c>
      <c r="EH13" s="297">
        <v>0</v>
      </c>
      <c r="EI13" s="297">
        <v>0</v>
      </c>
      <c r="EJ13" s="297">
        <v>0</v>
      </c>
      <c r="EK13" s="297">
        <v>0</v>
      </c>
      <c r="EL13" s="297">
        <v>0</v>
      </c>
      <c r="EM13" s="297">
        <v>0</v>
      </c>
      <c r="EN13" s="297">
        <v>0</v>
      </c>
      <c r="EO13" s="297">
        <v>0</v>
      </c>
      <c r="EP13" s="297">
        <v>0</v>
      </c>
      <c r="EQ13" s="297">
        <v>0</v>
      </c>
      <c r="ER13" s="297">
        <v>0</v>
      </c>
      <c r="ES13" s="297">
        <v>0</v>
      </c>
      <c r="ET13" s="297">
        <v>0</v>
      </c>
      <c r="EU13" s="297">
        <v>0</v>
      </c>
      <c r="EV13" s="297">
        <v>0</v>
      </c>
      <c r="EW13" s="297">
        <v>0</v>
      </c>
      <c r="EX13" s="297">
        <v>0</v>
      </c>
      <c r="EY13" s="297">
        <v>0</v>
      </c>
      <c r="EZ13" s="297">
        <v>0</v>
      </c>
      <c r="FA13" s="297">
        <v>0</v>
      </c>
      <c r="FB13" s="297">
        <v>0</v>
      </c>
      <c r="FC13" s="297">
        <v>0</v>
      </c>
      <c r="FD13" s="297">
        <v>0</v>
      </c>
      <c r="FE13" s="297">
        <v>0</v>
      </c>
      <c r="FF13" s="297">
        <v>0</v>
      </c>
      <c r="FG13" s="297">
        <v>0</v>
      </c>
      <c r="FH13" s="297">
        <v>0</v>
      </c>
      <c r="FI13" s="297">
        <v>0</v>
      </c>
      <c r="FJ13" s="297">
        <v>0</v>
      </c>
      <c r="FK13" s="297">
        <v>0</v>
      </c>
      <c r="FL13" s="297">
        <v>0</v>
      </c>
      <c r="FM13" s="297">
        <v>0</v>
      </c>
      <c r="FN13" s="297">
        <v>0</v>
      </c>
      <c r="FO13" s="297">
        <v>0</v>
      </c>
      <c r="FP13" s="297">
        <v>0</v>
      </c>
      <c r="FQ13" s="297">
        <v>0</v>
      </c>
      <c r="FR13" s="297">
        <v>0</v>
      </c>
      <c r="FS13" s="297">
        <v>0</v>
      </c>
      <c r="FT13" s="297">
        <v>0</v>
      </c>
      <c r="FU13" s="297">
        <v>0</v>
      </c>
      <c r="FV13" s="297">
        <v>0</v>
      </c>
      <c r="FW13" s="297">
        <v>0</v>
      </c>
      <c r="FX13" s="297">
        <v>0</v>
      </c>
      <c r="FY13" s="297">
        <v>0</v>
      </c>
      <c r="FZ13" s="297">
        <v>0</v>
      </c>
      <c r="GA13" s="297">
        <v>0</v>
      </c>
      <c r="GB13" s="297">
        <v>0</v>
      </c>
      <c r="GC13" s="297">
        <v>0</v>
      </c>
      <c r="GD13" s="297">
        <v>0</v>
      </c>
      <c r="GE13" s="297">
        <v>0</v>
      </c>
      <c r="GF13" s="297">
        <v>0</v>
      </c>
      <c r="GG13" s="297">
        <v>0</v>
      </c>
      <c r="GH13" s="297">
        <v>0</v>
      </c>
      <c r="GI13" s="297">
        <v>0</v>
      </c>
      <c r="GJ13" s="297">
        <v>0</v>
      </c>
      <c r="GK13" s="297">
        <v>0</v>
      </c>
      <c r="GL13" s="297">
        <v>0</v>
      </c>
      <c r="GM13" s="297">
        <v>0</v>
      </c>
      <c r="GN13" s="297">
        <v>0</v>
      </c>
      <c r="GO13" s="297">
        <v>0</v>
      </c>
      <c r="GP13" s="297">
        <v>0</v>
      </c>
      <c r="GQ13" s="297">
        <v>0</v>
      </c>
      <c r="GR13" s="297">
        <v>0</v>
      </c>
      <c r="GS13" s="297">
        <v>0</v>
      </c>
      <c r="GT13" s="297">
        <v>0</v>
      </c>
      <c r="GU13" s="297">
        <v>0</v>
      </c>
      <c r="GV13" s="297">
        <v>0</v>
      </c>
      <c r="GW13" s="297">
        <v>0</v>
      </c>
      <c r="GX13" s="297">
        <v>0</v>
      </c>
      <c r="GY13" s="297">
        <v>0</v>
      </c>
      <c r="GZ13" s="297">
        <v>0</v>
      </c>
      <c r="HA13" s="297">
        <v>0</v>
      </c>
      <c r="HB13" s="297">
        <v>0</v>
      </c>
      <c r="HC13" s="297">
        <v>0</v>
      </c>
      <c r="HD13" s="297">
        <v>0</v>
      </c>
      <c r="HE13" s="297">
        <v>0</v>
      </c>
      <c r="HF13" s="297">
        <v>0</v>
      </c>
      <c r="HG13" s="297">
        <v>0</v>
      </c>
      <c r="HH13" s="297">
        <v>0</v>
      </c>
      <c r="HI13" s="297">
        <v>0</v>
      </c>
      <c r="HJ13" s="297">
        <v>0</v>
      </c>
      <c r="HK13" s="297">
        <v>0</v>
      </c>
      <c r="HL13" s="297">
        <v>0</v>
      </c>
      <c r="HM13" s="297">
        <v>0</v>
      </c>
      <c r="HN13" s="297">
        <v>0</v>
      </c>
      <c r="HO13" s="462">
        <v>0</v>
      </c>
      <c r="HP13" s="573"/>
      <c r="HQ13" s="289"/>
      <c r="HR13" s="289"/>
      <c r="HS13" s="542"/>
      <c r="HT13" s="60"/>
    </row>
    <row r="14" spans="1:228" s="5" customFormat="1" ht="12.75" customHeight="1" x14ac:dyDescent="0.25">
      <c r="A14" s="315" t="s">
        <v>74</v>
      </c>
      <c r="B14" s="315" t="s">
        <v>126</v>
      </c>
      <c r="C14" s="297" t="s">
        <v>92</v>
      </c>
      <c r="D14" s="297">
        <v>10.48313892</v>
      </c>
      <c r="E14" s="297">
        <v>11.178286579999998</v>
      </c>
      <c r="F14" s="297">
        <v>31.527466689999997</v>
      </c>
      <c r="G14" s="297">
        <v>35.202967770000001</v>
      </c>
      <c r="H14" s="297">
        <v>86.193765729999996</v>
      </c>
      <c r="I14" s="297">
        <v>92.177480299999999</v>
      </c>
      <c r="J14" s="297">
        <v>91.848988439999999</v>
      </c>
      <c r="K14" s="297">
        <v>91.804166179999996</v>
      </c>
      <c r="L14" s="297">
        <v>100.21515097</v>
      </c>
      <c r="M14" s="297">
        <v>110.42741556</v>
      </c>
      <c r="N14" s="297">
        <v>111.36524627999999</v>
      </c>
      <c r="O14" s="297">
        <v>121.22581451000001</v>
      </c>
      <c r="P14" s="297">
        <v>127.02302326</v>
      </c>
      <c r="Q14" s="297">
        <v>131.85369996</v>
      </c>
      <c r="R14" s="297">
        <v>147.2408422</v>
      </c>
      <c r="S14" s="297">
        <v>150.15814685999999</v>
      </c>
      <c r="T14" s="297">
        <v>152.58369749000002</v>
      </c>
      <c r="U14" s="297">
        <v>157.35363539000005</v>
      </c>
      <c r="V14" s="297">
        <v>159.33942130000005</v>
      </c>
      <c r="W14" s="297">
        <v>171.04262406999999</v>
      </c>
      <c r="X14" s="297">
        <v>180.47049665</v>
      </c>
      <c r="Y14" s="297">
        <v>182.06992065</v>
      </c>
      <c r="Z14" s="297">
        <v>180.59606137</v>
      </c>
      <c r="AA14" s="297">
        <v>188.05340008000002</v>
      </c>
      <c r="AB14" s="297">
        <v>191.02465438999999</v>
      </c>
      <c r="AC14" s="297">
        <v>218.43663950000001</v>
      </c>
      <c r="AD14" s="297">
        <v>238.43912911999999</v>
      </c>
      <c r="AE14" s="297">
        <v>238.37461345</v>
      </c>
      <c r="AF14" s="297">
        <v>240.02567046999999</v>
      </c>
      <c r="AG14" s="297">
        <v>242.97039369999999</v>
      </c>
      <c r="AH14" s="297">
        <v>240.18321083000001</v>
      </c>
      <c r="AI14" s="297">
        <v>267.21389728000003</v>
      </c>
      <c r="AJ14" s="297">
        <v>294.42396732999998</v>
      </c>
      <c r="AK14" s="297">
        <v>295.16629358</v>
      </c>
      <c r="AL14" s="297">
        <v>312.50177000999997</v>
      </c>
      <c r="AM14" s="297">
        <v>310.79815673000002</v>
      </c>
      <c r="AN14" s="297">
        <v>314.44419384000003</v>
      </c>
      <c r="AO14" s="297">
        <v>329.20747425000002</v>
      </c>
      <c r="AP14" s="297">
        <v>337.55130595000003</v>
      </c>
      <c r="AQ14" s="297">
        <v>346.71494296999998</v>
      </c>
      <c r="AR14" s="297">
        <v>361.13571974000001</v>
      </c>
      <c r="AS14" s="297">
        <v>369.56804503000001</v>
      </c>
      <c r="AT14" s="297">
        <v>377.15411205999999</v>
      </c>
      <c r="AU14" s="297">
        <v>348.82690194000003</v>
      </c>
      <c r="AV14" s="297">
        <v>346.90692797999998</v>
      </c>
      <c r="AW14" s="297">
        <v>370.74846738999997</v>
      </c>
      <c r="AX14" s="297">
        <v>395.14694866000002</v>
      </c>
      <c r="AY14" s="297">
        <v>342.26930886999997</v>
      </c>
      <c r="AZ14" s="297">
        <v>280.81588897</v>
      </c>
      <c r="BA14" s="297">
        <v>259.50186166999998</v>
      </c>
      <c r="BB14" s="297">
        <v>354.14809265999997</v>
      </c>
      <c r="BC14" s="297">
        <v>452.59657951999998</v>
      </c>
      <c r="BD14" s="297">
        <v>467.61716441999999</v>
      </c>
      <c r="BE14" s="297">
        <v>464.14550437000003</v>
      </c>
      <c r="BF14" s="297">
        <v>487.73057635999999</v>
      </c>
      <c r="BG14" s="297">
        <v>483.27866377999999</v>
      </c>
      <c r="BH14" s="297">
        <v>619.87537445999999</v>
      </c>
      <c r="BI14" s="297">
        <v>552.73068290000003</v>
      </c>
      <c r="BJ14" s="297">
        <v>687.34241055999996</v>
      </c>
      <c r="BK14" s="297">
        <v>737.66272097000001</v>
      </c>
      <c r="BL14" s="297">
        <v>1021.3670684</v>
      </c>
      <c r="BM14" s="297">
        <v>795.53689555000005</v>
      </c>
      <c r="BN14" s="297">
        <v>814.66098221000004</v>
      </c>
      <c r="BO14" s="297">
        <v>790.90511501000003</v>
      </c>
      <c r="BP14" s="297">
        <v>774.48949573000004</v>
      </c>
      <c r="BQ14" s="297">
        <v>800.31057047000002</v>
      </c>
      <c r="BR14" s="297">
        <v>799.86004581999998</v>
      </c>
      <c r="BS14" s="297">
        <v>651.09842879999997</v>
      </c>
      <c r="BT14" s="297">
        <v>656.74579061999998</v>
      </c>
      <c r="BU14" s="297">
        <v>830.03810438000005</v>
      </c>
      <c r="BV14" s="297">
        <v>701.34348604000002</v>
      </c>
      <c r="BW14" s="297">
        <v>750.60140409999997</v>
      </c>
      <c r="BX14" s="297">
        <v>716.69089174999999</v>
      </c>
      <c r="BY14" s="297">
        <v>723.93633503000001</v>
      </c>
      <c r="BZ14" s="297">
        <v>691.67072356000006</v>
      </c>
      <c r="CA14" s="297">
        <v>558.05595426000002</v>
      </c>
      <c r="CB14" s="297">
        <v>581.82487687000003</v>
      </c>
      <c r="CC14" s="297">
        <v>552.71330399999999</v>
      </c>
      <c r="CD14" s="297">
        <v>472.10341319000003</v>
      </c>
      <c r="CE14" s="297">
        <v>532.43673254999999</v>
      </c>
      <c r="CF14" s="297">
        <v>533.00305656</v>
      </c>
      <c r="CG14" s="297">
        <v>539.54737709000005</v>
      </c>
      <c r="CH14" s="297">
        <v>537.35082713999998</v>
      </c>
      <c r="CI14" s="297">
        <v>579.29864364000002</v>
      </c>
      <c r="CJ14" s="297">
        <v>480.80614607000001</v>
      </c>
      <c r="CK14" s="297">
        <v>457.46996194000002</v>
      </c>
      <c r="CL14" s="297">
        <v>420.28628415999998</v>
      </c>
      <c r="CM14" s="297">
        <v>381.75940341</v>
      </c>
      <c r="CN14" s="297">
        <v>288.42999925999999</v>
      </c>
      <c r="CO14" s="297">
        <v>289.01270751999999</v>
      </c>
      <c r="CP14" s="297">
        <v>289.51023521000002</v>
      </c>
      <c r="CQ14" s="297">
        <v>390.66524908000002</v>
      </c>
      <c r="CR14" s="297">
        <v>392.00126301</v>
      </c>
      <c r="CS14" s="297">
        <v>381.17995759000001</v>
      </c>
      <c r="CT14" s="297">
        <v>382.54236040000001</v>
      </c>
      <c r="CU14" s="297">
        <v>340.81613821000002</v>
      </c>
      <c r="CV14" s="297">
        <v>307.36043547000003</v>
      </c>
      <c r="CW14" s="297">
        <v>308.89639939</v>
      </c>
      <c r="CX14" s="297">
        <v>310.20872164000002</v>
      </c>
      <c r="CY14" s="297">
        <v>311.79190778999998</v>
      </c>
      <c r="CZ14" s="297">
        <v>212.53110226999999</v>
      </c>
      <c r="DA14" s="297">
        <v>420.71718086999999</v>
      </c>
      <c r="DB14" s="297">
        <v>420.90777506000001</v>
      </c>
      <c r="DC14" s="297">
        <v>233.92022821</v>
      </c>
      <c r="DD14" s="297">
        <v>232.51417966</v>
      </c>
      <c r="DE14" s="297">
        <v>232.51895203000001</v>
      </c>
      <c r="DF14" s="297">
        <v>234.61568621999999</v>
      </c>
      <c r="DG14" s="297">
        <v>207.95220811999999</v>
      </c>
      <c r="DH14" s="297">
        <v>145</v>
      </c>
      <c r="DI14" s="297">
        <v>168.02637082999999</v>
      </c>
      <c r="DJ14" s="297">
        <v>145</v>
      </c>
      <c r="DK14" s="297">
        <v>145</v>
      </c>
      <c r="DL14" s="297">
        <v>167</v>
      </c>
      <c r="DM14" s="297">
        <v>340.09859275000002</v>
      </c>
      <c r="DN14" s="297">
        <v>340.5</v>
      </c>
      <c r="DO14" s="297">
        <v>340.5</v>
      </c>
      <c r="DP14" s="297">
        <v>340.5</v>
      </c>
      <c r="DQ14" s="297">
        <v>340.5</v>
      </c>
      <c r="DR14" s="297">
        <v>340.5</v>
      </c>
      <c r="DS14" s="297">
        <v>340.5</v>
      </c>
      <c r="DT14" s="297">
        <v>340.5</v>
      </c>
      <c r="DU14" s="297">
        <v>340.5</v>
      </c>
      <c r="DV14" s="297">
        <v>340.5</v>
      </c>
      <c r="DW14" s="297">
        <v>340.5</v>
      </c>
      <c r="DX14" s="297">
        <v>340.5</v>
      </c>
      <c r="DY14" s="297">
        <v>170.1</v>
      </c>
      <c r="DZ14" s="297">
        <v>170.7</v>
      </c>
      <c r="EA14" s="297">
        <v>371.2</v>
      </c>
      <c r="EB14" s="297">
        <v>371.8</v>
      </c>
      <c r="EC14" s="297">
        <v>373</v>
      </c>
      <c r="ED14" s="297">
        <v>498.3</v>
      </c>
      <c r="EE14" s="297">
        <v>498.9</v>
      </c>
      <c r="EF14" s="297">
        <v>587.79999999999995</v>
      </c>
      <c r="EG14" s="297">
        <v>626.79999999999995</v>
      </c>
      <c r="EH14" s="297">
        <v>626.6</v>
      </c>
      <c r="EI14" s="297">
        <v>627.6</v>
      </c>
      <c r="EJ14" s="297">
        <v>639</v>
      </c>
      <c r="EK14" s="297">
        <v>462.7</v>
      </c>
      <c r="EL14" s="297">
        <v>682.6</v>
      </c>
      <c r="EM14" s="297">
        <v>682.7</v>
      </c>
      <c r="EN14" s="297">
        <v>682.9</v>
      </c>
      <c r="EO14" s="297">
        <v>683.2</v>
      </c>
      <c r="EP14" s="297">
        <v>876.3</v>
      </c>
      <c r="EQ14" s="297">
        <v>1066.8</v>
      </c>
      <c r="ER14" s="297">
        <v>1236.1699653000001</v>
      </c>
      <c r="ES14" s="297">
        <v>854.5</v>
      </c>
      <c r="ET14" s="297">
        <v>962.5</v>
      </c>
      <c r="EU14" s="297">
        <v>961.5</v>
      </c>
      <c r="EV14" s="297">
        <v>1285.3</v>
      </c>
      <c r="EW14" s="297">
        <v>1466.7</v>
      </c>
      <c r="EX14" s="297">
        <v>1521.8</v>
      </c>
      <c r="EY14" s="297">
        <v>1717.1</v>
      </c>
      <c r="EZ14" s="297">
        <v>1731.5</v>
      </c>
      <c r="FA14" s="297">
        <v>1599</v>
      </c>
      <c r="FB14" s="297">
        <v>1589.5</v>
      </c>
      <c r="FC14" s="297">
        <v>1608.9</v>
      </c>
      <c r="FD14" s="297">
        <v>1617.7</v>
      </c>
      <c r="FE14" s="297">
        <v>1527.7</v>
      </c>
      <c r="FF14" s="297">
        <v>1595.4</v>
      </c>
      <c r="FG14" s="297">
        <v>1597.7</v>
      </c>
      <c r="FH14" s="297">
        <v>1496.2</v>
      </c>
      <c r="FI14" s="297">
        <v>1633.3</v>
      </c>
      <c r="FJ14" s="297">
        <v>1796.88182336</v>
      </c>
      <c r="FK14" s="297">
        <v>2322.3000000000002</v>
      </c>
      <c r="FL14" s="297">
        <v>2328</v>
      </c>
      <c r="FM14" s="297">
        <v>2343</v>
      </c>
      <c r="FN14" s="297">
        <v>2474.5</v>
      </c>
      <c r="FO14" s="297">
        <v>2341.1</v>
      </c>
      <c r="FP14" s="297">
        <v>2373.6</v>
      </c>
      <c r="FQ14" s="297">
        <v>1992.5</v>
      </c>
      <c r="FR14" s="297">
        <v>2374.8000000000002</v>
      </c>
      <c r="FS14" s="297">
        <v>2377.1</v>
      </c>
      <c r="FT14" s="297">
        <v>2419.1999999999998</v>
      </c>
      <c r="FU14" s="297">
        <v>2239.9</v>
      </c>
      <c r="FV14" s="297">
        <v>2389.1</v>
      </c>
      <c r="FW14" s="297">
        <v>1998.3470227400001</v>
      </c>
      <c r="FX14" s="297">
        <v>2338.8000000000002</v>
      </c>
      <c r="FY14" s="297">
        <v>2340.4</v>
      </c>
      <c r="FZ14" s="297">
        <v>2349.4</v>
      </c>
      <c r="GA14" s="297">
        <v>2409.1</v>
      </c>
      <c r="GB14" s="297">
        <v>2804.2</v>
      </c>
      <c r="GC14" s="297">
        <v>2798.1</v>
      </c>
      <c r="GD14" s="297">
        <v>2704.8</v>
      </c>
      <c r="GE14" s="297">
        <v>2391.6999999999998</v>
      </c>
      <c r="GF14" s="297">
        <v>2375.1999999999998</v>
      </c>
      <c r="GG14" s="297">
        <v>2405.6</v>
      </c>
      <c r="GH14" s="297">
        <v>2949.8</v>
      </c>
      <c r="GI14" s="297">
        <v>4150.6000000000004</v>
      </c>
      <c r="GJ14" s="297">
        <v>4435.8</v>
      </c>
      <c r="GK14" s="297">
        <v>4481.8999999999996</v>
      </c>
      <c r="GL14" s="297">
        <v>4253.5</v>
      </c>
      <c r="GM14" s="297">
        <v>4337.6000000000004</v>
      </c>
      <c r="GN14" s="297">
        <v>4476.8999999999996</v>
      </c>
      <c r="GO14" s="297">
        <v>4262</v>
      </c>
      <c r="GP14" s="297">
        <v>4263.7</v>
      </c>
      <c r="GQ14" s="297">
        <v>4234.5</v>
      </c>
      <c r="GR14" s="297">
        <v>3276.3</v>
      </c>
      <c r="GS14" s="297">
        <v>3558.6</v>
      </c>
      <c r="GT14" s="297">
        <v>3567.2</v>
      </c>
      <c r="GU14" s="297">
        <v>3593.7</v>
      </c>
      <c r="GV14" s="297">
        <v>3667</v>
      </c>
      <c r="GW14" s="297">
        <v>3865.4</v>
      </c>
      <c r="GX14" s="297">
        <v>3340.4</v>
      </c>
      <c r="GY14" s="297">
        <v>3145.5</v>
      </c>
      <c r="GZ14" s="297">
        <v>3145.9</v>
      </c>
      <c r="HA14" s="297">
        <v>3183.3</v>
      </c>
      <c r="HB14" s="297">
        <v>2985.5</v>
      </c>
      <c r="HC14" s="297">
        <v>3332.6</v>
      </c>
      <c r="HD14" s="297">
        <v>2940.3</v>
      </c>
      <c r="HE14" s="297">
        <v>2653</v>
      </c>
      <c r="HF14" s="297">
        <v>2870.3</v>
      </c>
      <c r="HG14" s="297">
        <v>2652.3</v>
      </c>
      <c r="HH14" s="297">
        <v>2520.6</v>
      </c>
      <c r="HI14" s="297">
        <v>2489.3000000000002</v>
      </c>
      <c r="HJ14" s="297">
        <v>2404.3000000000002</v>
      </c>
      <c r="HK14" s="297">
        <v>2406.1999999999998</v>
      </c>
      <c r="HL14" s="297">
        <v>2756.6</v>
      </c>
      <c r="HM14" s="297">
        <v>2762.3</v>
      </c>
      <c r="HN14" s="297">
        <v>2272.1999999999998</v>
      </c>
      <c r="HO14" s="462">
        <v>2461.5</v>
      </c>
      <c r="HP14" s="573"/>
      <c r="HQ14" s="289"/>
      <c r="HR14" s="289"/>
      <c r="HS14" s="289"/>
      <c r="HT14" s="60"/>
    </row>
    <row r="15" spans="1:228" s="5" customFormat="1" ht="12.75" customHeight="1" x14ac:dyDescent="0.25">
      <c r="A15" s="469" t="s">
        <v>429</v>
      </c>
      <c r="B15" s="316" t="s">
        <v>430</v>
      </c>
      <c r="C15" s="298" t="s">
        <v>92</v>
      </c>
      <c r="D15" s="299">
        <v>0</v>
      </c>
      <c r="E15" s="299">
        <v>0</v>
      </c>
      <c r="F15" s="299">
        <v>0</v>
      </c>
      <c r="G15" s="299">
        <v>0</v>
      </c>
      <c r="H15" s="299">
        <v>0</v>
      </c>
      <c r="I15" s="299">
        <v>0</v>
      </c>
      <c r="J15" s="299">
        <v>0</v>
      </c>
      <c r="K15" s="299">
        <v>0</v>
      </c>
      <c r="L15" s="299">
        <v>0</v>
      </c>
      <c r="M15" s="299">
        <v>0</v>
      </c>
      <c r="N15" s="299">
        <v>0</v>
      </c>
      <c r="O15" s="299">
        <v>0</v>
      </c>
      <c r="P15" s="299">
        <v>0</v>
      </c>
      <c r="Q15" s="299">
        <v>0</v>
      </c>
      <c r="R15" s="299">
        <v>0</v>
      </c>
      <c r="S15" s="299">
        <v>0</v>
      </c>
      <c r="T15" s="299">
        <v>0</v>
      </c>
      <c r="U15" s="299">
        <v>0</v>
      </c>
      <c r="V15" s="299">
        <v>0</v>
      </c>
      <c r="W15" s="299">
        <v>0</v>
      </c>
      <c r="X15" s="299">
        <v>0</v>
      </c>
      <c r="Y15" s="299">
        <v>0</v>
      </c>
      <c r="Z15" s="299">
        <v>0</v>
      </c>
      <c r="AA15" s="299">
        <v>0</v>
      </c>
      <c r="AB15" s="299">
        <v>0</v>
      </c>
      <c r="AC15" s="299">
        <v>0</v>
      </c>
      <c r="AD15" s="299">
        <v>0</v>
      </c>
      <c r="AE15" s="299">
        <v>0</v>
      </c>
      <c r="AF15" s="299">
        <v>0</v>
      </c>
      <c r="AG15" s="299">
        <v>0</v>
      </c>
      <c r="AH15" s="299">
        <v>0</v>
      </c>
      <c r="AI15" s="299">
        <v>0</v>
      </c>
      <c r="AJ15" s="299">
        <v>0</v>
      </c>
      <c r="AK15" s="299">
        <v>0</v>
      </c>
      <c r="AL15" s="299">
        <v>0</v>
      </c>
      <c r="AM15" s="299">
        <v>0</v>
      </c>
      <c r="AN15" s="299">
        <v>0</v>
      </c>
      <c r="AO15" s="299">
        <v>0</v>
      </c>
      <c r="AP15" s="299">
        <v>0</v>
      </c>
      <c r="AQ15" s="299">
        <v>0</v>
      </c>
      <c r="AR15" s="299">
        <v>0</v>
      </c>
      <c r="AS15" s="299">
        <v>0</v>
      </c>
      <c r="AT15" s="299">
        <v>0</v>
      </c>
      <c r="AU15" s="299">
        <v>0</v>
      </c>
      <c r="AV15" s="299">
        <v>21.184888969999999</v>
      </c>
      <c r="AW15" s="299">
        <v>30.791579630000001</v>
      </c>
      <c r="AX15" s="299">
        <v>31.167839560000001</v>
      </c>
      <c r="AY15" s="299">
        <v>27.668471929999999</v>
      </c>
      <c r="AZ15" s="299">
        <v>28.028414680000001</v>
      </c>
      <c r="BA15" s="299">
        <v>27.725453089999998</v>
      </c>
      <c r="BB15" s="299">
        <v>26.827571249999998</v>
      </c>
      <c r="BC15" s="299">
        <v>0</v>
      </c>
      <c r="BD15" s="299">
        <v>0</v>
      </c>
      <c r="BE15" s="299">
        <v>0</v>
      </c>
      <c r="BF15" s="299">
        <v>0</v>
      </c>
      <c r="BG15" s="299">
        <v>0</v>
      </c>
      <c r="BH15" s="299">
        <v>0</v>
      </c>
      <c r="BI15" s="299">
        <v>0</v>
      </c>
      <c r="BJ15" s="299">
        <v>0</v>
      </c>
      <c r="BK15" s="299">
        <v>0</v>
      </c>
      <c r="BL15" s="299">
        <v>0</v>
      </c>
      <c r="BM15" s="299">
        <v>0</v>
      </c>
      <c r="BN15" s="299">
        <v>0</v>
      </c>
      <c r="BO15" s="299">
        <v>0</v>
      </c>
      <c r="BP15" s="299">
        <v>0</v>
      </c>
      <c r="BQ15" s="299">
        <v>0</v>
      </c>
      <c r="BR15" s="299">
        <v>0</v>
      </c>
      <c r="BS15" s="299">
        <v>0</v>
      </c>
      <c r="BT15" s="299">
        <v>0</v>
      </c>
      <c r="BU15" s="299">
        <v>0</v>
      </c>
      <c r="BV15" s="299">
        <v>0</v>
      </c>
      <c r="BW15" s="299">
        <v>0</v>
      </c>
      <c r="BX15" s="299">
        <v>0</v>
      </c>
      <c r="BY15" s="299">
        <v>0</v>
      </c>
      <c r="BZ15" s="299">
        <v>0</v>
      </c>
      <c r="CA15" s="299">
        <v>0</v>
      </c>
      <c r="CB15" s="299">
        <v>0</v>
      </c>
      <c r="CC15" s="299">
        <v>0</v>
      </c>
      <c r="CD15" s="299">
        <v>0</v>
      </c>
      <c r="CE15" s="299">
        <v>0</v>
      </c>
      <c r="CF15" s="299">
        <v>0</v>
      </c>
      <c r="CG15" s="299">
        <v>0</v>
      </c>
      <c r="CH15" s="299">
        <v>0</v>
      </c>
      <c r="CI15" s="299">
        <v>0</v>
      </c>
      <c r="CJ15" s="299">
        <v>0</v>
      </c>
      <c r="CK15" s="299">
        <v>0</v>
      </c>
      <c r="CL15" s="299">
        <v>0</v>
      </c>
      <c r="CM15" s="299">
        <v>0</v>
      </c>
      <c r="CN15" s="299">
        <v>0</v>
      </c>
      <c r="CO15" s="299">
        <v>0</v>
      </c>
      <c r="CP15" s="299">
        <v>0</v>
      </c>
      <c r="CQ15" s="299">
        <v>0</v>
      </c>
      <c r="CR15" s="299">
        <v>0</v>
      </c>
      <c r="CS15" s="299">
        <v>0</v>
      </c>
      <c r="CT15" s="299">
        <v>0</v>
      </c>
      <c r="CU15" s="299">
        <v>0</v>
      </c>
      <c r="CV15" s="299">
        <v>0</v>
      </c>
      <c r="CW15" s="299">
        <v>0</v>
      </c>
      <c r="CX15" s="299">
        <v>0</v>
      </c>
      <c r="CY15" s="299">
        <v>0</v>
      </c>
      <c r="CZ15" s="299">
        <v>0</v>
      </c>
      <c r="DA15" s="299">
        <v>0</v>
      </c>
      <c r="DB15" s="299">
        <v>0</v>
      </c>
      <c r="DC15" s="299">
        <v>0</v>
      </c>
      <c r="DD15" s="299">
        <v>0</v>
      </c>
      <c r="DE15" s="299">
        <v>0</v>
      </c>
      <c r="DF15" s="299">
        <v>0</v>
      </c>
      <c r="DG15" s="299">
        <v>0</v>
      </c>
      <c r="DH15" s="299">
        <v>0</v>
      </c>
      <c r="DI15" s="299">
        <v>0</v>
      </c>
      <c r="DJ15" s="299">
        <v>0</v>
      </c>
      <c r="DK15" s="299">
        <v>0</v>
      </c>
      <c r="DL15" s="299">
        <v>0</v>
      </c>
      <c r="DM15" s="299">
        <v>0</v>
      </c>
      <c r="DN15" s="299">
        <v>0</v>
      </c>
      <c r="DO15" s="299">
        <v>0</v>
      </c>
      <c r="DP15" s="299">
        <v>0</v>
      </c>
      <c r="DQ15" s="299">
        <v>0</v>
      </c>
      <c r="DR15" s="299">
        <v>0</v>
      </c>
      <c r="DS15" s="299">
        <v>0</v>
      </c>
      <c r="DT15" s="299">
        <v>0</v>
      </c>
      <c r="DU15" s="299">
        <v>0</v>
      </c>
      <c r="DV15" s="299">
        <v>0</v>
      </c>
      <c r="DW15" s="299">
        <v>0</v>
      </c>
      <c r="DX15" s="299">
        <v>0</v>
      </c>
      <c r="DY15" s="299">
        <v>0</v>
      </c>
      <c r="DZ15" s="299">
        <v>0</v>
      </c>
      <c r="EA15" s="299">
        <v>0</v>
      </c>
      <c r="EB15" s="299">
        <v>0</v>
      </c>
      <c r="EC15" s="299">
        <v>0</v>
      </c>
      <c r="ED15" s="299">
        <v>0</v>
      </c>
      <c r="EE15" s="299">
        <v>0</v>
      </c>
      <c r="EF15" s="299">
        <v>0</v>
      </c>
      <c r="EG15" s="299">
        <v>0</v>
      </c>
      <c r="EH15" s="299">
        <v>0</v>
      </c>
      <c r="EI15" s="299">
        <v>0</v>
      </c>
      <c r="EJ15" s="299">
        <v>0</v>
      </c>
      <c r="EK15" s="299">
        <v>0</v>
      </c>
      <c r="EL15" s="299">
        <v>0</v>
      </c>
      <c r="EM15" s="299">
        <v>0</v>
      </c>
      <c r="EN15" s="299">
        <v>0</v>
      </c>
      <c r="EO15" s="299">
        <v>0</v>
      </c>
      <c r="EP15" s="299">
        <v>0</v>
      </c>
      <c r="EQ15" s="299">
        <v>23.519629720000001</v>
      </c>
      <c r="ER15" s="299">
        <v>65.115769029999996</v>
      </c>
      <c r="ES15" s="299">
        <v>25.2</v>
      </c>
      <c r="ET15" s="299">
        <v>25.7</v>
      </c>
      <c r="EU15" s="299">
        <v>0</v>
      </c>
      <c r="EV15" s="299">
        <v>0</v>
      </c>
      <c r="EW15" s="299">
        <v>0</v>
      </c>
      <c r="EX15" s="299">
        <v>0</v>
      </c>
      <c r="EY15" s="299">
        <v>0</v>
      </c>
      <c r="EZ15" s="299">
        <v>0</v>
      </c>
      <c r="FA15" s="299">
        <v>0</v>
      </c>
      <c r="FB15" s="299">
        <v>0</v>
      </c>
      <c r="FC15" s="299">
        <v>0</v>
      </c>
      <c r="FD15" s="299">
        <v>0</v>
      </c>
      <c r="FE15" s="299">
        <v>0</v>
      </c>
      <c r="FF15" s="299">
        <v>0</v>
      </c>
      <c r="FG15" s="299">
        <v>55.5</v>
      </c>
      <c r="FH15" s="299">
        <v>62.7</v>
      </c>
      <c r="FI15" s="299">
        <v>0</v>
      </c>
      <c r="FJ15" s="299">
        <v>0</v>
      </c>
      <c r="FK15" s="299">
        <v>0</v>
      </c>
      <c r="FL15" s="299">
        <v>0</v>
      </c>
      <c r="FM15" s="299">
        <v>0</v>
      </c>
      <c r="FN15" s="299">
        <v>0</v>
      </c>
      <c r="FO15" s="299">
        <v>0</v>
      </c>
      <c r="FP15" s="299">
        <v>0</v>
      </c>
      <c r="FQ15" s="299">
        <v>0</v>
      </c>
      <c r="FR15" s="299">
        <v>0</v>
      </c>
      <c r="FS15" s="299">
        <v>0</v>
      </c>
      <c r="FT15" s="299">
        <v>0</v>
      </c>
      <c r="FU15" s="299">
        <v>0</v>
      </c>
      <c r="FV15" s="299">
        <v>0</v>
      </c>
      <c r="FW15" s="299">
        <v>0</v>
      </c>
      <c r="FX15" s="299">
        <v>0</v>
      </c>
      <c r="FY15" s="299">
        <v>0</v>
      </c>
      <c r="FZ15" s="299">
        <v>0</v>
      </c>
      <c r="GA15" s="299">
        <v>0</v>
      </c>
      <c r="GB15" s="299">
        <v>0</v>
      </c>
      <c r="GC15" s="299">
        <v>0</v>
      </c>
      <c r="GD15" s="299">
        <v>0</v>
      </c>
      <c r="GE15" s="299">
        <v>0</v>
      </c>
      <c r="GF15" s="299">
        <v>0</v>
      </c>
      <c r="GG15" s="299">
        <v>0</v>
      </c>
      <c r="GH15" s="299">
        <v>0</v>
      </c>
      <c r="GI15" s="299">
        <v>0</v>
      </c>
      <c r="GJ15" s="299">
        <v>0</v>
      </c>
      <c r="GK15" s="299">
        <v>0</v>
      </c>
      <c r="GL15" s="299">
        <v>0</v>
      </c>
      <c r="GM15" s="299">
        <v>0</v>
      </c>
      <c r="GN15" s="299">
        <v>0</v>
      </c>
      <c r="GO15" s="299">
        <v>0</v>
      </c>
      <c r="GP15" s="299">
        <v>0</v>
      </c>
      <c r="GQ15" s="299">
        <v>0</v>
      </c>
      <c r="GR15" s="299">
        <v>0</v>
      </c>
      <c r="GS15" s="299">
        <v>0</v>
      </c>
      <c r="GT15" s="299">
        <v>0</v>
      </c>
      <c r="GU15" s="299">
        <v>0</v>
      </c>
      <c r="GV15" s="299">
        <v>0</v>
      </c>
      <c r="GW15" s="299">
        <v>0</v>
      </c>
      <c r="GX15" s="299">
        <v>0</v>
      </c>
      <c r="GY15" s="299">
        <v>0</v>
      </c>
      <c r="GZ15" s="299">
        <v>0</v>
      </c>
      <c r="HA15" s="299">
        <v>0</v>
      </c>
      <c r="HB15" s="299">
        <v>344.7</v>
      </c>
      <c r="HC15" s="299">
        <v>891.9</v>
      </c>
      <c r="HD15" s="299">
        <v>996.4</v>
      </c>
      <c r="HE15" s="299">
        <v>1117.9000000000001</v>
      </c>
      <c r="HF15" s="299">
        <v>1148.5999999999999</v>
      </c>
      <c r="HG15" s="299">
        <v>909.3</v>
      </c>
      <c r="HH15" s="299">
        <v>1762.3</v>
      </c>
      <c r="HI15" s="299">
        <v>1734.8</v>
      </c>
      <c r="HJ15" s="299">
        <v>1052</v>
      </c>
      <c r="HK15" s="299">
        <v>1361.4</v>
      </c>
      <c r="HL15" s="299">
        <v>992.8</v>
      </c>
      <c r="HM15" s="299">
        <v>1869.6</v>
      </c>
      <c r="HN15" s="299">
        <v>2729.7</v>
      </c>
      <c r="HO15" s="471">
        <v>2804.3</v>
      </c>
      <c r="HP15" s="573"/>
      <c r="HQ15" s="590"/>
      <c r="HR15" s="289"/>
      <c r="HS15" s="542"/>
      <c r="HT15" s="60"/>
    </row>
    <row r="16" spans="1:228" s="5" customFormat="1" ht="12.75" customHeight="1" x14ac:dyDescent="0.25">
      <c r="A16" s="315" t="s">
        <v>431</v>
      </c>
      <c r="B16" s="315" t="s">
        <v>432</v>
      </c>
      <c r="C16" s="297" t="s">
        <v>92</v>
      </c>
      <c r="D16" s="297">
        <v>0</v>
      </c>
      <c r="E16" s="297">
        <v>0</v>
      </c>
      <c r="F16" s="297">
        <v>0</v>
      </c>
      <c r="G16" s="297">
        <v>0</v>
      </c>
      <c r="H16" s="297">
        <v>0</v>
      </c>
      <c r="I16" s="297">
        <v>0</v>
      </c>
      <c r="J16" s="297">
        <v>0</v>
      </c>
      <c r="K16" s="297">
        <v>0</v>
      </c>
      <c r="L16" s="297">
        <v>0</v>
      </c>
      <c r="M16" s="297">
        <v>0</v>
      </c>
      <c r="N16" s="297">
        <v>0</v>
      </c>
      <c r="O16" s="297">
        <v>0</v>
      </c>
      <c r="P16" s="297">
        <v>0</v>
      </c>
      <c r="Q16" s="297">
        <v>0</v>
      </c>
      <c r="R16" s="297">
        <v>0</v>
      </c>
      <c r="S16" s="297">
        <v>0</v>
      </c>
      <c r="T16" s="297">
        <v>0</v>
      </c>
      <c r="U16" s="297">
        <v>0</v>
      </c>
      <c r="V16" s="297">
        <v>0</v>
      </c>
      <c r="W16" s="297">
        <v>0</v>
      </c>
      <c r="X16" s="297">
        <v>0</v>
      </c>
      <c r="Y16" s="297">
        <v>0</v>
      </c>
      <c r="Z16" s="297">
        <v>0</v>
      </c>
      <c r="AA16" s="297">
        <v>0</v>
      </c>
      <c r="AB16" s="297">
        <v>0</v>
      </c>
      <c r="AC16" s="297">
        <v>0</v>
      </c>
      <c r="AD16" s="297">
        <v>0</v>
      </c>
      <c r="AE16" s="297">
        <v>0</v>
      </c>
      <c r="AF16" s="297">
        <v>0</v>
      </c>
      <c r="AG16" s="297">
        <v>0</v>
      </c>
      <c r="AH16" s="297">
        <v>0</v>
      </c>
      <c r="AI16" s="297">
        <v>0</v>
      </c>
      <c r="AJ16" s="297">
        <v>0</v>
      </c>
      <c r="AK16" s="297">
        <v>0</v>
      </c>
      <c r="AL16" s="297">
        <v>0</v>
      </c>
      <c r="AM16" s="297">
        <v>0</v>
      </c>
      <c r="AN16" s="297">
        <v>0</v>
      </c>
      <c r="AO16" s="297">
        <v>0</v>
      </c>
      <c r="AP16" s="297">
        <v>0</v>
      </c>
      <c r="AQ16" s="297">
        <v>0</v>
      </c>
      <c r="AR16" s="297">
        <v>0</v>
      </c>
      <c r="AS16" s="297">
        <v>0</v>
      </c>
      <c r="AT16" s="297">
        <v>0</v>
      </c>
      <c r="AU16" s="297">
        <v>0</v>
      </c>
      <c r="AV16" s="297">
        <v>21.184888969999999</v>
      </c>
      <c r="AW16" s="297">
        <v>30.791579630000001</v>
      </c>
      <c r="AX16" s="297">
        <v>31.167839560000001</v>
      </c>
      <c r="AY16" s="297">
        <v>27.668471929999999</v>
      </c>
      <c r="AZ16" s="297">
        <v>28.028414680000001</v>
      </c>
      <c r="BA16" s="297">
        <v>27.725453089999998</v>
      </c>
      <c r="BB16" s="297">
        <v>26.827571249999998</v>
      </c>
      <c r="BC16" s="297">
        <v>0</v>
      </c>
      <c r="BD16" s="297">
        <v>0</v>
      </c>
      <c r="BE16" s="297">
        <v>0</v>
      </c>
      <c r="BF16" s="297">
        <v>0</v>
      </c>
      <c r="BG16" s="297">
        <v>0</v>
      </c>
      <c r="BH16" s="297">
        <v>0</v>
      </c>
      <c r="BI16" s="297">
        <v>0</v>
      </c>
      <c r="BJ16" s="297">
        <v>0</v>
      </c>
      <c r="BK16" s="297">
        <v>0</v>
      </c>
      <c r="BL16" s="297">
        <v>0</v>
      </c>
      <c r="BM16" s="297">
        <v>0</v>
      </c>
      <c r="BN16" s="297">
        <v>0</v>
      </c>
      <c r="BO16" s="297">
        <v>0</v>
      </c>
      <c r="BP16" s="297">
        <v>0</v>
      </c>
      <c r="BQ16" s="297">
        <v>0</v>
      </c>
      <c r="BR16" s="297">
        <v>0</v>
      </c>
      <c r="BS16" s="297">
        <v>0</v>
      </c>
      <c r="BT16" s="297">
        <v>0</v>
      </c>
      <c r="BU16" s="297">
        <v>0</v>
      </c>
      <c r="BV16" s="297">
        <v>0</v>
      </c>
      <c r="BW16" s="297">
        <v>0</v>
      </c>
      <c r="BX16" s="297">
        <v>0</v>
      </c>
      <c r="BY16" s="297">
        <v>0</v>
      </c>
      <c r="BZ16" s="297">
        <v>0</v>
      </c>
      <c r="CA16" s="297">
        <v>0</v>
      </c>
      <c r="CB16" s="297">
        <v>0</v>
      </c>
      <c r="CC16" s="297">
        <v>0</v>
      </c>
      <c r="CD16" s="297">
        <v>0</v>
      </c>
      <c r="CE16" s="297">
        <v>0</v>
      </c>
      <c r="CF16" s="297">
        <v>0</v>
      </c>
      <c r="CG16" s="297">
        <v>0</v>
      </c>
      <c r="CH16" s="297">
        <v>0</v>
      </c>
      <c r="CI16" s="297">
        <v>0</v>
      </c>
      <c r="CJ16" s="297">
        <v>0</v>
      </c>
      <c r="CK16" s="297">
        <v>0</v>
      </c>
      <c r="CL16" s="297">
        <v>0</v>
      </c>
      <c r="CM16" s="297">
        <v>0</v>
      </c>
      <c r="CN16" s="297">
        <v>0</v>
      </c>
      <c r="CO16" s="297">
        <v>0</v>
      </c>
      <c r="CP16" s="297">
        <v>0</v>
      </c>
      <c r="CQ16" s="297">
        <v>0</v>
      </c>
      <c r="CR16" s="297">
        <v>0</v>
      </c>
      <c r="CS16" s="297">
        <v>0</v>
      </c>
      <c r="CT16" s="297">
        <v>0</v>
      </c>
      <c r="CU16" s="297">
        <v>0</v>
      </c>
      <c r="CV16" s="297">
        <v>0</v>
      </c>
      <c r="CW16" s="297">
        <v>0</v>
      </c>
      <c r="CX16" s="297">
        <v>0</v>
      </c>
      <c r="CY16" s="297">
        <v>0</v>
      </c>
      <c r="CZ16" s="297">
        <v>0</v>
      </c>
      <c r="DA16" s="297">
        <v>0</v>
      </c>
      <c r="DB16" s="297">
        <v>0</v>
      </c>
      <c r="DC16" s="297">
        <v>0</v>
      </c>
      <c r="DD16" s="297">
        <v>0</v>
      </c>
      <c r="DE16" s="297">
        <v>0</v>
      </c>
      <c r="DF16" s="297">
        <v>0</v>
      </c>
      <c r="DG16" s="297">
        <v>0</v>
      </c>
      <c r="DH16" s="297">
        <v>0</v>
      </c>
      <c r="DI16" s="297">
        <v>0</v>
      </c>
      <c r="DJ16" s="297">
        <v>0</v>
      </c>
      <c r="DK16" s="297">
        <v>0</v>
      </c>
      <c r="DL16" s="297">
        <v>0</v>
      </c>
      <c r="DM16" s="297">
        <v>0</v>
      </c>
      <c r="DN16" s="297">
        <v>0</v>
      </c>
      <c r="DO16" s="297">
        <v>0</v>
      </c>
      <c r="DP16" s="297">
        <v>0</v>
      </c>
      <c r="DQ16" s="297">
        <v>0</v>
      </c>
      <c r="DR16" s="297">
        <v>0</v>
      </c>
      <c r="DS16" s="297">
        <v>0</v>
      </c>
      <c r="DT16" s="297">
        <v>0</v>
      </c>
      <c r="DU16" s="297">
        <v>0</v>
      </c>
      <c r="DV16" s="297">
        <v>0</v>
      </c>
      <c r="DW16" s="297">
        <v>0</v>
      </c>
      <c r="DX16" s="297">
        <v>0</v>
      </c>
      <c r="DY16" s="297">
        <v>0</v>
      </c>
      <c r="DZ16" s="297">
        <v>0</v>
      </c>
      <c r="EA16" s="297">
        <v>0</v>
      </c>
      <c r="EB16" s="297">
        <v>0</v>
      </c>
      <c r="EC16" s="297">
        <v>0</v>
      </c>
      <c r="ED16" s="297">
        <v>0</v>
      </c>
      <c r="EE16" s="297">
        <v>0</v>
      </c>
      <c r="EF16" s="297">
        <v>0</v>
      </c>
      <c r="EG16" s="297">
        <v>0</v>
      </c>
      <c r="EH16" s="297">
        <v>0</v>
      </c>
      <c r="EI16" s="297">
        <v>0</v>
      </c>
      <c r="EJ16" s="297">
        <v>0</v>
      </c>
      <c r="EK16" s="297">
        <v>0</v>
      </c>
      <c r="EL16" s="297">
        <v>0</v>
      </c>
      <c r="EM16" s="297">
        <v>0</v>
      </c>
      <c r="EN16" s="297">
        <v>0</v>
      </c>
      <c r="EO16" s="297">
        <v>0</v>
      </c>
      <c r="EP16" s="297">
        <v>0</v>
      </c>
      <c r="EQ16" s="297">
        <v>0</v>
      </c>
      <c r="ER16" s="297">
        <v>0</v>
      </c>
      <c r="ES16" s="297">
        <v>25.2</v>
      </c>
      <c r="ET16" s="297">
        <v>25.7</v>
      </c>
      <c r="EU16" s="297">
        <v>0</v>
      </c>
      <c r="EV16" s="297">
        <v>0</v>
      </c>
      <c r="EW16" s="297">
        <v>0</v>
      </c>
      <c r="EX16" s="297">
        <v>0</v>
      </c>
      <c r="EY16" s="297">
        <v>0</v>
      </c>
      <c r="EZ16" s="297">
        <v>0</v>
      </c>
      <c r="FA16" s="297">
        <v>0</v>
      </c>
      <c r="FB16" s="297">
        <v>0</v>
      </c>
      <c r="FC16" s="297">
        <v>0</v>
      </c>
      <c r="FD16" s="297">
        <v>0</v>
      </c>
      <c r="FE16" s="297">
        <v>0</v>
      </c>
      <c r="FF16" s="297">
        <v>0</v>
      </c>
      <c r="FG16" s="297">
        <v>55.5</v>
      </c>
      <c r="FH16" s="297">
        <v>62.7</v>
      </c>
      <c r="FI16" s="297">
        <v>0</v>
      </c>
      <c r="FJ16" s="297">
        <v>0</v>
      </c>
      <c r="FK16" s="297">
        <v>0</v>
      </c>
      <c r="FL16" s="297">
        <v>0</v>
      </c>
      <c r="FM16" s="297">
        <v>0</v>
      </c>
      <c r="FN16" s="297">
        <v>0</v>
      </c>
      <c r="FO16" s="297">
        <v>0</v>
      </c>
      <c r="FP16" s="297">
        <v>0</v>
      </c>
      <c r="FQ16" s="297">
        <v>0</v>
      </c>
      <c r="FR16" s="297">
        <v>0</v>
      </c>
      <c r="FS16" s="297">
        <v>0</v>
      </c>
      <c r="FT16" s="297">
        <v>0</v>
      </c>
      <c r="FU16" s="297">
        <v>0</v>
      </c>
      <c r="FV16" s="297">
        <v>0</v>
      </c>
      <c r="FW16" s="297">
        <v>0</v>
      </c>
      <c r="FX16" s="297">
        <v>0</v>
      </c>
      <c r="FY16" s="297">
        <v>0</v>
      </c>
      <c r="FZ16" s="297">
        <v>0</v>
      </c>
      <c r="GA16" s="297">
        <v>0</v>
      </c>
      <c r="GB16" s="297">
        <v>0</v>
      </c>
      <c r="GC16" s="297">
        <v>0</v>
      </c>
      <c r="GD16" s="297">
        <v>0</v>
      </c>
      <c r="GE16" s="297">
        <v>0</v>
      </c>
      <c r="GF16" s="297">
        <v>0</v>
      </c>
      <c r="GG16" s="297">
        <v>0</v>
      </c>
      <c r="GH16" s="297">
        <v>0</v>
      </c>
      <c r="GI16" s="297">
        <v>0</v>
      </c>
      <c r="GJ16" s="297">
        <v>0</v>
      </c>
      <c r="GK16" s="297">
        <v>0</v>
      </c>
      <c r="GL16" s="297">
        <v>0</v>
      </c>
      <c r="GM16" s="297">
        <v>0</v>
      </c>
      <c r="GN16" s="297">
        <v>0</v>
      </c>
      <c r="GO16" s="297">
        <v>0</v>
      </c>
      <c r="GP16" s="297">
        <v>0</v>
      </c>
      <c r="GQ16" s="297">
        <v>0</v>
      </c>
      <c r="GR16" s="297">
        <v>0</v>
      </c>
      <c r="GS16" s="297">
        <v>0</v>
      </c>
      <c r="GT16" s="297">
        <v>0</v>
      </c>
      <c r="GU16" s="297">
        <v>0</v>
      </c>
      <c r="GV16" s="297">
        <v>0</v>
      </c>
      <c r="GW16" s="297">
        <v>0</v>
      </c>
      <c r="GX16" s="297">
        <v>0</v>
      </c>
      <c r="GY16" s="297">
        <v>0</v>
      </c>
      <c r="GZ16" s="297">
        <v>0</v>
      </c>
      <c r="HA16" s="297">
        <v>0</v>
      </c>
      <c r="HB16" s="297">
        <v>344.7</v>
      </c>
      <c r="HC16" s="297">
        <v>891.9</v>
      </c>
      <c r="HD16" s="297">
        <v>996.4</v>
      </c>
      <c r="HE16" s="297">
        <v>1117.9000000000001</v>
      </c>
      <c r="HF16" s="297">
        <v>1148.5999999999999</v>
      </c>
      <c r="HG16" s="297">
        <v>909.3</v>
      </c>
      <c r="HH16" s="297">
        <v>1762.3</v>
      </c>
      <c r="HI16" s="297">
        <v>1734.8</v>
      </c>
      <c r="HJ16" s="297">
        <v>1052</v>
      </c>
      <c r="HK16" s="297">
        <v>1361.4</v>
      </c>
      <c r="HL16" s="297">
        <v>992.8</v>
      </c>
      <c r="HM16" s="297">
        <v>1869.6</v>
      </c>
      <c r="HN16" s="297">
        <v>2729.7</v>
      </c>
      <c r="HO16" s="462">
        <v>2804.3</v>
      </c>
      <c r="HP16" s="573"/>
      <c r="HQ16" s="289"/>
      <c r="HR16" s="289"/>
      <c r="HS16" s="289"/>
      <c r="HT16" s="60"/>
    </row>
    <row r="17" spans="1:228" s="5" customFormat="1" ht="12.75" customHeight="1" x14ac:dyDescent="0.25">
      <c r="A17" s="315" t="s">
        <v>434</v>
      </c>
      <c r="B17" s="315" t="s">
        <v>436</v>
      </c>
      <c r="C17" s="297">
        <v>0</v>
      </c>
      <c r="D17" s="297">
        <v>0</v>
      </c>
      <c r="E17" s="297">
        <v>0</v>
      </c>
      <c r="F17" s="297">
        <v>0</v>
      </c>
      <c r="G17" s="297">
        <v>0</v>
      </c>
      <c r="H17" s="297">
        <v>0</v>
      </c>
      <c r="I17" s="297">
        <v>0</v>
      </c>
      <c r="J17" s="297">
        <v>0</v>
      </c>
      <c r="K17" s="297">
        <v>0</v>
      </c>
      <c r="L17" s="297">
        <v>0</v>
      </c>
      <c r="M17" s="297">
        <v>0</v>
      </c>
      <c r="N17" s="297">
        <v>0</v>
      </c>
      <c r="O17" s="297">
        <v>0</v>
      </c>
      <c r="P17" s="297">
        <v>0</v>
      </c>
      <c r="Q17" s="297">
        <v>0</v>
      </c>
      <c r="R17" s="297">
        <v>0</v>
      </c>
      <c r="S17" s="297">
        <v>0</v>
      </c>
      <c r="T17" s="297">
        <v>0</v>
      </c>
      <c r="U17" s="297">
        <v>0</v>
      </c>
      <c r="V17" s="297">
        <v>0</v>
      </c>
      <c r="W17" s="297">
        <v>0</v>
      </c>
      <c r="X17" s="297">
        <v>0</v>
      </c>
      <c r="Y17" s="297">
        <v>0</v>
      </c>
      <c r="Z17" s="297">
        <v>0</v>
      </c>
      <c r="AA17" s="297">
        <v>0</v>
      </c>
      <c r="AB17" s="297">
        <v>0</v>
      </c>
      <c r="AC17" s="297">
        <v>0</v>
      </c>
      <c r="AD17" s="297">
        <v>0</v>
      </c>
      <c r="AE17" s="297">
        <v>0</v>
      </c>
      <c r="AF17" s="297">
        <v>0</v>
      </c>
      <c r="AG17" s="297">
        <v>0</v>
      </c>
      <c r="AH17" s="297">
        <v>0</v>
      </c>
      <c r="AI17" s="297">
        <v>0</v>
      </c>
      <c r="AJ17" s="297">
        <v>0</v>
      </c>
      <c r="AK17" s="297">
        <v>0</v>
      </c>
      <c r="AL17" s="297">
        <v>0</v>
      </c>
      <c r="AM17" s="297">
        <v>0</v>
      </c>
      <c r="AN17" s="297">
        <v>0</v>
      </c>
      <c r="AO17" s="297">
        <v>0</v>
      </c>
      <c r="AP17" s="297">
        <v>0</v>
      </c>
      <c r="AQ17" s="297">
        <v>0</v>
      </c>
      <c r="AR17" s="297">
        <v>0</v>
      </c>
      <c r="AS17" s="297">
        <v>0</v>
      </c>
      <c r="AT17" s="297">
        <v>0</v>
      </c>
      <c r="AU17" s="297">
        <v>0</v>
      </c>
      <c r="AV17" s="297">
        <v>0</v>
      </c>
      <c r="AW17" s="297">
        <v>0</v>
      </c>
      <c r="AX17" s="297">
        <v>0</v>
      </c>
      <c r="AY17" s="297">
        <v>0</v>
      </c>
      <c r="AZ17" s="297">
        <v>0</v>
      </c>
      <c r="BA17" s="297">
        <v>0</v>
      </c>
      <c r="BB17" s="297">
        <v>0</v>
      </c>
      <c r="BC17" s="297">
        <v>0</v>
      </c>
      <c r="BD17" s="297">
        <v>0</v>
      </c>
      <c r="BE17" s="297">
        <v>0</v>
      </c>
      <c r="BF17" s="297">
        <v>0</v>
      </c>
      <c r="BG17" s="297">
        <v>0</v>
      </c>
      <c r="BH17" s="297">
        <v>0</v>
      </c>
      <c r="BI17" s="297">
        <v>0</v>
      </c>
      <c r="BJ17" s="297">
        <v>0</v>
      </c>
      <c r="BK17" s="297">
        <v>0</v>
      </c>
      <c r="BL17" s="297">
        <v>0</v>
      </c>
      <c r="BM17" s="297">
        <v>0</v>
      </c>
      <c r="BN17" s="297">
        <v>0</v>
      </c>
      <c r="BO17" s="297">
        <v>0</v>
      </c>
      <c r="BP17" s="297">
        <v>0</v>
      </c>
      <c r="BQ17" s="297">
        <v>0</v>
      </c>
      <c r="BR17" s="297">
        <v>0</v>
      </c>
      <c r="BS17" s="297">
        <v>0</v>
      </c>
      <c r="BT17" s="297">
        <v>0</v>
      </c>
      <c r="BU17" s="297">
        <v>0</v>
      </c>
      <c r="BV17" s="297">
        <v>0</v>
      </c>
      <c r="BW17" s="297">
        <v>0</v>
      </c>
      <c r="BX17" s="297">
        <v>0</v>
      </c>
      <c r="BY17" s="297">
        <v>0</v>
      </c>
      <c r="BZ17" s="297">
        <v>0</v>
      </c>
      <c r="CA17" s="297">
        <v>0</v>
      </c>
      <c r="CB17" s="297">
        <v>0</v>
      </c>
      <c r="CC17" s="297">
        <v>0</v>
      </c>
      <c r="CD17" s="297">
        <v>0</v>
      </c>
      <c r="CE17" s="297">
        <v>0</v>
      </c>
      <c r="CF17" s="297">
        <v>0</v>
      </c>
      <c r="CG17" s="297">
        <v>0</v>
      </c>
      <c r="CH17" s="297">
        <v>0</v>
      </c>
      <c r="CI17" s="297">
        <v>0</v>
      </c>
      <c r="CJ17" s="297">
        <v>0</v>
      </c>
      <c r="CK17" s="297">
        <v>0</v>
      </c>
      <c r="CL17" s="297">
        <v>0</v>
      </c>
      <c r="CM17" s="297">
        <v>0</v>
      </c>
      <c r="CN17" s="297">
        <v>0</v>
      </c>
      <c r="CO17" s="297">
        <v>0</v>
      </c>
      <c r="CP17" s="297">
        <v>0</v>
      </c>
      <c r="CQ17" s="297">
        <v>0</v>
      </c>
      <c r="CR17" s="297">
        <v>0</v>
      </c>
      <c r="CS17" s="297">
        <v>0</v>
      </c>
      <c r="CT17" s="297">
        <v>0</v>
      </c>
      <c r="CU17" s="297">
        <v>0</v>
      </c>
      <c r="CV17" s="297">
        <v>0</v>
      </c>
      <c r="CW17" s="297">
        <v>0</v>
      </c>
      <c r="CX17" s="297">
        <v>0</v>
      </c>
      <c r="CY17" s="297">
        <v>0</v>
      </c>
      <c r="CZ17" s="297">
        <v>0</v>
      </c>
      <c r="DA17" s="297">
        <v>0</v>
      </c>
      <c r="DB17" s="297">
        <v>0</v>
      </c>
      <c r="DC17" s="297">
        <v>0</v>
      </c>
      <c r="DD17" s="297">
        <v>0</v>
      </c>
      <c r="DE17" s="297">
        <v>0</v>
      </c>
      <c r="DF17" s="297">
        <v>0</v>
      </c>
      <c r="DG17" s="297">
        <v>0</v>
      </c>
      <c r="DH17" s="297">
        <v>0</v>
      </c>
      <c r="DI17" s="297">
        <v>0</v>
      </c>
      <c r="DJ17" s="297">
        <v>0</v>
      </c>
      <c r="DK17" s="297">
        <v>0</v>
      </c>
      <c r="DL17" s="297">
        <v>0</v>
      </c>
      <c r="DM17" s="297">
        <v>0</v>
      </c>
      <c r="DN17" s="297">
        <v>0</v>
      </c>
      <c r="DO17" s="297">
        <v>0</v>
      </c>
      <c r="DP17" s="297">
        <v>0</v>
      </c>
      <c r="DQ17" s="297">
        <v>0</v>
      </c>
      <c r="DR17" s="297">
        <v>0</v>
      </c>
      <c r="DS17" s="297">
        <v>0</v>
      </c>
      <c r="DT17" s="297">
        <v>0</v>
      </c>
      <c r="DU17" s="297">
        <v>0</v>
      </c>
      <c r="DV17" s="297">
        <v>0</v>
      </c>
      <c r="DW17" s="297">
        <v>0</v>
      </c>
      <c r="DX17" s="297">
        <v>0</v>
      </c>
      <c r="DY17" s="297">
        <v>0</v>
      </c>
      <c r="DZ17" s="297">
        <v>0</v>
      </c>
      <c r="EA17" s="297">
        <v>0</v>
      </c>
      <c r="EB17" s="297">
        <v>0</v>
      </c>
      <c r="EC17" s="297">
        <v>0</v>
      </c>
      <c r="ED17" s="297">
        <v>0</v>
      </c>
      <c r="EE17" s="297">
        <v>0</v>
      </c>
      <c r="EF17" s="297">
        <v>0</v>
      </c>
      <c r="EG17" s="297">
        <v>0</v>
      </c>
      <c r="EH17" s="297">
        <v>0</v>
      </c>
      <c r="EI17" s="297">
        <v>0</v>
      </c>
      <c r="EJ17" s="297">
        <v>0</v>
      </c>
      <c r="EK17" s="297">
        <v>0</v>
      </c>
      <c r="EL17" s="297">
        <v>0</v>
      </c>
      <c r="EM17" s="297">
        <v>0</v>
      </c>
      <c r="EN17" s="297">
        <v>0</v>
      </c>
      <c r="EO17" s="297">
        <v>0</v>
      </c>
      <c r="EP17" s="297">
        <v>0</v>
      </c>
      <c r="EQ17" s="297">
        <v>0</v>
      </c>
      <c r="ER17" s="297">
        <v>0</v>
      </c>
      <c r="ES17" s="297">
        <v>0</v>
      </c>
      <c r="ET17" s="297">
        <v>0</v>
      </c>
      <c r="EU17" s="297">
        <v>0</v>
      </c>
      <c r="EV17" s="297">
        <v>0</v>
      </c>
      <c r="EW17" s="297">
        <v>0</v>
      </c>
      <c r="EX17" s="297">
        <v>0</v>
      </c>
      <c r="EY17" s="297">
        <v>0</v>
      </c>
      <c r="EZ17" s="297">
        <v>0</v>
      </c>
      <c r="FA17" s="297">
        <v>0</v>
      </c>
      <c r="FB17" s="297">
        <v>0</v>
      </c>
      <c r="FC17" s="297">
        <v>0</v>
      </c>
      <c r="FD17" s="297">
        <v>0</v>
      </c>
      <c r="FE17" s="297">
        <v>0</v>
      </c>
      <c r="FF17" s="297">
        <v>0</v>
      </c>
      <c r="FG17" s="297">
        <v>0</v>
      </c>
      <c r="FH17" s="297">
        <v>0</v>
      </c>
      <c r="FI17" s="297">
        <v>0</v>
      </c>
      <c r="FJ17" s="297">
        <v>0</v>
      </c>
      <c r="FK17" s="297">
        <v>0</v>
      </c>
      <c r="FL17" s="297">
        <v>0</v>
      </c>
      <c r="FM17" s="297">
        <v>0</v>
      </c>
      <c r="FN17" s="297">
        <v>0</v>
      </c>
      <c r="FO17" s="297">
        <v>0</v>
      </c>
      <c r="FP17" s="297">
        <v>0</v>
      </c>
      <c r="FQ17" s="297">
        <v>0</v>
      </c>
      <c r="FR17" s="297">
        <v>0</v>
      </c>
      <c r="FS17" s="297">
        <v>0</v>
      </c>
      <c r="FT17" s="297">
        <v>0</v>
      </c>
      <c r="FU17" s="297">
        <v>0</v>
      </c>
      <c r="FV17" s="297">
        <v>0</v>
      </c>
      <c r="FW17" s="297">
        <v>0</v>
      </c>
      <c r="FX17" s="297">
        <v>0</v>
      </c>
      <c r="FY17" s="297">
        <v>0</v>
      </c>
      <c r="FZ17" s="297">
        <v>0</v>
      </c>
      <c r="GA17" s="297">
        <v>0</v>
      </c>
      <c r="GB17" s="297">
        <v>0</v>
      </c>
      <c r="GC17" s="297">
        <v>0</v>
      </c>
      <c r="GD17" s="297">
        <v>0</v>
      </c>
      <c r="GE17" s="297">
        <v>0</v>
      </c>
      <c r="GF17" s="297">
        <v>0</v>
      </c>
      <c r="GG17" s="297">
        <v>0</v>
      </c>
      <c r="GH17" s="297">
        <v>0</v>
      </c>
      <c r="GI17" s="297">
        <v>0</v>
      </c>
      <c r="GJ17" s="297">
        <v>0</v>
      </c>
      <c r="GK17" s="297">
        <v>0</v>
      </c>
      <c r="GL17" s="297">
        <v>0</v>
      </c>
      <c r="GM17" s="297">
        <v>0</v>
      </c>
      <c r="GN17" s="297">
        <v>0</v>
      </c>
      <c r="GO17" s="297">
        <v>0</v>
      </c>
      <c r="GP17" s="297">
        <v>0</v>
      </c>
      <c r="GQ17" s="297">
        <v>0</v>
      </c>
      <c r="GR17" s="297">
        <v>0</v>
      </c>
      <c r="GS17" s="297">
        <v>0</v>
      </c>
      <c r="GT17" s="297">
        <v>0</v>
      </c>
      <c r="GU17" s="297">
        <v>0</v>
      </c>
      <c r="GV17" s="297">
        <v>0</v>
      </c>
      <c r="GW17" s="297">
        <v>0</v>
      </c>
      <c r="GX17" s="297">
        <v>0</v>
      </c>
      <c r="GY17" s="297">
        <v>0</v>
      </c>
      <c r="GZ17" s="297">
        <v>0</v>
      </c>
      <c r="HA17" s="297">
        <v>0</v>
      </c>
      <c r="HB17" s="297">
        <v>0</v>
      </c>
      <c r="HC17" s="297">
        <v>0</v>
      </c>
      <c r="HD17" s="297">
        <v>0</v>
      </c>
      <c r="HE17" s="297">
        <v>0</v>
      </c>
      <c r="HF17" s="297">
        <v>0</v>
      </c>
      <c r="HG17" s="297">
        <v>0</v>
      </c>
      <c r="HH17" s="297">
        <v>0</v>
      </c>
      <c r="HI17" s="297">
        <v>0</v>
      </c>
      <c r="HJ17" s="297">
        <v>0</v>
      </c>
      <c r="HK17" s="297">
        <v>0</v>
      </c>
      <c r="HL17" s="297">
        <v>0</v>
      </c>
      <c r="HM17" s="297">
        <v>0</v>
      </c>
      <c r="HN17" s="297">
        <v>0</v>
      </c>
      <c r="HO17" s="462">
        <v>0</v>
      </c>
      <c r="HP17" s="573"/>
      <c r="HQ17" s="289"/>
      <c r="HR17" s="289"/>
      <c r="HS17" s="543"/>
      <c r="HT17" s="60"/>
    </row>
    <row r="18" spans="1:228" s="5" customFormat="1" ht="12.75" customHeight="1" x14ac:dyDescent="0.25">
      <c r="A18" s="316" t="s">
        <v>75</v>
      </c>
      <c r="B18" s="316" t="s">
        <v>127</v>
      </c>
      <c r="C18" s="300" t="s">
        <v>92</v>
      </c>
      <c r="D18" s="301">
        <v>86.680870200000001</v>
      </c>
      <c r="E18" s="301">
        <v>102.99418395000001</v>
      </c>
      <c r="F18" s="301">
        <v>187.43518521999999</v>
      </c>
      <c r="G18" s="301">
        <v>146.66036234999999</v>
      </c>
      <c r="H18" s="301">
        <v>461.03394688999998</v>
      </c>
      <c r="I18" s="301">
        <v>555.58992790000002</v>
      </c>
      <c r="J18" s="301">
        <v>403.73214376999999</v>
      </c>
      <c r="K18" s="301">
        <v>751.99523634000002</v>
      </c>
      <c r="L18" s="301">
        <v>829.33306216999995</v>
      </c>
      <c r="M18" s="301">
        <v>845.37920624000003</v>
      </c>
      <c r="N18" s="301">
        <v>959.01738828999999</v>
      </c>
      <c r="O18" s="301">
        <v>1007.07288041</v>
      </c>
      <c r="P18" s="301">
        <v>1057.6353965400001</v>
      </c>
      <c r="Q18" s="301">
        <v>1150.29238173</v>
      </c>
      <c r="R18" s="301">
        <v>1070.6600477</v>
      </c>
      <c r="S18" s="301">
        <v>1121.75748193</v>
      </c>
      <c r="T18" s="301">
        <v>1290.1047361300002</v>
      </c>
      <c r="U18" s="301">
        <v>1603.8543286199999</v>
      </c>
      <c r="V18" s="301">
        <v>1740.2340432999999</v>
      </c>
      <c r="W18" s="301">
        <v>1839.64821259</v>
      </c>
      <c r="X18" s="301">
        <v>1977.1897727999997</v>
      </c>
      <c r="Y18" s="301">
        <v>2127.6395473700004</v>
      </c>
      <c r="Z18" s="301">
        <v>2181.6258184099993</v>
      </c>
      <c r="AA18" s="301">
        <v>2346.9350705399997</v>
      </c>
      <c r="AB18" s="301">
        <v>2525.2693645600002</v>
      </c>
      <c r="AC18" s="301">
        <v>2638.7606324799999</v>
      </c>
      <c r="AD18" s="301">
        <v>2059.06104955</v>
      </c>
      <c r="AE18" s="301">
        <v>1840.18743707</v>
      </c>
      <c r="AF18" s="301">
        <v>1778.92335097</v>
      </c>
      <c r="AG18" s="301">
        <v>1335.70329416</v>
      </c>
      <c r="AH18" s="301">
        <v>1660.40608873</v>
      </c>
      <c r="AI18" s="301">
        <v>1738.6973108300001</v>
      </c>
      <c r="AJ18" s="301">
        <v>1964.51859246</v>
      </c>
      <c r="AK18" s="301">
        <v>1177.7190467800001</v>
      </c>
      <c r="AL18" s="301">
        <v>1267.03613225</v>
      </c>
      <c r="AM18" s="301">
        <v>868.59868552</v>
      </c>
      <c r="AN18" s="301">
        <v>1122.6536257400001</v>
      </c>
      <c r="AO18" s="301">
        <v>1320.7012207499999</v>
      </c>
      <c r="AP18" s="301">
        <v>1632.6011198599999</v>
      </c>
      <c r="AQ18" s="301">
        <v>1559.1412759</v>
      </c>
      <c r="AR18" s="301">
        <v>1477.9940927</v>
      </c>
      <c r="AS18" s="301">
        <v>2585.6505302400001</v>
      </c>
      <c r="AT18" s="301">
        <v>2194.9655988700001</v>
      </c>
      <c r="AU18" s="301">
        <v>2404.3132980400001</v>
      </c>
      <c r="AV18" s="301">
        <v>2095.5837230900001</v>
      </c>
      <c r="AW18" s="301">
        <v>2425.3861652099999</v>
      </c>
      <c r="AX18" s="301">
        <v>1806.30104228</v>
      </c>
      <c r="AY18" s="301">
        <v>2109.2890053699998</v>
      </c>
      <c r="AZ18" s="301">
        <v>1854.1523080300001</v>
      </c>
      <c r="BA18" s="301">
        <v>1629.7112987600001</v>
      </c>
      <c r="BB18" s="301">
        <v>1571.0525086</v>
      </c>
      <c r="BC18" s="301">
        <v>1841.7209664500001</v>
      </c>
      <c r="BD18" s="301">
        <v>1941.04575901</v>
      </c>
      <c r="BE18" s="301">
        <v>2728.8650687700001</v>
      </c>
      <c r="BF18" s="301">
        <v>2198.8788673600002</v>
      </c>
      <c r="BG18" s="301">
        <v>1616.1869767000001</v>
      </c>
      <c r="BH18" s="301">
        <v>1841.1792659</v>
      </c>
      <c r="BI18" s="301">
        <v>1449.2203349199999</v>
      </c>
      <c r="BJ18" s="301">
        <v>1421.6022244999999</v>
      </c>
      <c r="BK18" s="301">
        <v>1189.7651334</v>
      </c>
      <c r="BL18" s="301">
        <v>1254.0520954599999</v>
      </c>
      <c r="BM18" s="301">
        <v>1195.4594987099999</v>
      </c>
      <c r="BN18" s="301">
        <v>902.80509342000005</v>
      </c>
      <c r="BO18" s="301">
        <v>506.33385184000002</v>
      </c>
      <c r="BP18" s="301">
        <v>611.36716338999997</v>
      </c>
      <c r="BQ18" s="301">
        <v>771.64215990000002</v>
      </c>
      <c r="BR18" s="301">
        <v>483.56423699999999</v>
      </c>
      <c r="BS18" s="301">
        <v>984.83124480000004</v>
      </c>
      <c r="BT18" s="301">
        <v>996.11832403999995</v>
      </c>
      <c r="BU18" s="301">
        <v>880.05876325999998</v>
      </c>
      <c r="BV18" s="301">
        <v>1801.66133418</v>
      </c>
      <c r="BW18" s="301">
        <v>1694.52741345</v>
      </c>
      <c r="BX18" s="301">
        <v>2590.4634251500001</v>
      </c>
      <c r="BY18" s="301">
        <v>2302.2122484400002</v>
      </c>
      <c r="BZ18" s="301">
        <v>2870.3059015700001</v>
      </c>
      <c r="CA18" s="301">
        <v>2143.5240696999999</v>
      </c>
      <c r="CB18" s="301">
        <v>1606.8792657399999</v>
      </c>
      <c r="CC18" s="301">
        <v>1914.28468896</v>
      </c>
      <c r="CD18" s="301">
        <v>1829.84630219</v>
      </c>
      <c r="CE18" s="301">
        <v>2169.1010432500002</v>
      </c>
      <c r="CF18" s="301">
        <v>1843.92239494</v>
      </c>
      <c r="CG18" s="301">
        <v>1834.1500122299999</v>
      </c>
      <c r="CH18" s="301">
        <v>1872.37317448</v>
      </c>
      <c r="CI18" s="301">
        <v>1592.16516828</v>
      </c>
      <c r="CJ18" s="301">
        <v>1819.9537274100001</v>
      </c>
      <c r="CK18" s="301">
        <v>2712.7040657699999</v>
      </c>
      <c r="CL18" s="301">
        <v>2570.9458418499999</v>
      </c>
      <c r="CM18" s="301">
        <v>1383.4688799</v>
      </c>
      <c r="CN18" s="301">
        <v>3363.4340220399999</v>
      </c>
      <c r="CO18" s="301">
        <v>4507.5382774899999</v>
      </c>
      <c r="CP18" s="301">
        <v>2961.30025884</v>
      </c>
      <c r="CQ18" s="301">
        <v>2100.2786059700002</v>
      </c>
      <c r="CR18" s="301">
        <v>1323.8165520299999</v>
      </c>
      <c r="CS18" s="301">
        <v>934.94913923000001</v>
      </c>
      <c r="CT18" s="301">
        <v>943.47419055</v>
      </c>
      <c r="CU18" s="301">
        <v>2492.8125281299999</v>
      </c>
      <c r="CV18" s="301">
        <v>1780.9819297900001</v>
      </c>
      <c r="CW18" s="301">
        <v>1802.0913543900001</v>
      </c>
      <c r="CX18" s="301">
        <v>1995.7044694199999</v>
      </c>
      <c r="CY18" s="301">
        <v>2404.5126277200002</v>
      </c>
      <c r="CZ18" s="301">
        <v>3442.0688780199998</v>
      </c>
      <c r="DA18" s="301">
        <v>2967.3989605000002</v>
      </c>
      <c r="DB18" s="301">
        <v>2862.6515390899999</v>
      </c>
      <c r="DC18" s="301">
        <v>2904.3942507000002</v>
      </c>
      <c r="DD18" s="301">
        <v>2500.18090127</v>
      </c>
      <c r="DE18" s="301">
        <v>2372.1998076700002</v>
      </c>
      <c r="DF18" s="301">
        <v>2092.0586977299999</v>
      </c>
      <c r="DG18" s="301">
        <v>2576.4669792700001</v>
      </c>
      <c r="DH18" s="301">
        <v>3542.6284801900001</v>
      </c>
      <c r="DI18" s="301">
        <v>3375.3076344999999</v>
      </c>
      <c r="DJ18" s="301">
        <v>3506.9324731199999</v>
      </c>
      <c r="DK18" s="301">
        <v>3644.7</v>
      </c>
      <c r="DL18" s="301">
        <v>4824.7</v>
      </c>
      <c r="DM18" s="301">
        <v>3882.9474128400002</v>
      </c>
      <c r="DN18" s="301">
        <v>4726.5</v>
      </c>
      <c r="DO18" s="301">
        <v>3141.5</v>
      </c>
      <c r="DP18" s="301">
        <v>4025.1</v>
      </c>
      <c r="DQ18" s="301">
        <v>4272.3999999999996</v>
      </c>
      <c r="DR18" s="301">
        <v>3978.7</v>
      </c>
      <c r="DS18" s="301">
        <v>4249</v>
      </c>
      <c r="DT18" s="301">
        <v>4261.1000000000004</v>
      </c>
      <c r="DU18" s="301">
        <v>5191.7</v>
      </c>
      <c r="DV18" s="301">
        <v>4701.5</v>
      </c>
      <c r="DW18" s="301">
        <v>4437.8999999999996</v>
      </c>
      <c r="DX18" s="301">
        <v>4732</v>
      </c>
      <c r="DY18" s="301">
        <v>4071.7</v>
      </c>
      <c r="DZ18" s="301">
        <v>4094.9</v>
      </c>
      <c r="EA18" s="301">
        <v>3630.2</v>
      </c>
      <c r="EB18" s="301">
        <v>3855.7</v>
      </c>
      <c r="EC18" s="301">
        <v>2610.5</v>
      </c>
      <c r="ED18" s="301">
        <v>1966.9</v>
      </c>
      <c r="EE18" s="301">
        <v>1980.3</v>
      </c>
      <c r="EF18" s="301">
        <v>1957.8</v>
      </c>
      <c r="EG18" s="301">
        <v>1650.9</v>
      </c>
      <c r="EH18" s="301">
        <v>2356.5</v>
      </c>
      <c r="EI18" s="301">
        <v>1774.9</v>
      </c>
      <c r="EJ18" s="301">
        <v>2294.1</v>
      </c>
      <c r="EK18" s="301">
        <v>3112.6</v>
      </c>
      <c r="EL18" s="301">
        <v>1606.8</v>
      </c>
      <c r="EM18" s="301">
        <v>1620.5</v>
      </c>
      <c r="EN18" s="301">
        <v>1775.1</v>
      </c>
      <c r="EO18" s="301">
        <v>2026.3</v>
      </c>
      <c r="EP18" s="301">
        <v>1555</v>
      </c>
      <c r="EQ18" s="301">
        <v>1598.8</v>
      </c>
      <c r="ER18" s="301">
        <v>1777.1918834799999</v>
      </c>
      <c r="ES18" s="301">
        <v>2198.1999999999998</v>
      </c>
      <c r="ET18" s="301">
        <v>2430.1</v>
      </c>
      <c r="EU18" s="301">
        <v>1845.2</v>
      </c>
      <c r="EV18" s="301">
        <v>1532.5</v>
      </c>
      <c r="EW18" s="301">
        <v>1660.4</v>
      </c>
      <c r="EX18" s="301">
        <v>1388.1</v>
      </c>
      <c r="EY18" s="301">
        <v>974.1</v>
      </c>
      <c r="EZ18" s="301">
        <v>1038.9000000000001</v>
      </c>
      <c r="FA18" s="301">
        <v>1755.7</v>
      </c>
      <c r="FB18" s="301">
        <v>1082.8</v>
      </c>
      <c r="FC18" s="301">
        <v>962.8</v>
      </c>
      <c r="FD18" s="301">
        <v>1435</v>
      </c>
      <c r="FE18" s="301">
        <v>2932.5</v>
      </c>
      <c r="FF18" s="301">
        <v>2133.5</v>
      </c>
      <c r="FG18" s="301">
        <v>1186.7</v>
      </c>
      <c r="FH18" s="301">
        <v>1629.5</v>
      </c>
      <c r="FI18" s="301">
        <v>1295.0999999999999</v>
      </c>
      <c r="FJ18" s="301">
        <v>1441.5668118399999</v>
      </c>
      <c r="FK18" s="301">
        <v>2324.3000000000002</v>
      </c>
      <c r="FL18" s="301">
        <v>1464.9</v>
      </c>
      <c r="FM18" s="301">
        <v>1529.9</v>
      </c>
      <c r="FN18" s="301">
        <v>2648</v>
      </c>
      <c r="FO18" s="301">
        <v>2766.1</v>
      </c>
      <c r="FP18" s="301">
        <v>2720.8</v>
      </c>
      <c r="FQ18" s="301">
        <v>3331.6</v>
      </c>
      <c r="FR18" s="301">
        <v>2053.6</v>
      </c>
      <c r="FS18" s="301">
        <v>1335</v>
      </c>
      <c r="FT18" s="301">
        <v>1321.6</v>
      </c>
      <c r="FU18" s="301">
        <v>1612.2</v>
      </c>
      <c r="FV18" s="301">
        <v>1877.9</v>
      </c>
      <c r="FW18" s="301">
        <v>3071.6324535700001</v>
      </c>
      <c r="FX18" s="301">
        <v>1645.6</v>
      </c>
      <c r="FY18" s="301">
        <v>1128.7</v>
      </c>
      <c r="FZ18" s="301">
        <v>1509.9</v>
      </c>
      <c r="GA18" s="301">
        <v>1511.8</v>
      </c>
      <c r="GB18" s="301">
        <v>1739.5</v>
      </c>
      <c r="GC18" s="301">
        <v>1988.7</v>
      </c>
      <c r="GD18" s="301">
        <v>2769.5</v>
      </c>
      <c r="GE18" s="301">
        <v>1796.4</v>
      </c>
      <c r="GF18" s="301">
        <v>1666.2</v>
      </c>
      <c r="GG18" s="301">
        <v>2034.8</v>
      </c>
      <c r="GH18" s="301">
        <v>1417.3</v>
      </c>
      <c r="GI18" s="301">
        <v>2293.5</v>
      </c>
      <c r="GJ18" s="301">
        <v>1608</v>
      </c>
      <c r="GK18" s="301">
        <v>1665.5</v>
      </c>
      <c r="GL18" s="301">
        <v>1988.8</v>
      </c>
      <c r="GM18" s="301">
        <v>1955.6</v>
      </c>
      <c r="GN18" s="301">
        <v>1583.2</v>
      </c>
      <c r="GO18" s="301">
        <v>2588.9</v>
      </c>
      <c r="GP18" s="301">
        <v>2258.3000000000002</v>
      </c>
      <c r="GQ18" s="301">
        <v>2229.6</v>
      </c>
      <c r="GR18" s="301">
        <v>3503.9</v>
      </c>
      <c r="GS18" s="301">
        <v>1801.1</v>
      </c>
      <c r="GT18" s="301">
        <v>1712.2</v>
      </c>
      <c r="GU18" s="301">
        <v>3746.9</v>
      </c>
      <c r="GV18" s="301">
        <v>4465.2</v>
      </c>
      <c r="GW18" s="301">
        <v>3351.2</v>
      </c>
      <c r="GX18" s="301">
        <v>3910.7</v>
      </c>
      <c r="GY18" s="301">
        <v>3546.2</v>
      </c>
      <c r="GZ18" s="301">
        <v>6464.5</v>
      </c>
      <c r="HA18" s="301">
        <v>6460</v>
      </c>
      <c r="HB18" s="301">
        <v>4902.8</v>
      </c>
      <c r="HC18" s="301">
        <v>4211.8</v>
      </c>
      <c r="HD18" s="301">
        <v>3604.5</v>
      </c>
      <c r="HE18" s="301">
        <v>3942.5</v>
      </c>
      <c r="HF18" s="301">
        <v>3382.4</v>
      </c>
      <c r="HG18" s="301">
        <v>8207.1</v>
      </c>
      <c r="HH18" s="301">
        <v>9187.2999999999993</v>
      </c>
      <c r="HI18" s="301">
        <v>10391</v>
      </c>
      <c r="HJ18" s="301">
        <v>10242</v>
      </c>
      <c r="HK18" s="301">
        <v>11422.6</v>
      </c>
      <c r="HL18" s="301">
        <v>11945.8</v>
      </c>
      <c r="HM18" s="301">
        <v>10345</v>
      </c>
      <c r="HN18" s="301">
        <v>9673.5</v>
      </c>
      <c r="HO18" s="472">
        <v>8987.6</v>
      </c>
      <c r="HP18" s="573"/>
      <c r="HQ18" s="289"/>
      <c r="HR18" s="289"/>
      <c r="HS18" s="289"/>
      <c r="HT18" s="60"/>
    </row>
    <row r="19" spans="1:228" s="5" customFormat="1" ht="12.75" customHeight="1" x14ac:dyDescent="0.25">
      <c r="A19" s="317" t="s">
        <v>76</v>
      </c>
      <c r="B19" s="317" t="s">
        <v>140</v>
      </c>
      <c r="C19" s="302" t="s">
        <v>92</v>
      </c>
      <c r="D19" s="303">
        <v>3.8910000000000003E-4</v>
      </c>
      <c r="E19" s="303">
        <v>1.0020843799999999</v>
      </c>
      <c r="F19" s="303">
        <v>0.75510825999999998</v>
      </c>
      <c r="G19" s="303">
        <v>26.673125279999997</v>
      </c>
      <c r="H19" s="303">
        <v>2.1024592500000003</v>
      </c>
      <c r="I19" s="303">
        <v>19.864365830000001</v>
      </c>
      <c r="J19" s="303">
        <v>333.76850979</v>
      </c>
      <c r="K19" s="303">
        <v>4.5591947099999999</v>
      </c>
      <c r="L19" s="303">
        <v>4.5541847799999999</v>
      </c>
      <c r="M19" s="303">
        <v>2.9927327200000002</v>
      </c>
      <c r="N19" s="303">
        <v>0.97262751999999997</v>
      </c>
      <c r="O19" s="303">
        <v>1.6278984999999999</v>
      </c>
      <c r="P19" s="303">
        <v>4.7693234999999996</v>
      </c>
      <c r="Q19" s="303">
        <v>3.58503683</v>
      </c>
      <c r="R19" s="303">
        <v>0.60780456000000005</v>
      </c>
      <c r="S19" s="303">
        <v>2.6269139500000001</v>
      </c>
      <c r="T19" s="303">
        <v>7.010226E-2</v>
      </c>
      <c r="U19" s="303">
        <v>39.17738795999999</v>
      </c>
      <c r="V19" s="303">
        <v>0.41434926999999994</v>
      </c>
      <c r="W19" s="303">
        <v>0.73281280000000004</v>
      </c>
      <c r="X19" s="303">
        <v>0.38356937000000002</v>
      </c>
      <c r="Y19" s="303">
        <v>1.4039644899999999</v>
      </c>
      <c r="Z19" s="303">
        <v>1.03946228</v>
      </c>
      <c r="AA19" s="303">
        <v>2.8359914599999998</v>
      </c>
      <c r="AB19" s="303">
        <v>0.74368484000000001</v>
      </c>
      <c r="AC19" s="303">
        <v>0.25058758000000003</v>
      </c>
      <c r="AD19" s="303">
        <v>0.27287381999999999</v>
      </c>
      <c r="AE19" s="303">
        <v>0.20235214000000001</v>
      </c>
      <c r="AF19" s="303">
        <v>0.11639749000000001</v>
      </c>
      <c r="AG19" s="303">
        <v>371.72470035999999</v>
      </c>
      <c r="AH19" s="303">
        <v>0.32046565999999999</v>
      </c>
      <c r="AI19" s="303">
        <v>1.02418689</v>
      </c>
      <c r="AJ19" s="303">
        <v>5.7880374300000001</v>
      </c>
      <c r="AK19" s="303">
        <v>0.54752440999999996</v>
      </c>
      <c r="AL19" s="303">
        <v>0.13357369999999999</v>
      </c>
      <c r="AM19" s="303">
        <v>0.24709495000000001</v>
      </c>
      <c r="AN19" s="303">
        <v>0.31713199000000003</v>
      </c>
      <c r="AO19" s="303">
        <v>0.28914303000000002</v>
      </c>
      <c r="AP19" s="303">
        <v>0.27550796999999999</v>
      </c>
      <c r="AQ19" s="303">
        <v>0.37997094000000003</v>
      </c>
      <c r="AR19" s="303">
        <v>1.2064556500000001</v>
      </c>
      <c r="AS19" s="303">
        <v>1.40661108</v>
      </c>
      <c r="AT19" s="303">
        <v>34.030865609999999</v>
      </c>
      <c r="AU19" s="303">
        <v>28.409753290000001</v>
      </c>
      <c r="AV19" s="303">
        <v>6.6647541600000002</v>
      </c>
      <c r="AW19" s="303">
        <v>5.4611152699999996</v>
      </c>
      <c r="AX19" s="303">
        <v>69.785029750000007</v>
      </c>
      <c r="AY19" s="303">
        <v>3.5568873000000001</v>
      </c>
      <c r="AZ19" s="303">
        <v>1.1591619900000001</v>
      </c>
      <c r="BA19" s="303">
        <v>537.67971641999998</v>
      </c>
      <c r="BB19" s="303">
        <v>622.15547967999998</v>
      </c>
      <c r="BC19" s="303">
        <v>91.601500479999999</v>
      </c>
      <c r="BD19" s="303">
        <v>0.53380013999999998</v>
      </c>
      <c r="BE19" s="303">
        <v>196.14682037</v>
      </c>
      <c r="BF19" s="303">
        <v>144.85451571999999</v>
      </c>
      <c r="BG19" s="303">
        <v>50.94217896</v>
      </c>
      <c r="BH19" s="303">
        <v>127.28576452</v>
      </c>
      <c r="BI19" s="303">
        <v>3.2537448699999998</v>
      </c>
      <c r="BJ19" s="303">
        <v>11.102426830000001</v>
      </c>
      <c r="BK19" s="303">
        <v>3.5130117599999999</v>
      </c>
      <c r="BL19" s="303">
        <v>3.46819766</v>
      </c>
      <c r="BM19" s="303">
        <v>186.92898187</v>
      </c>
      <c r="BN19" s="303">
        <v>427.12661379000002</v>
      </c>
      <c r="BO19" s="303">
        <v>3.5385806400000002</v>
      </c>
      <c r="BP19" s="303">
        <v>30.649114300000001</v>
      </c>
      <c r="BQ19" s="303">
        <v>2.7181496900000002</v>
      </c>
      <c r="BR19" s="303">
        <v>3.1225682799999999</v>
      </c>
      <c r="BS19" s="303">
        <v>112.81348595999999</v>
      </c>
      <c r="BT19" s="303">
        <v>19.9987584</v>
      </c>
      <c r="BU19" s="303">
        <v>2.9684824500000002</v>
      </c>
      <c r="BV19" s="303">
        <v>11.45607755</v>
      </c>
      <c r="BW19" s="303">
        <v>119.63936124</v>
      </c>
      <c r="BX19" s="303">
        <v>924.75085181999998</v>
      </c>
      <c r="BY19" s="303">
        <v>215.11991301</v>
      </c>
      <c r="BZ19" s="303">
        <v>37.153794990000002</v>
      </c>
      <c r="CA19" s="303">
        <v>2.0595125099999998</v>
      </c>
      <c r="CB19" s="303">
        <v>3.20833637</v>
      </c>
      <c r="CC19" s="303">
        <v>3.3149501899999998</v>
      </c>
      <c r="CD19" s="303">
        <v>16.945046439999999</v>
      </c>
      <c r="CE19" s="303">
        <v>22.333383090000002</v>
      </c>
      <c r="CF19" s="303">
        <v>3.2624917</v>
      </c>
      <c r="CG19" s="303">
        <v>31.41449501</v>
      </c>
      <c r="CH19" s="303">
        <v>1.8411146</v>
      </c>
      <c r="CI19" s="303">
        <v>25.383242389999999</v>
      </c>
      <c r="CJ19" s="303">
        <v>8.2185704899999994</v>
      </c>
      <c r="CK19" s="303">
        <v>2.5904859</v>
      </c>
      <c r="CL19" s="303">
        <v>2.6051071399999999</v>
      </c>
      <c r="CM19" s="303">
        <v>146.00728362999999</v>
      </c>
      <c r="CN19" s="303">
        <v>4.5598069499999996</v>
      </c>
      <c r="CO19" s="303">
        <v>588.68675992999999</v>
      </c>
      <c r="CP19" s="303">
        <v>35.875855479999998</v>
      </c>
      <c r="CQ19" s="303">
        <v>36.014347209999997</v>
      </c>
      <c r="CR19" s="303">
        <v>36.772535210000001</v>
      </c>
      <c r="CS19" s="303">
        <v>35.933157520000002</v>
      </c>
      <c r="CT19" s="303">
        <v>34.611602320000003</v>
      </c>
      <c r="CU19" s="303">
        <v>18.651184229999998</v>
      </c>
      <c r="CV19" s="303">
        <v>24.522317130000001</v>
      </c>
      <c r="CW19" s="303">
        <v>12.04966306</v>
      </c>
      <c r="CX19" s="303">
        <v>471.23750770999999</v>
      </c>
      <c r="CY19" s="303">
        <v>280.21099299000002</v>
      </c>
      <c r="CZ19" s="303">
        <v>20.098675</v>
      </c>
      <c r="DA19" s="303">
        <v>73.062625030000007</v>
      </c>
      <c r="DB19" s="303">
        <v>52.983821640000002</v>
      </c>
      <c r="DC19" s="303">
        <v>52.295669740000001</v>
      </c>
      <c r="DD19" s="303">
        <v>25.118352909999999</v>
      </c>
      <c r="DE19" s="303">
        <v>23.122853840000001</v>
      </c>
      <c r="DF19" s="303">
        <v>21.66971431</v>
      </c>
      <c r="DG19" s="303">
        <v>16.39050602</v>
      </c>
      <c r="DH19" s="303">
        <v>18.202649539999999</v>
      </c>
      <c r="DI19" s="303">
        <v>23.814166589999999</v>
      </c>
      <c r="DJ19" s="303">
        <v>16.547427129999999</v>
      </c>
      <c r="DK19" s="303">
        <v>21.9</v>
      </c>
      <c r="DL19" s="303">
        <v>532.1</v>
      </c>
      <c r="DM19" s="303">
        <v>62.109338299999997</v>
      </c>
      <c r="DN19" s="303">
        <v>59</v>
      </c>
      <c r="DO19" s="303">
        <v>59.4</v>
      </c>
      <c r="DP19" s="303">
        <v>60.9</v>
      </c>
      <c r="DQ19" s="303">
        <v>19.7</v>
      </c>
      <c r="DR19" s="303">
        <v>16.3</v>
      </c>
      <c r="DS19" s="303">
        <v>19.600000000000001</v>
      </c>
      <c r="DT19" s="303">
        <v>224.9</v>
      </c>
      <c r="DU19" s="303">
        <v>505.8</v>
      </c>
      <c r="DV19" s="303">
        <v>16.2</v>
      </c>
      <c r="DW19" s="303">
        <v>16.5</v>
      </c>
      <c r="DX19" s="303">
        <v>16.399999999999999</v>
      </c>
      <c r="DY19" s="303">
        <v>25.1</v>
      </c>
      <c r="DZ19" s="303">
        <v>94.9</v>
      </c>
      <c r="EA19" s="303">
        <v>57.9</v>
      </c>
      <c r="EB19" s="303">
        <v>1243</v>
      </c>
      <c r="EC19" s="303">
        <v>11.8</v>
      </c>
      <c r="ED19" s="303">
        <v>67.599999999999994</v>
      </c>
      <c r="EE19" s="303">
        <v>1044.3</v>
      </c>
      <c r="EF19" s="303">
        <v>70.099999999999994</v>
      </c>
      <c r="EG19" s="303">
        <v>729.3</v>
      </c>
      <c r="EH19" s="303">
        <v>270.39999999999998</v>
      </c>
      <c r="EI19" s="303">
        <v>17.8</v>
      </c>
      <c r="EJ19" s="303">
        <v>182.1</v>
      </c>
      <c r="EK19" s="303">
        <v>14.1</v>
      </c>
      <c r="EL19" s="303">
        <v>153.6</v>
      </c>
      <c r="EM19" s="303">
        <v>149.19999999999999</v>
      </c>
      <c r="EN19" s="303">
        <v>62</v>
      </c>
      <c r="EO19" s="303">
        <v>60.9</v>
      </c>
      <c r="EP19" s="303">
        <v>55</v>
      </c>
      <c r="EQ19" s="303">
        <v>7.4</v>
      </c>
      <c r="ER19" s="303">
        <v>8.3218528999999997</v>
      </c>
      <c r="ES19" s="303">
        <v>7.8</v>
      </c>
      <c r="ET19" s="303">
        <v>12.9</v>
      </c>
      <c r="EU19" s="303">
        <v>891.8</v>
      </c>
      <c r="EV19" s="303">
        <v>52</v>
      </c>
      <c r="EW19" s="303">
        <v>53.1</v>
      </c>
      <c r="EX19" s="303">
        <v>164.4</v>
      </c>
      <c r="EY19" s="303">
        <v>221.7</v>
      </c>
      <c r="EZ19" s="303">
        <v>164.4</v>
      </c>
      <c r="FA19" s="303">
        <v>51.9</v>
      </c>
      <c r="FB19" s="303">
        <v>44.7</v>
      </c>
      <c r="FC19" s="303">
        <v>44.7</v>
      </c>
      <c r="FD19" s="303">
        <v>44.3</v>
      </c>
      <c r="FE19" s="303">
        <v>44.5</v>
      </c>
      <c r="FF19" s="303">
        <v>44.2</v>
      </c>
      <c r="FG19" s="303">
        <v>44.4</v>
      </c>
      <c r="FH19" s="303">
        <v>132.1</v>
      </c>
      <c r="FI19" s="303">
        <v>209.1</v>
      </c>
      <c r="FJ19" s="303">
        <v>153.51802237000001</v>
      </c>
      <c r="FK19" s="303">
        <v>242.6</v>
      </c>
      <c r="FL19" s="303">
        <v>238.1</v>
      </c>
      <c r="FM19" s="303">
        <v>106.8</v>
      </c>
      <c r="FN19" s="303">
        <v>97.5</v>
      </c>
      <c r="FO19" s="303">
        <v>13.2</v>
      </c>
      <c r="FP19" s="303">
        <v>13.6</v>
      </c>
      <c r="FQ19" s="303">
        <v>35.4</v>
      </c>
      <c r="FR19" s="303">
        <v>651.79999999999995</v>
      </c>
      <c r="FS19" s="303">
        <v>1.3</v>
      </c>
      <c r="FT19" s="303">
        <v>1.4</v>
      </c>
      <c r="FU19" s="303">
        <v>11.8</v>
      </c>
      <c r="FV19" s="303">
        <v>365</v>
      </c>
      <c r="FW19" s="303">
        <v>52.875980120000001</v>
      </c>
      <c r="FX19" s="303">
        <v>21.8</v>
      </c>
      <c r="FY19" s="303">
        <v>21.8</v>
      </c>
      <c r="FZ19" s="303">
        <v>11.8</v>
      </c>
      <c r="GA19" s="303">
        <v>11.8</v>
      </c>
      <c r="GB19" s="303">
        <v>14</v>
      </c>
      <c r="GC19" s="303">
        <v>11.5</v>
      </c>
      <c r="GD19" s="303">
        <v>11.8</v>
      </c>
      <c r="GE19" s="303">
        <v>1.4</v>
      </c>
      <c r="GF19" s="303">
        <v>1.2</v>
      </c>
      <c r="GG19" s="303">
        <v>15.3</v>
      </c>
      <c r="GH19" s="303">
        <v>171.2</v>
      </c>
      <c r="GI19" s="303">
        <v>189.6</v>
      </c>
      <c r="GJ19" s="303">
        <v>31.1</v>
      </c>
      <c r="GK19" s="303">
        <v>29.2</v>
      </c>
      <c r="GL19" s="303">
        <v>1.234429</v>
      </c>
      <c r="GM19" s="303">
        <v>4.5999999999999996</v>
      </c>
      <c r="GN19" s="303">
        <v>1.3</v>
      </c>
      <c r="GO19" s="303">
        <v>1.4</v>
      </c>
      <c r="GP19" s="303">
        <v>279.8</v>
      </c>
      <c r="GQ19" s="303">
        <v>2.2999999999999998</v>
      </c>
      <c r="GR19" s="303">
        <v>13.8</v>
      </c>
      <c r="GS19" s="303">
        <v>17.3</v>
      </c>
      <c r="GT19" s="303">
        <v>504.2</v>
      </c>
      <c r="GU19" s="303">
        <v>504.1</v>
      </c>
      <c r="GV19" s="303">
        <v>27.7</v>
      </c>
      <c r="GW19" s="303">
        <v>27.8</v>
      </c>
      <c r="GX19" s="303">
        <v>17.2</v>
      </c>
      <c r="GY19" s="303">
        <v>190.5</v>
      </c>
      <c r="GZ19" s="303">
        <v>200.4</v>
      </c>
      <c r="HA19" s="303">
        <v>35.1</v>
      </c>
      <c r="HB19" s="303">
        <v>2.2000000000000002</v>
      </c>
      <c r="HC19" s="303">
        <v>2.2999999999999998</v>
      </c>
      <c r="HD19" s="303">
        <v>2.4</v>
      </c>
      <c r="HE19" s="303">
        <v>7.7</v>
      </c>
      <c r="HF19" s="303">
        <v>366.3</v>
      </c>
      <c r="HG19" s="303">
        <v>262.39999999999998</v>
      </c>
      <c r="HH19" s="303">
        <v>100.8</v>
      </c>
      <c r="HI19" s="303">
        <v>342.6</v>
      </c>
      <c r="HJ19" s="303">
        <v>229.7</v>
      </c>
      <c r="HK19" s="303">
        <v>171</v>
      </c>
      <c r="HL19" s="303">
        <v>226.4</v>
      </c>
      <c r="HM19" s="303">
        <v>58.7</v>
      </c>
      <c r="HN19" s="303">
        <v>346.2</v>
      </c>
      <c r="HO19" s="473">
        <v>212.9</v>
      </c>
      <c r="HP19" s="573"/>
      <c r="HQ19" s="289"/>
      <c r="HR19" s="289"/>
      <c r="HS19" s="289"/>
      <c r="HT19" s="60"/>
    </row>
    <row r="20" spans="1:228" s="5" customFormat="1" ht="12.75" customHeight="1" x14ac:dyDescent="0.25">
      <c r="A20" s="292" t="s">
        <v>77</v>
      </c>
      <c r="B20" s="292" t="s">
        <v>128</v>
      </c>
      <c r="C20" s="304" t="s">
        <v>92</v>
      </c>
      <c r="D20" s="305">
        <v>226.25320257999999</v>
      </c>
      <c r="E20" s="305">
        <v>249.68076672869947</v>
      </c>
      <c r="F20" s="305">
        <v>709.95760161727412</v>
      </c>
      <c r="G20" s="305">
        <v>817.00032184481506</v>
      </c>
      <c r="H20" s="305">
        <v>1962.0940938070266</v>
      </c>
      <c r="I20" s="305">
        <v>1994.4106599700001</v>
      </c>
      <c r="J20" s="305">
        <v>2142.05506608</v>
      </c>
      <c r="K20" s="305">
        <v>2286.41495347</v>
      </c>
      <c r="L20" s="305">
        <v>2447.2618153200001</v>
      </c>
      <c r="M20" s="305">
        <v>2579.9622910500002</v>
      </c>
      <c r="N20" s="305">
        <v>2703.8899521100002</v>
      </c>
      <c r="O20" s="305">
        <v>2903.9074154499999</v>
      </c>
      <c r="P20" s="305">
        <v>3056.7540295399999</v>
      </c>
      <c r="Q20" s="305">
        <v>3169.9160586299995</v>
      </c>
      <c r="R20" s="305">
        <v>3187.7612420800001</v>
      </c>
      <c r="S20" s="305">
        <v>3191.7641133899997</v>
      </c>
      <c r="T20" s="305">
        <v>3306.3518890700002</v>
      </c>
      <c r="U20" s="305">
        <v>3613.0620872299996</v>
      </c>
      <c r="V20" s="305">
        <v>3733.4105480799994</v>
      </c>
      <c r="W20" s="305">
        <v>3849.1636754400001</v>
      </c>
      <c r="X20" s="305">
        <v>3946.8103436699989</v>
      </c>
      <c r="Y20" s="305">
        <v>4002.8278626600004</v>
      </c>
      <c r="Z20" s="305">
        <v>4234.04658122</v>
      </c>
      <c r="AA20" s="305">
        <v>4448.2403292761792</v>
      </c>
      <c r="AB20" s="305">
        <v>4661.7232782495603</v>
      </c>
      <c r="AC20" s="305">
        <v>4918.5346659429997</v>
      </c>
      <c r="AD20" s="305">
        <v>5039.5947621599998</v>
      </c>
      <c r="AE20" s="305">
        <v>5223.3070816700001</v>
      </c>
      <c r="AF20" s="305">
        <v>5446.01262279</v>
      </c>
      <c r="AG20" s="305">
        <v>5731.5740484300004</v>
      </c>
      <c r="AH20" s="305">
        <v>5900.2803524999999</v>
      </c>
      <c r="AI20" s="305">
        <v>6095.9638585299999</v>
      </c>
      <c r="AJ20" s="305">
        <v>6381.0906751900002</v>
      </c>
      <c r="AK20" s="305">
        <v>6628.9227594599997</v>
      </c>
      <c r="AL20" s="305">
        <v>6812.1700768800001</v>
      </c>
      <c r="AM20" s="305">
        <v>6930.55330202</v>
      </c>
      <c r="AN20" s="305">
        <v>7222.3629023000003</v>
      </c>
      <c r="AO20" s="305">
        <v>7454.4812449399997</v>
      </c>
      <c r="AP20" s="305">
        <v>7694.5844022299998</v>
      </c>
      <c r="AQ20" s="305">
        <v>7922.7068208700002</v>
      </c>
      <c r="AR20" s="305">
        <v>8169.8720437000002</v>
      </c>
      <c r="AS20" s="305">
        <v>8362.6599256699992</v>
      </c>
      <c r="AT20" s="305">
        <v>8693.6176184100004</v>
      </c>
      <c r="AU20" s="305">
        <v>8863.2033935500003</v>
      </c>
      <c r="AV20" s="305">
        <v>9015.6329384199998</v>
      </c>
      <c r="AW20" s="305">
        <v>9270.4355477999998</v>
      </c>
      <c r="AX20" s="305">
        <v>9544.8164824699998</v>
      </c>
      <c r="AY20" s="305">
        <v>9701.3639272700002</v>
      </c>
      <c r="AZ20" s="305">
        <v>9912.1540221399991</v>
      </c>
      <c r="BA20" s="305">
        <v>10104.019678459999</v>
      </c>
      <c r="BB20" s="305">
        <v>10277.10713335</v>
      </c>
      <c r="BC20" s="305">
        <v>10554.05827139</v>
      </c>
      <c r="BD20" s="305">
        <v>10532.9401535</v>
      </c>
      <c r="BE20" s="305">
        <v>10998.000454249999</v>
      </c>
      <c r="BF20" s="305">
        <v>11228.7358066</v>
      </c>
      <c r="BG20" s="305">
        <v>11333.78418239</v>
      </c>
      <c r="BH20" s="305">
        <v>11610.77929882</v>
      </c>
      <c r="BI20" s="305">
        <v>11618.43027832</v>
      </c>
      <c r="BJ20" s="305">
        <v>11903.25566771</v>
      </c>
      <c r="BK20" s="305">
        <v>12155.54768139</v>
      </c>
      <c r="BL20" s="305">
        <v>12493.24513451</v>
      </c>
      <c r="BM20" s="305">
        <v>13041.138513759999</v>
      </c>
      <c r="BN20" s="305">
        <v>13561.780218260001</v>
      </c>
      <c r="BO20" s="305">
        <v>13453.605659209999</v>
      </c>
      <c r="BP20" s="305">
        <v>13693.99552328</v>
      </c>
      <c r="BQ20" s="305">
        <v>14026.65353216</v>
      </c>
      <c r="BR20" s="305">
        <v>14279.91957566</v>
      </c>
      <c r="BS20" s="305">
        <v>14798.97805989</v>
      </c>
      <c r="BT20" s="305">
        <v>14885.80916368</v>
      </c>
      <c r="BU20" s="305">
        <v>14978.25742745</v>
      </c>
      <c r="BV20" s="305">
        <v>15363.53000337</v>
      </c>
      <c r="BW20" s="305">
        <v>15524.39128521</v>
      </c>
      <c r="BX20" s="305">
        <v>16366.036512049999</v>
      </c>
      <c r="BY20" s="305">
        <v>16377.70360703</v>
      </c>
      <c r="BZ20" s="305">
        <v>16638.590645240001</v>
      </c>
      <c r="CA20" s="305">
        <v>17085.454975550001</v>
      </c>
      <c r="CB20" s="305">
        <v>17358.694810360001</v>
      </c>
      <c r="CC20" s="305">
        <v>17665.622640860001</v>
      </c>
      <c r="CD20" s="305">
        <v>18077.12578713</v>
      </c>
      <c r="CE20" s="305">
        <v>18400.656008810001</v>
      </c>
      <c r="CF20" s="305">
        <v>18650.91740174</v>
      </c>
      <c r="CG20" s="305">
        <v>18878.38542463</v>
      </c>
      <c r="CH20" s="305">
        <v>19027.794825050001</v>
      </c>
      <c r="CI20" s="305">
        <v>19355.830683370001</v>
      </c>
      <c r="CJ20" s="305">
        <v>19746.641966259998</v>
      </c>
      <c r="CK20" s="305">
        <v>20130.579635580001</v>
      </c>
      <c r="CL20" s="305">
        <v>20397.465820919999</v>
      </c>
      <c r="CM20" s="305">
        <v>20790.929294760001</v>
      </c>
      <c r="CN20" s="305">
        <v>20949.031727670001</v>
      </c>
      <c r="CO20" s="305">
        <v>21415.78310289</v>
      </c>
      <c r="CP20" s="305">
        <v>21772.452008659999</v>
      </c>
      <c r="CQ20" s="305">
        <v>22113.053442410001</v>
      </c>
      <c r="CR20" s="305">
        <v>22421.464224669999</v>
      </c>
      <c r="CS20" s="305">
        <v>22739.365704650001</v>
      </c>
      <c r="CT20" s="305">
        <v>23026.664806950001</v>
      </c>
      <c r="CU20" s="305">
        <v>23404.53319822</v>
      </c>
      <c r="CV20" s="305">
        <v>23654.394399190001</v>
      </c>
      <c r="CW20" s="305">
        <v>23944.23329258</v>
      </c>
      <c r="CX20" s="305">
        <v>24490.65675065</v>
      </c>
      <c r="CY20" s="305">
        <v>24978.444881399999</v>
      </c>
      <c r="CZ20" s="305">
        <v>25162.124673509999</v>
      </c>
      <c r="DA20" s="305">
        <v>25454.85734355</v>
      </c>
      <c r="DB20" s="305">
        <v>25576.796298779998</v>
      </c>
      <c r="DC20" s="305">
        <v>25898.31880642</v>
      </c>
      <c r="DD20" s="305">
        <v>26106.143596990001</v>
      </c>
      <c r="DE20" s="305">
        <v>26461.182737259998</v>
      </c>
      <c r="DF20" s="305">
        <v>28409.613444719998</v>
      </c>
      <c r="DG20" s="305">
        <v>28586.961123590001</v>
      </c>
      <c r="DH20" s="305">
        <v>28953.992836720001</v>
      </c>
      <c r="DI20" s="305">
        <v>29125.1875807</v>
      </c>
      <c r="DJ20" s="305">
        <v>29376.317088849999</v>
      </c>
      <c r="DK20" s="305">
        <v>29706.7</v>
      </c>
      <c r="DL20" s="305">
        <v>30634</v>
      </c>
      <c r="DM20" s="305">
        <v>30450.878504920001</v>
      </c>
      <c r="DN20" s="305">
        <v>30773.200000000001</v>
      </c>
      <c r="DO20" s="305">
        <v>31224.2</v>
      </c>
      <c r="DP20" s="305">
        <v>31370.400000000001</v>
      </c>
      <c r="DQ20" s="305">
        <v>31645.1</v>
      </c>
      <c r="DR20" s="305">
        <v>32131.8</v>
      </c>
      <c r="DS20" s="305">
        <v>32414.5</v>
      </c>
      <c r="DT20" s="305">
        <v>32860.400000000001</v>
      </c>
      <c r="DU20" s="305">
        <v>32938.400000000001</v>
      </c>
      <c r="DV20" s="305">
        <v>33179.300000000003</v>
      </c>
      <c r="DW20" s="305">
        <v>33463.1</v>
      </c>
      <c r="DX20" s="305">
        <v>33630.400000000001</v>
      </c>
      <c r="DY20" s="305">
        <v>33816.699999999997</v>
      </c>
      <c r="DZ20" s="305">
        <v>34154.1</v>
      </c>
      <c r="EA20" s="305">
        <v>34508.300000000003</v>
      </c>
      <c r="EB20" s="305">
        <v>35443.9</v>
      </c>
      <c r="EC20" s="305">
        <v>34949.300000000003</v>
      </c>
      <c r="ED20" s="305">
        <v>35440.300000000003</v>
      </c>
      <c r="EE20" s="305">
        <v>35896.9</v>
      </c>
      <c r="EF20" s="305">
        <v>36319.4</v>
      </c>
      <c r="EG20" s="305">
        <v>36639.5</v>
      </c>
      <c r="EH20" s="305">
        <v>37040.400000000001</v>
      </c>
      <c r="EI20" s="305">
        <v>37155.9</v>
      </c>
      <c r="EJ20" s="305">
        <v>37377.599999999999</v>
      </c>
      <c r="EK20" s="305">
        <v>37701.4</v>
      </c>
      <c r="EL20" s="305">
        <v>38127.1</v>
      </c>
      <c r="EM20" s="305">
        <v>38505.599999999999</v>
      </c>
      <c r="EN20" s="305">
        <v>38916.1</v>
      </c>
      <c r="EO20" s="305">
        <v>39142.9</v>
      </c>
      <c r="EP20" s="305">
        <v>39308.400000000001</v>
      </c>
      <c r="EQ20" s="305">
        <v>39643.088751930001</v>
      </c>
      <c r="ER20" s="305">
        <v>40264.245444840002</v>
      </c>
      <c r="ES20" s="305">
        <v>39994.1</v>
      </c>
      <c r="ET20" s="305">
        <v>40299.5</v>
      </c>
      <c r="EU20" s="305">
        <v>41694.699999999997</v>
      </c>
      <c r="EV20" s="305">
        <v>41498.400000000001</v>
      </c>
      <c r="EW20" s="305">
        <v>41671.599999999999</v>
      </c>
      <c r="EX20" s="305">
        <v>42129.7</v>
      </c>
      <c r="EY20" s="305">
        <v>42715.199999999997</v>
      </c>
      <c r="EZ20" s="305">
        <v>43231.1</v>
      </c>
      <c r="FA20" s="305">
        <v>43553.599999999999</v>
      </c>
      <c r="FB20" s="305">
        <v>43983.4</v>
      </c>
      <c r="FC20" s="305">
        <v>44796.5</v>
      </c>
      <c r="FD20" s="305">
        <v>45359.3</v>
      </c>
      <c r="FE20" s="305">
        <v>45603.3</v>
      </c>
      <c r="FF20" s="305">
        <v>45729.370107490002</v>
      </c>
      <c r="FG20" s="305">
        <v>44762.7</v>
      </c>
      <c r="FH20" s="305">
        <v>44863</v>
      </c>
      <c r="FI20" s="305">
        <v>45295.1</v>
      </c>
      <c r="FJ20" s="305">
        <v>45253.25955925</v>
      </c>
      <c r="FK20" s="305">
        <v>45537.498299999999</v>
      </c>
      <c r="FL20" s="305">
        <v>45930</v>
      </c>
      <c r="FM20" s="305">
        <v>45917.8</v>
      </c>
      <c r="FN20" s="305">
        <v>46119.4</v>
      </c>
      <c r="FO20" s="305">
        <v>46355.6</v>
      </c>
      <c r="FP20" s="305">
        <v>47122.7</v>
      </c>
      <c r="FQ20" s="305">
        <v>47344.6</v>
      </c>
      <c r="FR20" s="305">
        <v>47592.1</v>
      </c>
      <c r="FS20" s="305">
        <v>47775.3</v>
      </c>
      <c r="FT20" s="305">
        <v>47947.199999999997</v>
      </c>
      <c r="FU20" s="305">
        <v>48078.6</v>
      </c>
      <c r="FV20" s="305">
        <v>48263.9</v>
      </c>
      <c r="FW20" s="305">
        <v>48605.44209325</v>
      </c>
      <c r="FX20" s="305">
        <v>48903.7</v>
      </c>
      <c r="FY20" s="305">
        <v>48864</v>
      </c>
      <c r="FZ20" s="305">
        <v>48800.9</v>
      </c>
      <c r="GA20" s="305">
        <v>48978.1</v>
      </c>
      <c r="GB20" s="305">
        <v>49169</v>
      </c>
      <c r="GC20" s="305">
        <v>50276.3</v>
      </c>
      <c r="GD20" s="305">
        <v>49617</v>
      </c>
      <c r="GE20" s="305">
        <v>48921.8</v>
      </c>
      <c r="GF20" s="305">
        <v>49141.8</v>
      </c>
      <c r="GG20" s="305">
        <v>49519.5</v>
      </c>
      <c r="GH20" s="305">
        <v>47861.5</v>
      </c>
      <c r="GI20" s="305">
        <v>48168.1</v>
      </c>
      <c r="GJ20" s="305">
        <v>47245.3</v>
      </c>
      <c r="GK20" s="305">
        <v>47268.4</v>
      </c>
      <c r="GL20" s="305">
        <v>46894</v>
      </c>
      <c r="GM20" s="305">
        <v>47689.7</v>
      </c>
      <c r="GN20" s="305">
        <v>48265.8</v>
      </c>
      <c r="GO20" s="305">
        <v>48744.7</v>
      </c>
      <c r="GP20" s="305">
        <v>49547.3</v>
      </c>
      <c r="GQ20" s="305">
        <v>49754.9</v>
      </c>
      <c r="GR20" s="305">
        <v>50433.1</v>
      </c>
      <c r="GS20" s="305">
        <v>51098</v>
      </c>
      <c r="GT20" s="305">
        <v>51825.8</v>
      </c>
      <c r="GU20" s="305">
        <v>52109.599999999999</v>
      </c>
      <c r="GV20" s="305">
        <v>52341.4</v>
      </c>
      <c r="GW20" s="305">
        <v>52629.5</v>
      </c>
      <c r="GX20" s="305">
        <v>52494.400000000001</v>
      </c>
      <c r="GY20" s="305">
        <v>52959.4</v>
      </c>
      <c r="GZ20" s="305">
        <v>53831.1</v>
      </c>
      <c r="HA20" s="305">
        <v>54390.9</v>
      </c>
      <c r="HB20" s="305">
        <v>54824.1</v>
      </c>
      <c r="HC20" s="305">
        <v>55759.6</v>
      </c>
      <c r="HD20" s="305">
        <v>56025.5</v>
      </c>
      <c r="HE20" s="305">
        <v>57429.599999999999</v>
      </c>
      <c r="HF20" s="305">
        <v>57447.4</v>
      </c>
      <c r="HG20" s="305">
        <v>58498.3</v>
      </c>
      <c r="HH20" s="305">
        <v>59153.1</v>
      </c>
      <c r="HI20" s="305">
        <v>59873.2</v>
      </c>
      <c r="HJ20" s="305">
        <v>61510.2</v>
      </c>
      <c r="HK20" s="305">
        <v>61885</v>
      </c>
      <c r="HL20" s="305">
        <v>62118.400000000001</v>
      </c>
      <c r="HM20" s="305">
        <v>62807.1</v>
      </c>
      <c r="HN20" s="305">
        <v>62413.599999999999</v>
      </c>
      <c r="HO20" s="305">
        <v>62432.800000000003</v>
      </c>
      <c r="HP20" s="289"/>
      <c r="HQ20" s="289"/>
      <c r="HR20" s="289"/>
      <c r="HS20" s="544"/>
      <c r="HT20" s="60"/>
    </row>
    <row r="21" spans="1:228" s="5" customFormat="1" ht="12.75" hidden="1"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17"/>
      <c r="Z21" s="17"/>
      <c r="HO21" s="78" t="s">
        <v>91</v>
      </c>
      <c r="HP21" s="289"/>
      <c r="HQ21" s="289"/>
      <c r="HR21" s="289"/>
      <c r="HS21" s="289"/>
      <c r="HT21" s="259"/>
    </row>
    <row r="22" spans="1:228" s="5" customFormat="1" ht="12.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17"/>
      <c r="Z22" s="17"/>
      <c r="HO22" s="78" t="s">
        <v>122</v>
      </c>
      <c r="HP22" s="289"/>
      <c r="HQ22" s="289"/>
      <c r="HR22" s="289"/>
      <c r="HS22" s="289"/>
      <c r="HT22" s="259"/>
    </row>
    <row r="23" spans="1:228" s="5" customFormat="1" ht="12.75" customHeight="1" x14ac:dyDescent="0.25">
      <c r="A23" s="294"/>
      <c r="B23" s="294"/>
      <c r="C23" s="306" t="s">
        <v>182</v>
      </c>
      <c r="D23" s="434" t="s">
        <v>526</v>
      </c>
      <c r="E23" s="306" t="s">
        <v>174</v>
      </c>
      <c r="F23" s="306" t="s">
        <v>175</v>
      </c>
      <c r="G23" s="306" t="s">
        <v>171</v>
      </c>
      <c r="H23" s="306" t="s">
        <v>176</v>
      </c>
      <c r="I23" s="306" t="s">
        <v>177</v>
      </c>
      <c r="J23" s="306" t="s">
        <v>172</v>
      </c>
      <c r="K23" s="306" t="s">
        <v>178</v>
      </c>
      <c r="L23" s="306" t="s">
        <v>179</v>
      </c>
      <c r="M23" s="306" t="s">
        <v>173</v>
      </c>
      <c r="N23" s="306" t="s">
        <v>180</v>
      </c>
      <c r="O23" s="306" t="s">
        <v>181</v>
      </c>
      <c r="P23" s="434" t="s">
        <v>527</v>
      </c>
      <c r="Q23" s="306" t="s">
        <v>157</v>
      </c>
      <c r="R23" s="306" t="s">
        <v>158</v>
      </c>
      <c r="S23" s="306" t="s">
        <v>159</v>
      </c>
      <c r="T23" s="306" t="s">
        <v>160</v>
      </c>
      <c r="U23" s="306" t="s">
        <v>153</v>
      </c>
      <c r="V23" s="306" t="s">
        <v>154</v>
      </c>
      <c r="W23" s="306" t="s">
        <v>161</v>
      </c>
      <c r="X23" s="306" t="s">
        <v>162</v>
      </c>
      <c r="Y23" s="306" t="s">
        <v>163</v>
      </c>
      <c r="Z23" s="306" t="s">
        <v>164</v>
      </c>
      <c r="AA23" s="306" t="s">
        <v>165</v>
      </c>
      <c r="AB23" s="434" t="s">
        <v>528</v>
      </c>
      <c r="AC23" s="306" t="s">
        <v>167</v>
      </c>
      <c r="AD23" s="306" t="s">
        <v>168</v>
      </c>
      <c r="AE23" s="306" t="s">
        <v>169</v>
      </c>
      <c r="AF23" s="306" t="s">
        <v>170</v>
      </c>
      <c r="AG23" s="306" t="s">
        <v>315</v>
      </c>
      <c r="AH23" s="306" t="s">
        <v>352</v>
      </c>
      <c r="AI23" s="306" t="s">
        <v>208</v>
      </c>
      <c r="AJ23" s="306" t="s">
        <v>95</v>
      </c>
      <c r="AK23" s="306" t="s">
        <v>35</v>
      </c>
      <c r="AL23" s="306" t="s">
        <v>19</v>
      </c>
      <c r="AM23" s="306" t="s">
        <v>25</v>
      </c>
      <c r="AN23" s="434" t="s">
        <v>529</v>
      </c>
      <c r="AO23" s="306" t="s">
        <v>349</v>
      </c>
      <c r="AP23" s="306" t="s">
        <v>341</v>
      </c>
      <c r="AQ23" s="306" t="s">
        <v>57</v>
      </c>
      <c r="AR23" s="306" t="s">
        <v>312</v>
      </c>
      <c r="AS23" s="306" t="s">
        <v>15</v>
      </c>
      <c r="AT23" s="306" t="s">
        <v>22</v>
      </c>
      <c r="AU23" s="306" t="s">
        <v>6</v>
      </c>
      <c r="AV23" s="306" t="s">
        <v>89</v>
      </c>
      <c r="AW23" s="306" t="s">
        <v>353</v>
      </c>
      <c r="AX23" s="306" t="s">
        <v>252</v>
      </c>
      <c r="AY23" s="306" t="s">
        <v>361</v>
      </c>
      <c r="AZ23" s="434" t="s">
        <v>530</v>
      </c>
      <c r="BA23" s="306" t="s">
        <v>366</v>
      </c>
      <c r="BB23" s="306" t="s">
        <v>372</v>
      </c>
      <c r="BC23" s="306" t="s">
        <v>375</v>
      </c>
      <c r="BD23" s="306" t="s">
        <v>379</v>
      </c>
      <c r="BE23" s="306" t="s">
        <v>382</v>
      </c>
      <c r="BF23" s="306" t="s">
        <v>384</v>
      </c>
      <c r="BG23" s="306" t="s">
        <v>387</v>
      </c>
      <c r="BH23" s="306" t="s">
        <v>389</v>
      </c>
      <c r="BI23" s="306" t="s">
        <v>392</v>
      </c>
      <c r="BJ23" s="306" t="s">
        <v>394</v>
      </c>
      <c r="BK23" s="306" t="s">
        <v>491</v>
      </c>
      <c r="BL23" s="434" t="s">
        <v>531</v>
      </c>
      <c r="BM23" s="306" t="s">
        <v>497</v>
      </c>
      <c r="BN23" s="306" t="s">
        <v>499</v>
      </c>
      <c r="BO23" s="306" t="s">
        <v>501</v>
      </c>
      <c r="BP23" s="306" t="s">
        <v>502</v>
      </c>
      <c r="BQ23" s="306" t="s">
        <v>504</v>
      </c>
      <c r="BR23" s="306" t="s">
        <v>507</v>
      </c>
      <c r="BS23" s="306" t="s">
        <v>508</v>
      </c>
      <c r="BT23" s="306" t="s">
        <v>509</v>
      </c>
      <c r="BU23" s="306" t="s">
        <v>510</v>
      </c>
      <c r="BV23" s="306" t="s">
        <v>511</v>
      </c>
      <c r="BW23" s="306" t="s">
        <v>513</v>
      </c>
      <c r="BX23" s="434" t="s">
        <v>532</v>
      </c>
      <c r="BY23" s="306" t="s">
        <v>536</v>
      </c>
      <c r="BZ23" s="306" t="s">
        <v>537</v>
      </c>
      <c r="CA23" s="433" t="s">
        <v>533</v>
      </c>
      <c r="CB23" s="306" t="s">
        <v>538</v>
      </c>
      <c r="CC23" s="306" t="s">
        <v>539</v>
      </c>
      <c r="CD23" s="433" t="s">
        <v>534</v>
      </c>
      <c r="CE23" s="306" t="s">
        <v>535</v>
      </c>
      <c r="CF23" s="306" t="s">
        <v>540</v>
      </c>
      <c r="CG23" s="433" t="s">
        <v>542</v>
      </c>
      <c r="CH23" s="306" t="s">
        <v>544</v>
      </c>
      <c r="CI23" s="306" t="s">
        <v>545</v>
      </c>
      <c r="CJ23" s="434" t="s">
        <v>547</v>
      </c>
      <c r="CK23" s="306" t="s">
        <v>554</v>
      </c>
      <c r="CL23" s="306" t="s">
        <v>565</v>
      </c>
      <c r="CM23" s="433" t="s">
        <v>567</v>
      </c>
      <c r="CN23" s="306" t="s">
        <v>569</v>
      </c>
      <c r="CO23" s="306" t="s">
        <v>572</v>
      </c>
      <c r="CP23" s="433" t="s">
        <v>575</v>
      </c>
      <c r="CQ23" s="306" t="s">
        <v>577</v>
      </c>
      <c r="CR23" s="306" t="s">
        <v>578</v>
      </c>
      <c r="CS23" s="433" t="s">
        <v>580</v>
      </c>
      <c r="CT23" s="306" t="s">
        <v>581</v>
      </c>
      <c r="CU23" s="306" t="s">
        <v>586</v>
      </c>
      <c r="CV23" s="434" t="s">
        <v>588</v>
      </c>
      <c r="CW23" s="306" t="s">
        <v>589</v>
      </c>
      <c r="CX23" s="306" t="s">
        <v>592</v>
      </c>
      <c r="CY23" s="433" t="s">
        <v>595</v>
      </c>
      <c r="CZ23" s="306" t="s">
        <v>596</v>
      </c>
      <c r="DA23" s="306" t="s">
        <v>597</v>
      </c>
      <c r="DB23" s="433" t="s">
        <v>599</v>
      </c>
      <c r="DC23" s="306" t="s">
        <v>600</v>
      </c>
      <c r="DD23" s="306" t="s">
        <v>602</v>
      </c>
      <c r="DE23" s="433" t="s">
        <v>604</v>
      </c>
      <c r="DF23" s="306" t="s">
        <v>605</v>
      </c>
      <c r="DG23" s="306" t="s">
        <v>606</v>
      </c>
      <c r="DH23" s="434" t="s">
        <v>608</v>
      </c>
      <c r="DI23" s="434" t="s">
        <v>609</v>
      </c>
      <c r="DJ23" s="434" t="s">
        <v>654</v>
      </c>
      <c r="DK23" s="434" t="s">
        <v>656</v>
      </c>
      <c r="DL23" s="434" t="s">
        <v>657</v>
      </c>
      <c r="DM23" s="434" t="s">
        <v>658</v>
      </c>
      <c r="DN23" s="434" t="s">
        <v>660</v>
      </c>
      <c r="DO23" s="434" t="s">
        <v>661</v>
      </c>
      <c r="DP23" s="434" t="s">
        <v>662</v>
      </c>
      <c r="DQ23" s="434" t="s">
        <v>664</v>
      </c>
      <c r="DR23" s="434" t="s">
        <v>665</v>
      </c>
      <c r="DS23" s="434" t="s">
        <v>681</v>
      </c>
      <c r="DT23" s="434" t="s">
        <v>683</v>
      </c>
      <c r="DU23" s="434" t="s">
        <v>684</v>
      </c>
      <c r="DV23" s="434" t="s">
        <v>686</v>
      </c>
      <c r="DW23" s="434" t="s">
        <v>688</v>
      </c>
      <c r="DX23" s="434" t="s">
        <v>689</v>
      </c>
      <c r="DY23" s="434" t="s">
        <v>690</v>
      </c>
      <c r="DZ23" s="434" t="s">
        <v>692</v>
      </c>
      <c r="EA23" s="434" t="s">
        <v>693</v>
      </c>
      <c r="EB23" s="434" t="s">
        <v>695</v>
      </c>
      <c r="EC23" s="434" t="s">
        <v>697</v>
      </c>
      <c r="ED23" s="434" t="s">
        <v>698</v>
      </c>
      <c r="EE23" s="434" t="s">
        <v>699</v>
      </c>
      <c r="EF23" s="434" t="s">
        <v>703</v>
      </c>
      <c r="EG23" s="434" t="s">
        <v>704</v>
      </c>
      <c r="EH23" s="434" t="s">
        <v>707</v>
      </c>
      <c r="EI23" s="434" t="s">
        <v>709</v>
      </c>
      <c r="EJ23" s="434" t="s">
        <v>710</v>
      </c>
      <c r="EK23" s="434" t="s">
        <v>711</v>
      </c>
      <c r="EL23" s="434" t="s">
        <v>713</v>
      </c>
      <c r="EM23" s="434" t="s">
        <v>714</v>
      </c>
      <c r="EN23" s="434" t="s">
        <v>715</v>
      </c>
      <c r="EO23" s="434" t="s">
        <v>718</v>
      </c>
      <c r="EP23" s="434" t="s">
        <v>719</v>
      </c>
      <c r="EQ23" s="434" t="s">
        <v>720</v>
      </c>
      <c r="ER23" s="434" t="s">
        <v>722</v>
      </c>
      <c r="ES23" s="434" t="s">
        <v>723</v>
      </c>
      <c r="ET23" s="434" t="s">
        <v>725</v>
      </c>
      <c r="EU23" s="434" t="s">
        <v>727</v>
      </c>
      <c r="EV23" s="434" t="s">
        <v>728</v>
      </c>
      <c r="EW23" s="434" t="s">
        <v>729</v>
      </c>
      <c r="EX23" s="434" t="s">
        <v>731</v>
      </c>
      <c r="EY23" s="434" t="s">
        <v>732</v>
      </c>
      <c r="EZ23" s="434" t="s">
        <v>733</v>
      </c>
      <c r="FA23" s="434" t="s">
        <v>735</v>
      </c>
      <c r="FB23" s="434" t="s">
        <v>736</v>
      </c>
      <c r="FC23" s="434" t="s">
        <v>737</v>
      </c>
      <c r="FD23" s="434" t="s">
        <v>739</v>
      </c>
      <c r="FE23" s="434" t="s">
        <v>740</v>
      </c>
      <c r="FF23" s="434" t="s">
        <v>742</v>
      </c>
      <c r="FG23" s="434" t="s">
        <v>744</v>
      </c>
      <c r="FH23" s="434" t="s">
        <v>745</v>
      </c>
      <c r="FI23" s="434" t="s">
        <v>746</v>
      </c>
      <c r="FJ23" s="434" t="s">
        <v>748</v>
      </c>
      <c r="FK23" s="434" t="s">
        <v>750</v>
      </c>
      <c r="FL23" s="434" t="s">
        <v>751</v>
      </c>
      <c r="FM23" s="434" t="s">
        <v>754</v>
      </c>
      <c r="FN23" s="434" t="s">
        <v>758</v>
      </c>
      <c r="FO23" s="434" t="s">
        <v>759</v>
      </c>
      <c r="FP23" s="434" t="s">
        <v>761</v>
      </c>
      <c r="FQ23" s="434" t="s">
        <v>762</v>
      </c>
      <c r="FR23" s="434" t="s">
        <v>764</v>
      </c>
      <c r="FS23" s="434" t="s">
        <v>766</v>
      </c>
      <c r="FT23" s="434" t="s">
        <v>767</v>
      </c>
      <c r="FU23" s="434" t="s">
        <v>768</v>
      </c>
      <c r="FV23" s="434" t="s">
        <v>770</v>
      </c>
      <c r="FW23" s="434" t="s">
        <v>771</v>
      </c>
      <c r="FX23" s="434" t="s">
        <v>772</v>
      </c>
      <c r="FY23" s="434" t="s">
        <v>774</v>
      </c>
      <c r="FZ23" s="434" t="s">
        <v>776</v>
      </c>
      <c r="GA23" s="434" t="s">
        <v>777</v>
      </c>
      <c r="GB23" s="434" t="s">
        <v>779</v>
      </c>
      <c r="GC23" s="434" t="s">
        <v>780</v>
      </c>
      <c r="GD23" s="434" t="s">
        <v>782</v>
      </c>
      <c r="GE23" s="434" t="s">
        <v>784</v>
      </c>
      <c r="GF23" s="434" t="s">
        <v>785</v>
      </c>
      <c r="GG23" s="434" t="s">
        <v>787</v>
      </c>
      <c r="GH23" s="434" t="s">
        <v>790</v>
      </c>
      <c r="GI23" s="434" t="s">
        <v>792</v>
      </c>
      <c r="GJ23" s="434" t="s">
        <v>793</v>
      </c>
      <c r="GK23" s="434" t="s">
        <v>795</v>
      </c>
      <c r="GL23" s="434" t="s">
        <v>796</v>
      </c>
      <c r="GM23" s="434" t="s">
        <v>798</v>
      </c>
      <c r="GN23" s="434" t="s">
        <v>800</v>
      </c>
      <c r="GO23" s="434" t="s">
        <v>801</v>
      </c>
      <c r="GP23" s="434" t="s">
        <v>803</v>
      </c>
      <c r="GQ23" s="434" t="s">
        <v>805</v>
      </c>
      <c r="GR23" s="434" t="s">
        <v>806</v>
      </c>
      <c r="GS23" s="434" t="s">
        <v>807</v>
      </c>
      <c r="GT23" s="434" t="s">
        <v>809</v>
      </c>
      <c r="GU23" s="434" t="s">
        <v>810</v>
      </c>
      <c r="GV23" s="434" t="s">
        <v>811</v>
      </c>
      <c r="GW23" s="434" t="s">
        <v>813</v>
      </c>
      <c r="GX23" s="434" t="s">
        <v>814</v>
      </c>
      <c r="GY23" s="434" t="s">
        <v>815</v>
      </c>
      <c r="GZ23" s="434" t="s">
        <v>817</v>
      </c>
      <c r="HA23" s="434" t="s">
        <v>818</v>
      </c>
      <c r="HB23" s="434" t="s">
        <v>820</v>
      </c>
      <c r="HC23" s="434" t="s">
        <v>822</v>
      </c>
      <c r="HD23" s="434" t="s">
        <v>824</v>
      </c>
      <c r="HE23" s="434" t="s">
        <v>825</v>
      </c>
      <c r="HF23" s="434" t="s">
        <v>827</v>
      </c>
      <c r="HG23" s="434" t="s">
        <v>828</v>
      </c>
      <c r="HH23" s="434" t="s">
        <v>830</v>
      </c>
      <c r="HI23" s="434" t="s">
        <v>832</v>
      </c>
      <c r="HJ23" s="434" t="s">
        <v>834</v>
      </c>
      <c r="HK23" s="434" t="s">
        <v>835</v>
      </c>
      <c r="HL23" s="434" t="s">
        <v>837</v>
      </c>
      <c r="HM23" s="434" t="s">
        <v>838</v>
      </c>
      <c r="HN23" s="434" t="s">
        <v>840</v>
      </c>
      <c r="HO23" s="434" t="s">
        <v>843</v>
      </c>
      <c r="HP23" s="289"/>
      <c r="HQ23" s="289"/>
      <c r="HR23" s="289"/>
      <c r="HS23" s="289"/>
      <c r="HT23" s="259"/>
    </row>
    <row r="24" spans="1:228" s="5" customFormat="1" ht="12.75" customHeight="1" x14ac:dyDescent="0.25">
      <c r="A24" s="314" t="s">
        <v>428</v>
      </c>
      <c r="B24" s="314" t="s">
        <v>438</v>
      </c>
      <c r="C24" s="307" t="s">
        <v>92</v>
      </c>
      <c r="D24" s="308">
        <v>0.61688383496206778</v>
      </c>
      <c r="E24" s="308">
        <v>0.58348306242185943</v>
      </c>
      <c r="F24" s="308">
        <v>0.73492741953701868</v>
      </c>
      <c r="G24" s="308">
        <v>0.78784159198541448</v>
      </c>
      <c r="H24" s="308">
        <v>0.76395810598390712</v>
      </c>
      <c r="I24" s="308">
        <v>0.71146899999999991</v>
      </c>
      <c r="J24" s="308">
        <v>0.65570399999999995</v>
      </c>
      <c r="K24" s="308">
        <v>0.66910800000000004</v>
      </c>
      <c r="L24" s="308">
        <v>0.65926099999999987</v>
      </c>
      <c r="M24" s="308">
        <v>0.67116799999999999</v>
      </c>
      <c r="N24" s="308">
        <v>0.64496500000000001</v>
      </c>
      <c r="O24" s="308">
        <v>0.65264000000000011</v>
      </c>
      <c r="P24" s="308">
        <v>0.65244023242528359</v>
      </c>
      <c r="Q24" s="308">
        <v>0.63599117540712047</v>
      </c>
      <c r="R24" s="308">
        <v>0.66394351053688005</v>
      </c>
      <c r="S24" s="308">
        <v>0.64772321639841313</v>
      </c>
      <c r="T24" s="308">
        <v>0.60978901167325661</v>
      </c>
      <c r="U24" s="308">
        <v>0.54525228824959071</v>
      </c>
      <c r="V24" s="308">
        <v>0.53376453777225974</v>
      </c>
      <c r="W24" s="308">
        <v>0.521872</v>
      </c>
      <c r="X24" s="308">
        <v>0.49894391420614237</v>
      </c>
      <c r="Y24" s="308">
        <v>0.468115146364254</v>
      </c>
      <c r="Z24" s="308">
        <v>0.48449663015727018</v>
      </c>
      <c r="AA24" s="308">
        <v>0.47175267340324745</v>
      </c>
      <c r="AB24" s="308">
        <v>0.45813500000000001</v>
      </c>
      <c r="AC24" s="308">
        <v>0.46345580558106358</v>
      </c>
      <c r="AD24" s="308">
        <v>0.59137399999999996</v>
      </c>
      <c r="AE24" s="308">
        <v>0.64765899999999998</v>
      </c>
      <c r="AF24" s="308">
        <v>0.67333499999999991</v>
      </c>
      <c r="AG24" s="308">
        <v>0.70210499999999987</v>
      </c>
      <c r="AH24" s="308">
        <v>0.71854099999999999</v>
      </c>
      <c r="AI24" s="308">
        <v>0.71460999999999986</v>
      </c>
      <c r="AJ24" s="308">
        <v>0.69121999999999995</v>
      </c>
      <c r="AK24" s="308">
        <v>0.82225799999999982</v>
      </c>
      <c r="AL24" s="308">
        <v>0.81398699999999991</v>
      </c>
      <c r="AM24" s="308">
        <v>0.87463999999999997</v>
      </c>
      <c r="AN24" s="308">
        <v>0.84452099999999997</v>
      </c>
      <c r="AO24" s="308">
        <v>0.82279399999999991</v>
      </c>
      <c r="AP24" s="308">
        <v>0.78779500000000002</v>
      </c>
      <c r="AQ24" s="308">
        <v>0.80316399999999988</v>
      </c>
      <c r="AR24" s="308">
        <v>0.81894499999999992</v>
      </c>
      <c r="AS24" s="308">
        <v>0.69064499999999984</v>
      </c>
      <c r="AT24" s="308">
        <v>0.74360899999999985</v>
      </c>
      <c r="AU24" s="308">
        <v>0.72552099999999997</v>
      </c>
      <c r="AV24" s="308">
        <v>0.76447300000000007</v>
      </c>
      <c r="AW24" s="308">
        <v>0.73445800000000006</v>
      </c>
      <c r="AX24" s="308">
        <v>0.80017399999999994</v>
      </c>
      <c r="AY24" s="308">
        <v>0.77936399999999995</v>
      </c>
      <c r="AZ24" s="308">
        <v>0.80999199999999993</v>
      </c>
      <c r="BA24" s="308">
        <v>0.782752</v>
      </c>
      <c r="BB24" s="308">
        <v>0.78398499999999993</v>
      </c>
      <c r="BC24" s="308">
        <v>0.81682199999999994</v>
      </c>
      <c r="BD24" s="308">
        <v>0.81567000000000001</v>
      </c>
      <c r="BE24" s="308">
        <v>0.73403799999999986</v>
      </c>
      <c r="BF24" s="308">
        <v>0.79127199999999998</v>
      </c>
      <c r="BG24" s="308">
        <v>0.85291099999999997</v>
      </c>
      <c r="BH24" s="308">
        <v>0.83046799999999998</v>
      </c>
      <c r="BI24" s="308">
        <v>0.87497799999999992</v>
      </c>
      <c r="BJ24" s="308">
        <v>0.87964300000000006</v>
      </c>
      <c r="BK24" s="308">
        <v>0.90183399999999991</v>
      </c>
      <c r="BL24" s="308">
        <v>0.89933999999999992</v>
      </c>
      <c r="BM24" s="308">
        <v>0.89399699999999993</v>
      </c>
      <c r="BN24" s="308">
        <v>0.90193799999999991</v>
      </c>
      <c r="BO24" s="308">
        <v>0.96210299999999993</v>
      </c>
      <c r="BP24" s="308">
        <v>0.95311699999999999</v>
      </c>
      <c r="BQ24" s="308">
        <v>0.94479365246923908</v>
      </c>
      <c r="BR24" s="308">
        <v>0.965916</v>
      </c>
      <c r="BS24" s="308">
        <v>0.92582399999999998</v>
      </c>
      <c r="BT24" s="308">
        <v>0.93174099999999993</v>
      </c>
      <c r="BU24" s="308">
        <v>0.94104699999999997</v>
      </c>
      <c r="BV24" s="308">
        <v>0.88198499999999991</v>
      </c>
      <c r="BW24" s="308">
        <v>0.88314799999999993</v>
      </c>
      <c r="BX24" s="308">
        <v>0.78521699999999994</v>
      </c>
      <c r="BY24" s="308">
        <v>0.846302</v>
      </c>
      <c r="BZ24" s="308">
        <v>0.82525899999999996</v>
      </c>
      <c r="CA24" s="308">
        <v>0.87442500000000001</v>
      </c>
      <c r="CB24" s="308">
        <v>0.90724099999999996</v>
      </c>
      <c r="CC24" s="308">
        <v>0.89144400000000001</v>
      </c>
      <c r="CD24" s="308">
        <v>0.89783899999999994</v>
      </c>
      <c r="CE24" s="308">
        <v>0.88090999999999997</v>
      </c>
      <c r="CF24" s="308">
        <v>0.90095899999999995</v>
      </c>
      <c r="CG24" s="308">
        <v>0.90117700000000001</v>
      </c>
      <c r="CH24" s="308">
        <v>0.90149599999999996</v>
      </c>
      <c r="CI24" s="308">
        <v>0.91642899999999994</v>
      </c>
      <c r="CJ24" s="308">
        <v>0.90741899999999998</v>
      </c>
      <c r="CK24" s="308">
        <v>0.86512</v>
      </c>
      <c r="CL24" s="308">
        <v>0.87382699999999991</v>
      </c>
      <c r="CM24" s="308">
        <v>0.92643399999999998</v>
      </c>
      <c r="CN24" s="308">
        <v>0.83922999999999992</v>
      </c>
      <c r="CO24" s="308">
        <v>0.76203299999999996</v>
      </c>
      <c r="CP24" s="308">
        <v>0.86233499999999996</v>
      </c>
      <c r="CQ24" s="308">
        <v>0.903393</v>
      </c>
      <c r="CR24" s="308">
        <v>0.93931299999999995</v>
      </c>
      <c r="CS24" s="308">
        <v>0.95730000000000004</v>
      </c>
      <c r="CT24" s="308">
        <v>0.95752599999999999</v>
      </c>
      <c r="CU24" s="308">
        <v>0.89269399999999999</v>
      </c>
      <c r="CV24" s="308">
        <v>0.92367299999999997</v>
      </c>
      <c r="CW24" s="308">
        <v>0.92422699999999991</v>
      </c>
      <c r="CX24" s="308">
        <v>0.89926600000000001</v>
      </c>
      <c r="CY24" s="308">
        <v>0.89252100000000001</v>
      </c>
      <c r="CZ24" s="308">
        <v>0.86241299999999999</v>
      </c>
      <c r="DA24" s="308">
        <v>0.88055399999999995</v>
      </c>
      <c r="DB24" s="308">
        <v>0.88600999999999996</v>
      </c>
      <c r="DC24" s="308">
        <v>0.88583599999999996</v>
      </c>
      <c r="DD24" s="308">
        <v>0.90326399999999996</v>
      </c>
      <c r="DE24" s="308">
        <v>0.90947499999999992</v>
      </c>
      <c r="DF24" s="308">
        <v>0.92558799999999997</v>
      </c>
      <c r="DG24" s="308">
        <v>0.9093</v>
      </c>
      <c r="DH24" s="308">
        <v>0.87702399999999991</v>
      </c>
      <c r="DI24" s="308">
        <v>0.88329599999999997</v>
      </c>
      <c r="DJ24" s="308">
        <v>0.88005</v>
      </c>
      <c r="DK24" s="308">
        <v>0.877</v>
      </c>
      <c r="DL24" s="308">
        <v>0.82499999999999996</v>
      </c>
      <c r="DM24" s="308">
        <v>0.87044299999999997</v>
      </c>
      <c r="DN24" s="308">
        <v>0.84399999999999997</v>
      </c>
      <c r="DO24" s="308">
        <v>0.89700000000000002</v>
      </c>
      <c r="DP24" s="308">
        <v>0.87</v>
      </c>
      <c r="DQ24" s="308">
        <v>0.86399999999999999</v>
      </c>
      <c r="DR24" s="308">
        <v>0.876</v>
      </c>
      <c r="DS24" s="308">
        <v>0.86799999999999999</v>
      </c>
      <c r="DT24" s="308">
        <v>0.86299999999999999</v>
      </c>
      <c r="DU24" s="308">
        <v>0.82699999999999996</v>
      </c>
      <c r="DV24" s="308">
        <v>0.85799999999999998</v>
      </c>
      <c r="DW24" s="308">
        <v>0.86699999999999999</v>
      </c>
      <c r="DX24" s="308">
        <v>0.85899999999999999</v>
      </c>
      <c r="DY24" s="308">
        <v>0.879</v>
      </c>
      <c r="DZ24" s="308">
        <v>0.878</v>
      </c>
      <c r="EA24" s="308">
        <v>0.89300000000000002</v>
      </c>
      <c r="EB24" s="308">
        <v>0.85599999999999998</v>
      </c>
      <c r="EC24" s="308">
        <v>0.92500000000000004</v>
      </c>
      <c r="ED24" s="308">
        <v>0.94299999999999995</v>
      </c>
      <c r="EE24" s="308">
        <v>0.91600000000000004</v>
      </c>
      <c r="EF24" s="308">
        <v>0.94399999999999995</v>
      </c>
      <c r="EG24" s="308">
        <v>0.93500000000000005</v>
      </c>
      <c r="EH24" s="308">
        <v>0.92900000000000005</v>
      </c>
      <c r="EI24" s="308">
        <v>0.95199999999999996</v>
      </c>
      <c r="EJ24" s="308">
        <v>0.93400000000000005</v>
      </c>
      <c r="EK24" s="308">
        <v>0.91700000000000004</v>
      </c>
      <c r="EL24" s="308">
        <v>0.95399999999999996</v>
      </c>
      <c r="EM24" s="308">
        <v>0.95399999999999996</v>
      </c>
      <c r="EN24" s="308">
        <v>0.95299999999999996</v>
      </c>
      <c r="EO24" s="308">
        <v>0.94699999999999995</v>
      </c>
      <c r="EP24" s="308">
        <v>0.95899999999999996</v>
      </c>
      <c r="EQ24" s="308">
        <v>0.95899999999999996</v>
      </c>
      <c r="ER24" s="308">
        <v>0.95399999999999996</v>
      </c>
      <c r="ES24" s="308">
        <v>0.94399999999999995</v>
      </c>
      <c r="ET24" s="308">
        <v>0.93899999999999995</v>
      </c>
      <c r="EU24" s="308">
        <v>0.93400000000000005</v>
      </c>
      <c r="EV24" s="308">
        <v>0.96199999999999997</v>
      </c>
      <c r="EW24" s="308">
        <v>0.95899999999999996</v>
      </c>
      <c r="EX24" s="308">
        <v>0.96299999999999997</v>
      </c>
      <c r="EY24" s="308">
        <v>0.97199999999999998</v>
      </c>
      <c r="EZ24" s="308">
        <v>0.97199999999999998</v>
      </c>
      <c r="FA24" s="308">
        <v>0.95799999999999996</v>
      </c>
      <c r="FB24" s="308">
        <v>0.97399999999999998</v>
      </c>
      <c r="FC24" s="308">
        <v>0.97799999999999998</v>
      </c>
      <c r="FD24" s="308">
        <v>0.96699999999999997</v>
      </c>
      <c r="FE24" s="308">
        <v>0.93500000000000005</v>
      </c>
      <c r="FF24" s="308">
        <v>0.95199999999999996</v>
      </c>
      <c r="FG24" s="308">
        <v>0.97099999999999997</v>
      </c>
      <c r="FH24" s="308">
        <v>0.95899999999999996</v>
      </c>
      <c r="FI24" s="308">
        <v>0.96699999999999997</v>
      </c>
      <c r="FJ24" s="308">
        <v>0.96499999999999997</v>
      </c>
      <c r="FK24" s="308">
        <v>0.94399999999999995</v>
      </c>
      <c r="FL24" s="308">
        <v>0.96299999999999997</v>
      </c>
      <c r="FM24" s="308">
        <v>0.96399999999999997</v>
      </c>
      <c r="FN24" s="308">
        <v>0.94</v>
      </c>
      <c r="FO24" s="308">
        <v>0.94</v>
      </c>
      <c r="FP24" s="308">
        <v>0.94199999999999995</v>
      </c>
      <c r="FQ24" s="308">
        <v>0.92900000000000005</v>
      </c>
      <c r="FR24" s="308">
        <v>0.94299999999999995</v>
      </c>
      <c r="FS24" s="308">
        <v>0.97199999999999998</v>
      </c>
      <c r="FT24" s="308">
        <v>0.97199999999999998</v>
      </c>
      <c r="FU24" s="308">
        <v>0.96599999999999997</v>
      </c>
      <c r="FV24" s="308">
        <v>0.95399999999999996</v>
      </c>
      <c r="FW24" s="308">
        <v>0.93572100000000002</v>
      </c>
      <c r="FX24" s="308">
        <v>0.96599999999999997</v>
      </c>
      <c r="FY24" s="308">
        <v>0.97599999999999998</v>
      </c>
      <c r="FZ24" s="308">
        <v>0.96899999999999997</v>
      </c>
      <c r="GA24" s="308">
        <v>0.96899999999999997</v>
      </c>
      <c r="GB24" s="308">
        <v>0.96399999999999997</v>
      </c>
      <c r="GC24" s="308">
        <v>0.96</v>
      </c>
      <c r="GD24" s="308">
        <v>0.94399999999999995</v>
      </c>
      <c r="GE24" s="308">
        <v>0.96299999999999997</v>
      </c>
      <c r="GF24" s="308">
        <v>0.96599999999999997</v>
      </c>
      <c r="GG24" s="308">
        <v>0.95899999999999996</v>
      </c>
      <c r="GH24" s="308">
        <v>0.96699999999999997</v>
      </c>
      <c r="GI24" s="308">
        <v>0.94799999999999995</v>
      </c>
      <c r="GJ24" s="308">
        <v>0.96499999999999997</v>
      </c>
      <c r="GK24" s="308">
        <v>0.96399999999999997</v>
      </c>
      <c r="GL24" s="308">
        <v>0.95799999999999996</v>
      </c>
      <c r="GM24" s="308">
        <v>0.95899999999999996</v>
      </c>
      <c r="GN24" s="308">
        <v>0.96699999999999997</v>
      </c>
      <c r="GO24" s="308">
        <v>0.94699999999999995</v>
      </c>
      <c r="GP24" s="308">
        <v>0.94899999999999995</v>
      </c>
      <c r="GQ24" s="308">
        <v>0.95499999999999996</v>
      </c>
      <c r="GR24" s="308">
        <v>0.93</v>
      </c>
      <c r="GS24" s="308">
        <v>0.96399999999999997</v>
      </c>
      <c r="GT24" s="308">
        <v>0.95699999999999996</v>
      </c>
      <c r="GU24" s="308">
        <v>0.91800000000000004</v>
      </c>
      <c r="GV24" s="308">
        <v>0.91400000000000003</v>
      </c>
      <c r="GW24" s="308">
        <v>0.93600000000000005</v>
      </c>
      <c r="GX24" s="308">
        <v>0.92500000000000004</v>
      </c>
      <c r="GY24" s="308">
        <v>0.92900000000000005</v>
      </c>
      <c r="GZ24" s="308">
        <v>0.876</v>
      </c>
      <c r="HA24" s="308">
        <v>0.88100000000000001</v>
      </c>
      <c r="HB24" s="308">
        <v>0.90424199999999999</v>
      </c>
      <c r="HC24" s="308">
        <v>0.90800000000000003</v>
      </c>
      <c r="HD24" s="308">
        <v>0.91800000000000004</v>
      </c>
      <c r="HE24" s="308">
        <v>0.91200000000000003</v>
      </c>
      <c r="HF24" s="308">
        <v>0.91500000000000004</v>
      </c>
      <c r="HG24" s="308">
        <v>0.84</v>
      </c>
      <c r="HH24" s="308">
        <v>0.81299999999999994</v>
      </c>
      <c r="HI24" s="308">
        <v>0.79200000000000004</v>
      </c>
      <c r="HJ24" s="308">
        <v>0.81299999999999994</v>
      </c>
      <c r="HK24" s="308">
        <v>0.79100000000000004</v>
      </c>
      <c r="HL24" s="308">
        <v>0.78800000000000003</v>
      </c>
      <c r="HM24" s="308">
        <v>0.80400000000000005</v>
      </c>
      <c r="HN24" s="308">
        <v>0.79600000000000004</v>
      </c>
      <c r="HO24" s="468">
        <v>0.80700000000000005</v>
      </c>
      <c r="HP24" s="625"/>
      <c r="HQ24" s="289"/>
      <c r="HR24" s="289"/>
      <c r="HS24" s="289"/>
      <c r="HT24" s="259"/>
    </row>
    <row r="25" spans="1:228" s="5" customFormat="1" ht="12.75" customHeight="1" x14ac:dyDescent="0.25">
      <c r="A25" s="315" t="s">
        <v>72</v>
      </c>
      <c r="B25" s="315" t="s">
        <v>123</v>
      </c>
      <c r="C25" s="309" t="s">
        <v>92</v>
      </c>
      <c r="D25" s="309">
        <v>0.25737214437621153</v>
      </c>
      <c r="E25" s="309">
        <v>0.25123137581061139</v>
      </c>
      <c r="F25" s="309">
        <v>0.27926766734851155</v>
      </c>
      <c r="G25" s="309">
        <v>0.28509214661514165</v>
      </c>
      <c r="H25" s="309">
        <v>0.2716845129306158</v>
      </c>
      <c r="I25" s="309">
        <v>0.239898</v>
      </c>
      <c r="J25" s="309">
        <v>0.196162</v>
      </c>
      <c r="K25" s="309">
        <v>0.221357</v>
      </c>
      <c r="L25" s="309">
        <v>0.22866499999999998</v>
      </c>
      <c r="M25" s="309">
        <v>0.236536</v>
      </c>
      <c r="N25" s="309">
        <v>0.22071299999999999</v>
      </c>
      <c r="O25" s="309">
        <v>0.207236</v>
      </c>
      <c r="P25" s="309">
        <v>0.22439183303970983</v>
      </c>
      <c r="Q25" s="309">
        <v>0.20112063705104397</v>
      </c>
      <c r="R25" s="309">
        <v>0.21279319120442974</v>
      </c>
      <c r="S25" s="309">
        <v>0.19455112559382456</v>
      </c>
      <c r="T25" s="309">
        <v>0.18021243562420619</v>
      </c>
      <c r="U25" s="309">
        <v>0.17803404755857777</v>
      </c>
      <c r="V25" s="309">
        <v>0.17304761899873333</v>
      </c>
      <c r="W25" s="309">
        <v>0.156058</v>
      </c>
      <c r="X25" s="309">
        <v>0.14508630970282024</v>
      </c>
      <c r="Y25" s="309">
        <v>0.11344072127254745</v>
      </c>
      <c r="Z25" s="309">
        <v>9.0046792439903406E-2</v>
      </c>
      <c r="AA25" s="309">
        <v>7.3525812764082266E-2</v>
      </c>
      <c r="AB25" s="309">
        <v>6.3312999999999994E-2</v>
      </c>
      <c r="AC25" s="309">
        <v>5.6767409158123387E-2</v>
      </c>
      <c r="AD25" s="309">
        <v>4.8010999999999998E-2</v>
      </c>
      <c r="AE25" s="309">
        <v>4.8424999999999996E-2</v>
      </c>
      <c r="AF25" s="309">
        <v>5.2978999999999998E-2</v>
      </c>
      <c r="AG25" s="309">
        <v>6.6792999999999991E-2</v>
      </c>
      <c r="AH25" s="309">
        <v>6.880399999999999E-2</v>
      </c>
      <c r="AI25" s="309">
        <v>6.5630999999999995E-2</v>
      </c>
      <c r="AJ25" s="309">
        <v>7.742099999999999E-2</v>
      </c>
      <c r="AK25" s="309">
        <v>8.4513999999999992E-2</v>
      </c>
      <c r="AL25" s="309">
        <v>8.1757999999999997E-2</v>
      </c>
      <c r="AM25" s="309">
        <v>7.0697999999999997E-2</v>
      </c>
      <c r="AN25" s="309">
        <v>7.2373999999999994E-2</v>
      </c>
      <c r="AO25" s="309">
        <v>7.0102999999999999E-2</v>
      </c>
      <c r="AP25" s="309">
        <v>6.9364999999999996E-2</v>
      </c>
      <c r="AQ25" s="309">
        <v>6.5477999999999995E-2</v>
      </c>
      <c r="AR25" s="309">
        <v>6.9911000000000001E-2</v>
      </c>
      <c r="AS25" s="309">
        <v>6.2251999999999995E-2</v>
      </c>
      <c r="AT25" s="309">
        <v>5.4871999999999997E-2</v>
      </c>
      <c r="AU25" s="309">
        <v>5.2573999999999996E-2</v>
      </c>
      <c r="AV25" s="309">
        <v>5.4557999999999995E-2</v>
      </c>
      <c r="AW25" s="309">
        <v>6.2306E-2</v>
      </c>
      <c r="AX25" s="309">
        <v>8.0790000000000001E-2</v>
      </c>
      <c r="AY25" s="309">
        <v>0.10102699999999999</v>
      </c>
      <c r="AZ25" s="309">
        <v>0.113757</v>
      </c>
      <c r="BA25" s="309">
        <v>8.079299999999999E-2</v>
      </c>
      <c r="BB25" s="309">
        <v>6.6094E-2</v>
      </c>
      <c r="BC25" s="309">
        <v>6.2580999999999998E-2</v>
      </c>
      <c r="BD25" s="309">
        <v>6.8671999999999997E-2</v>
      </c>
      <c r="BE25" s="309">
        <v>7.1568999999999994E-2</v>
      </c>
      <c r="BF25" s="309">
        <v>5.3561999999999999E-2</v>
      </c>
      <c r="BG25" s="309">
        <v>5.2380999999999997E-2</v>
      </c>
      <c r="BH25" s="309">
        <v>5.3268999999999997E-2</v>
      </c>
      <c r="BI25" s="309">
        <v>5.0398999999999999E-2</v>
      </c>
      <c r="BJ25" s="309">
        <v>5.3767999999999996E-2</v>
      </c>
      <c r="BK25" s="309">
        <v>5.1279999999999999E-2</v>
      </c>
      <c r="BL25" s="309">
        <v>5.4431999999999994E-2</v>
      </c>
      <c r="BM25" s="309">
        <v>5.3203E-2</v>
      </c>
      <c r="BN25" s="309">
        <v>5.2902999999999999E-2</v>
      </c>
      <c r="BO25" s="309">
        <v>5.3286E-2</v>
      </c>
      <c r="BP25" s="309">
        <v>4.9134999999999998E-2</v>
      </c>
      <c r="BQ25" s="309">
        <v>4.397059812420015E-2</v>
      </c>
      <c r="BR25" s="309">
        <v>4.079E-2</v>
      </c>
      <c r="BS25" s="309">
        <v>3.9812E-2</v>
      </c>
      <c r="BT25" s="309">
        <v>3.6000000000000004E-2</v>
      </c>
      <c r="BU25" s="309">
        <v>3.4367000000000002E-2</v>
      </c>
      <c r="BV25" s="309">
        <v>3.5574000000000001E-2</v>
      </c>
      <c r="BW25" s="309">
        <v>3.6664999999999996E-2</v>
      </c>
      <c r="BX25" s="309">
        <v>2.896E-2</v>
      </c>
      <c r="BY25" s="309">
        <v>3.3383999999999997E-2</v>
      </c>
      <c r="BZ25" s="309">
        <v>3.1689000000000002E-2</v>
      </c>
      <c r="CA25" s="309">
        <v>3.5271999999999998E-2</v>
      </c>
      <c r="CB25" s="309">
        <v>3.3635999999999999E-2</v>
      </c>
      <c r="CC25" s="309">
        <v>3.1258000000000001E-2</v>
      </c>
      <c r="CD25" s="309">
        <v>2.7573E-2</v>
      </c>
      <c r="CE25" s="309">
        <v>2.7705E-2</v>
      </c>
      <c r="CF25" s="309">
        <v>2.8500000000000001E-2</v>
      </c>
      <c r="CG25" s="309">
        <v>2.7830999999999998E-2</v>
      </c>
      <c r="CH25" s="309">
        <v>2.8119999999999999E-2</v>
      </c>
      <c r="CI25" s="309">
        <v>2.7718999999999997E-2</v>
      </c>
      <c r="CJ25" s="309">
        <v>2.818E-2</v>
      </c>
      <c r="CK25" s="309">
        <v>2.7477999999999999E-2</v>
      </c>
      <c r="CL25" s="309">
        <v>2.2676999999999999E-2</v>
      </c>
      <c r="CM25" s="309">
        <v>2.5588999999999997E-2</v>
      </c>
      <c r="CN25" s="309">
        <v>2.6606999999999999E-2</v>
      </c>
      <c r="CO25" s="309">
        <v>2.6846999999999999E-2</v>
      </c>
      <c r="CP25" s="309">
        <v>2.6438999999999997E-2</v>
      </c>
      <c r="CQ25" s="309">
        <v>2.6882E-2</v>
      </c>
      <c r="CR25" s="309">
        <v>2.7600000000000003E-2</v>
      </c>
      <c r="CS25" s="309">
        <v>2.8163999999999998E-2</v>
      </c>
      <c r="CT25" s="309">
        <v>2.9873E-2</v>
      </c>
      <c r="CU25" s="309">
        <v>3.4334999999999997E-2</v>
      </c>
      <c r="CV25" s="309">
        <v>3.9079999999999997E-2</v>
      </c>
      <c r="CW25" s="309">
        <v>3.8743E-2</v>
      </c>
      <c r="CX25" s="309">
        <v>3.9343999999999997E-2</v>
      </c>
      <c r="CY25" s="309">
        <v>3.8779999999999995E-2</v>
      </c>
      <c r="CZ25" s="309">
        <v>3.9001000000000001E-2</v>
      </c>
      <c r="DA25" s="309">
        <v>4.3482E-2</v>
      </c>
      <c r="DB25" s="309">
        <v>4.2606999999999999E-2</v>
      </c>
      <c r="DC25" s="309">
        <v>4.2200999999999995E-2</v>
      </c>
      <c r="DD25" s="309">
        <v>4.1537999999999999E-2</v>
      </c>
      <c r="DE25" s="309">
        <v>4.1772999999999998E-2</v>
      </c>
      <c r="DF25" s="309">
        <v>3.9148999999999996E-2</v>
      </c>
      <c r="DG25" s="309">
        <v>3.8758000000000001E-2</v>
      </c>
      <c r="DH25" s="309">
        <v>4.1000000000000002E-2</v>
      </c>
      <c r="DI25" s="309">
        <v>3.9098000000000001E-2</v>
      </c>
      <c r="DJ25" s="309">
        <v>4.0301999999999998E-2</v>
      </c>
      <c r="DK25" s="309">
        <v>4.2999999999999997E-2</v>
      </c>
      <c r="DL25" s="309">
        <v>4.5999999999999999E-2</v>
      </c>
      <c r="DM25" s="309">
        <v>4.8759999999999998E-2</v>
      </c>
      <c r="DN25" s="309">
        <v>5.2999999999999999E-2</v>
      </c>
      <c r="DO25" s="309">
        <v>5.5E-2</v>
      </c>
      <c r="DP25" s="309">
        <v>5.5E-2</v>
      </c>
      <c r="DQ25" s="309">
        <v>5.6000000000000001E-2</v>
      </c>
      <c r="DR25" s="309">
        <v>6.0999999999999999E-2</v>
      </c>
      <c r="DS25" s="309">
        <v>6.7000000000000004E-2</v>
      </c>
      <c r="DT25" s="309">
        <v>7.3999999999999996E-2</v>
      </c>
      <c r="DU25" s="309">
        <v>5.8000000000000003E-2</v>
      </c>
      <c r="DV25" s="309">
        <v>5.6000000000000001E-2</v>
      </c>
      <c r="DW25" s="309">
        <v>5.7000000000000002E-2</v>
      </c>
      <c r="DX25" s="309">
        <v>5.8999999999999997E-2</v>
      </c>
      <c r="DY25" s="309">
        <v>6.2E-2</v>
      </c>
      <c r="DZ25" s="309">
        <v>6.2E-2</v>
      </c>
      <c r="EA25" s="309">
        <v>6.9000000000000006E-2</v>
      </c>
      <c r="EB25" s="309">
        <v>6.9000000000000006E-2</v>
      </c>
      <c r="EC25" s="309">
        <v>7.0999999999999994E-2</v>
      </c>
      <c r="ED25" s="309">
        <v>7.3999999999999996E-2</v>
      </c>
      <c r="EE25" s="309">
        <v>0.08</v>
      </c>
      <c r="EF25" s="309">
        <v>8.5000000000000006E-2</v>
      </c>
      <c r="EG25" s="309">
        <v>8.7999999999999995E-2</v>
      </c>
      <c r="EH25" s="309">
        <v>8.5999999999999993E-2</v>
      </c>
      <c r="EI25" s="309">
        <v>8.6999999999999994E-2</v>
      </c>
      <c r="EJ25" s="309">
        <v>8.6999999999999994E-2</v>
      </c>
      <c r="EK25" s="309">
        <v>8.7999999999999995E-2</v>
      </c>
      <c r="EL25" s="309">
        <v>8.5000000000000006E-2</v>
      </c>
      <c r="EM25" s="309">
        <v>8.7999999999999995E-2</v>
      </c>
      <c r="EN25" s="309">
        <v>8.6999999999999994E-2</v>
      </c>
      <c r="EO25" s="309">
        <v>8.5999999999999993E-2</v>
      </c>
      <c r="EP25" s="309">
        <v>8.4000000000000005E-2</v>
      </c>
      <c r="EQ25" s="309">
        <v>8.5999999999999993E-2</v>
      </c>
      <c r="ER25" s="309">
        <v>8.4000000000000005E-2</v>
      </c>
      <c r="ES25" s="309">
        <v>7.3999999999999996E-2</v>
      </c>
      <c r="ET25" s="309">
        <v>7.6999999999999999E-2</v>
      </c>
      <c r="EU25" s="309">
        <v>8.1000000000000003E-2</v>
      </c>
      <c r="EV25" s="309">
        <v>8.3000000000000004E-2</v>
      </c>
      <c r="EW25" s="309">
        <v>8.4000000000000005E-2</v>
      </c>
      <c r="EX25" s="309">
        <v>8.4000000000000005E-2</v>
      </c>
      <c r="EY25" s="309">
        <v>9.0999999999999998E-2</v>
      </c>
      <c r="EZ25" s="309">
        <v>9.1999999999999998E-2</v>
      </c>
      <c r="FA25" s="309">
        <v>9.2999999999999999E-2</v>
      </c>
      <c r="FB25" s="309">
        <v>9.7000000000000003E-2</v>
      </c>
      <c r="FC25" s="309">
        <v>0.104</v>
      </c>
      <c r="FD25" s="309">
        <v>0.111</v>
      </c>
      <c r="FE25" s="309">
        <v>0.113</v>
      </c>
      <c r="FF25" s="309">
        <v>0.111</v>
      </c>
      <c r="FG25" s="309">
        <v>0.09</v>
      </c>
      <c r="FH25" s="309">
        <v>9.2999999999999999E-2</v>
      </c>
      <c r="FI25" s="309">
        <v>9.8000000000000004E-2</v>
      </c>
      <c r="FJ25" s="309">
        <v>9.8000000000000004E-2</v>
      </c>
      <c r="FK25" s="309">
        <v>9.8000000000000004E-2</v>
      </c>
      <c r="FL25" s="309">
        <v>0.104</v>
      </c>
      <c r="FM25" s="309">
        <v>0.105</v>
      </c>
      <c r="FN25" s="309">
        <v>0.105</v>
      </c>
      <c r="FO25" s="309">
        <v>0.11</v>
      </c>
      <c r="FP25" s="309">
        <v>0.12</v>
      </c>
      <c r="FQ25" s="309">
        <v>0.11700000000000001</v>
      </c>
      <c r="FR25" s="309">
        <v>0.121</v>
      </c>
      <c r="FS25" s="309">
        <v>0.121</v>
      </c>
      <c r="FT25" s="309">
        <v>0.124</v>
      </c>
      <c r="FU25" s="309">
        <v>0.125</v>
      </c>
      <c r="FV25" s="309">
        <v>0.127</v>
      </c>
      <c r="FW25" s="309">
        <v>0.12640999999999999</v>
      </c>
      <c r="FX25" s="309">
        <v>0.128</v>
      </c>
      <c r="FY25" s="309">
        <v>0.129</v>
      </c>
      <c r="FZ25" s="309">
        <v>0.13</v>
      </c>
      <c r="GA25" s="309">
        <v>0.13400000000000001</v>
      </c>
      <c r="GB25" s="309">
        <v>0.13600000000000001</v>
      </c>
      <c r="GC25" s="309">
        <v>0.14099999999999999</v>
      </c>
      <c r="GD25" s="309">
        <v>0.13800000000000001</v>
      </c>
      <c r="GE25" s="309">
        <v>0.13900000000000001</v>
      </c>
      <c r="GF25" s="309">
        <v>0.14299999999999999</v>
      </c>
      <c r="GG25" s="309">
        <v>0.14299999999999999</v>
      </c>
      <c r="GH25" s="309">
        <v>0.151</v>
      </c>
      <c r="GI25" s="309">
        <v>0.10199999999999999</v>
      </c>
      <c r="GJ25" s="309">
        <v>0.106</v>
      </c>
      <c r="GK25" s="309">
        <v>0.106</v>
      </c>
      <c r="GL25" s="309">
        <v>0.10199999999999999</v>
      </c>
      <c r="GM25" s="309">
        <v>0.107</v>
      </c>
      <c r="GN25" s="309">
        <v>0.109</v>
      </c>
      <c r="GO25" s="309">
        <v>0.113</v>
      </c>
      <c r="GP25" s="309">
        <v>0.114</v>
      </c>
      <c r="GQ25" s="309">
        <v>0.11600000000000001</v>
      </c>
      <c r="GR25" s="309">
        <v>0.11600000000000001</v>
      </c>
      <c r="GS25" s="309">
        <v>0.11899999999999999</v>
      </c>
      <c r="GT25" s="309">
        <v>0.111</v>
      </c>
      <c r="GU25" s="309">
        <v>0.108</v>
      </c>
      <c r="GV25" s="309">
        <v>0.108</v>
      </c>
      <c r="GW25" s="309">
        <v>0.108</v>
      </c>
      <c r="GX25" s="309">
        <v>0.108</v>
      </c>
      <c r="GY25" s="309">
        <v>0.106</v>
      </c>
      <c r="GZ25" s="309">
        <v>0.108</v>
      </c>
      <c r="HA25" s="309">
        <v>0.108</v>
      </c>
      <c r="HB25" s="309">
        <v>0.109725</v>
      </c>
      <c r="HC25" s="309">
        <v>0.114</v>
      </c>
      <c r="HD25" s="309">
        <v>0.11700000000000001</v>
      </c>
      <c r="HE25" s="309">
        <v>0.113</v>
      </c>
      <c r="HF25" s="309">
        <v>0.111</v>
      </c>
      <c r="HG25" s="309">
        <v>0.109</v>
      </c>
      <c r="HH25" s="309">
        <v>0.113</v>
      </c>
      <c r="HI25" s="309">
        <v>0.112</v>
      </c>
      <c r="HJ25" s="309">
        <v>0.113</v>
      </c>
      <c r="HK25" s="309">
        <v>0.112</v>
      </c>
      <c r="HL25" s="309">
        <v>0.111</v>
      </c>
      <c r="HM25" s="309">
        <v>0.108</v>
      </c>
      <c r="HN25" s="309">
        <v>0.108</v>
      </c>
      <c r="HO25" s="309">
        <v>0.109</v>
      </c>
      <c r="HP25" s="625"/>
      <c r="HQ25" s="290" t="s">
        <v>123</v>
      </c>
      <c r="HR25" s="545"/>
      <c r="HS25" s="289"/>
      <c r="HT25" s="259"/>
    </row>
    <row r="26" spans="1:228" s="5" customFormat="1" ht="12.75" customHeight="1" x14ac:dyDescent="0.25">
      <c r="A26" s="315" t="s">
        <v>359</v>
      </c>
      <c r="B26" s="315" t="s">
        <v>360</v>
      </c>
      <c r="C26" s="309" t="s">
        <v>92</v>
      </c>
      <c r="D26" s="309">
        <v>7.4240617628653235E-2</v>
      </c>
      <c r="E26" s="309">
        <v>6.7791302957635552E-2</v>
      </c>
      <c r="F26" s="309">
        <v>0.21855520303439291</v>
      </c>
      <c r="G26" s="309">
        <v>0.27226752902928103</v>
      </c>
      <c r="H26" s="309">
        <v>0.3541140002816609</v>
      </c>
      <c r="I26" s="309">
        <v>0.341609</v>
      </c>
      <c r="J26" s="309">
        <v>0.34461999999999998</v>
      </c>
      <c r="K26" s="309">
        <v>0.33572299999999999</v>
      </c>
      <c r="L26" s="309">
        <v>0.36675399999999997</v>
      </c>
      <c r="M26" s="309">
        <v>0.35962899999999998</v>
      </c>
      <c r="N26" s="309">
        <v>0.35312099999999996</v>
      </c>
      <c r="O26" s="309">
        <v>0.375554</v>
      </c>
      <c r="P26" s="309">
        <v>0.3784608032017846</v>
      </c>
      <c r="Q26" s="309">
        <v>0.38431386482092217</v>
      </c>
      <c r="R26" s="309">
        <v>0.39277549560550745</v>
      </c>
      <c r="S26" s="309">
        <v>0.39882236040243974</v>
      </c>
      <c r="T26" s="309">
        <v>0.37960618507639665</v>
      </c>
      <c r="U26" s="309">
        <v>0.30344038195328382</v>
      </c>
      <c r="V26" s="309">
        <v>0.2991691905446629</v>
      </c>
      <c r="W26" s="309">
        <v>0.30334899999999998</v>
      </c>
      <c r="X26" s="309">
        <v>0.29079010892193013</v>
      </c>
      <c r="Y26" s="309">
        <v>0.29081683597716024</v>
      </c>
      <c r="Z26" s="309">
        <v>0.33272525195367025</v>
      </c>
      <c r="AA26" s="309">
        <v>0.33736899315653079</v>
      </c>
      <c r="AB26" s="309">
        <v>0.33729300000000001</v>
      </c>
      <c r="AC26" s="309">
        <v>0.34598870520855279</v>
      </c>
      <c r="AD26" s="309">
        <v>0.347242</v>
      </c>
      <c r="AE26" s="309">
        <v>0.34800700000000001</v>
      </c>
      <c r="AF26" s="309">
        <v>0.33872099999999999</v>
      </c>
      <c r="AG26" s="309">
        <v>0.26004699999999997</v>
      </c>
      <c r="AH26" s="309">
        <v>0.25505299999999997</v>
      </c>
      <c r="AI26" s="309">
        <v>0.25701799999999997</v>
      </c>
      <c r="AJ26" s="309">
        <v>0.25244899999999998</v>
      </c>
      <c r="AK26" s="309">
        <v>0.246389</v>
      </c>
      <c r="AL26" s="309">
        <v>0.233739</v>
      </c>
      <c r="AM26" s="309">
        <v>0.23599399999999998</v>
      </c>
      <c r="AN26" s="309">
        <v>0.25211499999999998</v>
      </c>
      <c r="AO26" s="309">
        <v>0.25279099999999999</v>
      </c>
      <c r="AP26" s="309">
        <v>0.258303</v>
      </c>
      <c r="AQ26" s="309">
        <v>0.26284799999999997</v>
      </c>
      <c r="AR26" s="309">
        <v>0.25449499999999997</v>
      </c>
      <c r="AS26" s="309">
        <v>0.210978</v>
      </c>
      <c r="AT26" s="309">
        <v>0.21198499999999998</v>
      </c>
      <c r="AU26" s="309">
        <v>0.19213</v>
      </c>
      <c r="AV26" s="309">
        <v>0.194355</v>
      </c>
      <c r="AW26" s="309">
        <v>0.19606899999999999</v>
      </c>
      <c r="AX26" s="309">
        <v>0.19014499999999998</v>
      </c>
      <c r="AY26" s="309">
        <v>0.185997</v>
      </c>
      <c r="AZ26" s="309">
        <v>0.18138699999999999</v>
      </c>
      <c r="BA26" s="309">
        <v>0.16359499999999999</v>
      </c>
      <c r="BB26" s="309">
        <v>0.18074299999999999</v>
      </c>
      <c r="BC26" s="309">
        <v>0.15851699999999999</v>
      </c>
      <c r="BD26" s="309">
        <v>0.16308499999999998</v>
      </c>
      <c r="BE26" s="309">
        <v>0.13769499999999998</v>
      </c>
      <c r="BF26" s="309">
        <v>0.19075499999999998</v>
      </c>
      <c r="BG26" s="309">
        <v>0.23194499999999998</v>
      </c>
      <c r="BH26" s="309">
        <v>0.233678</v>
      </c>
      <c r="BI26" s="309">
        <v>0.284827</v>
      </c>
      <c r="BJ26" s="309">
        <v>0.313469</v>
      </c>
      <c r="BK26" s="309">
        <v>0.35056699999999996</v>
      </c>
      <c r="BL26" s="309">
        <v>0.34623899999999996</v>
      </c>
      <c r="BM26" s="309">
        <v>0.37662399999999996</v>
      </c>
      <c r="BN26" s="309">
        <v>0.37170399999999998</v>
      </c>
      <c r="BO26" s="309">
        <v>0.49344499999999997</v>
      </c>
      <c r="BP26" s="309">
        <v>0.51909300000000003</v>
      </c>
      <c r="BQ26" s="309">
        <v>0.51213463458762631</v>
      </c>
      <c r="BR26" s="309">
        <v>0.54073899999999997</v>
      </c>
      <c r="BS26" s="309">
        <v>0.52795999999999998</v>
      </c>
      <c r="BT26" s="309">
        <v>0.54298199999999996</v>
      </c>
      <c r="BU26" s="309">
        <v>0.56295299999999993</v>
      </c>
      <c r="BV26" s="309">
        <v>0.54374699999999998</v>
      </c>
      <c r="BW26" s="309">
        <v>0.54703899999999994</v>
      </c>
      <c r="BX26" s="309">
        <v>0.48304899999999995</v>
      </c>
      <c r="BY26" s="309">
        <v>0.55118800000000001</v>
      </c>
      <c r="BZ26" s="309">
        <v>0.56634699999999993</v>
      </c>
      <c r="CA26" s="309">
        <v>0.65431699999999993</v>
      </c>
      <c r="CB26" s="309">
        <v>0.693631</v>
      </c>
      <c r="CC26" s="309">
        <v>0.70660599999999996</v>
      </c>
      <c r="CD26" s="309">
        <v>0.72308499999999998</v>
      </c>
      <c r="CE26" s="309">
        <v>0.73038799999999993</v>
      </c>
      <c r="CF26" s="309">
        <v>0.74861800000000001</v>
      </c>
      <c r="CG26" s="309">
        <v>0.75027699999999997</v>
      </c>
      <c r="CH26" s="309">
        <v>0.75562499999999999</v>
      </c>
      <c r="CI26" s="309">
        <v>0.800118</v>
      </c>
      <c r="CJ26" s="309">
        <v>0.80241899999999999</v>
      </c>
      <c r="CK26" s="309">
        <v>0.77418199999999993</v>
      </c>
      <c r="CL26" s="309">
        <v>0.79089199999999993</v>
      </c>
      <c r="CM26" s="309">
        <v>0.85411700000000002</v>
      </c>
      <c r="CN26" s="309">
        <v>0.77193299999999998</v>
      </c>
      <c r="CO26" s="309">
        <v>0.69866299999999992</v>
      </c>
      <c r="CP26" s="309">
        <v>0.80301599999999995</v>
      </c>
      <c r="CQ26" s="309">
        <v>0.83939900000000001</v>
      </c>
      <c r="CR26" s="309">
        <v>0.87207999999999997</v>
      </c>
      <c r="CS26" s="309">
        <v>0.89303699999999997</v>
      </c>
      <c r="CT26" s="309">
        <v>0.89275699999999991</v>
      </c>
      <c r="CU26" s="309">
        <v>0.83387</v>
      </c>
      <c r="CV26" s="309">
        <v>0.86840399999999995</v>
      </c>
      <c r="CW26" s="309">
        <v>0.86935899999999999</v>
      </c>
      <c r="CX26" s="309">
        <v>0.84417199999999992</v>
      </c>
      <c r="CY26" s="309">
        <v>0.83823799999999993</v>
      </c>
      <c r="CZ26" s="309">
        <v>0.80931500000000001</v>
      </c>
      <c r="DA26" s="309">
        <v>0.81493199999999999</v>
      </c>
      <c r="DB26" s="309">
        <v>0.82439600000000002</v>
      </c>
      <c r="DC26" s="309">
        <v>0.830928</v>
      </c>
      <c r="DD26" s="309">
        <v>0.84795999999999994</v>
      </c>
      <c r="DE26" s="309">
        <v>0.85374699999999992</v>
      </c>
      <c r="DF26" s="309">
        <v>0.87582699999999991</v>
      </c>
      <c r="DG26" s="309">
        <v>0.86092099999999994</v>
      </c>
      <c r="DH26" s="309">
        <v>0.82832799999999995</v>
      </c>
      <c r="DI26" s="309">
        <v>0.83469499999999996</v>
      </c>
      <c r="DJ26" s="309">
        <v>0.83246199999999992</v>
      </c>
      <c r="DK26" s="309">
        <v>0.82599999999999996</v>
      </c>
      <c r="DL26" s="309">
        <v>0.77</v>
      </c>
      <c r="DM26" s="309">
        <v>0.80824099999999999</v>
      </c>
      <c r="DN26" s="309">
        <v>0.77800000000000002</v>
      </c>
      <c r="DO26" s="309">
        <v>0.83</v>
      </c>
      <c r="DP26" s="309">
        <v>0.80200000000000005</v>
      </c>
      <c r="DQ26" s="309">
        <v>0.79200000000000004</v>
      </c>
      <c r="DR26" s="309">
        <v>0.80200000000000005</v>
      </c>
      <c r="DS26" s="309">
        <v>0.78800000000000003</v>
      </c>
      <c r="DT26" s="309">
        <v>0.77</v>
      </c>
      <c r="DU26" s="309">
        <v>0.753</v>
      </c>
      <c r="DV26" s="309">
        <v>0.78600000000000003</v>
      </c>
      <c r="DW26" s="309">
        <v>0.79400000000000004</v>
      </c>
      <c r="DX26" s="309">
        <v>0.78400000000000003</v>
      </c>
      <c r="DY26" s="309">
        <v>0.80700000000000005</v>
      </c>
      <c r="DZ26" s="309">
        <v>0.80400000000000005</v>
      </c>
      <c r="EA26" s="309">
        <v>0.80800000000000005</v>
      </c>
      <c r="EB26" s="309">
        <v>0.77100000000000002</v>
      </c>
      <c r="EC26" s="309">
        <v>0.83699999999999997</v>
      </c>
      <c r="ED26" s="309">
        <v>0.85099999999999998</v>
      </c>
      <c r="EE26" s="309">
        <v>0.81799999999999995</v>
      </c>
      <c r="EF26" s="309">
        <v>0.83599999999999997</v>
      </c>
      <c r="EG26" s="309">
        <v>0.82299999999999995</v>
      </c>
      <c r="EH26" s="309">
        <v>0.81699999999999995</v>
      </c>
      <c r="EI26" s="309">
        <v>0.84399999999999997</v>
      </c>
      <c r="EJ26" s="309">
        <v>0.82099999999999995</v>
      </c>
      <c r="EK26" s="309">
        <v>0.80600000000000005</v>
      </c>
      <c r="EL26" s="309">
        <v>0.84099999999999997</v>
      </c>
      <c r="EM26" s="309">
        <v>0.83899999999999997</v>
      </c>
      <c r="EN26" s="309">
        <v>0.83799999999999997</v>
      </c>
      <c r="EO26" s="309">
        <v>0.83299999999999996</v>
      </c>
      <c r="EP26" s="309">
        <v>0.84399999999999997</v>
      </c>
      <c r="EQ26" s="309">
        <v>0.83699999999999997</v>
      </c>
      <c r="ER26" s="309">
        <v>0.83099999999999996</v>
      </c>
      <c r="ES26" s="309">
        <v>0.84099999999999997</v>
      </c>
      <c r="ET26" s="309">
        <v>0.79200000000000004</v>
      </c>
      <c r="EU26" s="309">
        <v>0.78500000000000003</v>
      </c>
      <c r="EV26" s="309">
        <v>0.80300000000000005</v>
      </c>
      <c r="EW26" s="309">
        <v>0.79600000000000004</v>
      </c>
      <c r="EX26" s="309">
        <v>0.79900000000000004</v>
      </c>
      <c r="EY26" s="309">
        <v>0.79800000000000004</v>
      </c>
      <c r="EZ26" s="309">
        <v>0.79700000000000004</v>
      </c>
      <c r="FA26" s="309">
        <v>0.78600000000000003</v>
      </c>
      <c r="FB26" s="309">
        <v>0.79900000000000004</v>
      </c>
      <c r="FC26" s="309">
        <v>0.79600000000000004</v>
      </c>
      <c r="FD26" s="309">
        <v>0.78200000000000003</v>
      </c>
      <c r="FE26" s="309">
        <v>0.75</v>
      </c>
      <c r="FF26" s="309">
        <v>0.76800000000000002</v>
      </c>
      <c r="FG26" s="309">
        <v>0.80800000000000005</v>
      </c>
      <c r="FH26" s="309">
        <v>0.79100000000000004</v>
      </c>
      <c r="FI26" s="309">
        <v>0.79100000000000004</v>
      </c>
      <c r="FJ26" s="309">
        <v>0.78600000000000003</v>
      </c>
      <c r="FK26" s="309">
        <v>0.753</v>
      </c>
      <c r="FL26" s="309">
        <v>0.76700000000000002</v>
      </c>
      <c r="FM26" s="309">
        <v>0.76700000000000002</v>
      </c>
      <c r="FN26" s="309">
        <v>0.74</v>
      </c>
      <c r="FO26" s="309">
        <v>0.73799999999999999</v>
      </c>
      <c r="FP26" s="309">
        <v>0.73099999999999998</v>
      </c>
      <c r="FQ26" s="309">
        <v>0.72899999999999998</v>
      </c>
      <c r="FR26" s="309">
        <v>0.76300000000000001</v>
      </c>
      <c r="FS26" s="309">
        <v>0.79100000000000004</v>
      </c>
      <c r="FT26" s="309">
        <v>0.79200000000000004</v>
      </c>
      <c r="FU26" s="309">
        <v>0.79100000000000004</v>
      </c>
      <c r="FV26" s="309">
        <v>0.77300000000000002</v>
      </c>
      <c r="FW26" s="309">
        <v>0.76486500000000002</v>
      </c>
      <c r="FX26" s="309">
        <v>0.78700000000000003</v>
      </c>
      <c r="FY26" s="309">
        <v>0.79600000000000004</v>
      </c>
      <c r="FZ26" s="309">
        <v>0.78800000000000003</v>
      </c>
      <c r="GA26" s="309">
        <v>0.78200000000000003</v>
      </c>
      <c r="GB26" s="309">
        <v>0.77</v>
      </c>
      <c r="GC26" s="309">
        <v>0.76200000000000001</v>
      </c>
      <c r="GD26" s="309">
        <v>0.751</v>
      </c>
      <c r="GE26" s="309">
        <v>0.77400000000000002</v>
      </c>
      <c r="GF26" s="309">
        <v>0.77300000000000002</v>
      </c>
      <c r="GG26" s="309">
        <v>0.76600000000000001</v>
      </c>
      <c r="GH26" s="309">
        <v>0.753</v>
      </c>
      <c r="GI26" s="309">
        <v>0.75900000000000001</v>
      </c>
      <c r="GJ26" s="309">
        <v>0.76600000000000001</v>
      </c>
      <c r="GK26" s="309">
        <v>0.76400000000000001</v>
      </c>
      <c r="GL26" s="309">
        <v>0.76500000000000001</v>
      </c>
      <c r="GM26" s="309">
        <v>0.76100000000000001</v>
      </c>
      <c r="GN26" s="309">
        <v>0.76600000000000001</v>
      </c>
      <c r="GO26" s="309">
        <v>0.747</v>
      </c>
      <c r="GP26" s="309">
        <v>0.749</v>
      </c>
      <c r="GQ26" s="309">
        <v>0.754</v>
      </c>
      <c r="GR26" s="309">
        <v>0.746</v>
      </c>
      <c r="GS26" s="309">
        <v>0.77200000000000002</v>
      </c>
      <c r="GT26" s="309">
        <v>0.77400000000000002</v>
      </c>
      <c r="GU26" s="309">
        <v>0.73299999999999998</v>
      </c>
      <c r="GV26" s="309">
        <v>0.72699999999999998</v>
      </c>
      <c r="GW26" s="309">
        <v>0.745</v>
      </c>
      <c r="GX26" s="309">
        <v>0.745</v>
      </c>
      <c r="GY26" s="309">
        <v>0.755</v>
      </c>
      <c r="GZ26" s="309">
        <v>0.70099999999999996</v>
      </c>
      <c r="HA26" s="309">
        <v>0.70599999999999996</v>
      </c>
      <c r="HB26" s="309">
        <v>0.73120700000000005</v>
      </c>
      <c r="HC26" s="309">
        <v>0.72599999999999998</v>
      </c>
      <c r="HD26" s="309">
        <v>0.73899999999999999</v>
      </c>
      <c r="HE26" s="309">
        <v>0.74399999999999999</v>
      </c>
      <c r="HF26" s="467">
        <v>0.74199999999999999</v>
      </c>
      <c r="HG26" s="467">
        <v>0.67400000000000004</v>
      </c>
      <c r="HH26" s="467">
        <v>0.64700000000000002</v>
      </c>
      <c r="HI26" s="467">
        <v>0.627</v>
      </c>
      <c r="HJ26" s="467">
        <v>0.65</v>
      </c>
      <c r="HK26" s="467">
        <v>0.629</v>
      </c>
      <c r="HL26" s="467">
        <v>0.62</v>
      </c>
      <c r="HM26" s="467">
        <v>0.64</v>
      </c>
      <c r="HN26" s="467">
        <v>0.63900000000000001</v>
      </c>
      <c r="HO26" s="309">
        <v>0.64700000000000002</v>
      </c>
      <c r="HP26" s="625"/>
      <c r="HQ26" s="652" t="s">
        <v>360</v>
      </c>
      <c r="HR26" s="290"/>
      <c r="HS26" s="289"/>
      <c r="HT26" s="259"/>
    </row>
    <row r="27" spans="1:228" s="5" customFormat="1" ht="12.75" customHeight="1" x14ac:dyDescent="0.25">
      <c r="A27" s="315" t="s">
        <v>73</v>
      </c>
      <c r="B27" s="315" t="s">
        <v>125</v>
      </c>
      <c r="C27" s="309" t="s">
        <v>92</v>
      </c>
      <c r="D27" s="309">
        <v>0.23893741314395323</v>
      </c>
      <c r="E27" s="309">
        <v>0.21969006863713306</v>
      </c>
      <c r="F27" s="309">
        <v>0.19269701465039055</v>
      </c>
      <c r="G27" s="309">
        <v>0.18739384546910953</v>
      </c>
      <c r="H27" s="309">
        <v>7.8513712026468729E-2</v>
      </c>
      <c r="I27" s="309">
        <v>6.8190000000000001E-2</v>
      </c>
      <c r="J27" s="309">
        <v>7.2040999999999994E-2</v>
      </c>
      <c r="K27" s="309">
        <v>7.1876999999999996E-2</v>
      </c>
      <c r="L27" s="309">
        <v>2.2890999999999998E-2</v>
      </c>
      <c r="M27" s="309">
        <v>3.2201E-2</v>
      </c>
      <c r="N27" s="309">
        <v>2.9942999999999997E-2</v>
      </c>
      <c r="O27" s="309">
        <v>2.8104999999999998E-2</v>
      </c>
      <c r="P27" s="309">
        <v>8.0327239132469714E-3</v>
      </c>
      <c r="Q27" s="309">
        <v>8.9613449771528166E-3</v>
      </c>
      <c r="R27" s="309">
        <v>1.2185403937170136E-2</v>
      </c>
      <c r="S27" s="309">
        <v>7.3042278131383179E-3</v>
      </c>
      <c r="T27" s="309">
        <v>3.8217345049604539E-3</v>
      </c>
      <c r="U27" s="309">
        <v>4.9185510159955171E-4</v>
      </c>
      <c r="V27" s="309">
        <v>4.7815141865875183E-4</v>
      </c>
      <c r="W27" s="309">
        <v>4.6699999999999997E-4</v>
      </c>
      <c r="X27" s="309">
        <v>2.5070191720434284E-4</v>
      </c>
      <c r="Y27" s="309">
        <v>1.4865821699476455E-3</v>
      </c>
      <c r="Z27" s="309">
        <v>1.4110161462320427E-3</v>
      </c>
      <c r="AA27" s="309">
        <v>1.1230292498186291E-3</v>
      </c>
      <c r="AB27" s="309">
        <v>0</v>
      </c>
      <c r="AC27" s="309">
        <v>0</v>
      </c>
      <c r="AD27" s="309">
        <v>0.13295799999999999</v>
      </c>
      <c r="AE27" s="309">
        <v>0.19078299999999998</v>
      </c>
      <c r="AF27" s="309">
        <v>0.22286399999999998</v>
      </c>
      <c r="AG27" s="309">
        <v>0.31855</v>
      </c>
      <c r="AH27" s="309">
        <v>0.340804</v>
      </c>
      <c r="AI27" s="309">
        <v>0.33536499999999997</v>
      </c>
      <c r="AJ27" s="309">
        <v>0.30303599999999997</v>
      </c>
      <c r="AK27" s="309">
        <v>0.43511699999999998</v>
      </c>
      <c r="AL27" s="309">
        <v>0.44120799999999999</v>
      </c>
      <c r="AM27" s="309">
        <v>0.51164799999999999</v>
      </c>
      <c r="AN27" s="309">
        <v>0.46550599999999998</v>
      </c>
      <c r="AO27" s="309">
        <v>0.44473999999999997</v>
      </c>
      <c r="AP27" s="309">
        <v>0.405422</v>
      </c>
      <c r="AQ27" s="309">
        <v>0.42061499999999996</v>
      </c>
      <c r="AR27" s="309">
        <v>0.440245</v>
      </c>
      <c r="AS27" s="309">
        <v>0.36303199999999997</v>
      </c>
      <c r="AT27" s="309">
        <v>0.42341199999999996</v>
      </c>
      <c r="AU27" s="309">
        <v>0.41998599999999997</v>
      </c>
      <c r="AV27" s="309">
        <v>0.45603899999999997</v>
      </c>
      <c r="AW27" s="309">
        <v>0.41546899999999998</v>
      </c>
      <c r="AX27" s="309">
        <v>0.46740899999999996</v>
      </c>
      <c r="AY27" s="309">
        <v>0.43701899999999999</v>
      </c>
      <c r="AZ27" s="309">
        <v>0.46711999999999998</v>
      </c>
      <c r="BA27" s="309">
        <v>0.49422499999999997</v>
      </c>
      <c r="BB27" s="309">
        <v>0.48489399999999999</v>
      </c>
      <c r="BC27" s="309">
        <v>0.53540999999999994</v>
      </c>
      <c r="BD27" s="309">
        <v>0.52298199999999995</v>
      </c>
      <c r="BE27" s="309">
        <v>0.46738999999999997</v>
      </c>
      <c r="BF27" s="309">
        <v>0.48764099999999999</v>
      </c>
      <c r="BG27" s="309">
        <v>0.51042100000000001</v>
      </c>
      <c r="BH27" s="309">
        <v>0.47503499999999999</v>
      </c>
      <c r="BI27" s="309">
        <v>0.47712099999999996</v>
      </c>
      <c r="BJ27" s="309">
        <v>0.44006099999999998</v>
      </c>
      <c r="BK27" s="309">
        <v>0.42461699999999997</v>
      </c>
      <c r="BL27" s="309">
        <v>0.402503</v>
      </c>
      <c r="BM27" s="309">
        <v>0.38944199999999995</v>
      </c>
      <c r="BN27" s="309">
        <v>0.40356399999999998</v>
      </c>
      <c r="BO27" s="309">
        <v>0.342528</v>
      </c>
      <c r="BP27" s="309">
        <v>0.314747</v>
      </c>
      <c r="BQ27" s="309">
        <v>0.3162615368668677</v>
      </c>
      <c r="BR27" s="309">
        <v>0.31340000000000001</v>
      </c>
      <c r="BS27" s="309">
        <v>0.29954900000000001</v>
      </c>
      <c r="BT27" s="309">
        <v>0.29412299999999997</v>
      </c>
      <c r="BU27" s="309">
        <v>0.27421499999999999</v>
      </c>
      <c r="BV27" s="309">
        <v>0.24363399999999999</v>
      </c>
      <c r="BW27" s="309">
        <v>0.22994899999999999</v>
      </c>
      <c r="BX27" s="309">
        <v>0.21277299999999999</v>
      </c>
      <c r="BY27" s="309">
        <v>0.18894999999999998</v>
      </c>
      <c r="BZ27" s="309">
        <v>0.15807199999999999</v>
      </c>
      <c r="CA27" s="309">
        <v>0.127999</v>
      </c>
      <c r="CB27" s="309">
        <v>0.119449</v>
      </c>
      <c r="CC27" s="309">
        <v>9.5839999999999995E-2</v>
      </c>
      <c r="CD27" s="309">
        <v>9.4751999999999989E-2</v>
      </c>
      <c r="CE27" s="309">
        <v>7.3956999999999995E-2</v>
      </c>
      <c r="CF27" s="309">
        <v>7.5882999999999992E-2</v>
      </c>
      <c r="CG27" s="309">
        <v>7.5189999999999993E-2</v>
      </c>
      <c r="CH27" s="309">
        <v>7.0266999999999996E-2</v>
      </c>
      <c r="CI27" s="309">
        <v>4.2823E-2</v>
      </c>
      <c r="CJ27" s="309">
        <v>3.6795999999999995E-2</v>
      </c>
      <c r="CK27" s="309">
        <v>2.3540999999999999E-2</v>
      </c>
      <c r="CL27" s="309">
        <v>2.2432999999999998E-2</v>
      </c>
      <c r="CM27" s="309">
        <v>1.3262999999999999E-2</v>
      </c>
      <c r="CN27" s="309">
        <v>1.3228999999999999E-2</v>
      </c>
      <c r="CO27" s="309">
        <v>6.5839999999999996E-3</v>
      </c>
      <c r="CP27" s="309">
        <v>6.5259999999999997E-3</v>
      </c>
      <c r="CQ27" s="309">
        <v>6.4679999999999998E-3</v>
      </c>
      <c r="CR27" s="309">
        <v>6.4329999999999995E-3</v>
      </c>
      <c r="CS27" s="309">
        <v>6.3790000000000001E-3</v>
      </c>
      <c r="CT27" s="309">
        <v>6.3369999999999998E-3</v>
      </c>
      <c r="CU27" s="309">
        <v>6.2689999999999994E-3</v>
      </c>
      <c r="CV27" s="309">
        <v>0</v>
      </c>
      <c r="CW27" s="309">
        <v>0</v>
      </c>
      <c r="CX27" s="309">
        <v>0</v>
      </c>
      <c r="CY27" s="309">
        <v>0</v>
      </c>
      <c r="CZ27" s="309">
        <v>0</v>
      </c>
      <c r="DA27" s="309">
        <v>0</v>
      </c>
      <c r="DB27" s="309">
        <v>0</v>
      </c>
      <c r="DC27" s="309">
        <v>0</v>
      </c>
      <c r="DD27" s="309">
        <v>0</v>
      </c>
      <c r="DE27" s="309">
        <v>0</v>
      </c>
      <c r="DF27" s="309">
        <v>0</v>
      </c>
      <c r="DG27" s="309">
        <v>0</v>
      </c>
      <c r="DH27" s="309">
        <v>0</v>
      </c>
      <c r="DI27" s="309">
        <v>0</v>
      </c>
      <c r="DJ27" s="309">
        <v>0</v>
      </c>
      <c r="DK27" s="309">
        <v>0</v>
      </c>
      <c r="DL27" s="309">
        <v>0</v>
      </c>
      <c r="DM27" s="309">
        <v>0</v>
      </c>
      <c r="DN27" s="309">
        <v>0</v>
      </c>
      <c r="DO27" s="309">
        <v>0</v>
      </c>
      <c r="DP27" s="309">
        <v>0</v>
      </c>
      <c r="DQ27" s="309">
        <v>0</v>
      </c>
      <c r="DR27" s="309">
        <v>0</v>
      </c>
      <c r="DS27" s="309">
        <v>0</v>
      </c>
      <c r="DT27" s="309">
        <v>0</v>
      </c>
      <c r="DU27" s="309">
        <v>0</v>
      </c>
      <c r="DV27" s="309">
        <v>0</v>
      </c>
      <c r="DW27" s="309">
        <v>0</v>
      </c>
      <c r="DX27" s="309">
        <v>0</v>
      </c>
      <c r="DY27" s="309">
        <v>0</v>
      </c>
      <c r="DZ27" s="309">
        <v>0</v>
      </c>
      <c r="EA27" s="309">
        <v>0</v>
      </c>
      <c r="EB27" s="309">
        <v>0</v>
      </c>
      <c r="EC27" s="309">
        <v>0</v>
      </c>
      <c r="ED27" s="309">
        <v>0</v>
      </c>
      <c r="EE27" s="309">
        <v>0</v>
      </c>
      <c r="EF27" s="309">
        <v>0</v>
      </c>
      <c r="EG27" s="309">
        <v>0</v>
      </c>
      <c r="EH27" s="309">
        <v>0</v>
      </c>
      <c r="EI27" s="309">
        <v>0</v>
      </c>
      <c r="EJ27" s="309">
        <v>0</v>
      </c>
      <c r="EK27" s="309">
        <v>0</v>
      </c>
      <c r="EL27" s="309">
        <v>0</v>
      </c>
      <c r="EM27" s="309">
        <v>0</v>
      </c>
      <c r="EN27" s="309">
        <v>0</v>
      </c>
      <c r="EO27" s="309">
        <v>0</v>
      </c>
      <c r="EP27" s="309">
        <v>0</v>
      </c>
      <c r="EQ27" s="309">
        <v>0</v>
      </c>
      <c r="ER27" s="309">
        <v>0</v>
      </c>
      <c r="ES27" s="309">
        <v>0</v>
      </c>
      <c r="ET27" s="309">
        <v>0</v>
      </c>
      <c r="EU27" s="309">
        <v>0</v>
      </c>
      <c r="EV27" s="309">
        <v>0</v>
      </c>
      <c r="EW27" s="309">
        <v>0</v>
      </c>
      <c r="EX27" s="309">
        <v>0</v>
      </c>
      <c r="EY27" s="309">
        <v>0</v>
      </c>
      <c r="EZ27" s="309">
        <v>0</v>
      </c>
      <c r="FA27" s="309">
        <v>0</v>
      </c>
      <c r="FB27" s="309">
        <v>0</v>
      </c>
      <c r="FC27" s="309">
        <v>0</v>
      </c>
      <c r="FD27" s="309">
        <v>0</v>
      </c>
      <c r="FE27" s="309">
        <v>0</v>
      </c>
      <c r="FF27" s="309">
        <v>0</v>
      </c>
      <c r="FG27" s="309">
        <v>0</v>
      </c>
      <c r="FH27" s="309">
        <v>4.0000000000000001E-3</v>
      </c>
      <c r="FI27" s="309">
        <v>4.0000000000000001E-3</v>
      </c>
      <c r="FJ27" s="309">
        <v>4.0000000000000001E-3</v>
      </c>
      <c r="FK27" s="309">
        <v>4.0000000000000001E-3</v>
      </c>
      <c r="FL27" s="309">
        <v>4.0000000000000001E-3</v>
      </c>
      <c r="FM27" s="309">
        <v>4.0000000000000001E-3</v>
      </c>
      <c r="FN27" s="309">
        <v>4.0000000000000001E-3</v>
      </c>
      <c r="FO27" s="309">
        <v>4.0000000000000001E-3</v>
      </c>
      <c r="FP27" s="309">
        <v>4.0000000000000001E-3</v>
      </c>
      <c r="FQ27" s="309">
        <v>4.0000000000000001E-3</v>
      </c>
      <c r="FR27" s="309">
        <v>4.0000000000000001E-3</v>
      </c>
      <c r="FS27" s="309">
        <v>4.0000000000000001E-3</v>
      </c>
      <c r="FT27" s="309">
        <v>0</v>
      </c>
      <c r="FU27" s="309">
        <v>0</v>
      </c>
      <c r="FV27" s="309">
        <v>0</v>
      </c>
      <c r="FW27" s="309">
        <v>0</v>
      </c>
      <c r="FX27" s="309">
        <v>0</v>
      </c>
      <c r="FY27" s="309">
        <v>0</v>
      </c>
      <c r="FZ27" s="309">
        <v>0</v>
      </c>
      <c r="GA27" s="309">
        <v>0</v>
      </c>
      <c r="GB27" s="309">
        <v>0</v>
      </c>
      <c r="GC27" s="309">
        <v>0</v>
      </c>
      <c r="GD27" s="309">
        <v>0</v>
      </c>
      <c r="GE27" s="309">
        <v>0</v>
      </c>
      <c r="GF27" s="309">
        <v>0</v>
      </c>
      <c r="GG27" s="309">
        <v>0</v>
      </c>
      <c r="GH27" s="309">
        <v>0</v>
      </c>
      <c r="GI27" s="309">
        <v>0</v>
      </c>
      <c r="GJ27" s="309">
        <v>0</v>
      </c>
      <c r="GK27" s="309">
        <v>0</v>
      </c>
      <c r="GL27" s="309">
        <v>0</v>
      </c>
      <c r="GM27" s="309">
        <v>0</v>
      </c>
      <c r="GN27" s="309">
        <v>0</v>
      </c>
      <c r="GO27" s="309">
        <v>0</v>
      </c>
      <c r="GP27" s="309">
        <v>0</v>
      </c>
      <c r="GQ27" s="309">
        <v>0</v>
      </c>
      <c r="GR27" s="309">
        <v>0</v>
      </c>
      <c r="GS27" s="309">
        <v>0</v>
      </c>
      <c r="GT27" s="309">
        <v>0</v>
      </c>
      <c r="GU27" s="309">
        <v>0</v>
      </c>
      <c r="GV27" s="309">
        <v>0</v>
      </c>
      <c r="GW27" s="309">
        <v>0</v>
      </c>
      <c r="GX27" s="309">
        <v>0</v>
      </c>
      <c r="GY27" s="309">
        <v>0</v>
      </c>
      <c r="GZ27" s="309">
        <v>0</v>
      </c>
      <c r="HA27" s="309">
        <v>0</v>
      </c>
      <c r="HB27" s="309">
        <v>0</v>
      </c>
      <c r="HC27" s="309">
        <v>0</v>
      </c>
      <c r="HD27" s="309">
        <v>0</v>
      </c>
      <c r="HE27" s="309">
        <v>0</v>
      </c>
      <c r="HF27" s="309">
        <v>0</v>
      </c>
      <c r="HG27" s="309">
        <v>0</v>
      </c>
      <c r="HH27" s="309">
        <v>0</v>
      </c>
      <c r="HI27" s="309">
        <v>0</v>
      </c>
      <c r="HJ27" s="309">
        <v>0</v>
      </c>
      <c r="HK27" s="309">
        <v>0</v>
      </c>
      <c r="HL27" s="309">
        <v>0</v>
      </c>
      <c r="HM27" s="309">
        <v>0</v>
      </c>
      <c r="HN27" s="309">
        <v>0</v>
      </c>
      <c r="HO27" s="309">
        <v>0</v>
      </c>
      <c r="HP27" s="625"/>
      <c r="HQ27" s="290"/>
      <c r="HR27" s="290"/>
      <c r="HS27" s="289"/>
      <c r="HT27" s="259"/>
    </row>
    <row r="28" spans="1:228" s="5" customFormat="1" ht="12.75" customHeight="1" x14ac:dyDescent="0.25">
      <c r="A28" s="315" t="s">
        <v>8</v>
      </c>
      <c r="B28" s="315" t="s">
        <v>9</v>
      </c>
      <c r="C28" s="309" t="s">
        <v>92</v>
      </c>
      <c r="D28" s="309">
        <v>0</v>
      </c>
      <c r="E28" s="309">
        <v>0</v>
      </c>
      <c r="F28" s="309">
        <v>0</v>
      </c>
      <c r="G28" s="309">
        <v>0</v>
      </c>
      <c r="H28" s="309">
        <v>0</v>
      </c>
      <c r="I28" s="309">
        <v>0</v>
      </c>
      <c r="J28" s="309">
        <v>0</v>
      </c>
      <c r="K28" s="309">
        <v>0</v>
      </c>
      <c r="L28" s="309">
        <v>0</v>
      </c>
      <c r="M28" s="309">
        <v>0</v>
      </c>
      <c r="N28" s="309">
        <v>0</v>
      </c>
      <c r="O28" s="309">
        <v>0</v>
      </c>
      <c r="P28" s="309">
        <v>0</v>
      </c>
      <c r="Q28" s="309">
        <v>0</v>
      </c>
      <c r="R28" s="309">
        <v>0</v>
      </c>
      <c r="S28" s="309">
        <v>0</v>
      </c>
      <c r="T28" s="309">
        <v>0</v>
      </c>
      <c r="U28" s="309">
        <v>0</v>
      </c>
      <c r="V28" s="309">
        <v>0</v>
      </c>
      <c r="W28" s="309">
        <v>0</v>
      </c>
      <c r="X28" s="309">
        <v>0</v>
      </c>
      <c r="Y28" s="309">
        <v>0</v>
      </c>
      <c r="Z28" s="309">
        <v>0</v>
      </c>
      <c r="AA28" s="309">
        <v>0</v>
      </c>
      <c r="AB28" s="309">
        <v>0</v>
      </c>
      <c r="AC28" s="309">
        <v>0</v>
      </c>
      <c r="AD28" s="309">
        <v>0</v>
      </c>
      <c r="AE28" s="309">
        <v>0</v>
      </c>
      <c r="AF28" s="309">
        <v>0</v>
      </c>
      <c r="AG28" s="309">
        <v>0</v>
      </c>
      <c r="AH28" s="309">
        <v>0</v>
      </c>
      <c r="AI28" s="309">
        <v>0</v>
      </c>
      <c r="AJ28" s="309">
        <v>0</v>
      </c>
      <c r="AK28" s="309">
        <v>0</v>
      </c>
      <c r="AL28" s="309">
        <v>0</v>
      </c>
      <c r="AM28" s="309">
        <v>0</v>
      </c>
      <c r="AN28" s="309">
        <v>0</v>
      </c>
      <c r="AO28" s="309">
        <v>0</v>
      </c>
      <c r="AP28" s="309">
        <v>0</v>
      </c>
      <c r="AQ28" s="309">
        <v>0</v>
      </c>
      <c r="AR28" s="309">
        <v>0</v>
      </c>
      <c r="AS28" s="309">
        <v>0</v>
      </c>
      <c r="AT28" s="309">
        <v>0</v>
      </c>
      <c r="AU28" s="309">
        <v>1.1517999999999999E-2</v>
      </c>
      <c r="AV28" s="309">
        <v>1.1356E-2</v>
      </c>
      <c r="AW28" s="309">
        <v>1.1125999999999999E-2</v>
      </c>
      <c r="AX28" s="309">
        <v>1.0978E-2</v>
      </c>
      <c r="AY28" s="309">
        <v>1.0822E-2</v>
      </c>
      <c r="AZ28" s="309">
        <v>1.0468E-2</v>
      </c>
      <c r="BA28" s="309">
        <v>9.776E-3</v>
      </c>
      <c r="BB28" s="309">
        <v>9.3759999999999989E-3</v>
      </c>
      <c r="BC28" s="309">
        <v>9.193999999999999E-3</v>
      </c>
      <c r="BD28" s="309">
        <v>8.6420000000000004E-3</v>
      </c>
      <c r="BE28" s="309">
        <v>8.0020000000000004E-3</v>
      </c>
      <c r="BF28" s="309">
        <v>8.4859999999999988E-3</v>
      </c>
      <c r="BG28" s="309">
        <v>8.1939999999999999E-3</v>
      </c>
      <c r="BH28" s="309">
        <v>7.9899999999999988E-3</v>
      </c>
      <c r="BI28" s="309">
        <v>8.0020000000000004E-3</v>
      </c>
      <c r="BJ28" s="309">
        <v>7.7619999999999998E-3</v>
      </c>
      <c r="BK28" s="309">
        <v>7.9179999999999997E-3</v>
      </c>
      <c r="BL28" s="309">
        <v>7.7739999999999997E-3</v>
      </c>
      <c r="BM28" s="309">
        <v>7.2779999999999997E-3</v>
      </c>
      <c r="BN28" s="309">
        <v>7.3099999999999997E-3</v>
      </c>
      <c r="BO28" s="309">
        <v>7.5499999999999994E-3</v>
      </c>
      <c r="BP28" s="309">
        <v>7.424E-3</v>
      </c>
      <c r="BQ28" s="309">
        <v>9.1047671333144928E-3</v>
      </c>
      <c r="BR28" s="309">
        <v>8.9549999999999994E-3</v>
      </c>
      <c r="BS28" s="309">
        <v>8.6039999999999988E-3</v>
      </c>
      <c r="BT28" s="309">
        <v>8.6719999999999992E-3</v>
      </c>
      <c r="BU28" s="309">
        <v>8.4519999999999994E-3</v>
      </c>
      <c r="BV28" s="309">
        <v>8.0739999999999996E-3</v>
      </c>
      <c r="BW28" s="309">
        <v>1.2048E-2</v>
      </c>
      <c r="BX28" s="309">
        <v>1.1653999999999999E-2</v>
      </c>
      <c r="BY28" s="309">
        <v>2.0624E-2</v>
      </c>
      <c r="BZ28" s="309">
        <v>1.9979999999999998E-2</v>
      </c>
      <c r="CA28" s="309">
        <v>1.9688999999999998E-2</v>
      </c>
      <c r="CB28" s="309">
        <v>1.9554999999999999E-2</v>
      </c>
      <c r="CC28" s="309">
        <v>1.9380999999999999E-2</v>
      </c>
      <c r="CD28" s="309">
        <v>1.9299E-2</v>
      </c>
      <c r="CE28" s="309">
        <v>1.3019999999999999E-2</v>
      </c>
      <c r="CF28" s="309">
        <v>1.2567999999999999E-2</v>
      </c>
      <c r="CG28" s="309">
        <v>1.2546999999999999E-2</v>
      </c>
      <c r="CH28" s="309">
        <v>1.2537E-2</v>
      </c>
      <c r="CI28" s="309">
        <v>1.2050999999999999E-2</v>
      </c>
      <c r="CJ28" s="309">
        <v>1.1941999999999999E-2</v>
      </c>
      <c r="CK28" s="309">
        <v>1.0754E-2</v>
      </c>
      <c r="CL28" s="309">
        <v>1.0305E-2</v>
      </c>
      <c r="CM28" s="309">
        <v>1.022E-2</v>
      </c>
      <c r="CN28" s="309">
        <v>1.0249999999999999E-2</v>
      </c>
      <c r="CO28" s="309">
        <v>9.7900000000000001E-3</v>
      </c>
      <c r="CP28" s="309">
        <v>9.7289999999999998E-3</v>
      </c>
      <c r="CQ28" s="309">
        <v>9.6799999999999994E-3</v>
      </c>
      <c r="CR28" s="309">
        <v>9.3029999999999988E-3</v>
      </c>
      <c r="CS28" s="309">
        <v>9.2649999999999989E-3</v>
      </c>
      <c r="CT28" s="309">
        <v>8.2899999999999988E-3</v>
      </c>
      <c r="CU28" s="309">
        <v>0</v>
      </c>
      <c r="CV28" s="309">
        <v>0</v>
      </c>
      <c r="CW28" s="309">
        <v>0</v>
      </c>
      <c r="CX28" s="309">
        <v>0</v>
      </c>
      <c r="CY28" s="309">
        <v>0</v>
      </c>
      <c r="CZ28" s="309">
        <v>0</v>
      </c>
      <c r="DA28" s="309">
        <v>0</v>
      </c>
      <c r="DB28" s="309">
        <v>0</v>
      </c>
      <c r="DC28" s="309">
        <v>0</v>
      </c>
      <c r="DD28" s="309">
        <v>0</v>
      </c>
      <c r="DE28" s="309">
        <v>0</v>
      </c>
      <c r="DF28" s="309">
        <v>0</v>
      </c>
      <c r="DG28" s="309">
        <v>0</v>
      </c>
      <c r="DH28" s="309">
        <v>0</v>
      </c>
      <c r="DI28" s="309">
        <v>0</v>
      </c>
      <c r="DJ28" s="309">
        <v>0</v>
      </c>
      <c r="DK28" s="309">
        <v>0</v>
      </c>
      <c r="DL28" s="309">
        <v>0</v>
      </c>
      <c r="DM28" s="309">
        <v>0</v>
      </c>
      <c r="DN28" s="309">
        <v>0</v>
      </c>
      <c r="DO28" s="309">
        <v>0</v>
      </c>
      <c r="DP28" s="309">
        <v>0</v>
      </c>
      <c r="DQ28" s="309">
        <v>0</v>
      </c>
      <c r="DR28" s="309">
        <v>0</v>
      </c>
      <c r="DS28" s="309">
        <v>0</v>
      </c>
      <c r="DT28" s="309">
        <v>0</v>
      </c>
      <c r="DU28" s="309">
        <v>0</v>
      </c>
      <c r="DV28" s="309">
        <v>0</v>
      </c>
      <c r="DW28" s="309">
        <v>0</v>
      </c>
      <c r="DX28" s="309">
        <v>0</v>
      </c>
      <c r="DY28" s="309">
        <v>0</v>
      </c>
      <c r="DZ28" s="309">
        <v>0</v>
      </c>
      <c r="EA28" s="309">
        <v>0</v>
      </c>
      <c r="EB28" s="309">
        <v>0</v>
      </c>
      <c r="EC28" s="309">
        <v>0</v>
      </c>
      <c r="ED28" s="309">
        <v>0</v>
      </c>
      <c r="EE28" s="309">
        <v>0</v>
      </c>
      <c r="EF28" s="309">
        <v>0</v>
      </c>
      <c r="EG28" s="309">
        <v>0</v>
      </c>
      <c r="EH28" s="309">
        <v>0</v>
      </c>
      <c r="EI28" s="309">
        <v>0</v>
      </c>
      <c r="EJ28" s="309">
        <v>0</v>
      </c>
      <c r="EK28" s="309">
        <v>0</v>
      </c>
      <c r="EL28" s="309">
        <v>0</v>
      </c>
      <c r="EM28" s="309">
        <v>0</v>
      </c>
      <c r="EN28" s="309">
        <v>0</v>
      </c>
      <c r="EO28" s="309">
        <v>0</v>
      </c>
      <c r="EP28" s="309">
        <v>0</v>
      </c>
      <c r="EQ28" s="309">
        <v>0</v>
      </c>
      <c r="ER28" s="309">
        <v>0</v>
      </c>
      <c r="ES28" s="309">
        <v>0</v>
      </c>
      <c r="ET28" s="309">
        <v>3.6999999999999998E-2</v>
      </c>
      <c r="EU28" s="309">
        <v>3.5999999999999997E-2</v>
      </c>
      <c r="EV28" s="309">
        <v>3.5999999999999997E-2</v>
      </c>
      <c r="EW28" s="309">
        <v>3.5999999999999997E-2</v>
      </c>
      <c r="EX28" s="309">
        <v>3.5000000000000003E-2</v>
      </c>
      <c r="EY28" s="309">
        <v>3.5000000000000003E-2</v>
      </c>
      <c r="EZ28" s="309">
        <v>3.4000000000000002E-2</v>
      </c>
      <c r="FA28" s="309">
        <v>3.4000000000000002E-2</v>
      </c>
      <c r="FB28" s="309">
        <v>3.4000000000000002E-2</v>
      </c>
      <c r="FC28" s="309">
        <v>3.3000000000000002E-2</v>
      </c>
      <c r="FD28" s="309">
        <v>3.3000000000000002E-2</v>
      </c>
      <c r="FE28" s="309">
        <v>3.3000000000000002E-2</v>
      </c>
      <c r="FF28" s="309">
        <v>3.3000000000000002E-2</v>
      </c>
      <c r="FG28" s="309">
        <v>3.3000000000000002E-2</v>
      </c>
      <c r="FH28" s="309">
        <v>3.3000000000000002E-2</v>
      </c>
      <c r="FI28" s="309">
        <v>3.3000000000000002E-2</v>
      </c>
      <c r="FJ28" s="309">
        <v>3.3000000000000002E-2</v>
      </c>
      <c r="FK28" s="309">
        <v>3.3000000000000002E-2</v>
      </c>
      <c r="FL28" s="309">
        <v>3.2000000000000001E-2</v>
      </c>
      <c r="FM28" s="309">
        <v>3.2000000000000001E-2</v>
      </c>
      <c r="FN28" s="309">
        <v>3.2000000000000001E-2</v>
      </c>
      <c r="FO28" s="309">
        <v>3.2000000000000001E-2</v>
      </c>
      <c r="FP28" s="309">
        <v>3.2000000000000001E-2</v>
      </c>
      <c r="FQ28" s="309">
        <v>3.2000000000000001E-2</v>
      </c>
      <c r="FR28" s="309">
        <v>0</v>
      </c>
      <c r="FS28" s="309">
        <v>0</v>
      </c>
      <c r="FT28" s="309">
        <v>0</v>
      </c>
      <c r="FU28" s="309">
        <v>0</v>
      </c>
      <c r="FV28" s="309">
        <v>0</v>
      </c>
      <c r="FW28" s="309">
        <v>0</v>
      </c>
      <c r="FX28" s="309">
        <v>0</v>
      </c>
      <c r="FY28" s="309">
        <v>0</v>
      </c>
      <c r="FZ28" s="309">
        <v>0</v>
      </c>
      <c r="GA28" s="309">
        <v>0</v>
      </c>
      <c r="GB28" s="309">
        <v>0</v>
      </c>
      <c r="GC28" s="309">
        <v>0</v>
      </c>
      <c r="GD28" s="309">
        <v>0</v>
      </c>
      <c r="GE28" s="309">
        <v>0</v>
      </c>
      <c r="GF28" s="309">
        <v>0</v>
      </c>
      <c r="GG28" s="309">
        <v>0</v>
      </c>
      <c r="GH28" s="309">
        <v>0</v>
      </c>
      <c r="GI28" s="309">
        <v>0</v>
      </c>
      <c r="GJ28" s="309">
        <v>0</v>
      </c>
      <c r="GK28" s="309">
        <v>0</v>
      </c>
      <c r="GL28" s="309">
        <v>0</v>
      </c>
      <c r="GM28" s="309">
        <v>0</v>
      </c>
      <c r="GN28" s="309">
        <v>0</v>
      </c>
      <c r="GO28" s="309">
        <v>0</v>
      </c>
      <c r="GP28" s="309">
        <v>0</v>
      </c>
      <c r="GQ28" s="309">
        <v>0</v>
      </c>
      <c r="GR28" s="309">
        <v>0</v>
      </c>
      <c r="GS28" s="309">
        <v>0</v>
      </c>
      <c r="GT28" s="309">
        <v>0</v>
      </c>
      <c r="GU28" s="309">
        <v>0</v>
      </c>
      <c r="GV28" s="309">
        <v>0</v>
      </c>
      <c r="GW28" s="309">
        <v>0</v>
      </c>
      <c r="GX28" s="309">
        <v>0</v>
      </c>
      <c r="GY28" s="309">
        <v>0</v>
      </c>
      <c r="GZ28" s="309">
        <v>0</v>
      </c>
      <c r="HA28" s="309">
        <v>0</v>
      </c>
      <c r="HB28" s="309">
        <v>0</v>
      </c>
      <c r="HC28" s="309">
        <v>0</v>
      </c>
      <c r="HD28" s="309">
        <v>0</v>
      </c>
      <c r="HE28" s="309">
        <v>0</v>
      </c>
      <c r="HF28" s="309">
        <v>2.8E-3</v>
      </c>
      <c r="HG28" s="309">
        <v>2.8E-3</v>
      </c>
      <c r="HH28" s="309">
        <v>3.0000000000000001E-3</v>
      </c>
      <c r="HI28" s="309">
        <v>3.0000000000000001E-3</v>
      </c>
      <c r="HJ28" s="309">
        <v>3.0000000000000001E-3</v>
      </c>
      <c r="HK28" s="309">
        <v>3.0000000000000001E-3</v>
      </c>
      <c r="HL28" s="309">
        <v>4.0000000000000001E-3</v>
      </c>
      <c r="HM28" s="309">
        <v>4.0000000000000001E-3</v>
      </c>
      <c r="HN28" s="309">
        <v>4.0000000000000001E-3</v>
      </c>
      <c r="HO28" s="309">
        <v>4.0000000000000001E-3</v>
      </c>
      <c r="HP28" s="625"/>
      <c r="HQ28" s="290" t="s">
        <v>9</v>
      </c>
      <c r="HR28" s="290"/>
      <c r="HS28" s="289"/>
      <c r="HT28" s="259"/>
    </row>
    <row r="29" spans="1:228" s="5" customFormat="1" ht="12.75" customHeight="1" x14ac:dyDescent="0.25">
      <c r="A29" s="315" t="s">
        <v>433</v>
      </c>
      <c r="B29" s="315" t="s">
        <v>435</v>
      </c>
      <c r="C29" s="309" t="s">
        <v>92</v>
      </c>
      <c r="D29" s="309">
        <v>0</v>
      </c>
      <c r="E29" s="309">
        <v>0</v>
      </c>
      <c r="F29" s="309">
        <v>0</v>
      </c>
      <c r="G29" s="309">
        <v>0</v>
      </c>
      <c r="H29" s="309">
        <v>0</v>
      </c>
      <c r="I29" s="309">
        <v>0</v>
      </c>
      <c r="J29" s="309">
        <v>0</v>
      </c>
      <c r="K29" s="309">
        <v>0</v>
      </c>
      <c r="L29" s="309">
        <v>0</v>
      </c>
      <c r="M29" s="309">
        <v>0</v>
      </c>
      <c r="N29" s="309">
        <v>0</v>
      </c>
      <c r="O29" s="309">
        <v>0</v>
      </c>
      <c r="P29" s="309">
        <v>0</v>
      </c>
      <c r="Q29" s="309">
        <v>0</v>
      </c>
      <c r="R29" s="309">
        <v>0</v>
      </c>
      <c r="S29" s="309">
        <v>0</v>
      </c>
      <c r="T29" s="309">
        <v>0</v>
      </c>
      <c r="U29" s="309">
        <v>0</v>
      </c>
      <c r="V29" s="309">
        <v>0</v>
      </c>
      <c r="W29" s="309">
        <v>0</v>
      </c>
      <c r="X29" s="309">
        <v>0</v>
      </c>
      <c r="Y29" s="309">
        <v>0</v>
      </c>
      <c r="Z29" s="309">
        <v>0</v>
      </c>
      <c r="AA29" s="309">
        <v>0</v>
      </c>
      <c r="AB29" s="309">
        <v>0</v>
      </c>
      <c r="AC29" s="309">
        <v>0</v>
      </c>
      <c r="AD29" s="309">
        <v>0</v>
      </c>
      <c r="AE29" s="309">
        <v>0</v>
      </c>
      <c r="AF29" s="309">
        <v>0</v>
      </c>
      <c r="AG29" s="309">
        <v>0</v>
      </c>
      <c r="AH29" s="309">
        <v>0</v>
      </c>
      <c r="AI29" s="309">
        <v>0</v>
      </c>
      <c r="AJ29" s="309">
        <v>0</v>
      </c>
      <c r="AK29" s="309">
        <v>0</v>
      </c>
      <c r="AL29" s="309">
        <v>0</v>
      </c>
      <c r="AM29" s="309">
        <v>0</v>
      </c>
      <c r="AN29" s="309">
        <v>0</v>
      </c>
      <c r="AO29" s="309">
        <v>0</v>
      </c>
      <c r="AP29" s="309">
        <v>0</v>
      </c>
      <c r="AQ29" s="309">
        <v>0</v>
      </c>
      <c r="AR29" s="309">
        <v>0</v>
      </c>
      <c r="AS29" s="309">
        <v>0</v>
      </c>
      <c r="AT29" s="309">
        <v>0</v>
      </c>
      <c r="AU29" s="309">
        <v>0</v>
      </c>
      <c r="AV29" s="309">
        <v>0</v>
      </c>
      <c r="AW29" s="309">
        <v>0</v>
      </c>
      <c r="AX29" s="309">
        <v>0</v>
      </c>
      <c r="AY29" s="309">
        <v>0</v>
      </c>
      <c r="AZ29" s="309">
        <v>0</v>
      </c>
      <c r="BA29" s="309">
        <v>0</v>
      </c>
      <c r="BB29" s="309">
        <v>0</v>
      </c>
      <c r="BC29" s="309">
        <v>0</v>
      </c>
      <c r="BD29" s="309">
        <v>0</v>
      </c>
      <c r="BE29" s="309">
        <v>0</v>
      </c>
      <c r="BF29" s="309">
        <v>0</v>
      </c>
      <c r="BG29" s="309">
        <v>0</v>
      </c>
      <c r="BH29" s="309">
        <v>0</v>
      </c>
      <c r="BI29" s="309">
        <v>0</v>
      </c>
      <c r="BJ29" s="309">
        <v>0</v>
      </c>
      <c r="BK29" s="309">
        <v>0</v>
      </c>
      <c r="BL29" s="309">
        <v>0</v>
      </c>
      <c r="BM29" s="309">
        <v>0</v>
      </c>
      <c r="BN29" s="309">
        <v>0</v>
      </c>
      <c r="BO29" s="309">
        <v>0</v>
      </c>
      <c r="BP29" s="309">
        <v>0</v>
      </c>
      <c r="BQ29" s="309">
        <v>0</v>
      </c>
      <c r="BR29" s="309">
        <v>0</v>
      </c>
      <c r="BS29" s="309">
        <v>0</v>
      </c>
      <c r="BT29" s="309">
        <v>0</v>
      </c>
      <c r="BU29" s="309">
        <v>0</v>
      </c>
      <c r="BV29" s="309">
        <v>0</v>
      </c>
      <c r="BW29" s="309">
        <v>0</v>
      </c>
      <c r="BX29" s="309">
        <v>0</v>
      </c>
      <c r="BY29" s="309">
        <v>0</v>
      </c>
      <c r="BZ29" s="309">
        <v>0</v>
      </c>
      <c r="CA29" s="309">
        <v>0</v>
      </c>
      <c r="CB29" s="309">
        <v>0</v>
      </c>
      <c r="CC29" s="309">
        <v>0</v>
      </c>
      <c r="CD29" s="309">
        <v>0</v>
      </c>
      <c r="CE29" s="309">
        <v>0</v>
      </c>
      <c r="CF29" s="309">
        <v>0</v>
      </c>
      <c r="CG29" s="309">
        <v>0</v>
      </c>
      <c r="CH29" s="309">
        <v>0</v>
      </c>
      <c r="CI29" s="309">
        <v>0</v>
      </c>
      <c r="CJ29" s="309">
        <v>0</v>
      </c>
      <c r="CK29" s="309">
        <v>0</v>
      </c>
      <c r="CL29" s="309">
        <v>0</v>
      </c>
      <c r="CM29" s="309">
        <v>0</v>
      </c>
      <c r="CN29" s="309">
        <v>0</v>
      </c>
      <c r="CO29" s="309">
        <v>0</v>
      </c>
      <c r="CP29" s="309">
        <v>0</v>
      </c>
      <c r="CQ29" s="309">
        <v>0</v>
      </c>
      <c r="CR29" s="309">
        <v>0</v>
      </c>
      <c r="CS29" s="309">
        <v>0</v>
      </c>
      <c r="CT29" s="309">
        <v>0</v>
      </c>
      <c r="CU29" s="309">
        <v>0</v>
      </c>
      <c r="CV29" s="309">
        <v>0</v>
      </c>
      <c r="CW29" s="309">
        <v>0</v>
      </c>
      <c r="CX29" s="309">
        <v>0</v>
      </c>
      <c r="CY29" s="309">
        <v>0</v>
      </c>
      <c r="CZ29" s="309">
        <v>0</v>
      </c>
      <c r="DA29" s="309">
        <v>0</v>
      </c>
      <c r="DB29" s="309">
        <v>0</v>
      </c>
      <c r="DC29" s="309">
        <v>0</v>
      </c>
      <c r="DD29" s="309">
        <v>0</v>
      </c>
      <c r="DE29" s="309">
        <v>0</v>
      </c>
      <c r="DF29" s="309">
        <v>0</v>
      </c>
      <c r="DG29" s="309">
        <v>0</v>
      </c>
      <c r="DH29" s="309">
        <v>0</v>
      </c>
      <c r="DI29" s="309">
        <v>0</v>
      </c>
      <c r="DJ29" s="309">
        <v>0</v>
      </c>
      <c r="DK29" s="309">
        <v>0</v>
      </c>
      <c r="DL29" s="309">
        <v>0</v>
      </c>
      <c r="DM29" s="309">
        <v>0</v>
      </c>
      <c r="DN29" s="309">
        <v>0</v>
      </c>
      <c r="DO29" s="309">
        <v>0</v>
      </c>
      <c r="DP29" s="309">
        <v>0</v>
      </c>
      <c r="DQ29" s="309">
        <v>0</v>
      </c>
      <c r="DR29" s="309">
        <v>0</v>
      </c>
      <c r="DS29" s="309">
        <v>0</v>
      </c>
      <c r="DT29" s="309">
        <v>4.0000000000000001E-3</v>
      </c>
      <c r="DU29" s="309">
        <v>4.0000000000000001E-3</v>
      </c>
      <c r="DV29" s="309">
        <v>4.0000000000000001E-3</v>
      </c>
      <c r="DW29" s="309">
        <v>4.0000000000000001E-3</v>
      </c>
      <c r="DX29" s="309">
        <v>4.0000000000000001E-3</v>
      </c>
      <c r="DY29" s="309">
        <v>4.0000000000000001E-3</v>
      </c>
      <c r="DZ29" s="309">
        <v>4.0000000000000001E-3</v>
      </c>
      <c r="EA29" s="309">
        <v>3.0000000000000001E-3</v>
      </c>
      <c r="EB29" s="309">
        <v>3.0000000000000001E-3</v>
      </c>
      <c r="EC29" s="309">
        <v>3.0000000000000001E-3</v>
      </c>
      <c r="ED29" s="309">
        <v>3.0000000000000001E-3</v>
      </c>
      <c r="EE29" s="309">
        <v>3.0000000000000001E-3</v>
      </c>
      <c r="EF29" s="309">
        <v>3.0000000000000001E-3</v>
      </c>
      <c r="EG29" s="309">
        <v>3.0000000000000001E-3</v>
      </c>
      <c r="EH29" s="309">
        <v>3.0000000000000001E-3</v>
      </c>
      <c r="EI29" s="309">
        <v>3.0000000000000001E-3</v>
      </c>
      <c r="EJ29" s="309">
        <v>3.0000000000000001E-3</v>
      </c>
      <c r="EK29" s="309">
        <v>3.0000000000000001E-3</v>
      </c>
      <c r="EL29" s="309">
        <v>3.0000000000000001E-3</v>
      </c>
      <c r="EM29" s="309">
        <v>3.0000000000000001E-3</v>
      </c>
      <c r="EN29" s="309">
        <v>3.0000000000000001E-3</v>
      </c>
      <c r="EO29" s="309">
        <v>3.0000000000000001E-3</v>
      </c>
      <c r="EP29" s="309">
        <v>3.0000000000000001E-3</v>
      </c>
      <c r="EQ29" s="309">
        <v>3.0000000000000001E-3</v>
      </c>
      <c r="ER29" s="309">
        <v>3.0000000000000001E-3</v>
      </c>
      <c r="ES29" s="309">
        <v>3.0000000000000001E-3</v>
      </c>
      <c r="ET29" s="309">
        <v>3.0000000000000001E-3</v>
      </c>
      <c r="EU29" s="309">
        <v>3.0000000000000001E-3</v>
      </c>
      <c r="EV29" s="309">
        <v>3.0000000000000001E-3</v>
      </c>
      <c r="EW29" s="309">
        <v>3.0000000000000001E-3</v>
      </c>
      <c r="EX29" s="309">
        <v>3.0000000000000001E-3</v>
      </c>
      <c r="EY29" s="309">
        <v>3.0000000000000001E-3</v>
      </c>
      <c r="EZ29" s="309">
        <v>3.0000000000000001E-3</v>
      </c>
      <c r="FA29" s="309">
        <v>3.0000000000000001E-3</v>
      </c>
      <c r="FB29" s="309">
        <v>3.0000000000000001E-3</v>
      </c>
      <c r="FC29" s="309">
        <v>3.0000000000000001E-3</v>
      </c>
      <c r="FD29" s="309">
        <v>0</v>
      </c>
      <c r="FE29" s="309">
        <v>0</v>
      </c>
      <c r="FF29" s="309">
        <v>0</v>
      </c>
      <c r="FG29" s="309">
        <v>0</v>
      </c>
      <c r="FH29" s="309">
        <v>0</v>
      </c>
      <c r="FI29" s="309">
        <v>0</v>
      </c>
      <c r="FJ29" s="309">
        <v>0</v>
      </c>
      <c r="FK29" s="309">
        <v>0</v>
      </c>
      <c r="FL29" s="309">
        <v>0</v>
      </c>
      <c r="FM29" s="309">
        <v>0</v>
      </c>
      <c r="FN29" s="309">
        <v>0</v>
      </c>
      <c r="FO29" s="309">
        <v>0</v>
      </c>
      <c r="FP29" s="309">
        <v>0</v>
      </c>
      <c r="FQ29" s="309">
        <v>0</v>
      </c>
      <c r="FR29" s="309">
        <v>0</v>
      </c>
      <c r="FS29" s="309">
        <v>0</v>
      </c>
      <c r="FT29" s="309">
        <v>0</v>
      </c>
      <c r="FU29" s="309">
        <v>0</v>
      </c>
      <c r="FV29" s="309">
        <v>0</v>
      </c>
      <c r="FW29" s="309">
        <v>0</v>
      </c>
      <c r="FX29" s="309">
        <v>0</v>
      </c>
      <c r="FY29" s="309">
        <v>0</v>
      </c>
      <c r="FZ29" s="309">
        <v>0</v>
      </c>
      <c r="GA29" s="309">
        <v>0</v>
      </c>
      <c r="GB29" s="309">
        <v>0</v>
      </c>
      <c r="GC29" s="309">
        <v>0</v>
      </c>
      <c r="GD29" s="309">
        <v>0</v>
      </c>
      <c r="GE29" s="309">
        <v>0</v>
      </c>
      <c r="GF29" s="309">
        <v>0</v>
      </c>
      <c r="GG29" s="309">
        <v>0</v>
      </c>
      <c r="GH29" s="309">
        <v>0</v>
      </c>
      <c r="GI29" s="309">
        <v>0</v>
      </c>
      <c r="GJ29" s="309">
        <v>0</v>
      </c>
      <c r="GK29" s="309">
        <v>0</v>
      </c>
      <c r="GL29" s="309">
        <v>0</v>
      </c>
      <c r="GM29" s="309">
        <v>0</v>
      </c>
      <c r="GN29" s="309">
        <v>0</v>
      </c>
      <c r="GO29" s="309">
        <v>0</v>
      </c>
      <c r="GP29" s="309">
        <v>0</v>
      </c>
      <c r="GQ29" s="309">
        <v>0</v>
      </c>
      <c r="GR29" s="309">
        <v>0</v>
      </c>
      <c r="GS29" s="309">
        <v>0</v>
      </c>
      <c r="GT29" s="309">
        <v>0</v>
      </c>
      <c r="GU29" s="309">
        <v>0</v>
      </c>
      <c r="GV29" s="309">
        <v>0</v>
      </c>
      <c r="GW29" s="309">
        <v>0</v>
      </c>
      <c r="GX29" s="309">
        <v>0</v>
      </c>
      <c r="GY29" s="309">
        <v>0</v>
      </c>
      <c r="GZ29" s="309">
        <v>0</v>
      </c>
      <c r="HA29" s="309">
        <v>0</v>
      </c>
      <c r="HB29" s="309">
        <v>0</v>
      </c>
      <c r="HC29" s="309">
        <v>0</v>
      </c>
      <c r="HD29" s="309">
        <v>0</v>
      </c>
      <c r="HE29" s="309">
        <v>0</v>
      </c>
      <c r="HF29" s="309">
        <v>0</v>
      </c>
      <c r="HG29" s="309">
        <v>0</v>
      </c>
      <c r="HH29" s="309">
        <v>0</v>
      </c>
      <c r="HI29" s="309">
        <v>0</v>
      </c>
      <c r="HJ29" s="309">
        <v>0</v>
      </c>
      <c r="HK29" s="309">
        <v>0</v>
      </c>
      <c r="HL29" s="309">
        <v>0</v>
      </c>
      <c r="HM29" s="309">
        <v>0</v>
      </c>
      <c r="HN29" s="309">
        <v>0</v>
      </c>
      <c r="HO29" s="309">
        <v>0</v>
      </c>
      <c r="HP29" s="625"/>
      <c r="HQ29" s="290" t="str">
        <f t="shared" ref="HQ29:HQ33" si="0">CONCATENATE(B29," (",TEXT(HO29,"0,0%;;-"),")")</f>
        <v>Other securities (-)</v>
      </c>
      <c r="HR29" s="290"/>
      <c r="HS29" s="289"/>
      <c r="HT29" s="259"/>
    </row>
    <row r="30" spans="1:228" s="5" customFormat="1" ht="12.75" customHeight="1" x14ac:dyDescent="0.25">
      <c r="A30" s="315" t="s">
        <v>434</v>
      </c>
      <c r="B30" s="315" t="s">
        <v>436</v>
      </c>
      <c r="C30" s="309">
        <v>0</v>
      </c>
      <c r="D30" s="309">
        <v>0</v>
      </c>
      <c r="E30" s="309">
        <v>0</v>
      </c>
      <c r="F30" s="309">
        <v>0</v>
      </c>
      <c r="G30" s="309">
        <v>0</v>
      </c>
      <c r="H30" s="309">
        <v>0</v>
      </c>
      <c r="I30" s="309">
        <v>0</v>
      </c>
      <c r="J30" s="309">
        <v>0</v>
      </c>
      <c r="K30" s="309">
        <v>0</v>
      </c>
      <c r="L30" s="309">
        <v>0</v>
      </c>
      <c r="M30" s="309">
        <v>0</v>
      </c>
      <c r="N30" s="309">
        <v>0</v>
      </c>
      <c r="O30" s="309">
        <v>0</v>
      </c>
      <c r="P30" s="309">
        <v>0</v>
      </c>
      <c r="Q30" s="309">
        <v>0</v>
      </c>
      <c r="R30" s="309">
        <v>0</v>
      </c>
      <c r="S30" s="309">
        <v>0</v>
      </c>
      <c r="T30" s="309">
        <v>0</v>
      </c>
      <c r="U30" s="309">
        <v>0</v>
      </c>
      <c r="V30" s="309">
        <v>0</v>
      </c>
      <c r="W30" s="309">
        <v>0</v>
      </c>
      <c r="X30" s="309">
        <v>0</v>
      </c>
      <c r="Y30" s="309">
        <v>0</v>
      </c>
      <c r="Z30" s="309">
        <v>0</v>
      </c>
      <c r="AA30" s="309">
        <v>0</v>
      </c>
      <c r="AB30" s="309">
        <v>0</v>
      </c>
      <c r="AC30" s="309">
        <v>0</v>
      </c>
      <c r="AD30" s="309">
        <v>0</v>
      </c>
      <c r="AE30" s="309">
        <v>0</v>
      </c>
      <c r="AF30" s="309">
        <v>0</v>
      </c>
      <c r="AG30" s="309">
        <v>0</v>
      </c>
      <c r="AH30" s="309">
        <v>0</v>
      </c>
      <c r="AI30" s="309">
        <v>0</v>
      </c>
      <c r="AJ30" s="309">
        <v>0</v>
      </c>
      <c r="AK30" s="309">
        <v>0</v>
      </c>
      <c r="AL30" s="309">
        <v>0</v>
      </c>
      <c r="AM30" s="309">
        <v>0</v>
      </c>
      <c r="AN30" s="309">
        <v>0</v>
      </c>
      <c r="AO30" s="309">
        <v>0</v>
      </c>
      <c r="AP30" s="309">
        <v>0</v>
      </c>
      <c r="AQ30" s="309">
        <v>0</v>
      </c>
      <c r="AR30" s="309">
        <v>0</v>
      </c>
      <c r="AS30" s="309">
        <v>0</v>
      </c>
      <c r="AT30" s="309">
        <v>0</v>
      </c>
      <c r="AU30" s="309">
        <v>0</v>
      </c>
      <c r="AV30" s="309">
        <v>0</v>
      </c>
      <c r="AW30" s="309">
        <v>0</v>
      </c>
      <c r="AX30" s="309">
        <v>0</v>
      </c>
      <c r="AY30" s="309">
        <v>0</v>
      </c>
      <c r="AZ30" s="309">
        <v>0</v>
      </c>
      <c r="BA30" s="309">
        <v>0</v>
      </c>
      <c r="BB30" s="309">
        <v>0</v>
      </c>
      <c r="BC30" s="309">
        <v>0</v>
      </c>
      <c r="BD30" s="309">
        <v>0</v>
      </c>
      <c r="BE30" s="309">
        <v>0</v>
      </c>
      <c r="BF30" s="309">
        <v>0</v>
      </c>
      <c r="BG30" s="309">
        <v>0</v>
      </c>
      <c r="BH30" s="309">
        <v>0</v>
      </c>
      <c r="BI30" s="309">
        <v>0</v>
      </c>
      <c r="BJ30" s="309">
        <v>0</v>
      </c>
      <c r="BK30" s="309">
        <v>0</v>
      </c>
      <c r="BL30" s="309">
        <v>0</v>
      </c>
      <c r="BM30" s="309">
        <v>0</v>
      </c>
      <c r="BN30" s="309">
        <v>0</v>
      </c>
      <c r="BO30" s="309">
        <v>0</v>
      </c>
      <c r="BP30" s="309">
        <v>0</v>
      </c>
      <c r="BQ30" s="309">
        <v>0</v>
      </c>
      <c r="BR30" s="309">
        <v>0</v>
      </c>
      <c r="BS30" s="309">
        <v>0</v>
      </c>
      <c r="BT30" s="309">
        <v>0</v>
      </c>
      <c r="BU30" s="309">
        <v>0</v>
      </c>
      <c r="BV30" s="309">
        <v>0</v>
      </c>
      <c r="BW30" s="309">
        <v>3.8739999999999998E-3</v>
      </c>
      <c r="BX30" s="309">
        <v>7.94535683115814E-8</v>
      </c>
      <c r="BY30" s="309">
        <v>3.0589999999999997E-3</v>
      </c>
      <c r="BZ30" s="309">
        <v>3.0109999999999998E-3</v>
      </c>
      <c r="CA30" s="309">
        <v>1.6964605298178163E-7</v>
      </c>
      <c r="CB30" s="309">
        <v>3.1809999999999998E-3</v>
      </c>
      <c r="CC30" s="309">
        <v>2.8309999999999997E-3</v>
      </c>
      <c r="CD30" s="309">
        <v>2.7879999999999997E-3</v>
      </c>
      <c r="CE30" s="309">
        <v>2.7659999999999998E-3</v>
      </c>
      <c r="CF30" s="309">
        <v>2.7529999999999998E-3</v>
      </c>
      <c r="CG30" s="309">
        <v>2.7409999999999999E-3</v>
      </c>
      <c r="CH30" s="309">
        <v>2.745E-3</v>
      </c>
      <c r="CI30" s="309">
        <v>8.2247051342920066E-8</v>
      </c>
      <c r="CJ30" s="309">
        <v>8.1285719503223906E-8</v>
      </c>
      <c r="CK30" s="309">
        <v>2.751E-3</v>
      </c>
      <c r="CL30" s="309">
        <v>3.2719999999999997E-3</v>
      </c>
      <c r="CM30" s="309">
        <v>1.4219999999999999E-3</v>
      </c>
      <c r="CN30" s="309">
        <v>0</v>
      </c>
      <c r="CO30" s="309">
        <v>3.274E-3</v>
      </c>
      <c r="CP30" s="309">
        <v>0</v>
      </c>
      <c r="CQ30" s="309">
        <v>0</v>
      </c>
      <c r="CR30" s="309">
        <v>3.1319999999999998E-3</v>
      </c>
      <c r="CS30" s="309">
        <v>4.5899999999999999E-4</v>
      </c>
      <c r="CT30" s="309">
        <v>4.57E-4</v>
      </c>
      <c r="CU30" s="309">
        <v>4.5199999999999998E-4</v>
      </c>
      <c r="CV30" s="309">
        <v>3.1000000000000001E-5</v>
      </c>
      <c r="CW30" s="309">
        <v>2.9999999999999997E-5</v>
      </c>
      <c r="CX30" s="309">
        <v>2.9999999999999997E-5</v>
      </c>
      <c r="CY30" s="309">
        <v>2.9E-5</v>
      </c>
      <c r="CZ30" s="309">
        <v>2.8139999999999997E-3</v>
      </c>
      <c r="DA30" s="309">
        <v>2.7979999999999997E-3</v>
      </c>
      <c r="DB30" s="309">
        <v>4.9999999999999996E-5</v>
      </c>
      <c r="DC30" s="309">
        <v>1.2149999999999999E-3</v>
      </c>
      <c r="DD30" s="309">
        <v>2.3649999999999999E-3</v>
      </c>
      <c r="DE30" s="309">
        <v>2.715E-3</v>
      </c>
      <c r="DF30" s="309">
        <v>7.2000000000000002E-5</v>
      </c>
      <c r="DG30" s="309">
        <v>7.0999999999999991E-5</v>
      </c>
      <c r="DH30" s="309">
        <v>4.1799999999999997E-4</v>
      </c>
      <c r="DI30" s="309">
        <v>1.4469999999999999E-3</v>
      </c>
      <c r="DJ30" s="309">
        <v>7.4999999999999993E-5</v>
      </c>
      <c r="DK30" s="309">
        <v>0</v>
      </c>
      <c r="DL30" s="309">
        <v>2E-3</v>
      </c>
      <c r="DM30" s="309">
        <v>8.2999999999999998E-5</v>
      </c>
      <c r="DN30" s="309">
        <v>0</v>
      </c>
      <c r="DO30" s="309">
        <v>0</v>
      </c>
      <c r="DP30" s="309">
        <v>0</v>
      </c>
      <c r="DQ30" s="309">
        <v>3.0000000000000001E-3</v>
      </c>
      <c r="DR30" s="309">
        <v>0</v>
      </c>
      <c r="DS30" s="309">
        <v>0</v>
      </c>
      <c r="DT30" s="309">
        <v>3.0000000000000001E-3</v>
      </c>
      <c r="DU30" s="309">
        <v>0</v>
      </c>
      <c r="DV30" s="309">
        <v>0</v>
      </c>
      <c r="DW30" s="309">
        <v>0</v>
      </c>
      <c r="DX30" s="309">
        <v>1E-3</v>
      </c>
      <c r="DY30" s="309">
        <v>0</v>
      </c>
      <c r="DZ30" s="309">
        <v>1E-3</v>
      </c>
      <c r="EA30" s="309">
        <v>0</v>
      </c>
      <c r="EB30" s="309">
        <v>1E-3</v>
      </c>
      <c r="EC30" s="309">
        <v>1E-3</v>
      </c>
      <c r="ED30" s="309">
        <v>0</v>
      </c>
      <c r="EE30" s="309">
        <v>0</v>
      </c>
      <c r="EF30" s="309">
        <v>3.0000000000000001E-3</v>
      </c>
      <c r="EG30" s="309">
        <v>3.0000000000000001E-3</v>
      </c>
      <c r="EH30" s="309">
        <v>6.0000000000000001E-3</v>
      </c>
      <c r="EI30" s="309">
        <v>0</v>
      </c>
      <c r="EJ30" s="309">
        <v>5.0000000000000001E-3</v>
      </c>
      <c r="EK30" s="309">
        <v>8.4069999999999995E-3</v>
      </c>
      <c r="EL30" s="309">
        <v>6.0000000000000001E-3</v>
      </c>
      <c r="EM30" s="309">
        <v>6.0000000000000001E-3</v>
      </c>
      <c r="EN30" s="309">
        <v>7.0000000000000001E-3</v>
      </c>
      <c r="EO30" s="309">
        <v>8.0000000000000002E-3</v>
      </c>
      <c r="EP30" s="309">
        <v>6.0000000000000001E-3</v>
      </c>
      <c r="EQ30" s="309">
        <v>6.0000000000000001E-3</v>
      </c>
      <c r="ER30" s="309">
        <v>5.0000000000000001E-3</v>
      </c>
      <c r="ES30" s="309">
        <v>5.0000000000000001E-3</v>
      </c>
      <c r="ET30" s="309">
        <v>6.0000000000000001E-3</v>
      </c>
      <c r="EU30" s="309">
        <v>7.0000000000000001E-3</v>
      </c>
      <c r="EV30" s="309">
        <v>6.0000000000000001E-3</v>
      </c>
      <c r="EW30" s="309">
        <v>5.0000000000000001E-3</v>
      </c>
      <c r="EX30" s="309">
        <v>5.0000000000000001E-3</v>
      </c>
      <c r="EY30" s="309">
        <v>6.0000000000000001E-3</v>
      </c>
      <c r="EZ30" s="309">
        <v>6.0000000000000001E-3</v>
      </c>
      <c r="FA30" s="309">
        <v>6.0000000000000001E-3</v>
      </c>
      <c r="FB30" s="309">
        <v>6.0000000000000001E-3</v>
      </c>
      <c r="FC30" s="309">
        <v>6.0000000000000001E-3</v>
      </c>
      <c r="FD30" s="309">
        <v>5.0000000000000001E-3</v>
      </c>
      <c r="FE30" s="309">
        <v>5.0000000000000001E-3</v>
      </c>
      <c r="FF30" s="309">
        <v>5.0000000000000001E-3</v>
      </c>
      <c r="FG30" s="309">
        <v>4.0000000000000001E-3</v>
      </c>
      <c r="FH30" s="309">
        <v>4.0000000000000001E-3</v>
      </c>
      <c r="FI30" s="309">
        <v>4.0000000000000001E-3</v>
      </c>
      <c r="FJ30" s="309">
        <v>4.0000000000000001E-3</v>
      </c>
      <c r="FK30" s="309">
        <v>4.0000000000000001E-3</v>
      </c>
      <c r="FL30" s="309">
        <v>4.0000000000000001E-3</v>
      </c>
      <c r="FM30" s="309">
        <v>5.0000000000000001E-3</v>
      </c>
      <c r="FN30" s="309">
        <v>5.0000000000000001E-3</v>
      </c>
      <c r="FO30" s="309">
        <v>5.0000000000000001E-3</v>
      </c>
      <c r="FP30" s="309">
        <v>5.0000000000000001E-3</v>
      </c>
      <c r="FQ30" s="309">
        <v>5.0000000000000001E-3</v>
      </c>
      <c r="FR30" s="309">
        <v>5.0000000000000001E-3</v>
      </c>
      <c r="FS30" s="309">
        <v>5.0000000000000001E-3</v>
      </c>
      <c r="FT30" s="309">
        <v>5.0000000000000001E-3</v>
      </c>
      <c r="FU30" s="309">
        <v>3.0000000000000001E-3</v>
      </c>
      <c r="FV30" s="309">
        <v>3.0000000000000001E-3</v>
      </c>
      <c r="FW30" s="309">
        <v>3.3310000000000002E-3</v>
      </c>
      <c r="FX30" s="309">
        <v>3.0000000000000001E-3</v>
      </c>
      <c r="FY30" s="309">
        <v>3.0000000000000001E-3</v>
      </c>
      <c r="FZ30" s="309">
        <v>3.0000000000000001E-3</v>
      </c>
      <c r="GA30" s="309">
        <v>3.0000000000000001E-3</v>
      </c>
      <c r="GB30" s="309">
        <v>1E-3</v>
      </c>
      <c r="GC30" s="309">
        <v>1E-3</v>
      </c>
      <c r="GD30" s="309">
        <v>1E-3</v>
      </c>
      <c r="GE30" s="309">
        <v>1E-3</v>
      </c>
      <c r="GF30" s="309">
        <v>1E-3</v>
      </c>
      <c r="GG30" s="309">
        <v>1E-3</v>
      </c>
      <c r="GH30" s="309">
        <v>1E-3</v>
      </c>
      <c r="GI30" s="309">
        <v>1E-3</v>
      </c>
      <c r="GJ30" s="309">
        <v>0</v>
      </c>
      <c r="GK30" s="309">
        <v>0</v>
      </c>
      <c r="GL30" s="309">
        <v>0</v>
      </c>
      <c r="GM30" s="309">
        <v>0</v>
      </c>
      <c r="GN30" s="309">
        <v>0</v>
      </c>
      <c r="GO30" s="309">
        <v>0</v>
      </c>
      <c r="GP30" s="309">
        <v>0</v>
      </c>
      <c r="GQ30" s="309">
        <v>1E-3</v>
      </c>
      <c r="GR30" s="309">
        <v>4.0000000000000001E-3</v>
      </c>
      <c r="GS30" s="309">
        <v>4.0000000000000001E-3</v>
      </c>
      <c r="GT30" s="309">
        <v>4.0000000000000001E-3</v>
      </c>
      <c r="GU30" s="309">
        <v>8.9999999999999993E-3</v>
      </c>
      <c r="GV30" s="309">
        <v>8.9999999999999993E-3</v>
      </c>
      <c r="GW30" s="309">
        <v>8.9999999999999993E-3</v>
      </c>
      <c r="GX30" s="309">
        <v>8.9999999999999993E-3</v>
      </c>
      <c r="GY30" s="309">
        <v>8.9999999999999993E-3</v>
      </c>
      <c r="GZ30" s="309">
        <v>8.9999999999999993E-3</v>
      </c>
      <c r="HA30" s="309">
        <v>8.9999999999999993E-3</v>
      </c>
      <c r="HB30" s="309">
        <v>8.8540000000000008E-3</v>
      </c>
      <c r="HC30" s="309">
        <v>8.9999999999999993E-3</v>
      </c>
      <c r="HD30" s="309">
        <v>8.9999999999999993E-3</v>
      </c>
      <c r="HE30" s="309">
        <v>8.9999999999999993E-3</v>
      </c>
      <c r="HF30" s="309">
        <v>8.9999999999999993E-3</v>
      </c>
      <c r="HG30" s="309">
        <v>8.9999999999999993E-3</v>
      </c>
      <c r="HH30" s="309">
        <v>8.0000000000000002E-3</v>
      </c>
      <c r="HI30" s="309">
        <v>8.0000000000000002E-3</v>
      </c>
      <c r="HJ30" s="309">
        <v>8.0000000000000002E-3</v>
      </c>
      <c r="HK30" s="309">
        <v>8.0000000000000002E-3</v>
      </c>
      <c r="HL30" s="309">
        <v>8.0000000000000002E-3</v>
      </c>
      <c r="HM30" s="309">
        <v>8.0000000000000002E-3</v>
      </c>
      <c r="HN30" s="309">
        <v>8.0000000000000002E-3</v>
      </c>
      <c r="HO30" s="309">
        <v>8.0000000000000002E-3</v>
      </c>
      <c r="HP30" s="625"/>
      <c r="HQ30" s="290" t="str">
        <f t="shared" si="0"/>
        <v>Investment funds (0,8%)</v>
      </c>
      <c r="HR30" s="290"/>
      <c r="HS30" s="289"/>
      <c r="HT30" s="259"/>
    </row>
    <row r="31" spans="1:228" s="5" customFormat="1" ht="12.75" customHeight="1" x14ac:dyDescent="0.25">
      <c r="A31" s="315" t="s">
        <v>427</v>
      </c>
      <c r="B31" s="315" t="s">
        <v>437</v>
      </c>
      <c r="C31" s="309" t="s">
        <v>92</v>
      </c>
      <c r="D31" s="309">
        <v>0</v>
      </c>
      <c r="E31" s="309">
        <v>0</v>
      </c>
      <c r="F31" s="309">
        <v>0</v>
      </c>
      <c r="G31" s="309">
        <v>0</v>
      </c>
      <c r="H31" s="309">
        <v>1.5716404578827937E-2</v>
      </c>
      <c r="I31" s="309">
        <v>1.5554E-2</v>
      </c>
      <c r="J31" s="309">
        <v>0</v>
      </c>
      <c r="K31" s="309">
        <v>0</v>
      </c>
      <c r="L31" s="309">
        <v>0</v>
      </c>
      <c r="M31" s="309">
        <v>0</v>
      </c>
      <c r="N31" s="309">
        <v>0</v>
      </c>
      <c r="O31" s="309">
        <v>0</v>
      </c>
      <c r="P31" s="309">
        <v>0</v>
      </c>
      <c r="Q31" s="309">
        <v>0</v>
      </c>
      <c r="R31" s="309">
        <v>0</v>
      </c>
      <c r="S31" s="309">
        <v>0</v>
      </c>
      <c r="T31" s="309">
        <v>0</v>
      </c>
      <c r="U31" s="309">
        <v>1.9734680245881153E-2</v>
      </c>
      <c r="V31" s="309">
        <v>1.8390257392214556E-2</v>
      </c>
      <c r="W31" s="309">
        <v>1.7562999999999999E-2</v>
      </c>
      <c r="X31" s="309">
        <v>1.7091136504237384E-2</v>
      </c>
      <c r="Y31" s="309">
        <v>1.6885683344145624E-2</v>
      </c>
      <c r="Z31" s="309">
        <v>1.7660269067813251E-2</v>
      </c>
      <c r="AA31" s="309">
        <v>1.7458929972571226E-2</v>
      </c>
      <c r="AB31" s="309">
        <v>1.6551E-2</v>
      </c>
      <c r="AC31" s="309">
        <v>1.6288773261017506E-2</v>
      </c>
      <c r="AD31" s="309">
        <v>1.5847E-2</v>
      </c>
      <c r="AE31" s="309">
        <v>1.4808999999999999E-2</v>
      </c>
      <c r="AF31" s="309">
        <v>1.4697E-2</v>
      </c>
      <c r="AG31" s="309">
        <v>1.4322E-2</v>
      </c>
      <c r="AH31" s="309">
        <v>1.3172999999999999E-2</v>
      </c>
      <c r="AI31" s="309">
        <v>1.2763999999999999E-2</v>
      </c>
      <c r="AJ31" s="309">
        <v>1.2176999999999999E-2</v>
      </c>
      <c r="AK31" s="309">
        <v>1.1712E-2</v>
      </c>
      <c r="AL31" s="309">
        <v>1.1406999999999999E-2</v>
      </c>
      <c r="AM31" s="309">
        <v>1.1453E-2</v>
      </c>
      <c r="AN31" s="309">
        <v>1.0988E-2</v>
      </c>
      <c r="AO31" s="309">
        <v>1.0994E-2</v>
      </c>
      <c r="AP31" s="309">
        <v>1.0836E-2</v>
      </c>
      <c r="AQ31" s="309">
        <v>1.0459E-2</v>
      </c>
      <c r="AR31" s="309">
        <v>1.0086999999999999E-2</v>
      </c>
      <c r="AS31" s="309">
        <v>1.0187E-2</v>
      </c>
      <c r="AT31" s="309">
        <v>9.9559999999999996E-3</v>
      </c>
      <c r="AU31" s="309">
        <v>9.9569999999999988E-3</v>
      </c>
      <c r="AV31" s="309">
        <v>9.6849999999999992E-3</v>
      </c>
      <c r="AW31" s="309">
        <v>9.495E-3</v>
      </c>
      <c r="AX31" s="309">
        <v>9.4529999999999996E-3</v>
      </c>
      <c r="AY31" s="309">
        <v>9.2189999999999998E-3</v>
      </c>
      <c r="AZ31" s="309">
        <v>8.9300000000000004E-3</v>
      </c>
      <c r="BA31" s="309">
        <v>8.6789999999999992E-3</v>
      </c>
      <c r="BB31" s="309">
        <v>8.4189999999999994E-3</v>
      </c>
      <c r="BC31" s="309">
        <v>8.2349999999999993E-3</v>
      </c>
      <c r="BD31" s="309">
        <v>7.8919999999999997E-3</v>
      </c>
      <c r="BE31" s="309">
        <v>7.1799999999999998E-3</v>
      </c>
      <c r="BF31" s="309">
        <v>7.3919999999999993E-3</v>
      </c>
      <c r="BG31" s="309">
        <v>7.3299999999999997E-3</v>
      </c>
      <c r="BH31" s="309">
        <v>7.1069999999999996E-3</v>
      </c>
      <c r="BI31" s="309">
        <v>7.0549999999999996E-3</v>
      </c>
      <c r="BJ31" s="309">
        <v>6.8389999999999996E-3</v>
      </c>
      <c r="BK31" s="309">
        <v>6.7679999999999997E-3</v>
      </c>
      <c r="BL31" s="309">
        <v>6.6400000000000001E-3</v>
      </c>
      <c r="BM31" s="309">
        <v>6.4479999999999997E-3</v>
      </c>
      <c r="BN31" s="309">
        <v>6.3869999999999994E-3</v>
      </c>
      <c r="BO31" s="309">
        <v>6.5069999999999998E-3</v>
      </c>
      <c r="BP31" s="309">
        <v>6.1579999999999994E-3</v>
      </c>
      <c r="BQ31" s="309">
        <v>6.2657003666979497E-3</v>
      </c>
      <c r="BR31" s="309">
        <v>6.0199999999999993E-3</v>
      </c>
      <c r="BS31" s="309">
        <v>5.9049999999999997E-3</v>
      </c>
      <c r="BT31" s="309">
        <v>5.8459999999999996E-3</v>
      </c>
      <c r="BU31" s="309">
        <v>5.6429999999999996E-3</v>
      </c>
      <c r="BV31" s="309">
        <v>5.306E-3</v>
      </c>
      <c r="BW31" s="309">
        <v>5.2220000000000001E-3</v>
      </c>
      <c r="BX31" s="309">
        <v>4.9889999999999995E-3</v>
      </c>
      <c r="BY31" s="309">
        <v>4.8929999999999998E-3</v>
      </c>
      <c r="BZ31" s="309">
        <v>4.5880000000000001E-3</v>
      </c>
      <c r="CA31" s="309">
        <v>4.4849999999999994E-3</v>
      </c>
      <c r="CB31" s="309">
        <v>4.2729999999999999E-3</v>
      </c>
      <c r="CC31" s="309">
        <v>4.2399999999999998E-3</v>
      </c>
      <c r="CD31" s="309">
        <v>4.2259999999999997E-3</v>
      </c>
      <c r="CE31" s="309">
        <v>4.1380000000000002E-3</v>
      </c>
      <c r="CF31" s="309">
        <v>4.0590000000000001E-3</v>
      </c>
      <c r="CG31" s="309">
        <v>4.0130000000000001E-3</v>
      </c>
      <c r="CH31" s="309">
        <v>3.9610000000000001E-3</v>
      </c>
      <c r="CI31" s="309">
        <v>3.79E-3</v>
      </c>
      <c r="CJ31" s="309">
        <v>3.7339999999999999E-3</v>
      </c>
      <c r="CK31" s="309">
        <v>3.6899999999999997E-3</v>
      </c>
      <c r="CL31" s="309">
        <v>3.6419999999999998E-3</v>
      </c>
      <c r="CM31" s="309">
        <v>3.4609999999999997E-3</v>
      </c>
      <c r="CN31" s="309">
        <v>3.444E-3</v>
      </c>
      <c r="CO31" s="309">
        <v>3.3790000000000001E-3</v>
      </c>
      <c r="CP31" s="309">
        <v>3.3279999999999998E-3</v>
      </c>
      <c r="CQ31" s="309">
        <v>3.297E-3</v>
      </c>
      <c r="CR31" s="309">
        <v>3.2819999999999998E-3</v>
      </c>
      <c r="CS31" s="309">
        <v>3.2339999999999999E-3</v>
      </c>
      <c r="CT31" s="309">
        <v>3.2000000000000002E-3</v>
      </c>
      <c r="CU31" s="309">
        <v>3.2069999999999998E-3</v>
      </c>
      <c r="CV31" s="309">
        <v>3.1649999999999998E-3</v>
      </c>
      <c r="CW31" s="309">
        <v>3.1939999999999998E-3</v>
      </c>
      <c r="CX31" s="309">
        <v>3.0539999999999999E-3</v>
      </c>
      <c r="CY31" s="309">
        <v>2.9919999999999999E-3</v>
      </c>
      <c r="CZ31" s="309">
        <v>2.8369999999999997E-3</v>
      </c>
      <c r="DA31" s="309">
        <v>2.8139999999999997E-3</v>
      </c>
      <c r="DB31" s="309">
        <v>2.5000000000000001E-3</v>
      </c>
      <c r="DC31" s="309">
        <v>2.4599999999999999E-3</v>
      </c>
      <c r="DD31" s="309">
        <v>2.4949999999999998E-3</v>
      </c>
      <c r="DE31" s="309">
        <v>2.4519999999999998E-3</v>
      </c>
      <c r="DF31" s="309">
        <v>2.281E-3</v>
      </c>
      <c r="DG31" s="309">
        <v>2.2759999999999998E-3</v>
      </c>
      <c r="DH31" s="309">
        <v>2.2699999999999999E-3</v>
      </c>
      <c r="DI31" s="309">
        <v>2.287E-3</v>
      </c>
      <c r="DJ31" s="309">
        <v>2.2750000000000001E-3</v>
      </c>
      <c r="DK31" s="309">
        <v>2E-3</v>
      </c>
      <c r="DL31" s="309">
        <v>2E-3</v>
      </c>
      <c r="DM31" s="309">
        <v>2.1900000000000001E-3</v>
      </c>
      <c r="DN31" s="309">
        <v>2E-3</v>
      </c>
      <c r="DO31" s="309">
        <v>2E-3</v>
      </c>
      <c r="DP31" s="309">
        <v>2E-3</v>
      </c>
      <c r="DQ31" s="309">
        <v>2E-3</v>
      </c>
      <c r="DR31" s="309">
        <v>2E-3</v>
      </c>
      <c r="DS31" s="309">
        <v>2E-3</v>
      </c>
      <c r="DT31" s="309">
        <v>2E-3</v>
      </c>
      <c r="DU31" s="309">
        <v>2E-3</v>
      </c>
      <c r="DV31" s="309">
        <v>2E-3</v>
      </c>
      <c r="DW31" s="309">
        <v>2E-3</v>
      </c>
      <c r="DX31" s="309">
        <v>2E-3</v>
      </c>
      <c r="DY31" s="309">
        <v>2E-3</v>
      </c>
      <c r="DZ31" s="309">
        <v>2E-3</v>
      </c>
      <c r="EA31" s="309">
        <v>2E-3</v>
      </c>
      <c r="EB31" s="309">
        <v>2E-3</v>
      </c>
      <c r="EC31" s="309">
        <v>2E-3</v>
      </c>
      <c r="ED31" s="309">
        <v>0</v>
      </c>
      <c r="EE31" s="309">
        <v>0</v>
      </c>
      <c r="EF31" s="309">
        <v>0</v>
      </c>
      <c r="EG31" s="309">
        <v>0</v>
      </c>
      <c r="EH31" s="309">
        <v>0</v>
      </c>
      <c r="EI31" s="309">
        <v>0</v>
      </c>
      <c r="EJ31" s="309">
        <v>0</v>
      </c>
      <c r="EK31" s="309">
        <v>0</v>
      </c>
      <c r="EL31" s="309">
        <v>0</v>
      </c>
      <c r="EM31" s="309">
        <v>0</v>
      </c>
      <c r="EN31" s="309">
        <v>0</v>
      </c>
      <c r="EO31" s="309">
        <v>0</v>
      </c>
      <c r="EP31" s="309">
        <v>0</v>
      </c>
      <c r="EQ31" s="309">
        <v>0</v>
      </c>
      <c r="ER31" s="309">
        <v>0</v>
      </c>
      <c r="ES31" s="309">
        <v>0</v>
      </c>
      <c r="ET31" s="309">
        <v>0</v>
      </c>
      <c r="EU31" s="309">
        <v>0</v>
      </c>
      <c r="EV31" s="309">
        <v>0</v>
      </c>
      <c r="EW31" s="309">
        <v>0</v>
      </c>
      <c r="EX31" s="309">
        <v>0</v>
      </c>
      <c r="EY31" s="309">
        <v>0</v>
      </c>
      <c r="EZ31" s="309">
        <v>0</v>
      </c>
      <c r="FA31" s="309">
        <v>0</v>
      </c>
      <c r="FB31" s="309">
        <v>0</v>
      </c>
      <c r="FC31" s="309">
        <v>0</v>
      </c>
      <c r="FD31" s="309">
        <v>0</v>
      </c>
      <c r="FE31" s="309">
        <v>0</v>
      </c>
      <c r="FF31" s="309">
        <v>0</v>
      </c>
      <c r="FG31" s="309">
        <v>0</v>
      </c>
      <c r="FH31" s="309">
        <v>0</v>
      </c>
      <c r="FI31" s="309">
        <v>0</v>
      </c>
      <c r="FJ31" s="309">
        <v>0</v>
      </c>
      <c r="FK31" s="309">
        <v>0</v>
      </c>
      <c r="FL31" s="309">
        <v>0</v>
      </c>
      <c r="FM31" s="309">
        <v>0</v>
      </c>
      <c r="FN31" s="309">
        <v>0</v>
      </c>
      <c r="FO31" s="309">
        <v>0</v>
      </c>
      <c r="FP31" s="309">
        <v>0</v>
      </c>
      <c r="FQ31" s="309">
        <v>0</v>
      </c>
      <c r="FR31" s="309">
        <v>0</v>
      </c>
      <c r="FS31" s="309">
        <v>0</v>
      </c>
      <c r="FT31" s="309">
        <v>0</v>
      </c>
      <c r="FU31" s="309">
        <v>0</v>
      </c>
      <c r="FV31" s="309">
        <v>0</v>
      </c>
      <c r="FW31" s="309">
        <v>0</v>
      </c>
      <c r="FX31" s="309">
        <v>0</v>
      </c>
      <c r="FY31" s="309">
        <v>0</v>
      </c>
      <c r="FZ31" s="309">
        <v>0</v>
      </c>
      <c r="GA31" s="309">
        <v>0</v>
      </c>
      <c r="GB31" s="309">
        <v>0</v>
      </c>
      <c r="GC31" s="309">
        <v>0</v>
      </c>
      <c r="GD31" s="309">
        <v>0</v>
      </c>
      <c r="GE31" s="309">
        <v>0</v>
      </c>
      <c r="GF31" s="309">
        <v>0</v>
      </c>
      <c r="GG31" s="309">
        <v>0</v>
      </c>
      <c r="GH31" s="309">
        <v>0</v>
      </c>
      <c r="GI31" s="309">
        <v>0</v>
      </c>
      <c r="GJ31" s="309">
        <v>0</v>
      </c>
      <c r="GK31" s="309">
        <v>0</v>
      </c>
      <c r="GL31" s="309">
        <v>0</v>
      </c>
      <c r="GM31" s="309">
        <v>0</v>
      </c>
      <c r="GN31" s="309">
        <v>0</v>
      </c>
      <c r="GO31" s="309">
        <v>0</v>
      </c>
      <c r="GP31" s="309">
        <v>0</v>
      </c>
      <c r="GQ31" s="309">
        <v>0</v>
      </c>
      <c r="GR31" s="309">
        <v>0</v>
      </c>
      <c r="GS31" s="309">
        <v>0</v>
      </c>
      <c r="GT31" s="309">
        <v>0</v>
      </c>
      <c r="GU31" s="309">
        <v>0</v>
      </c>
      <c r="GV31" s="309">
        <v>0</v>
      </c>
      <c r="GW31" s="309">
        <v>0</v>
      </c>
      <c r="GX31" s="309">
        <v>0</v>
      </c>
      <c r="GY31" s="309">
        <v>0</v>
      </c>
      <c r="GZ31" s="309">
        <v>0</v>
      </c>
      <c r="HA31" s="309">
        <v>0</v>
      </c>
      <c r="HB31" s="309">
        <v>0</v>
      </c>
      <c r="HC31" s="309">
        <v>0</v>
      </c>
      <c r="HD31" s="309">
        <v>0</v>
      </c>
      <c r="HE31" s="309">
        <v>0</v>
      </c>
      <c r="HF31" s="309">
        <v>0</v>
      </c>
      <c r="HG31" s="309">
        <v>0</v>
      </c>
      <c r="HH31" s="309">
        <v>0</v>
      </c>
      <c r="HI31" s="309">
        <v>0</v>
      </c>
      <c r="HJ31" s="309">
        <v>0</v>
      </c>
      <c r="HK31" s="309">
        <v>0</v>
      </c>
      <c r="HL31" s="309">
        <v>0</v>
      </c>
      <c r="HM31" s="309">
        <v>0</v>
      </c>
      <c r="HN31" s="309">
        <v>0</v>
      </c>
      <c r="HO31" s="309">
        <v>0</v>
      </c>
      <c r="HP31" s="625"/>
      <c r="HQ31" s="290" t="str">
        <f t="shared" si="0"/>
        <v>Real estate (-)</v>
      </c>
      <c r="HR31" s="290"/>
      <c r="HS31" s="289"/>
      <c r="HT31" s="259"/>
    </row>
    <row r="32" spans="1:228" s="5" customFormat="1" ht="12.75" customHeight="1" x14ac:dyDescent="0.25">
      <c r="A32" s="315" t="s">
        <v>74</v>
      </c>
      <c r="B32" s="315" t="s">
        <v>126</v>
      </c>
      <c r="C32" s="309" t="s">
        <v>92</v>
      </c>
      <c r="D32" s="309">
        <v>4.6333659813249752E-2</v>
      </c>
      <c r="E32" s="309">
        <v>4.4770315016479455E-2</v>
      </c>
      <c r="F32" s="309">
        <v>4.4407534503723659E-2</v>
      </c>
      <c r="G32" s="309">
        <v>4.3088070871882253E-2</v>
      </c>
      <c r="H32" s="309">
        <v>4.3929476166333747E-2</v>
      </c>
      <c r="I32" s="309">
        <v>4.6217999999999995E-2</v>
      </c>
      <c r="J32" s="309">
        <v>4.2880999999999996E-2</v>
      </c>
      <c r="K32" s="309">
        <v>4.0150999999999999E-2</v>
      </c>
      <c r="L32" s="309">
        <v>4.0951000000000001E-2</v>
      </c>
      <c r="M32" s="309">
        <v>4.2802E-2</v>
      </c>
      <c r="N32" s="309">
        <v>4.1187999999999995E-2</v>
      </c>
      <c r="O32" s="309">
        <v>4.1744999999999997E-2</v>
      </c>
      <c r="P32" s="309">
        <v>4.1554872270542241E-2</v>
      </c>
      <c r="Q32" s="309">
        <v>4.1595328558001507E-2</v>
      </c>
      <c r="R32" s="309">
        <v>4.618941978977259E-2</v>
      </c>
      <c r="S32" s="309">
        <v>4.7045502589010489E-2</v>
      </c>
      <c r="T32" s="309">
        <v>4.6148656467693235E-2</v>
      </c>
      <c r="U32" s="309">
        <v>4.3551323390248531E-2</v>
      </c>
      <c r="V32" s="309">
        <v>4.2679319417990171E-2</v>
      </c>
      <c r="W32" s="309">
        <v>4.4434999999999995E-2</v>
      </c>
      <c r="X32" s="309">
        <v>4.5725657159950306E-2</v>
      </c>
      <c r="Y32" s="309">
        <v>4.5485323600453063E-2</v>
      </c>
      <c r="Z32" s="309">
        <v>4.2653300549651246E-2</v>
      </c>
      <c r="AA32" s="309">
        <v>4.2275908260244605E-2</v>
      </c>
      <c r="AB32" s="309">
        <v>4.0978000000000001E-2</v>
      </c>
      <c r="AC32" s="309">
        <v>4.4410917953369863E-2</v>
      </c>
      <c r="AD32" s="309">
        <v>4.7315999999999997E-2</v>
      </c>
      <c r="AE32" s="309">
        <v>4.5634999999999995E-2</v>
      </c>
      <c r="AF32" s="309">
        <v>4.4073999999999995E-2</v>
      </c>
      <c r="AG32" s="309">
        <v>4.2393E-2</v>
      </c>
      <c r="AH32" s="309">
        <v>4.0707E-2</v>
      </c>
      <c r="AI32" s="309">
        <v>4.3831999999999996E-2</v>
      </c>
      <c r="AJ32" s="309">
        <v>4.6136999999999997E-2</v>
      </c>
      <c r="AK32" s="309">
        <v>4.4525999999999996E-2</v>
      </c>
      <c r="AL32" s="309">
        <v>4.5874999999999999E-2</v>
      </c>
      <c r="AM32" s="309">
        <v>4.4846999999999998E-2</v>
      </c>
      <c r="AN32" s="309">
        <v>4.3538E-2</v>
      </c>
      <c r="AO32" s="309">
        <v>4.4165999999999997E-2</v>
      </c>
      <c r="AP32" s="309">
        <v>4.3868999999999998E-2</v>
      </c>
      <c r="AQ32" s="309">
        <v>4.3763999999999997E-2</v>
      </c>
      <c r="AR32" s="309">
        <v>4.4206999999999996E-2</v>
      </c>
      <c r="AS32" s="309">
        <v>4.4195999999999999E-2</v>
      </c>
      <c r="AT32" s="309">
        <v>4.3383999999999999E-2</v>
      </c>
      <c r="AU32" s="309">
        <v>3.9355999999999995E-2</v>
      </c>
      <c r="AV32" s="309">
        <v>3.848E-2</v>
      </c>
      <c r="AW32" s="309">
        <v>3.9993000000000001E-2</v>
      </c>
      <c r="AX32" s="309">
        <v>4.1398999999999998E-2</v>
      </c>
      <c r="AY32" s="309">
        <v>3.5279999999999999E-2</v>
      </c>
      <c r="AZ32" s="309">
        <v>2.8329999999999998E-2</v>
      </c>
      <c r="BA32" s="309">
        <v>2.5683999999999998E-2</v>
      </c>
      <c r="BB32" s="309">
        <v>3.4458999999999997E-2</v>
      </c>
      <c r="BC32" s="309">
        <v>4.2885E-2</v>
      </c>
      <c r="BD32" s="309">
        <v>4.4396999999999999E-2</v>
      </c>
      <c r="BE32" s="309">
        <v>4.2201999999999996E-2</v>
      </c>
      <c r="BF32" s="309">
        <v>4.3435999999999995E-2</v>
      </c>
      <c r="BG32" s="309">
        <v>4.2639999999999997E-2</v>
      </c>
      <c r="BH32" s="309">
        <v>5.3388999999999999E-2</v>
      </c>
      <c r="BI32" s="309">
        <v>4.7573999999999998E-2</v>
      </c>
      <c r="BJ32" s="309">
        <v>5.7743999999999997E-2</v>
      </c>
      <c r="BK32" s="309">
        <v>6.0683999999999995E-2</v>
      </c>
      <c r="BL32" s="309">
        <v>8.1751999999999991E-2</v>
      </c>
      <c r="BM32" s="309">
        <v>6.1002000000000001E-2</v>
      </c>
      <c r="BN32" s="309">
        <v>6.0069999999999998E-2</v>
      </c>
      <c r="BO32" s="309">
        <v>5.8786999999999999E-2</v>
      </c>
      <c r="BP32" s="309">
        <v>5.6559999999999999E-2</v>
      </c>
      <c r="BQ32" s="309">
        <v>5.7056415390532439E-2</v>
      </c>
      <c r="BR32" s="309">
        <v>5.6011999999999999E-2</v>
      </c>
      <c r="BS32" s="309">
        <v>4.3993999999999998E-2</v>
      </c>
      <c r="BT32" s="309">
        <v>4.4117999999999997E-2</v>
      </c>
      <c r="BU32" s="309">
        <v>5.5416999999999994E-2</v>
      </c>
      <c r="BV32" s="309">
        <v>4.5649999999999996E-2</v>
      </c>
      <c r="BW32" s="309">
        <v>4.8350999999999998E-2</v>
      </c>
      <c r="BX32" s="309">
        <v>4.3791999999999998E-2</v>
      </c>
      <c r="BY32" s="309">
        <v>4.4204E-2</v>
      </c>
      <c r="BZ32" s="309">
        <v>4.1571999999999998E-2</v>
      </c>
      <c r="CA32" s="309">
        <v>3.2662999999999998E-2</v>
      </c>
      <c r="CB32" s="309">
        <v>3.3515999999999997E-2</v>
      </c>
      <c r="CC32" s="309">
        <v>3.1287999999999996E-2</v>
      </c>
      <c r="CD32" s="309">
        <v>2.6116E-2</v>
      </c>
      <c r="CE32" s="309">
        <v>2.8936E-2</v>
      </c>
      <c r="CF32" s="309">
        <v>2.8577999999999999E-2</v>
      </c>
      <c r="CG32" s="309">
        <v>2.8577999999999999E-2</v>
      </c>
      <c r="CH32" s="309">
        <v>2.8240999999999999E-2</v>
      </c>
      <c r="CI32" s="309">
        <v>2.9928E-2</v>
      </c>
      <c r="CJ32" s="309">
        <v>2.4347999999999998E-2</v>
      </c>
      <c r="CK32" s="309">
        <v>2.2723999999999998E-2</v>
      </c>
      <c r="CL32" s="309">
        <v>2.0605999999999999E-2</v>
      </c>
      <c r="CM32" s="309">
        <v>1.8362E-2</v>
      </c>
      <c r="CN32" s="309">
        <v>1.3767E-2</v>
      </c>
      <c r="CO32" s="309">
        <v>1.3495999999999999E-2</v>
      </c>
      <c r="CP32" s="309">
        <v>1.3297E-2</v>
      </c>
      <c r="CQ32" s="309">
        <v>1.7666999999999999E-2</v>
      </c>
      <c r="CR32" s="309">
        <v>1.7482999999999999E-2</v>
      </c>
      <c r="CS32" s="309">
        <v>1.6761999999999999E-2</v>
      </c>
      <c r="CT32" s="309">
        <v>1.6611999999999998E-2</v>
      </c>
      <c r="CU32" s="309">
        <v>1.4560999999999999E-2</v>
      </c>
      <c r="CV32" s="309">
        <v>1.2992999999999999E-2</v>
      </c>
      <c r="CW32" s="309">
        <v>1.2900999999999999E-2</v>
      </c>
      <c r="CX32" s="309">
        <v>1.2666E-2</v>
      </c>
      <c r="CY32" s="309">
        <v>1.2482E-2</v>
      </c>
      <c r="CZ32" s="309">
        <v>8.4460000000000004E-3</v>
      </c>
      <c r="DA32" s="309">
        <v>1.6527999999999998E-2</v>
      </c>
      <c r="DB32" s="309">
        <v>1.6456999999999999E-2</v>
      </c>
      <c r="DC32" s="309">
        <v>9.0320000000000001E-3</v>
      </c>
      <c r="DD32" s="309">
        <v>8.905999999999999E-3</v>
      </c>
      <c r="DE32" s="309">
        <v>8.7879999999999989E-3</v>
      </c>
      <c r="DF32" s="309">
        <v>8.258999999999999E-3</v>
      </c>
      <c r="DG32" s="309">
        <v>7.2740000000000001E-3</v>
      </c>
      <c r="DH32" s="309">
        <v>5.0079999999999994E-3</v>
      </c>
      <c r="DI32" s="309">
        <v>5.7689999999999998E-3</v>
      </c>
      <c r="DJ32" s="309">
        <v>4.9359999999999994E-3</v>
      </c>
      <c r="DK32" s="309">
        <v>5.0000000000000001E-3</v>
      </c>
      <c r="DL32" s="309">
        <v>5.0000000000000001E-3</v>
      </c>
      <c r="DM32" s="309">
        <v>1.1169E-2</v>
      </c>
      <c r="DN32" s="309">
        <v>1.0999999999999999E-2</v>
      </c>
      <c r="DO32" s="309">
        <v>1.0999999999999999E-2</v>
      </c>
      <c r="DP32" s="309">
        <v>1.0999999999999999E-2</v>
      </c>
      <c r="DQ32" s="309">
        <v>1.0999999999999999E-2</v>
      </c>
      <c r="DR32" s="309">
        <v>1.0999999999999999E-2</v>
      </c>
      <c r="DS32" s="309">
        <v>1.0999999999999999E-2</v>
      </c>
      <c r="DT32" s="309">
        <v>0.01</v>
      </c>
      <c r="DU32" s="309">
        <v>0.01</v>
      </c>
      <c r="DV32" s="309">
        <v>0.01</v>
      </c>
      <c r="DW32" s="309">
        <v>0.01</v>
      </c>
      <c r="DX32" s="309">
        <v>0.01</v>
      </c>
      <c r="DY32" s="309">
        <v>5.0000000000000001E-3</v>
      </c>
      <c r="DZ32" s="309">
        <v>5.0000000000000001E-3</v>
      </c>
      <c r="EA32" s="309">
        <v>1.0999999999999999E-2</v>
      </c>
      <c r="EB32" s="309">
        <v>0.01</v>
      </c>
      <c r="EC32" s="309">
        <v>1.0999999999999999E-2</v>
      </c>
      <c r="ED32" s="309">
        <v>1.4E-2</v>
      </c>
      <c r="EE32" s="309">
        <v>1.4E-2</v>
      </c>
      <c r="EF32" s="309">
        <v>1.6E-2</v>
      </c>
      <c r="EG32" s="309">
        <v>1.7000000000000001E-2</v>
      </c>
      <c r="EH32" s="309">
        <v>1.7000000000000001E-2</v>
      </c>
      <c r="EI32" s="309">
        <v>1.7000000000000001E-2</v>
      </c>
      <c r="EJ32" s="309">
        <v>1.7000000000000001E-2</v>
      </c>
      <c r="EK32" s="309">
        <v>1.2E-2</v>
      </c>
      <c r="EL32" s="309">
        <v>1.7999999999999999E-2</v>
      </c>
      <c r="EM32" s="309">
        <v>1.7999999999999999E-2</v>
      </c>
      <c r="EN32" s="309">
        <v>1.7999999999999999E-2</v>
      </c>
      <c r="EO32" s="309">
        <v>1.7000000000000001E-2</v>
      </c>
      <c r="EP32" s="309">
        <v>2.1999999999999999E-2</v>
      </c>
      <c r="EQ32" s="309">
        <v>2.7E-2</v>
      </c>
      <c r="ER32" s="309">
        <v>3.1E-2</v>
      </c>
      <c r="ES32" s="309">
        <v>2.1000000000000001E-2</v>
      </c>
      <c r="ET32" s="309">
        <v>2.4E-2</v>
      </c>
      <c r="EU32" s="309">
        <v>2.3E-2</v>
      </c>
      <c r="EV32" s="309">
        <v>3.1E-2</v>
      </c>
      <c r="EW32" s="309">
        <v>3.5000000000000003E-2</v>
      </c>
      <c r="EX32" s="309">
        <v>3.5999999999999997E-2</v>
      </c>
      <c r="EY32" s="309">
        <v>0.04</v>
      </c>
      <c r="EZ32" s="309">
        <v>0.04</v>
      </c>
      <c r="FA32" s="309">
        <v>3.6999999999999998E-2</v>
      </c>
      <c r="FB32" s="309">
        <v>3.5999999999999997E-2</v>
      </c>
      <c r="FC32" s="309">
        <v>3.5999999999999997E-2</v>
      </c>
      <c r="FD32" s="309">
        <v>3.5999999999999997E-2</v>
      </c>
      <c r="FE32" s="309">
        <v>3.3000000000000002E-2</v>
      </c>
      <c r="FF32" s="309">
        <v>3.5000000000000003E-2</v>
      </c>
      <c r="FG32" s="309">
        <v>3.5999999999999997E-2</v>
      </c>
      <c r="FH32" s="309">
        <v>3.3000000000000002E-2</v>
      </c>
      <c r="FI32" s="309">
        <v>3.5999999999999997E-2</v>
      </c>
      <c r="FJ32" s="309">
        <v>0.04</v>
      </c>
      <c r="FK32" s="309">
        <v>5.0999999999999997E-2</v>
      </c>
      <c r="FL32" s="309">
        <v>5.0999999999999997E-2</v>
      </c>
      <c r="FM32" s="309">
        <v>5.0999999999999997E-2</v>
      </c>
      <c r="FN32" s="309">
        <v>5.3999999999999999E-2</v>
      </c>
      <c r="FO32" s="309">
        <v>5.0999999999999997E-2</v>
      </c>
      <c r="FP32" s="309">
        <v>0.05</v>
      </c>
      <c r="FQ32" s="309">
        <v>4.2000000000000003E-2</v>
      </c>
      <c r="FR32" s="309">
        <v>0.05</v>
      </c>
      <c r="FS32" s="309">
        <v>0.05</v>
      </c>
      <c r="FT32" s="309">
        <v>0.05</v>
      </c>
      <c r="FU32" s="309">
        <v>4.7E-2</v>
      </c>
      <c r="FV32" s="309">
        <v>0.05</v>
      </c>
      <c r="FW32" s="309">
        <v>4.1114999999999999E-2</v>
      </c>
      <c r="FX32" s="309">
        <v>4.8000000000000001E-2</v>
      </c>
      <c r="FY32" s="309">
        <v>4.8000000000000001E-2</v>
      </c>
      <c r="FZ32" s="309">
        <v>4.8000000000000001E-2</v>
      </c>
      <c r="GA32" s="309">
        <v>4.9000000000000002E-2</v>
      </c>
      <c r="GB32" s="309">
        <v>5.7000000000000002E-2</v>
      </c>
      <c r="GC32" s="309">
        <v>5.6000000000000001E-2</v>
      </c>
      <c r="GD32" s="309">
        <v>5.5E-2</v>
      </c>
      <c r="GE32" s="309">
        <v>4.9000000000000002E-2</v>
      </c>
      <c r="GF32" s="309">
        <v>4.8000000000000001E-2</v>
      </c>
      <c r="GG32" s="309">
        <v>4.9000000000000002E-2</v>
      </c>
      <c r="GH32" s="309">
        <v>6.2E-2</v>
      </c>
      <c r="GI32" s="309">
        <v>8.5999999999999993E-2</v>
      </c>
      <c r="GJ32" s="309">
        <v>9.4E-2</v>
      </c>
      <c r="GK32" s="309">
        <v>9.5000000000000001E-2</v>
      </c>
      <c r="GL32" s="309">
        <v>9.0999999999999998E-2</v>
      </c>
      <c r="GM32" s="309">
        <v>9.0999999999999998E-2</v>
      </c>
      <c r="GN32" s="309">
        <v>9.2999999999999999E-2</v>
      </c>
      <c r="GO32" s="309">
        <v>8.6999999999999994E-2</v>
      </c>
      <c r="GP32" s="309">
        <v>8.5999999999999993E-2</v>
      </c>
      <c r="GQ32" s="309">
        <v>8.5000000000000006E-2</v>
      </c>
      <c r="GR32" s="309">
        <v>6.5000000000000002E-2</v>
      </c>
      <c r="GS32" s="309">
        <v>7.0000000000000007E-2</v>
      </c>
      <c r="GT32" s="309">
        <v>6.9000000000000006E-2</v>
      </c>
      <c r="GU32" s="309">
        <v>6.9000000000000006E-2</v>
      </c>
      <c r="GV32" s="309">
        <v>7.0000000000000007E-2</v>
      </c>
      <c r="GW32" s="309">
        <v>7.2999999999999995E-2</v>
      </c>
      <c r="GX32" s="309">
        <v>6.4000000000000001E-2</v>
      </c>
      <c r="GY32" s="309">
        <v>5.8999999999999997E-2</v>
      </c>
      <c r="GZ32" s="309">
        <v>5.8000000000000003E-2</v>
      </c>
      <c r="HA32" s="309">
        <v>5.8999999999999997E-2</v>
      </c>
      <c r="HB32" s="309">
        <v>5.4455999999999997E-2</v>
      </c>
      <c r="HC32" s="309">
        <v>0.06</v>
      </c>
      <c r="HD32" s="309">
        <v>5.1999999999999998E-2</v>
      </c>
      <c r="HE32" s="309">
        <v>4.5999999999999999E-2</v>
      </c>
      <c r="HF32" s="309">
        <v>0.05</v>
      </c>
      <c r="HG32" s="309">
        <v>4.4999999999999998E-2</v>
      </c>
      <c r="HH32" s="309">
        <v>4.2999999999999997E-2</v>
      </c>
      <c r="HI32" s="309">
        <v>4.2000000000000003E-2</v>
      </c>
      <c r="HJ32" s="309">
        <v>3.9E-2</v>
      </c>
      <c r="HK32" s="309">
        <v>3.9E-2</v>
      </c>
      <c r="HL32" s="309">
        <v>4.4999999999999998E-2</v>
      </c>
      <c r="HM32" s="309">
        <v>4.3999999999999997E-2</v>
      </c>
      <c r="HN32" s="309">
        <v>3.5999999999999997E-2</v>
      </c>
      <c r="HO32" s="309">
        <v>3.9E-2</v>
      </c>
      <c r="HP32" s="625"/>
      <c r="HQ32" s="290" t="str">
        <f t="shared" si="0"/>
        <v>Term deposits (3,9%)</v>
      </c>
      <c r="HR32" s="290"/>
      <c r="HS32" s="289"/>
      <c r="HT32" s="259"/>
    </row>
    <row r="33" spans="1:228" s="5" customFormat="1" ht="12.75" customHeight="1" x14ac:dyDescent="0.25">
      <c r="A33" s="316" t="s">
        <v>429</v>
      </c>
      <c r="B33" s="316" t="s">
        <v>430</v>
      </c>
      <c r="C33" s="298" t="s">
        <v>92</v>
      </c>
      <c r="D33" s="310">
        <v>0</v>
      </c>
      <c r="E33" s="310">
        <v>0</v>
      </c>
      <c r="F33" s="310">
        <v>0</v>
      </c>
      <c r="G33" s="310">
        <v>0</v>
      </c>
      <c r="H33" s="310">
        <v>0</v>
      </c>
      <c r="I33" s="310">
        <v>0</v>
      </c>
      <c r="J33" s="310">
        <v>0</v>
      </c>
      <c r="K33" s="310">
        <v>0</v>
      </c>
      <c r="L33" s="310">
        <v>0</v>
      </c>
      <c r="M33" s="310">
        <v>0</v>
      </c>
      <c r="N33" s="310">
        <v>0</v>
      </c>
      <c r="O33" s="310">
        <v>0</v>
      </c>
      <c r="P33" s="310">
        <v>0</v>
      </c>
      <c r="Q33" s="310">
        <v>0</v>
      </c>
      <c r="R33" s="310">
        <v>0</v>
      </c>
      <c r="S33" s="310">
        <v>0</v>
      </c>
      <c r="T33" s="310">
        <v>0</v>
      </c>
      <c r="U33" s="310">
        <v>0</v>
      </c>
      <c r="V33" s="310">
        <v>0</v>
      </c>
      <c r="W33" s="310">
        <v>0</v>
      </c>
      <c r="X33" s="310">
        <v>0</v>
      </c>
      <c r="Y33" s="310">
        <v>0</v>
      </c>
      <c r="Z33" s="310">
        <v>0</v>
      </c>
      <c r="AA33" s="310">
        <v>0</v>
      </c>
      <c r="AB33" s="310">
        <v>0</v>
      </c>
      <c r="AC33" s="310">
        <v>0</v>
      </c>
      <c r="AD33" s="310">
        <v>0</v>
      </c>
      <c r="AE33" s="310">
        <v>0</v>
      </c>
      <c r="AF33" s="310">
        <v>0</v>
      </c>
      <c r="AG33" s="310">
        <v>0</v>
      </c>
      <c r="AH33" s="310">
        <v>0</v>
      </c>
      <c r="AI33" s="310">
        <v>0</v>
      </c>
      <c r="AJ33" s="310">
        <v>0</v>
      </c>
      <c r="AK33" s="310">
        <v>0</v>
      </c>
      <c r="AL33" s="310">
        <v>0</v>
      </c>
      <c r="AM33" s="310">
        <v>0</v>
      </c>
      <c r="AN33" s="310">
        <v>0</v>
      </c>
      <c r="AO33" s="310">
        <v>0</v>
      </c>
      <c r="AP33" s="310">
        <v>0</v>
      </c>
      <c r="AQ33" s="310">
        <v>0</v>
      </c>
      <c r="AR33" s="310">
        <v>0</v>
      </c>
      <c r="AS33" s="310">
        <v>0</v>
      </c>
      <c r="AT33" s="310">
        <v>0</v>
      </c>
      <c r="AU33" s="310">
        <v>0</v>
      </c>
      <c r="AV33" s="310">
        <v>2.3500000000000001E-3</v>
      </c>
      <c r="AW33" s="310">
        <v>3.3209999999999997E-3</v>
      </c>
      <c r="AX33" s="310">
        <v>3.2649999999999997E-3</v>
      </c>
      <c r="AY33" s="310">
        <v>2.8519999999999999E-3</v>
      </c>
      <c r="AZ33" s="310">
        <v>2.8279999999999998E-3</v>
      </c>
      <c r="BA33" s="310">
        <v>2.7439999999999999E-3</v>
      </c>
      <c r="BB33" s="310">
        <v>2.6099999999999999E-3</v>
      </c>
      <c r="BC33" s="310">
        <v>0</v>
      </c>
      <c r="BD33" s="310">
        <v>0</v>
      </c>
      <c r="BE33" s="310">
        <v>0</v>
      </c>
      <c r="BF33" s="310">
        <v>0</v>
      </c>
      <c r="BG33" s="310">
        <v>0</v>
      </c>
      <c r="BH33" s="310">
        <v>0</v>
      </c>
      <c r="BI33" s="310">
        <v>0</v>
      </c>
      <c r="BJ33" s="310">
        <v>0</v>
      </c>
      <c r="BK33" s="310">
        <v>0</v>
      </c>
      <c r="BL33" s="310">
        <v>0</v>
      </c>
      <c r="BM33" s="310">
        <v>0</v>
      </c>
      <c r="BN33" s="310">
        <v>0</v>
      </c>
      <c r="BO33" s="310">
        <v>0</v>
      </c>
      <c r="BP33" s="310">
        <v>0</v>
      </c>
      <c r="BQ33" s="310">
        <v>0</v>
      </c>
      <c r="BR33" s="310">
        <v>0</v>
      </c>
      <c r="BS33" s="310">
        <v>0</v>
      </c>
      <c r="BT33" s="310">
        <v>0</v>
      </c>
      <c r="BU33" s="310">
        <v>0</v>
      </c>
      <c r="BV33" s="310">
        <v>0</v>
      </c>
      <c r="BW33" s="310">
        <v>0</v>
      </c>
      <c r="BX33" s="310">
        <v>0</v>
      </c>
      <c r="BY33" s="310">
        <v>0</v>
      </c>
      <c r="BZ33" s="310">
        <v>0</v>
      </c>
      <c r="CA33" s="310">
        <v>0</v>
      </c>
      <c r="CB33" s="310">
        <v>0</v>
      </c>
      <c r="CC33" s="310">
        <v>0</v>
      </c>
      <c r="CD33" s="310">
        <v>0</v>
      </c>
      <c r="CE33" s="310">
        <v>0</v>
      </c>
      <c r="CF33" s="310">
        <v>0</v>
      </c>
      <c r="CG33" s="310">
        <v>0</v>
      </c>
      <c r="CH33" s="310">
        <v>0</v>
      </c>
      <c r="CI33" s="310">
        <v>0</v>
      </c>
      <c r="CJ33" s="310">
        <v>0</v>
      </c>
      <c r="CK33" s="310">
        <v>0</v>
      </c>
      <c r="CL33" s="310">
        <v>0</v>
      </c>
      <c r="CM33" s="310">
        <v>0</v>
      </c>
      <c r="CN33" s="310">
        <v>0</v>
      </c>
      <c r="CO33" s="310">
        <v>0</v>
      </c>
      <c r="CP33" s="310">
        <v>0</v>
      </c>
      <c r="CQ33" s="310">
        <v>0</v>
      </c>
      <c r="CR33" s="310">
        <v>0</v>
      </c>
      <c r="CS33" s="310">
        <v>0</v>
      </c>
      <c r="CT33" s="310">
        <v>0</v>
      </c>
      <c r="CU33" s="310">
        <v>0</v>
      </c>
      <c r="CV33" s="310">
        <v>0</v>
      </c>
      <c r="CW33" s="310">
        <v>0</v>
      </c>
      <c r="CX33" s="310">
        <v>0</v>
      </c>
      <c r="CY33" s="310">
        <v>0</v>
      </c>
      <c r="CZ33" s="310">
        <v>0</v>
      </c>
      <c r="DA33" s="310">
        <v>0</v>
      </c>
      <c r="DB33" s="310">
        <v>0</v>
      </c>
      <c r="DC33" s="310">
        <v>0</v>
      </c>
      <c r="DD33" s="310">
        <v>0</v>
      </c>
      <c r="DE33" s="310">
        <v>0</v>
      </c>
      <c r="DF33" s="310">
        <v>0</v>
      </c>
      <c r="DG33" s="310">
        <v>0</v>
      </c>
      <c r="DH33" s="310">
        <v>0</v>
      </c>
      <c r="DI33" s="310">
        <v>0</v>
      </c>
      <c r="DJ33" s="310">
        <v>0</v>
      </c>
      <c r="DK33" s="310">
        <v>0</v>
      </c>
      <c r="DL33" s="310">
        <v>0</v>
      </c>
      <c r="DM33" s="310">
        <v>0</v>
      </c>
      <c r="DN33" s="310">
        <v>0</v>
      </c>
      <c r="DO33" s="310">
        <v>0</v>
      </c>
      <c r="DP33" s="310">
        <v>0</v>
      </c>
      <c r="DQ33" s="310">
        <v>0</v>
      </c>
      <c r="DR33" s="310">
        <v>0</v>
      </c>
      <c r="DS33" s="310">
        <v>0</v>
      </c>
      <c r="DT33" s="310">
        <v>0</v>
      </c>
      <c r="DU33" s="310">
        <v>0</v>
      </c>
      <c r="DV33" s="310">
        <v>0</v>
      </c>
      <c r="DW33" s="310">
        <v>0</v>
      </c>
      <c r="DX33" s="310">
        <v>0</v>
      </c>
      <c r="DY33" s="310">
        <v>0</v>
      </c>
      <c r="DZ33" s="310">
        <v>0</v>
      </c>
      <c r="EA33" s="310">
        <v>0</v>
      </c>
      <c r="EB33" s="310">
        <v>0</v>
      </c>
      <c r="EC33" s="310">
        <v>0</v>
      </c>
      <c r="ED33" s="310">
        <v>0</v>
      </c>
      <c r="EE33" s="310">
        <v>0</v>
      </c>
      <c r="EF33" s="310">
        <v>0</v>
      </c>
      <c r="EG33" s="310">
        <v>0</v>
      </c>
      <c r="EH33" s="310">
        <v>0</v>
      </c>
      <c r="EI33" s="310">
        <v>0</v>
      </c>
      <c r="EJ33" s="310">
        <v>0</v>
      </c>
      <c r="EK33" s="310">
        <v>0</v>
      </c>
      <c r="EL33" s="310">
        <v>0</v>
      </c>
      <c r="EM33" s="310">
        <v>0</v>
      </c>
      <c r="EN33" s="310">
        <v>0</v>
      </c>
      <c r="EO33" s="310">
        <v>0</v>
      </c>
      <c r="EP33" s="310">
        <v>0</v>
      </c>
      <c r="EQ33" s="310">
        <v>5.932844907009159E-4</v>
      </c>
      <c r="ER33" s="310">
        <v>1.6172107116524542E-3</v>
      </c>
      <c r="ES33" s="310">
        <v>5.9999999999999995E-4</v>
      </c>
      <c r="ET33" s="310">
        <v>1E-3</v>
      </c>
      <c r="EU33" s="310">
        <v>0</v>
      </c>
      <c r="EV33" s="310">
        <v>0</v>
      </c>
      <c r="EW33" s="310">
        <v>0</v>
      </c>
      <c r="EX33" s="310">
        <v>0</v>
      </c>
      <c r="EY33" s="310">
        <v>0</v>
      </c>
      <c r="EZ33" s="310">
        <v>0</v>
      </c>
      <c r="FA33" s="310">
        <v>0</v>
      </c>
      <c r="FB33" s="310">
        <v>0</v>
      </c>
      <c r="FC33" s="310">
        <v>0</v>
      </c>
      <c r="FD33" s="310">
        <v>0</v>
      </c>
      <c r="FE33" s="310">
        <v>0</v>
      </c>
      <c r="FF33" s="310">
        <v>0</v>
      </c>
      <c r="FG33" s="310">
        <v>1E-3</v>
      </c>
      <c r="FH33" s="310">
        <v>1E-3</v>
      </c>
      <c r="FI33" s="310">
        <v>0</v>
      </c>
      <c r="FJ33" s="310">
        <v>0</v>
      </c>
      <c r="FK33" s="310">
        <v>0</v>
      </c>
      <c r="FL33" s="310">
        <v>0</v>
      </c>
      <c r="FM33" s="310">
        <v>0</v>
      </c>
      <c r="FN33" s="310">
        <v>0</v>
      </c>
      <c r="FO33" s="310">
        <v>0</v>
      </c>
      <c r="FP33" s="310">
        <v>0</v>
      </c>
      <c r="FQ33" s="310">
        <v>0</v>
      </c>
      <c r="FR33" s="310">
        <v>0</v>
      </c>
      <c r="FS33" s="310">
        <v>0</v>
      </c>
      <c r="FT33" s="310">
        <v>0</v>
      </c>
      <c r="FU33" s="310">
        <v>0</v>
      </c>
      <c r="FV33" s="310">
        <v>0</v>
      </c>
      <c r="FW33" s="310">
        <v>0</v>
      </c>
      <c r="FX33" s="310">
        <v>0</v>
      </c>
      <c r="FY33" s="310">
        <v>0</v>
      </c>
      <c r="FZ33" s="310">
        <v>0</v>
      </c>
      <c r="GA33" s="310">
        <v>0</v>
      </c>
      <c r="GB33" s="310">
        <v>0</v>
      </c>
      <c r="GC33" s="310">
        <v>0</v>
      </c>
      <c r="GD33" s="310">
        <v>0</v>
      </c>
      <c r="GE33" s="310">
        <v>0</v>
      </c>
      <c r="GF33" s="310">
        <v>0</v>
      </c>
      <c r="GG33" s="310">
        <v>0</v>
      </c>
      <c r="GH33" s="310">
        <v>0</v>
      </c>
      <c r="GI33" s="310">
        <v>0</v>
      </c>
      <c r="GJ33" s="310">
        <v>0</v>
      </c>
      <c r="GK33" s="310">
        <v>0</v>
      </c>
      <c r="GL33" s="310">
        <v>0</v>
      </c>
      <c r="GM33" s="310">
        <v>0</v>
      </c>
      <c r="GN33" s="310">
        <v>0</v>
      </c>
      <c r="GO33" s="310">
        <v>0</v>
      </c>
      <c r="GP33" s="310">
        <v>0</v>
      </c>
      <c r="GQ33" s="310">
        <v>0</v>
      </c>
      <c r="GR33" s="310">
        <v>0</v>
      </c>
      <c r="GS33" s="310">
        <v>0</v>
      </c>
      <c r="GT33" s="310">
        <v>0</v>
      </c>
      <c r="GU33" s="310">
        <v>0</v>
      </c>
      <c r="GV33" s="310">
        <v>0</v>
      </c>
      <c r="GW33" s="310">
        <v>0</v>
      </c>
      <c r="GX33" s="310">
        <v>0</v>
      </c>
      <c r="GY33" s="310">
        <v>0</v>
      </c>
      <c r="GZ33" s="310">
        <v>0</v>
      </c>
      <c r="HA33" s="310">
        <v>0</v>
      </c>
      <c r="HB33" s="310">
        <v>6.2870000000000001E-3</v>
      </c>
      <c r="HC33" s="310">
        <v>1.6E-2</v>
      </c>
      <c r="HD33" s="310">
        <v>1.7999999999999999E-2</v>
      </c>
      <c r="HE33" s="310">
        <v>1.9E-2</v>
      </c>
      <c r="HF33" s="310">
        <v>0.02</v>
      </c>
      <c r="HG33" s="310">
        <v>1.6E-2</v>
      </c>
      <c r="HH33" s="310">
        <v>0.03</v>
      </c>
      <c r="HI33" s="310">
        <v>2.9000000000000001E-2</v>
      </c>
      <c r="HJ33" s="310">
        <v>1.6E-2</v>
      </c>
      <c r="HK33" s="310">
        <v>2.1999999999999999E-2</v>
      </c>
      <c r="HL33" s="310">
        <v>1.6E-2</v>
      </c>
      <c r="HM33" s="310">
        <v>2.9770000000000001E-2</v>
      </c>
      <c r="HN33" s="310">
        <v>4.3999999999999997E-2</v>
      </c>
      <c r="HO33" s="466">
        <v>4.4999999999999998E-2</v>
      </c>
      <c r="HP33" s="290" t="str">
        <f t="shared" ref="HP33" si="1">CONCATENATE(A33," (",TEXT(HO33,"0,0%;;-"),")")</f>
        <v>Улагања у иностранству (4,5%)</v>
      </c>
      <c r="HQ33" s="290" t="str">
        <f t="shared" si="0"/>
        <v>Investments abroad (4,5%)</v>
      </c>
      <c r="HR33" s="290"/>
      <c r="HS33" s="289"/>
      <c r="HT33" s="259"/>
    </row>
    <row r="34" spans="1:228" s="5" customFormat="1" ht="12.75" customHeight="1" x14ac:dyDescent="0.25">
      <c r="A34" s="315" t="s">
        <v>431</v>
      </c>
      <c r="B34" s="315" t="s">
        <v>432</v>
      </c>
      <c r="C34" s="309" t="s">
        <v>92</v>
      </c>
      <c r="D34" s="309">
        <v>0</v>
      </c>
      <c r="E34" s="309">
        <v>0</v>
      </c>
      <c r="F34" s="309">
        <v>0</v>
      </c>
      <c r="G34" s="309">
        <v>0</v>
      </c>
      <c r="H34" s="309">
        <v>0</v>
      </c>
      <c r="I34" s="309">
        <v>0</v>
      </c>
      <c r="J34" s="309">
        <v>0</v>
      </c>
      <c r="K34" s="309">
        <v>0</v>
      </c>
      <c r="L34" s="309">
        <v>0</v>
      </c>
      <c r="M34" s="309">
        <v>0</v>
      </c>
      <c r="N34" s="309">
        <v>0</v>
      </c>
      <c r="O34" s="309">
        <v>0</v>
      </c>
      <c r="P34" s="309">
        <v>0</v>
      </c>
      <c r="Q34" s="309">
        <v>0</v>
      </c>
      <c r="R34" s="309">
        <v>0</v>
      </c>
      <c r="S34" s="309">
        <v>0</v>
      </c>
      <c r="T34" s="309">
        <v>0</v>
      </c>
      <c r="U34" s="309">
        <v>0</v>
      </c>
      <c r="V34" s="309">
        <v>0</v>
      </c>
      <c r="W34" s="309">
        <v>0</v>
      </c>
      <c r="X34" s="309">
        <v>0</v>
      </c>
      <c r="Y34" s="309">
        <v>0</v>
      </c>
      <c r="Z34" s="309">
        <v>0</v>
      </c>
      <c r="AA34" s="309">
        <v>0</v>
      </c>
      <c r="AB34" s="309">
        <v>0</v>
      </c>
      <c r="AC34" s="309">
        <v>0</v>
      </c>
      <c r="AD34" s="309">
        <v>0</v>
      </c>
      <c r="AE34" s="309">
        <v>0</v>
      </c>
      <c r="AF34" s="309">
        <v>0</v>
      </c>
      <c r="AG34" s="309">
        <v>0</v>
      </c>
      <c r="AH34" s="309">
        <v>0</v>
      </c>
      <c r="AI34" s="309">
        <v>0</v>
      </c>
      <c r="AJ34" s="309">
        <v>0</v>
      </c>
      <c r="AK34" s="309">
        <v>0</v>
      </c>
      <c r="AL34" s="309">
        <v>0</v>
      </c>
      <c r="AM34" s="309">
        <v>0</v>
      </c>
      <c r="AN34" s="309">
        <v>0</v>
      </c>
      <c r="AO34" s="309">
        <v>0</v>
      </c>
      <c r="AP34" s="309">
        <v>0</v>
      </c>
      <c r="AQ34" s="309">
        <v>0</v>
      </c>
      <c r="AR34" s="309">
        <v>0</v>
      </c>
      <c r="AS34" s="309">
        <v>0</v>
      </c>
      <c r="AT34" s="309">
        <v>0</v>
      </c>
      <c r="AU34" s="309">
        <v>0</v>
      </c>
      <c r="AV34" s="309">
        <v>2.3500000000000001E-3</v>
      </c>
      <c r="AW34" s="309">
        <v>3.3209999999999997E-3</v>
      </c>
      <c r="AX34" s="309">
        <v>3.2649999999999997E-3</v>
      </c>
      <c r="AY34" s="309">
        <v>2.8519999999999999E-3</v>
      </c>
      <c r="AZ34" s="309">
        <v>2.8279999999999998E-3</v>
      </c>
      <c r="BA34" s="309">
        <v>2.7439999999999999E-3</v>
      </c>
      <c r="BB34" s="309">
        <v>2.6099999999999999E-3</v>
      </c>
      <c r="BC34" s="309">
        <v>0</v>
      </c>
      <c r="BD34" s="309">
        <v>0</v>
      </c>
      <c r="BE34" s="309">
        <v>0</v>
      </c>
      <c r="BF34" s="309">
        <v>0</v>
      </c>
      <c r="BG34" s="309">
        <v>0</v>
      </c>
      <c r="BH34" s="309">
        <v>0</v>
      </c>
      <c r="BI34" s="309">
        <v>0</v>
      </c>
      <c r="BJ34" s="309">
        <v>0</v>
      </c>
      <c r="BK34" s="309">
        <v>0</v>
      </c>
      <c r="BL34" s="309">
        <v>0</v>
      </c>
      <c r="BM34" s="309">
        <v>0</v>
      </c>
      <c r="BN34" s="309">
        <v>0</v>
      </c>
      <c r="BO34" s="309">
        <v>0</v>
      </c>
      <c r="BP34" s="309">
        <v>0</v>
      </c>
      <c r="BQ34" s="309">
        <v>0</v>
      </c>
      <c r="BR34" s="309">
        <v>0</v>
      </c>
      <c r="BS34" s="309">
        <v>0</v>
      </c>
      <c r="BT34" s="309">
        <v>0</v>
      </c>
      <c r="BU34" s="309">
        <v>0</v>
      </c>
      <c r="BV34" s="309">
        <v>0</v>
      </c>
      <c r="BW34" s="309">
        <v>0</v>
      </c>
      <c r="BX34" s="309">
        <v>0</v>
      </c>
      <c r="BY34" s="309">
        <v>0</v>
      </c>
      <c r="BZ34" s="309">
        <v>0</v>
      </c>
      <c r="CA34" s="309">
        <v>0</v>
      </c>
      <c r="CB34" s="309">
        <v>0</v>
      </c>
      <c r="CC34" s="309">
        <v>0</v>
      </c>
      <c r="CD34" s="309">
        <v>0</v>
      </c>
      <c r="CE34" s="309">
        <v>0</v>
      </c>
      <c r="CF34" s="309">
        <v>0</v>
      </c>
      <c r="CG34" s="309">
        <v>0</v>
      </c>
      <c r="CH34" s="309">
        <v>0</v>
      </c>
      <c r="CI34" s="309">
        <v>0</v>
      </c>
      <c r="CJ34" s="309">
        <v>0</v>
      </c>
      <c r="CK34" s="309">
        <v>0</v>
      </c>
      <c r="CL34" s="309">
        <v>0</v>
      </c>
      <c r="CM34" s="309">
        <v>0</v>
      </c>
      <c r="CN34" s="309">
        <v>0</v>
      </c>
      <c r="CO34" s="309">
        <v>0</v>
      </c>
      <c r="CP34" s="309">
        <v>0</v>
      </c>
      <c r="CQ34" s="309">
        <v>0</v>
      </c>
      <c r="CR34" s="309">
        <v>0</v>
      </c>
      <c r="CS34" s="309">
        <v>0</v>
      </c>
      <c r="CT34" s="309">
        <v>0</v>
      </c>
      <c r="CU34" s="309">
        <v>0</v>
      </c>
      <c r="CV34" s="309">
        <v>0</v>
      </c>
      <c r="CW34" s="309">
        <v>0</v>
      </c>
      <c r="CX34" s="309">
        <v>0</v>
      </c>
      <c r="CY34" s="309">
        <v>0</v>
      </c>
      <c r="CZ34" s="309">
        <v>0</v>
      </c>
      <c r="DA34" s="309">
        <v>0</v>
      </c>
      <c r="DB34" s="309">
        <v>0</v>
      </c>
      <c r="DC34" s="309">
        <v>0</v>
      </c>
      <c r="DD34" s="309">
        <v>0</v>
      </c>
      <c r="DE34" s="309">
        <v>0</v>
      </c>
      <c r="DF34" s="309">
        <v>0</v>
      </c>
      <c r="DG34" s="309">
        <v>0</v>
      </c>
      <c r="DH34" s="309">
        <v>0</v>
      </c>
      <c r="DI34" s="309">
        <v>0</v>
      </c>
      <c r="DJ34" s="309">
        <v>0</v>
      </c>
      <c r="DK34" s="309">
        <v>0</v>
      </c>
      <c r="DL34" s="309">
        <v>0</v>
      </c>
      <c r="DM34" s="309">
        <v>0</v>
      </c>
      <c r="DN34" s="309">
        <v>0</v>
      </c>
      <c r="DO34" s="309">
        <v>0</v>
      </c>
      <c r="DP34" s="309">
        <v>0</v>
      </c>
      <c r="DQ34" s="309">
        <v>0</v>
      </c>
      <c r="DR34" s="309">
        <v>0</v>
      </c>
      <c r="DS34" s="309">
        <v>0</v>
      </c>
      <c r="DT34" s="309">
        <v>0</v>
      </c>
      <c r="DU34" s="309">
        <v>0</v>
      </c>
      <c r="DV34" s="309">
        <v>0</v>
      </c>
      <c r="DW34" s="309">
        <v>0</v>
      </c>
      <c r="DX34" s="309">
        <v>0</v>
      </c>
      <c r="DY34" s="309">
        <v>0</v>
      </c>
      <c r="DZ34" s="309">
        <v>0</v>
      </c>
      <c r="EA34" s="309">
        <v>0</v>
      </c>
      <c r="EB34" s="309">
        <v>0</v>
      </c>
      <c r="EC34" s="309">
        <v>0</v>
      </c>
      <c r="ED34" s="309">
        <v>0</v>
      </c>
      <c r="EE34" s="309">
        <v>0</v>
      </c>
      <c r="EF34" s="309">
        <v>0</v>
      </c>
      <c r="EG34" s="309">
        <v>0</v>
      </c>
      <c r="EH34" s="309">
        <v>0</v>
      </c>
      <c r="EI34" s="309">
        <v>0</v>
      </c>
      <c r="EJ34" s="309">
        <v>0</v>
      </c>
      <c r="EK34" s="309">
        <v>0</v>
      </c>
      <c r="EL34" s="309">
        <v>0</v>
      </c>
      <c r="EM34" s="309">
        <v>0</v>
      </c>
      <c r="EN34" s="309">
        <v>0</v>
      </c>
      <c r="EO34" s="309">
        <v>0</v>
      </c>
      <c r="EP34" s="309">
        <v>0</v>
      </c>
      <c r="EQ34" s="309">
        <v>0</v>
      </c>
      <c r="ER34" s="309">
        <v>0</v>
      </c>
      <c r="ES34" s="309">
        <v>5.9999999999999995E-4</v>
      </c>
      <c r="ET34" s="309">
        <v>1E-3</v>
      </c>
      <c r="EU34" s="309">
        <v>0</v>
      </c>
      <c r="EV34" s="309">
        <v>0</v>
      </c>
      <c r="EW34" s="309">
        <v>0</v>
      </c>
      <c r="EX34" s="309">
        <v>0</v>
      </c>
      <c r="EY34" s="309">
        <v>0</v>
      </c>
      <c r="EZ34" s="309">
        <v>0</v>
      </c>
      <c r="FA34" s="309">
        <v>0</v>
      </c>
      <c r="FB34" s="309">
        <v>0</v>
      </c>
      <c r="FC34" s="309">
        <v>0</v>
      </c>
      <c r="FD34" s="309">
        <v>0</v>
      </c>
      <c r="FE34" s="309">
        <v>0</v>
      </c>
      <c r="FF34" s="309">
        <v>0</v>
      </c>
      <c r="FG34" s="309">
        <v>1E-3</v>
      </c>
      <c r="FH34" s="309">
        <v>1E-3</v>
      </c>
      <c r="FI34" s="309">
        <v>0</v>
      </c>
      <c r="FJ34" s="309">
        <v>0</v>
      </c>
      <c r="FK34" s="309">
        <v>0</v>
      </c>
      <c r="FL34" s="309">
        <v>0</v>
      </c>
      <c r="FM34" s="309">
        <v>0</v>
      </c>
      <c r="FN34" s="309">
        <v>0</v>
      </c>
      <c r="FO34" s="309">
        <v>0</v>
      </c>
      <c r="FP34" s="309">
        <v>0</v>
      </c>
      <c r="FQ34" s="309">
        <v>0</v>
      </c>
      <c r="FR34" s="309">
        <v>0</v>
      </c>
      <c r="FS34" s="309">
        <v>0</v>
      </c>
      <c r="FT34" s="309">
        <v>0</v>
      </c>
      <c r="FU34" s="309">
        <v>0</v>
      </c>
      <c r="FV34" s="309">
        <v>0</v>
      </c>
      <c r="FW34" s="309">
        <v>0</v>
      </c>
      <c r="FX34" s="309">
        <v>0</v>
      </c>
      <c r="FY34" s="309">
        <v>0</v>
      </c>
      <c r="FZ34" s="309">
        <v>0</v>
      </c>
      <c r="GA34" s="309">
        <v>0</v>
      </c>
      <c r="GB34" s="309">
        <v>0</v>
      </c>
      <c r="GC34" s="309">
        <v>0</v>
      </c>
      <c r="GD34" s="309">
        <v>0</v>
      </c>
      <c r="GE34" s="309">
        <v>0</v>
      </c>
      <c r="GF34" s="309">
        <v>0</v>
      </c>
      <c r="GG34" s="309">
        <v>0</v>
      </c>
      <c r="GH34" s="309">
        <v>0</v>
      </c>
      <c r="GI34" s="309">
        <v>0</v>
      </c>
      <c r="GJ34" s="309">
        <v>0</v>
      </c>
      <c r="GK34" s="309">
        <v>0</v>
      </c>
      <c r="GL34" s="309">
        <v>0</v>
      </c>
      <c r="GM34" s="309">
        <v>0</v>
      </c>
      <c r="GN34" s="309">
        <v>0</v>
      </c>
      <c r="GO34" s="309">
        <v>0</v>
      </c>
      <c r="GP34" s="309">
        <v>0</v>
      </c>
      <c r="GQ34" s="309">
        <v>0</v>
      </c>
      <c r="GR34" s="309">
        <v>0</v>
      </c>
      <c r="GS34" s="309">
        <v>0</v>
      </c>
      <c r="GT34" s="309">
        <v>0</v>
      </c>
      <c r="GU34" s="309">
        <v>0</v>
      </c>
      <c r="GV34" s="309">
        <v>0</v>
      </c>
      <c r="GW34" s="309">
        <v>0</v>
      </c>
      <c r="GX34" s="309">
        <v>0</v>
      </c>
      <c r="GY34" s="309">
        <v>0</v>
      </c>
      <c r="GZ34" s="309">
        <v>0</v>
      </c>
      <c r="HA34" s="309">
        <v>0</v>
      </c>
      <c r="HB34" s="309">
        <v>6.2870000000000001E-3</v>
      </c>
      <c r="HC34" s="309">
        <v>1.6E-2</v>
      </c>
      <c r="HD34" s="309">
        <v>1.7999999999999999E-2</v>
      </c>
      <c r="HE34" s="309">
        <v>0</v>
      </c>
      <c r="HF34" s="309">
        <v>0.02</v>
      </c>
      <c r="HG34" s="309">
        <v>1.6E-2</v>
      </c>
      <c r="HH34" s="309">
        <v>0.03</v>
      </c>
      <c r="HI34" s="309">
        <v>2.9000000000000001E-2</v>
      </c>
      <c r="HJ34" s="309">
        <v>1.6E-2</v>
      </c>
      <c r="HK34" s="309">
        <v>2.1999999999999999E-2</v>
      </c>
      <c r="HL34" s="309">
        <v>1.6E-2</v>
      </c>
      <c r="HM34" s="309">
        <v>2.9770000000000001E-2</v>
      </c>
      <c r="HN34" s="309">
        <v>4.3999999999999997E-2</v>
      </c>
      <c r="HO34" s="467">
        <v>4.4999999999999998E-2</v>
      </c>
      <c r="HP34" s="290" t="str">
        <f>CONCATENATE("У иностранству:  ХоВ (",TEXT(HO34,"0,0%;;-"),")")</f>
        <v>У иностранству:  ХоВ (4,5%)</v>
      </c>
      <c r="HQ34" s="290" t="str">
        <f>CONCATENATE("Abroad:  Securities (",TEXT(HO34,"0,0%;;-"),")")</f>
        <v>Abroad:  Securities (4,5%)</v>
      </c>
      <c r="HR34" s="290"/>
      <c r="HS34" s="289"/>
      <c r="HT34" s="259"/>
    </row>
    <row r="35" spans="1:228" s="5" customFormat="1" ht="12.75" customHeight="1" x14ac:dyDescent="0.25">
      <c r="A35" s="315" t="s">
        <v>434</v>
      </c>
      <c r="B35" s="315" t="s">
        <v>436</v>
      </c>
      <c r="C35" s="309">
        <v>0</v>
      </c>
      <c r="D35" s="309">
        <v>0</v>
      </c>
      <c r="E35" s="309">
        <v>0</v>
      </c>
      <c r="F35" s="309">
        <v>0</v>
      </c>
      <c r="G35" s="309">
        <v>0</v>
      </c>
      <c r="H35" s="309">
        <v>0</v>
      </c>
      <c r="I35" s="309">
        <v>0</v>
      </c>
      <c r="J35" s="309">
        <v>0</v>
      </c>
      <c r="K35" s="309">
        <v>0</v>
      </c>
      <c r="L35" s="309">
        <v>0</v>
      </c>
      <c r="M35" s="309">
        <v>0</v>
      </c>
      <c r="N35" s="309">
        <v>0</v>
      </c>
      <c r="O35" s="309">
        <v>0</v>
      </c>
      <c r="P35" s="309">
        <v>0</v>
      </c>
      <c r="Q35" s="309">
        <v>0</v>
      </c>
      <c r="R35" s="309">
        <v>0</v>
      </c>
      <c r="S35" s="309">
        <v>0</v>
      </c>
      <c r="T35" s="309">
        <v>0</v>
      </c>
      <c r="U35" s="309">
        <v>0</v>
      </c>
      <c r="V35" s="309">
        <v>0</v>
      </c>
      <c r="W35" s="309">
        <v>0</v>
      </c>
      <c r="X35" s="309">
        <v>0</v>
      </c>
      <c r="Y35" s="309">
        <v>0</v>
      </c>
      <c r="Z35" s="309">
        <v>0</v>
      </c>
      <c r="AA35" s="309">
        <v>0</v>
      </c>
      <c r="AB35" s="309">
        <v>0</v>
      </c>
      <c r="AC35" s="309">
        <v>0</v>
      </c>
      <c r="AD35" s="309">
        <v>0</v>
      </c>
      <c r="AE35" s="309">
        <v>0</v>
      </c>
      <c r="AF35" s="309">
        <v>0</v>
      </c>
      <c r="AG35" s="309">
        <v>0</v>
      </c>
      <c r="AH35" s="309">
        <v>0</v>
      </c>
      <c r="AI35" s="309">
        <v>0</v>
      </c>
      <c r="AJ35" s="309">
        <v>0</v>
      </c>
      <c r="AK35" s="309">
        <v>0</v>
      </c>
      <c r="AL35" s="309">
        <v>0</v>
      </c>
      <c r="AM35" s="309">
        <v>0</v>
      </c>
      <c r="AN35" s="309">
        <v>0</v>
      </c>
      <c r="AO35" s="309">
        <v>0</v>
      </c>
      <c r="AP35" s="309">
        <v>0</v>
      </c>
      <c r="AQ35" s="309">
        <v>0</v>
      </c>
      <c r="AR35" s="309">
        <v>0</v>
      </c>
      <c r="AS35" s="309">
        <v>0</v>
      </c>
      <c r="AT35" s="309">
        <v>0</v>
      </c>
      <c r="AU35" s="309">
        <v>0</v>
      </c>
      <c r="AV35" s="309">
        <v>0</v>
      </c>
      <c r="AW35" s="309">
        <v>0</v>
      </c>
      <c r="AX35" s="309">
        <v>0</v>
      </c>
      <c r="AY35" s="309">
        <v>0</v>
      </c>
      <c r="AZ35" s="309">
        <v>0</v>
      </c>
      <c r="BA35" s="309">
        <v>0</v>
      </c>
      <c r="BB35" s="309">
        <v>0</v>
      </c>
      <c r="BC35" s="309">
        <v>0</v>
      </c>
      <c r="BD35" s="309">
        <v>0</v>
      </c>
      <c r="BE35" s="309">
        <v>0</v>
      </c>
      <c r="BF35" s="309">
        <v>0</v>
      </c>
      <c r="BG35" s="309">
        <v>0</v>
      </c>
      <c r="BH35" s="309">
        <v>0</v>
      </c>
      <c r="BI35" s="309">
        <v>0</v>
      </c>
      <c r="BJ35" s="309">
        <v>0</v>
      </c>
      <c r="BK35" s="309">
        <v>0</v>
      </c>
      <c r="BL35" s="309">
        <v>0</v>
      </c>
      <c r="BM35" s="309">
        <v>0</v>
      </c>
      <c r="BN35" s="309">
        <v>0</v>
      </c>
      <c r="BO35" s="309">
        <v>0</v>
      </c>
      <c r="BP35" s="309">
        <v>0</v>
      </c>
      <c r="BQ35" s="309">
        <v>0</v>
      </c>
      <c r="BR35" s="309">
        <v>0</v>
      </c>
      <c r="BS35" s="309">
        <v>0</v>
      </c>
      <c r="BT35" s="309">
        <v>0</v>
      </c>
      <c r="BU35" s="309">
        <v>0</v>
      </c>
      <c r="BV35" s="309">
        <v>0</v>
      </c>
      <c r="BW35" s="309">
        <v>0</v>
      </c>
      <c r="BX35" s="309">
        <v>0</v>
      </c>
      <c r="BY35" s="309">
        <v>0</v>
      </c>
      <c r="BZ35" s="309">
        <v>0</v>
      </c>
      <c r="CA35" s="309">
        <v>0</v>
      </c>
      <c r="CB35" s="309">
        <v>0</v>
      </c>
      <c r="CC35" s="309">
        <v>0</v>
      </c>
      <c r="CD35" s="309">
        <v>0</v>
      </c>
      <c r="CE35" s="309">
        <v>0</v>
      </c>
      <c r="CF35" s="309">
        <v>0</v>
      </c>
      <c r="CG35" s="309">
        <v>0</v>
      </c>
      <c r="CH35" s="309">
        <v>0</v>
      </c>
      <c r="CI35" s="309">
        <v>0</v>
      </c>
      <c r="CJ35" s="309">
        <v>0</v>
      </c>
      <c r="CK35" s="309">
        <v>0</v>
      </c>
      <c r="CL35" s="309">
        <v>0</v>
      </c>
      <c r="CM35" s="309">
        <v>0</v>
      </c>
      <c r="CN35" s="309">
        <v>0</v>
      </c>
      <c r="CO35" s="309">
        <v>0</v>
      </c>
      <c r="CP35" s="309">
        <v>0</v>
      </c>
      <c r="CQ35" s="309">
        <v>0</v>
      </c>
      <c r="CR35" s="309">
        <v>0</v>
      </c>
      <c r="CS35" s="309">
        <v>0</v>
      </c>
      <c r="CT35" s="309">
        <v>0</v>
      </c>
      <c r="CU35" s="309">
        <v>0</v>
      </c>
      <c r="CV35" s="309">
        <v>0</v>
      </c>
      <c r="CW35" s="309">
        <v>0</v>
      </c>
      <c r="CX35" s="309">
        <v>0</v>
      </c>
      <c r="CY35" s="309">
        <v>0</v>
      </c>
      <c r="CZ35" s="309">
        <v>0</v>
      </c>
      <c r="DA35" s="309">
        <v>0</v>
      </c>
      <c r="DB35" s="309">
        <v>0</v>
      </c>
      <c r="DC35" s="309">
        <v>0</v>
      </c>
      <c r="DD35" s="309">
        <v>0</v>
      </c>
      <c r="DE35" s="309">
        <v>0</v>
      </c>
      <c r="DF35" s="309">
        <v>0</v>
      </c>
      <c r="DG35" s="309">
        <v>0</v>
      </c>
      <c r="DH35" s="309">
        <v>0</v>
      </c>
      <c r="DI35" s="309">
        <v>0</v>
      </c>
      <c r="DJ35" s="309">
        <v>0</v>
      </c>
      <c r="DK35" s="309">
        <v>0</v>
      </c>
      <c r="DL35" s="309">
        <v>0</v>
      </c>
      <c r="DM35" s="309">
        <v>0</v>
      </c>
      <c r="DN35" s="309">
        <v>0</v>
      </c>
      <c r="DO35" s="309">
        <v>0</v>
      </c>
      <c r="DP35" s="309">
        <v>0</v>
      </c>
      <c r="DQ35" s="309">
        <v>0</v>
      </c>
      <c r="DR35" s="309">
        <v>0</v>
      </c>
      <c r="DS35" s="309">
        <v>0</v>
      </c>
      <c r="DT35" s="309">
        <v>0</v>
      </c>
      <c r="DU35" s="309">
        <v>0</v>
      </c>
      <c r="DV35" s="309">
        <v>0</v>
      </c>
      <c r="DW35" s="309">
        <v>0</v>
      </c>
      <c r="DX35" s="309">
        <v>0</v>
      </c>
      <c r="DY35" s="309">
        <v>0</v>
      </c>
      <c r="DZ35" s="309">
        <v>0</v>
      </c>
      <c r="EA35" s="309">
        <v>0</v>
      </c>
      <c r="EB35" s="309">
        <v>0</v>
      </c>
      <c r="EC35" s="309">
        <v>0</v>
      </c>
      <c r="ED35" s="309">
        <v>0</v>
      </c>
      <c r="EE35" s="309">
        <v>0</v>
      </c>
      <c r="EF35" s="309">
        <v>0</v>
      </c>
      <c r="EG35" s="309">
        <v>0</v>
      </c>
      <c r="EH35" s="309">
        <v>0</v>
      </c>
      <c r="EI35" s="309">
        <v>0</v>
      </c>
      <c r="EJ35" s="309">
        <v>0</v>
      </c>
      <c r="EK35" s="309">
        <v>0</v>
      </c>
      <c r="EL35" s="309">
        <v>0</v>
      </c>
      <c r="EM35" s="309">
        <v>0</v>
      </c>
      <c r="EN35" s="309">
        <v>0</v>
      </c>
      <c r="EO35" s="309">
        <v>0</v>
      </c>
      <c r="EP35" s="309">
        <v>0</v>
      </c>
      <c r="EQ35" s="309">
        <v>0</v>
      </c>
      <c r="ER35" s="309">
        <v>0</v>
      </c>
      <c r="ES35" s="309">
        <v>0</v>
      </c>
      <c r="ET35" s="309">
        <v>0</v>
      </c>
      <c r="EU35" s="309">
        <v>0</v>
      </c>
      <c r="EV35" s="309">
        <v>0</v>
      </c>
      <c r="EW35" s="309">
        <v>0</v>
      </c>
      <c r="EX35" s="309">
        <v>0</v>
      </c>
      <c r="EY35" s="309">
        <v>0</v>
      </c>
      <c r="EZ35" s="309">
        <v>0</v>
      </c>
      <c r="FA35" s="309">
        <v>0</v>
      </c>
      <c r="FB35" s="309">
        <v>0</v>
      </c>
      <c r="FC35" s="309">
        <v>0</v>
      </c>
      <c r="FD35" s="309">
        <v>0</v>
      </c>
      <c r="FE35" s="309">
        <v>0</v>
      </c>
      <c r="FF35" s="309">
        <v>0</v>
      </c>
      <c r="FG35" s="309">
        <v>0</v>
      </c>
      <c r="FH35" s="309">
        <v>0</v>
      </c>
      <c r="FI35" s="309">
        <v>0</v>
      </c>
      <c r="FJ35" s="309">
        <v>0</v>
      </c>
      <c r="FK35" s="309">
        <v>0</v>
      </c>
      <c r="FL35" s="309">
        <v>0</v>
      </c>
      <c r="FM35" s="309">
        <v>0</v>
      </c>
      <c r="FN35" s="309">
        <v>0</v>
      </c>
      <c r="FO35" s="309">
        <v>0</v>
      </c>
      <c r="FP35" s="309">
        <v>0</v>
      </c>
      <c r="FQ35" s="309">
        <v>0</v>
      </c>
      <c r="FR35" s="309">
        <v>0</v>
      </c>
      <c r="FS35" s="309">
        <v>0</v>
      </c>
      <c r="FT35" s="309">
        <v>0</v>
      </c>
      <c r="FU35" s="309">
        <v>0</v>
      </c>
      <c r="FV35" s="309">
        <v>0</v>
      </c>
      <c r="FW35" s="309">
        <v>0</v>
      </c>
      <c r="FX35" s="309">
        <v>0</v>
      </c>
      <c r="FY35" s="309">
        <v>0</v>
      </c>
      <c r="FZ35" s="309">
        <v>0</v>
      </c>
      <c r="GA35" s="309">
        <v>0</v>
      </c>
      <c r="GB35" s="309">
        <v>0</v>
      </c>
      <c r="GC35" s="309">
        <v>0</v>
      </c>
      <c r="GD35" s="309">
        <v>0</v>
      </c>
      <c r="GE35" s="309">
        <v>0</v>
      </c>
      <c r="GF35" s="309">
        <v>0</v>
      </c>
      <c r="GG35" s="309">
        <v>0</v>
      </c>
      <c r="GH35" s="309">
        <v>0</v>
      </c>
      <c r="GI35" s="309">
        <v>0</v>
      </c>
      <c r="GJ35" s="309">
        <v>0</v>
      </c>
      <c r="GK35" s="309">
        <v>0</v>
      </c>
      <c r="GL35" s="309">
        <v>0</v>
      </c>
      <c r="GM35" s="309">
        <v>0</v>
      </c>
      <c r="GN35" s="309">
        <v>0</v>
      </c>
      <c r="GO35" s="309">
        <v>0</v>
      </c>
      <c r="GP35" s="309">
        <v>0</v>
      </c>
      <c r="GQ35" s="309">
        <v>0</v>
      </c>
      <c r="GR35" s="309">
        <v>0</v>
      </c>
      <c r="GS35" s="309">
        <v>0</v>
      </c>
      <c r="GT35" s="309">
        <v>0</v>
      </c>
      <c r="GU35" s="309">
        <v>0</v>
      </c>
      <c r="GV35" s="309">
        <v>0</v>
      </c>
      <c r="GW35" s="309">
        <v>0</v>
      </c>
      <c r="GX35" s="309">
        <v>0</v>
      </c>
      <c r="GY35" s="309">
        <v>0</v>
      </c>
      <c r="GZ35" s="309">
        <v>0</v>
      </c>
      <c r="HA35" s="309">
        <v>0</v>
      </c>
      <c r="HB35" s="309">
        <v>0</v>
      </c>
      <c r="HC35" s="309">
        <v>0</v>
      </c>
      <c r="HD35" s="309">
        <v>0</v>
      </c>
      <c r="HE35" s="309">
        <v>0</v>
      </c>
      <c r="HF35" s="309">
        <v>0</v>
      </c>
      <c r="HG35" s="309">
        <v>0</v>
      </c>
      <c r="HH35" s="309">
        <v>0</v>
      </c>
      <c r="HI35" s="309">
        <v>0</v>
      </c>
      <c r="HJ35" s="309">
        <v>0</v>
      </c>
      <c r="HK35" s="309">
        <v>0</v>
      </c>
      <c r="HL35" s="309">
        <v>0</v>
      </c>
      <c r="HM35" s="309">
        <v>0</v>
      </c>
      <c r="HN35" s="309">
        <v>0</v>
      </c>
      <c r="HO35" s="309">
        <v>0</v>
      </c>
      <c r="HP35" s="290" t="str">
        <f>CONCATENATE("У иностранству:  Инв. фонд. (",TEXT(HO35,"0,0%;;-"),")")</f>
        <v>У иностранству:  Инв. фонд. (-)</v>
      </c>
      <c r="HQ35" s="290" t="str">
        <f>CONCATENATE("Abroad:  Inv. funds (",TEXT(HO35,"0,0%;;-"),")")</f>
        <v>Abroad:  Inv. funds (-)</v>
      </c>
      <c r="HR35" s="290"/>
      <c r="HS35" s="289"/>
      <c r="HT35" s="259"/>
    </row>
    <row r="36" spans="1:228" s="5" customFormat="1" ht="12.75" customHeight="1" x14ac:dyDescent="0.25">
      <c r="A36" s="316" t="s">
        <v>75</v>
      </c>
      <c r="B36" s="316" t="s">
        <v>127</v>
      </c>
      <c r="C36" s="311" t="s">
        <v>92</v>
      </c>
      <c r="D36" s="310">
        <v>0.38311444528326993</v>
      </c>
      <c r="E36" s="310">
        <v>0.41250347513516095</v>
      </c>
      <c r="F36" s="310">
        <v>0.26400898418866858</v>
      </c>
      <c r="G36" s="310">
        <v>0.17951077671406029</v>
      </c>
      <c r="H36" s="310">
        <v>0.2349703555732445</v>
      </c>
      <c r="I36" s="310">
        <v>0.27857499999999996</v>
      </c>
      <c r="J36" s="310">
        <v>0.18847899999999998</v>
      </c>
      <c r="K36" s="310">
        <v>0.32889799999999997</v>
      </c>
      <c r="L36" s="310">
        <v>0.33888299999999999</v>
      </c>
      <c r="M36" s="310">
        <v>0.32767299999999999</v>
      </c>
      <c r="N36" s="310">
        <v>0.35468099999999997</v>
      </c>
      <c r="O36" s="310">
        <v>0.3468</v>
      </c>
      <c r="P36" s="310">
        <v>0.34599951004208207</v>
      </c>
      <c r="Q36" s="310">
        <v>0.36287786820044149</v>
      </c>
      <c r="R36" s="310">
        <v>0.3358658213064285</v>
      </c>
      <c r="S36" s="310">
        <v>0.35145375475087098</v>
      </c>
      <c r="T36" s="310">
        <v>0.39018978602815219</v>
      </c>
      <c r="U36" s="310">
        <v>0.44390444722460204</v>
      </c>
      <c r="V36" s="310">
        <v>0.46612447811156454</v>
      </c>
      <c r="W36" s="310">
        <v>0.477935</v>
      </c>
      <c r="X36" s="310">
        <v>0.50095890114686403</v>
      </c>
      <c r="Y36" s="310">
        <v>0.53153411047661681</v>
      </c>
      <c r="Z36" s="310">
        <v>0.51525786893477787</v>
      </c>
      <c r="AA36" s="310">
        <v>0.52760977303622769</v>
      </c>
      <c r="AB36" s="310">
        <v>0.54170499999999999</v>
      </c>
      <c r="AC36" s="310">
        <v>0.53649324681014254</v>
      </c>
      <c r="AD36" s="310">
        <v>0.40857899999999997</v>
      </c>
      <c r="AE36" s="310">
        <v>0.35230099999999998</v>
      </c>
      <c r="AF36" s="310">
        <v>0.32664699999999997</v>
      </c>
      <c r="AG36" s="310">
        <v>0.233044</v>
      </c>
      <c r="AH36" s="310">
        <v>0.28141099999999997</v>
      </c>
      <c r="AI36" s="310">
        <v>0.28521999999999997</v>
      </c>
      <c r="AJ36" s="310">
        <v>0.307867</v>
      </c>
      <c r="AK36" s="310">
        <v>0.17766499999999999</v>
      </c>
      <c r="AL36" s="310">
        <v>0.185998</v>
      </c>
      <c r="AM36" s="310">
        <v>0.12533</v>
      </c>
      <c r="AN36" s="310">
        <v>0.155443</v>
      </c>
      <c r="AO36" s="310">
        <v>0.177171</v>
      </c>
      <c r="AP36" s="310">
        <v>0.212176</v>
      </c>
      <c r="AQ36" s="310">
        <v>0.196795</v>
      </c>
      <c r="AR36" s="310">
        <v>0.18090799999999999</v>
      </c>
      <c r="AS36" s="310">
        <v>0.30919199999999997</v>
      </c>
      <c r="AT36" s="310">
        <v>0.25247799999999998</v>
      </c>
      <c r="AU36" s="310">
        <v>0.27127000000000001</v>
      </c>
      <c r="AV36" s="310">
        <v>0.23243699999999998</v>
      </c>
      <c r="AW36" s="310">
        <v>0.26162799999999997</v>
      </c>
      <c r="AX36" s="310">
        <v>0.18924299999999999</v>
      </c>
      <c r="AY36" s="310">
        <v>0.217421</v>
      </c>
      <c r="AZ36" s="310">
        <v>0.187059</v>
      </c>
      <c r="BA36" s="310">
        <v>0.16129299999999999</v>
      </c>
      <c r="BB36" s="310">
        <v>0.152869</v>
      </c>
      <c r="BC36" s="310">
        <v>0.17450299999999999</v>
      </c>
      <c r="BD36" s="310">
        <v>0.18428600000000001</v>
      </c>
      <c r="BE36" s="310">
        <v>0.24812399999999998</v>
      </c>
      <c r="BF36" s="310">
        <v>0.195827</v>
      </c>
      <c r="BG36" s="310">
        <v>0.1426</v>
      </c>
      <c r="BH36" s="310">
        <v>0.15857599999999999</v>
      </c>
      <c r="BI36" s="310">
        <v>0.124734</v>
      </c>
      <c r="BJ36" s="310">
        <v>0.11942999999999999</v>
      </c>
      <c r="BK36" s="310">
        <v>9.7877999999999993E-2</v>
      </c>
      <c r="BL36" s="310">
        <v>0.100378</v>
      </c>
      <c r="BM36" s="310">
        <v>9.1667999999999999E-2</v>
      </c>
      <c r="BN36" s="310">
        <v>6.6568000000000002E-2</v>
      </c>
      <c r="BO36" s="310">
        <v>3.7634000000000001E-2</v>
      </c>
      <c r="BP36" s="310">
        <v>4.4643999999999996E-2</v>
      </c>
      <c r="BQ36" s="310">
        <v>5.5012562913227731E-2</v>
      </c>
      <c r="BR36" s="310">
        <v>3.3864999999999999E-2</v>
      </c>
      <c r="BS36" s="310">
        <v>6.6545999999999994E-2</v>
      </c>
      <c r="BT36" s="310">
        <v>6.691699999999999E-2</v>
      </c>
      <c r="BU36" s="310">
        <v>5.8754000000000001E-2</v>
      </c>
      <c r="BV36" s="310">
        <v>0.117268</v>
      </c>
      <c r="BW36" s="310">
        <v>0.10915499999999999</v>
      </c>
      <c r="BX36" s="310">
        <v>0.15828299999999998</v>
      </c>
      <c r="BY36" s="310">
        <v>0.140571</v>
      </c>
      <c r="BZ36" s="310">
        <v>0.17250799999999999</v>
      </c>
      <c r="CA36" s="310">
        <v>0.12545899999999999</v>
      </c>
      <c r="CB36" s="310">
        <v>9.257E-2</v>
      </c>
      <c r="CC36" s="310">
        <v>0.108363</v>
      </c>
      <c r="CD36" s="310">
        <v>0.10122399999999999</v>
      </c>
      <c r="CE36" s="310">
        <v>0.117882</v>
      </c>
      <c r="CF36" s="310">
        <v>9.8863999999999994E-2</v>
      </c>
      <c r="CG36" s="310">
        <v>9.7154999999999991E-2</v>
      </c>
      <c r="CH36" s="310">
        <v>9.8401999999999989E-2</v>
      </c>
      <c r="CI36" s="310">
        <v>8.2255999999999996E-2</v>
      </c>
      <c r="CJ36" s="310">
        <v>9.2163999999999996E-2</v>
      </c>
      <c r="CK36" s="310">
        <v>0.13475599999999999</v>
      </c>
      <c r="CL36" s="310">
        <v>0.12604399999999999</v>
      </c>
      <c r="CM36" s="310">
        <v>6.6542000000000004E-2</v>
      </c>
      <c r="CN36" s="310">
        <v>0.160554</v>
      </c>
      <c r="CO36" s="310">
        <v>0.210478</v>
      </c>
      <c r="CP36" s="310">
        <v>0.13601199999999999</v>
      </c>
      <c r="CQ36" s="310">
        <v>9.4980999999999996E-2</v>
      </c>
      <c r="CR36" s="310">
        <v>5.9039999999999995E-2</v>
      </c>
      <c r="CS36" s="310">
        <v>4.1114999999999999E-2</v>
      </c>
      <c r="CT36" s="310">
        <v>4.0973999999999997E-2</v>
      </c>
      <c r="CU36" s="310">
        <v>0.10651099999999999</v>
      </c>
      <c r="CV36" s="310">
        <v>7.5291999999999998E-2</v>
      </c>
      <c r="CW36" s="310">
        <v>7.5262999999999997E-2</v>
      </c>
      <c r="CX36" s="310">
        <v>8.1488999999999992E-2</v>
      </c>
      <c r="CY36" s="310">
        <v>9.6264000000000002E-2</v>
      </c>
      <c r="CZ36" s="310">
        <v>0.136794</v>
      </c>
      <c r="DA36" s="310">
        <v>0.116576</v>
      </c>
      <c r="DB36" s="310">
        <v>0.11192299999999999</v>
      </c>
      <c r="DC36" s="310">
        <v>0.11214499999999999</v>
      </c>
      <c r="DD36" s="310">
        <v>9.5767999999999992E-2</v>
      </c>
      <c r="DE36" s="310">
        <v>8.9648999999999993E-2</v>
      </c>
      <c r="DF36" s="310">
        <v>7.3640999999999998E-2</v>
      </c>
      <c r="DG36" s="310">
        <v>9.0128E-2</v>
      </c>
      <c r="DH36" s="310">
        <v>0.12235399999999999</v>
      </c>
      <c r="DI36" s="310">
        <v>0.11588999999999999</v>
      </c>
      <c r="DJ36" s="310">
        <v>0.119377</v>
      </c>
      <c r="DK36" s="310">
        <v>0.123</v>
      </c>
      <c r="DL36" s="310">
        <v>0.157</v>
      </c>
      <c r="DM36" s="310">
        <v>0.12751599999999999</v>
      </c>
      <c r="DN36" s="310">
        <v>0.154</v>
      </c>
      <c r="DO36" s="310">
        <v>0.10100000000000001</v>
      </c>
      <c r="DP36" s="310">
        <v>0.128</v>
      </c>
      <c r="DQ36" s="310">
        <v>0.13500000000000001</v>
      </c>
      <c r="DR36" s="310">
        <v>0.124</v>
      </c>
      <c r="DS36" s="310">
        <v>0.13100000000000001</v>
      </c>
      <c r="DT36" s="310">
        <v>0.13</v>
      </c>
      <c r="DU36" s="310">
        <v>0.158</v>
      </c>
      <c r="DV36" s="310">
        <v>0.14199999999999999</v>
      </c>
      <c r="DW36" s="310">
        <v>0.13300000000000001</v>
      </c>
      <c r="DX36" s="310">
        <v>0.14099999999999999</v>
      </c>
      <c r="DY36" s="310">
        <v>0.12</v>
      </c>
      <c r="DZ36" s="310">
        <v>0.12</v>
      </c>
      <c r="EA36" s="310">
        <v>0.105</v>
      </c>
      <c r="EB36" s="310">
        <v>0.109</v>
      </c>
      <c r="EC36" s="310">
        <v>7.4999999999999997E-2</v>
      </c>
      <c r="ED36" s="310">
        <v>5.6000000000000001E-2</v>
      </c>
      <c r="EE36" s="310">
        <v>5.5E-2</v>
      </c>
      <c r="EF36" s="310">
        <v>5.3999999999999999E-2</v>
      </c>
      <c r="EG36" s="310">
        <v>4.4999999999999998E-2</v>
      </c>
      <c r="EH36" s="310">
        <v>6.4000000000000001E-2</v>
      </c>
      <c r="EI36" s="310">
        <v>4.8000000000000001E-2</v>
      </c>
      <c r="EJ36" s="310">
        <v>6.0999999999999999E-2</v>
      </c>
      <c r="EK36" s="310">
        <v>8.3000000000000004E-2</v>
      </c>
      <c r="EL36" s="310">
        <v>4.2000000000000003E-2</v>
      </c>
      <c r="EM36" s="310">
        <v>4.2000000000000003E-2</v>
      </c>
      <c r="EN36" s="310">
        <v>4.5999999999999999E-2</v>
      </c>
      <c r="EO36" s="310">
        <v>5.1999999999999998E-2</v>
      </c>
      <c r="EP36" s="310">
        <v>0.04</v>
      </c>
      <c r="EQ36" s="310">
        <v>0.04</v>
      </c>
      <c r="ER36" s="310">
        <v>4.3999999999999997E-2</v>
      </c>
      <c r="ES36" s="310">
        <v>5.5E-2</v>
      </c>
      <c r="ET36" s="310">
        <v>0.06</v>
      </c>
      <c r="EU36" s="310">
        <v>4.3999999999999997E-2</v>
      </c>
      <c r="EV36" s="310">
        <v>3.6999999999999998E-2</v>
      </c>
      <c r="EW36" s="310">
        <v>0.04</v>
      </c>
      <c r="EX36" s="310">
        <v>3.3000000000000002E-2</v>
      </c>
      <c r="EY36" s="310">
        <v>2.3E-2</v>
      </c>
      <c r="EZ36" s="310">
        <v>2.4E-2</v>
      </c>
      <c r="FA36" s="310">
        <v>0.04</v>
      </c>
      <c r="FB36" s="310">
        <v>2.5000000000000001E-2</v>
      </c>
      <c r="FC36" s="310">
        <v>2.1000000000000001E-2</v>
      </c>
      <c r="FD36" s="310">
        <v>3.2000000000000001E-2</v>
      </c>
      <c r="FE36" s="310">
        <v>6.4000000000000001E-2</v>
      </c>
      <c r="FF36" s="310">
        <v>4.7E-2</v>
      </c>
      <c r="FG36" s="310">
        <v>2.7E-2</v>
      </c>
      <c r="FH36" s="310">
        <v>3.5999999999999997E-2</v>
      </c>
      <c r="FI36" s="310">
        <v>2.9000000000000001E-2</v>
      </c>
      <c r="FJ36" s="310">
        <v>3.2000000000000001E-2</v>
      </c>
      <c r="FK36" s="310">
        <v>5.0999999999999997E-2</v>
      </c>
      <c r="FL36" s="310">
        <v>3.2000000000000001E-2</v>
      </c>
      <c r="FM36" s="310">
        <v>3.3000000000000002E-2</v>
      </c>
      <c r="FN36" s="310">
        <v>5.7000000000000002E-2</v>
      </c>
      <c r="FO36" s="310">
        <v>0.06</v>
      </c>
      <c r="FP36" s="310">
        <v>5.8000000000000003E-2</v>
      </c>
      <c r="FQ36" s="310">
        <v>7.0000000000000007E-2</v>
      </c>
      <c r="FR36" s="310">
        <v>4.2999999999999997E-2</v>
      </c>
      <c r="FS36" s="310">
        <v>2.8000000000000001E-2</v>
      </c>
      <c r="FT36" s="310">
        <v>2.8000000000000001E-2</v>
      </c>
      <c r="FU36" s="310">
        <v>3.4000000000000002E-2</v>
      </c>
      <c r="FV36" s="310">
        <v>3.9E-2</v>
      </c>
      <c r="FW36" s="310">
        <v>6.3195000000000001E-2</v>
      </c>
      <c r="FX36" s="310">
        <v>3.4000000000000002E-2</v>
      </c>
      <c r="FY36" s="310">
        <v>2.3E-2</v>
      </c>
      <c r="FZ36" s="310">
        <v>3.1E-2</v>
      </c>
      <c r="GA36" s="310">
        <v>3.1E-2</v>
      </c>
      <c r="GB36" s="310">
        <v>3.5000000000000003E-2</v>
      </c>
      <c r="GC36" s="310">
        <v>0.04</v>
      </c>
      <c r="GD36" s="310">
        <v>5.6000000000000001E-2</v>
      </c>
      <c r="GE36" s="310">
        <v>3.6999999999999998E-2</v>
      </c>
      <c r="GF36" s="310">
        <v>3.4000000000000002E-2</v>
      </c>
      <c r="GG36" s="310">
        <v>4.1000000000000002E-2</v>
      </c>
      <c r="GH36" s="310">
        <v>0.03</v>
      </c>
      <c r="GI36" s="310">
        <v>4.8000000000000001E-2</v>
      </c>
      <c r="GJ36" s="310">
        <v>3.4000000000000002E-2</v>
      </c>
      <c r="GK36" s="310">
        <v>3.5000000000000003E-2</v>
      </c>
      <c r="GL36" s="310">
        <v>4.2000000000000003E-2</v>
      </c>
      <c r="GM36" s="310">
        <v>4.1000000000000002E-2</v>
      </c>
      <c r="GN36" s="310">
        <v>3.3000000000000002E-2</v>
      </c>
      <c r="GO36" s="310">
        <v>5.2999999999999999E-2</v>
      </c>
      <c r="GP36" s="310">
        <v>4.5999999999999999E-2</v>
      </c>
      <c r="GQ36" s="310">
        <v>4.4999999999999998E-2</v>
      </c>
      <c r="GR36" s="310">
        <v>6.9000000000000006E-2</v>
      </c>
      <c r="GS36" s="310">
        <v>3.5000000000000003E-2</v>
      </c>
      <c r="GT36" s="310">
        <v>3.3000000000000002E-2</v>
      </c>
      <c r="GU36" s="310">
        <v>7.1999999999999995E-2</v>
      </c>
      <c r="GV36" s="310">
        <v>8.5000000000000006E-2</v>
      </c>
      <c r="GW36" s="310">
        <v>6.4000000000000001E-2</v>
      </c>
      <c r="GX36" s="310">
        <v>7.4999999999999997E-2</v>
      </c>
      <c r="GY36" s="310">
        <v>6.7000000000000004E-2</v>
      </c>
      <c r="GZ36" s="310">
        <v>0.12</v>
      </c>
      <c r="HA36" s="310">
        <v>0.11899999999999999</v>
      </c>
      <c r="HB36" s="310">
        <v>8.9427000000000006E-2</v>
      </c>
      <c r="HC36" s="310">
        <v>7.5999999999999998E-2</v>
      </c>
      <c r="HD36" s="310">
        <v>6.4000000000000001E-2</v>
      </c>
      <c r="HE36" s="310">
        <v>6.9000000000000006E-2</v>
      </c>
      <c r="HF36" s="310">
        <v>5.8999999999999997E-2</v>
      </c>
      <c r="HG36" s="310">
        <v>0.14000000000000001</v>
      </c>
      <c r="HH36" s="310">
        <v>0.155</v>
      </c>
      <c r="HI36" s="310">
        <v>0.17299999999999999</v>
      </c>
      <c r="HJ36" s="310">
        <v>0.16700000000000001</v>
      </c>
      <c r="HK36" s="310">
        <v>0.185</v>
      </c>
      <c r="HL36" s="310">
        <v>0.192</v>
      </c>
      <c r="HM36" s="310">
        <v>0.16500000000000001</v>
      </c>
      <c r="HN36" s="310">
        <v>0.155</v>
      </c>
      <c r="HO36" s="310">
        <v>0.14399999999999999</v>
      </c>
      <c r="HP36" s="290" t="str">
        <f>CONCATENATE(A36," (",TEXT(HO36,"0,0%;;-"),")")</f>
        <v>Средства на кастоди рн. (14,4%)</v>
      </c>
      <c r="HQ36" s="290" t="str">
        <f>CONCATENATE(B36," (",TEXT(HO36,"0,0%;;-"),")")</f>
        <v>Transaction accounts (14,4%)</v>
      </c>
      <c r="HR36" s="290"/>
      <c r="HS36" s="289"/>
      <c r="HT36" s="259"/>
    </row>
    <row r="37" spans="1:228" s="5" customFormat="1" ht="12.75" customHeight="1" x14ac:dyDescent="0.25">
      <c r="A37" s="317" t="s">
        <v>76</v>
      </c>
      <c r="B37" s="317" t="s">
        <v>140</v>
      </c>
      <c r="C37" s="312" t="s">
        <v>92</v>
      </c>
      <c r="D37" s="313">
        <v>1.7197546623121044E-6</v>
      </c>
      <c r="E37" s="313">
        <v>4.0134624429796562E-3</v>
      </c>
      <c r="F37" s="313">
        <v>1.063596274312541E-3</v>
      </c>
      <c r="G37" s="313">
        <v>3.2647631300525261E-2</v>
      </c>
      <c r="H37" s="313">
        <v>1.0715384428483881E-3</v>
      </c>
      <c r="I37" s="313">
        <v>9.9589999999999991E-3</v>
      </c>
      <c r="J37" s="313">
        <v>0.15581599999999998</v>
      </c>
      <c r="K37" s="313">
        <v>1.9949999999999998E-3</v>
      </c>
      <c r="L37" s="313">
        <v>1.861E-3</v>
      </c>
      <c r="M37" s="313">
        <v>1.16E-3</v>
      </c>
      <c r="N37" s="313">
        <v>3.5799999999999997E-4</v>
      </c>
      <c r="O37" s="313">
        <v>5.5999999999999995E-4</v>
      </c>
      <c r="P37" s="313">
        <v>1.5602575326342887E-3</v>
      </c>
      <c r="Q37" s="313">
        <v>1.1309563924381679E-3</v>
      </c>
      <c r="R37" s="313">
        <v>1.9066815669149998E-4</v>
      </c>
      <c r="S37" s="313">
        <v>8.2302885071601755E-4</v>
      </c>
      <c r="T37" s="313">
        <v>2.1202298591308784E-5</v>
      </c>
      <c r="U37" s="313">
        <v>1.0843264525807205E-2</v>
      </c>
      <c r="V37" s="313">
        <v>1.1098411617578182E-4</v>
      </c>
      <c r="W37" s="313">
        <v>1.8999999999999998E-4</v>
      </c>
      <c r="X37" s="313">
        <v>9.7184646993534645E-5</v>
      </c>
      <c r="Y37" s="313">
        <v>3.5074315912926194E-4</v>
      </c>
      <c r="Z37" s="313">
        <v>2.4550090795186501E-4</v>
      </c>
      <c r="AA37" s="313">
        <v>6.3755356052479163E-4</v>
      </c>
      <c r="AB37" s="313">
        <v>1.5899999999999999E-4</v>
      </c>
      <c r="AC37" s="313">
        <v>5.094760879396109E-5</v>
      </c>
      <c r="AD37" s="313">
        <v>5.3000000000000001E-5</v>
      </c>
      <c r="AE37" s="313">
        <v>3.8999999999999999E-5</v>
      </c>
      <c r="AF37" s="313">
        <v>2.0999999999999999E-5</v>
      </c>
      <c r="AG37" s="313">
        <v>6.4854999999999996E-2</v>
      </c>
      <c r="AH37" s="313">
        <v>5.1999999999999997E-5</v>
      </c>
      <c r="AI37" s="313">
        <v>1.6799999999999999E-4</v>
      </c>
      <c r="AJ37" s="313">
        <v>9.0799999999999995E-4</v>
      </c>
      <c r="AK37" s="313">
        <v>8.2000000000000001E-5</v>
      </c>
      <c r="AL37" s="313">
        <v>1.8999999999999998E-5</v>
      </c>
      <c r="AM37" s="313">
        <v>3.4999999999999997E-5</v>
      </c>
      <c r="AN37" s="313">
        <v>4.3999999999999999E-5</v>
      </c>
      <c r="AO37" s="313">
        <v>3.8999999999999999E-5</v>
      </c>
      <c r="AP37" s="313">
        <v>3.4999999999999997E-5</v>
      </c>
      <c r="AQ37" s="313">
        <v>4.6E-5</v>
      </c>
      <c r="AR37" s="313">
        <v>1.46E-4</v>
      </c>
      <c r="AS37" s="313">
        <v>1.6899999999999999E-4</v>
      </c>
      <c r="AT37" s="313">
        <v>3.9150000000000001E-3</v>
      </c>
      <c r="AU37" s="313">
        <v>3.2069999999999998E-3</v>
      </c>
      <c r="AV37" s="313">
        <v>7.4100000000000001E-4</v>
      </c>
      <c r="AW37" s="313">
        <v>5.8999999999999992E-4</v>
      </c>
      <c r="AX37" s="313">
        <v>7.3099999999999997E-3</v>
      </c>
      <c r="AY37" s="313">
        <v>3.6600000000000001E-4</v>
      </c>
      <c r="AZ37" s="313">
        <v>1.1399999999999999E-4</v>
      </c>
      <c r="BA37" s="313">
        <v>5.3213999999999997E-2</v>
      </c>
      <c r="BB37" s="313">
        <v>6.0537999999999995E-2</v>
      </c>
      <c r="BC37" s="313">
        <v>8.6789999999999992E-3</v>
      </c>
      <c r="BD37" s="313">
        <v>5.1999999999999997E-5</v>
      </c>
      <c r="BE37" s="313">
        <v>1.7832999999999998E-2</v>
      </c>
      <c r="BF37" s="313">
        <v>1.29E-2</v>
      </c>
      <c r="BG37" s="313">
        <v>4.4939999999999997E-3</v>
      </c>
      <c r="BH37" s="313">
        <v>1.0961E-2</v>
      </c>
      <c r="BI37" s="313">
        <v>2.7999999999999998E-4</v>
      </c>
      <c r="BJ37" s="313">
        <v>9.3299999999999991E-4</v>
      </c>
      <c r="BK37" s="313">
        <v>2.8800000000000001E-4</v>
      </c>
      <c r="BL37" s="313">
        <v>2.7900000000000001E-4</v>
      </c>
      <c r="BM37" s="313">
        <v>1.4331999999999999E-2</v>
      </c>
      <c r="BN37" s="313">
        <v>3.1494999999999995E-2</v>
      </c>
      <c r="BO37" s="313">
        <v>2.63E-4</v>
      </c>
      <c r="BP37" s="313">
        <v>2.238E-3</v>
      </c>
      <c r="BQ37" s="313">
        <v>1.9378461753317617E-4</v>
      </c>
      <c r="BR37" s="313">
        <v>2.1699999999999999E-4</v>
      </c>
      <c r="BS37" s="313">
        <v>7.6219999999999994E-3</v>
      </c>
      <c r="BT37" s="313">
        <v>1.3439999999999999E-3</v>
      </c>
      <c r="BU37" s="313">
        <v>1.9799999999999999E-4</v>
      </c>
      <c r="BV37" s="313">
        <v>7.4599999999999992E-4</v>
      </c>
      <c r="BW37" s="313">
        <v>7.7059999999999993E-3</v>
      </c>
      <c r="BX37" s="313">
        <v>5.6502999999999998E-2</v>
      </c>
      <c r="BY37" s="313">
        <v>1.3132999999999999E-2</v>
      </c>
      <c r="BZ37" s="313">
        <v>2.2329999999999997E-3</v>
      </c>
      <c r="CA37" s="313">
        <v>1.1999999999999999E-4</v>
      </c>
      <c r="CB37" s="313">
        <v>1.85E-4</v>
      </c>
      <c r="CC37" s="313">
        <v>1.8899999999999999E-4</v>
      </c>
      <c r="CD37" s="313">
        <v>9.3799999999999992E-4</v>
      </c>
      <c r="CE37" s="313">
        <v>1.2159999999999999E-3</v>
      </c>
      <c r="CF37" s="313">
        <v>1.73E-4</v>
      </c>
      <c r="CG37" s="313">
        <v>1.6609999999999999E-3</v>
      </c>
      <c r="CH37" s="313">
        <v>9.4999999999999992E-5</v>
      </c>
      <c r="CI37" s="313">
        <v>1.312E-3</v>
      </c>
      <c r="CJ37" s="313">
        <v>4.15E-4</v>
      </c>
      <c r="CK37" s="313">
        <v>1.2899999999999999E-4</v>
      </c>
      <c r="CL37" s="313">
        <v>1.27E-4</v>
      </c>
      <c r="CM37" s="313">
        <v>7.0219999999999996E-3</v>
      </c>
      <c r="CN37" s="313">
        <v>2.14E-4</v>
      </c>
      <c r="CO37" s="313">
        <v>2.7484999999999999E-2</v>
      </c>
      <c r="CP37" s="313">
        <v>1.6459999999999999E-3</v>
      </c>
      <c r="CQ37" s="313">
        <v>1.627E-3</v>
      </c>
      <c r="CR37" s="313">
        <v>1.6389999999999998E-3</v>
      </c>
      <c r="CS37" s="313">
        <v>1.578E-3</v>
      </c>
      <c r="CT37" s="313">
        <v>1.503E-3</v>
      </c>
      <c r="CU37" s="313">
        <v>7.9799999999999999E-4</v>
      </c>
      <c r="CV37" s="313">
        <v>1.036E-3</v>
      </c>
      <c r="CW37" s="313">
        <v>5.0099999999999993E-4</v>
      </c>
      <c r="CX37" s="313">
        <v>1.9240999999999998E-2</v>
      </c>
      <c r="CY37" s="313">
        <v>1.1216E-2</v>
      </c>
      <c r="CZ37" s="313">
        <v>7.9699999999999997E-4</v>
      </c>
      <c r="DA37" s="313">
        <v>2.8679999999999999E-3</v>
      </c>
      <c r="DB37" s="313">
        <v>2.0699999999999998E-3</v>
      </c>
      <c r="DC37" s="313">
        <v>2.019E-3</v>
      </c>
      <c r="DD37" s="313">
        <v>9.6199999999999996E-4</v>
      </c>
      <c r="DE37" s="313">
        <v>8.7299999999999997E-4</v>
      </c>
      <c r="DF37" s="313">
        <v>7.6199999999999998E-4</v>
      </c>
      <c r="DG37" s="313">
        <v>5.7299999999999994E-4</v>
      </c>
      <c r="DH37" s="313">
        <v>6.2699999999999995E-4</v>
      </c>
      <c r="DI37" s="313">
        <v>8.1799999999999993E-4</v>
      </c>
      <c r="DJ37" s="313">
        <v>5.62E-4</v>
      </c>
      <c r="DK37" s="313">
        <v>1E-3</v>
      </c>
      <c r="DL37" s="313">
        <v>1.7000000000000001E-2</v>
      </c>
      <c r="DM37" s="313">
        <v>2.0399999999999997E-3</v>
      </c>
      <c r="DN37" s="313">
        <v>2E-3</v>
      </c>
      <c r="DO37" s="313">
        <v>2E-3</v>
      </c>
      <c r="DP37" s="313">
        <v>2E-3</v>
      </c>
      <c r="DQ37" s="313">
        <v>1E-3</v>
      </c>
      <c r="DR37" s="313">
        <v>1E-3</v>
      </c>
      <c r="DS37" s="313">
        <v>1E-3</v>
      </c>
      <c r="DT37" s="313">
        <v>7.0000000000000001E-3</v>
      </c>
      <c r="DU37" s="313">
        <v>1.4999999999999999E-2</v>
      </c>
      <c r="DV37" s="313">
        <v>4.8999999999999998E-4</v>
      </c>
      <c r="DW37" s="313">
        <v>4.8999999999999998E-4</v>
      </c>
      <c r="DX37" s="313">
        <v>4.8999999999999998E-4</v>
      </c>
      <c r="DY37" s="313">
        <v>1E-3</v>
      </c>
      <c r="DZ37" s="313">
        <v>3.0000000000000001E-3</v>
      </c>
      <c r="EA37" s="313">
        <v>2E-3</v>
      </c>
      <c r="EB37" s="313">
        <v>3.5000000000000003E-2</v>
      </c>
      <c r="EC37" s="313">
        <v>0</v>
      </c>
      <c r="ED37" s="313">
        <v>2E-3</v>
      </c>
      <c r="EE37" s="313">
        <v>2.9000000000000001E-2</v>
      </c>
      <c r="EF37" s="313">
        <v>2E-3</v>
      </c>
      <c r="EG37" s="313">
        <v>0.02</v>
      </c>
      <c r="EH37" s="313">
        <v>7.0000000000000001E-3</v>
      </c>
      <c r="EI37" s="313">
        <v>4.8000000000000001E-4</v>
      </c>
      <c r="EJ37" s="313">
        <v>5.0000000000000001E-3</v>
      </c>
      <c r="EK37" s="313">
        <v>3.7300000000000001E-4</v>
      </c>
      <c r="EL37" s="313">
        <v>4.0000000000000001E-3</v>
      </c>
      <c r="EM37" s="313">
        <v>4.0000000000000001E-3</v>
      </c>
      <c r="EN37" s="313">
        <v>2E-3</v>
      </c>
      <c r="EO37" s="313">
        <v>2E-3</v>
      </c>
      <c r="EP37" s="313">
        <v>1E-3</v>
      </c>
      <c r="EQ37" s="313">
        <v>1.9000000000000001E-4</v>
      </c>
      <c r="ER37" s="313">
        <v>2.0699999999999999E-4</v>
      </c>
      <c r="ES37" s="313">
        <v>1.9000000000000001E-4</v>
      </c>
      <c r="ET37" s="313">
        <v>3.2000000000000003E-4</v>
      </c>
      <c r="EU37" s="313">
        <v>2.1000000000000001E-2</v>
      </c>
      <c r="EV37" s="313">
        <v>1E-3</v>
      </c>
      <c r="EW37" s="313">
        <v>1E-3</v>
      </c>
      <c r="EX37" s="313">
        <v>4.0000000000000001E-3</v>
      </c>
      <c r="EY37" s="313">
        <v>5.0000000000000001E-3</v>
      </c>
      <c r="EZ37" s="313">
        <v>4.0000000000000001E-3</v>
      </c>
      <c r="FA37" s="313">
        <v>1E-3</v>
      </c>
      <c r="FB37" s="313">
        <v>1E-3</v>
      </c>
      <c r="FC37" s="313">
        <v>1E-3</v>
      </c>
      <c r="FD37" s="313">
        <v>1E-3</v>
      </c>
      <c r="FE37" s="313">
        <v>1E-3</v>
      </c>
      <c r="FF37" s="313">
        <v>1E-3</v>
      </c>
      <c r="FG37" s="313">
        <v>1E-3</v>
      </c>
      <c r="FH37" s="313">
        <v>3.0000000000000001E-3</v>
      </c>
      <c r="FI37" s="313">
        <v>5.0000000000000001E-3</v>
      </c>
      <c r="FJ37" s="313">
        <v>3.0000000000000001E-3</v>
      </c>
      <c r="FK37" s="313">
        <v>5.0000000000000001E-3</v>
      </c>
      <c r="FL37" s="313">
        <v>5.0000000000000001E-3</v>
      </c>
      <c r="FM37" s="313">
        <v>2E-3</v>
      </c>
      <c r="FN37" s="313">
        <v>2E-3</v>
      </c>
      <c r="FO37" s="313">
        <v>0</v>
      </c>
      <c r="FP37" s="313">
        <v>0</v>
      </c>
      <c r="FQ37" s="313">
        <v>1E-3</v>
      </c>
      <c r="FR37" s="313">
        <v>1.4E-2</v>
      </c>
      <c r="FS37" s="313">
        <v>0</v>
      </c>
      <c r="FT37" s="313">
        <v>0</v>
      </c>
      <c r="FU37" s="313">
        <v>0</v>
      </c>
      <c r="FV37" s="313">
        <v>8.0000000000000002E-3</v>
      </c>
      <c r="FW37" s="313">
        <v>1.088E-3</v>
      </c>
      <c r="FX37" s="313">
        <v>0</v>
      </c>
      <c r="FY37" s="313">
        <v>0</v>
      </c>
      <c r="FZ37" s="313">
        <v>0</v>
      </c>
      <c r="GA37" s="313">
        <v>0</v>
      </c>
      <c r="GB37" s="313">
        <v>0</v>
      </c>
      <c r="GC37" s="313">
        <v>0</v>
      </c>
      <c r="GD37" s="313">
        <v>0</v>
      </c>
      <c r="GE37" s="313">
        <v>0</v>
      </c>
      <c r="GF37" s="313">
        <v>0</v>
      </c>
      <c r="GG37" s="313">
        <v>0</v>
      </c>
      <c r="GH37" s="313">
        <v>4.0000000000000001E-3</v>
      </c>
      <c r="GI37" s="313">
        <v>4.0000000000000001E-3</v>
      </c>
      <c r="GJ37" s="313">
        <v>1E-3</v>
      </c>
      <c r="GK37" s="313">
        <v>1E-3</v>
      </c>
      <c r="GL37" s="313">
        <v>2.5000000000000001E-5</v>
      </c>
      <c r="GM37" s="313">
        <v>0</v>
      </c>
      <c r="GN37" s="313">
        <v>0</v>
      </c>
      <c r="GO37" s="313">
        <v>0</v>
      </c>
      <c r="GP37" s="313">
        <v>6.0000000000000001E-3</v>
      </c>
      <c r="GQ37" s="313">
        <v>0</v>
      </c>
      <c r="GR37" s="313">
        <v>0</v>
      </c>
      <c r="GS37" s="313">
        <v>0</v>
      </c>
      <c r="GT37" s="313">
        <v>9.7000000000000003E-3</v>
      </c>
      <c r="GU37" s="313">
        <v>0.01</v>
      </c>
      <c r="GV37" s="313">
        <v>1E-3</v>
      </c>
      <c r="GW37" s="313">
        <v>4.0000000000000002E-4</v>
      </c>
      <c r="GX37" s="313">
        <v>0</v>
      </c>
      <c r="GY37" s="313">
        <v>4.0000000000000001E-3</v>
      </c>
      <c r="GZ37" s="313">
        <v>4.0000000000000001E-3</v>
      </c>
      <c r="HA37" s="313">
        <v>1E-3</v>
      </c>
      <c r="HB37" s="313">
        <v>4.0000000000000003E-5</v>
      </c>
      <c r="HC37" s="313">
        <v>0</v>
      </c>
      <c r="HD37" s="313">
        <v>0</v>
      </c>
      <c r="HE37" s="313">
        <v>0</v>
      </c>
      <c r="HF37" s="313">
        <v>6.0000000000000001E-3</v>
      </c>
      <c r="HG37" s="313">
        <v>4.0000000000000001E-3</v>
      </c>
      <c r="HH37" s="313">
        <v>2E-3</v>
      </c>
      <c r="HI37" s="313">
        <v>6.0000000000000001E-3</v>
      </c>
      <c r="HJ37" s="313">
        <v>4.0000000000000001E-3</v>
      </c>
      <c r="HK37" s="313">
        <v>3.0000000000000001E-3</v>
      </c>
      <c r="HL37" s="313">
        <v>4.0000000000000001E-3</v>
      </c>
      <c r="HM37" s="313">
        <v>1E-3</v>
      </c>
      <c r="HN37" s="313">
        <v>6.0000000000000001E-3</v>
      </c>
      <c r="HO37" s="313">
        <v>4.0000000000000001E-3</v>
      </c>
      <c r="HP37" s="290" t="str">
        <f>CONCATENATE(A37," (",TEXT(HO37,"0,0%;;-"),")")</f>
        <v>Потраживања (0,4%)</v>
      </c>
      <c r="HQ37" s="290" t="str">
        <f>CONCATENATE(B37," (",TEXT(HO37,"0,0%;;-"),")")</f>
        <v>Receivables (0,4%)</v>
      </c>
      <c r="HR37" s="290"/>
      <c r="HS37" s="289"/>
      <c r="HT37" s="259"/>
    </row>
    <row r="38" spans="1:228" s="5" customFormat="1" ht="12.75" customHeight="1" x14ac:dyDescent="0.25">
      <c r="A38" s="6"/>
      <c r="B38" s="6"/>
      <c r="C38" s="7"/>
      <c r="D38" s="7"/>
      <c r="E38" s="7"/>
      <c r="F38" s="7"/>
      <c r="G38" s="7"/>
      <c r="H38" s="7"/>
      <c r="I38" s="7"/>
      <c r="J38" s="7"/>
      <c r="K38" s="7"/>
      <c r="L38" s="7"/>
      <c r="M38" s="7"/>
      <c r="N38" s="7"/>
      <c r="O38" s="7"/>
      <c r="P38" s="7"/>
      <c r="Q38" s="7"/>
      <c r="R38" s="7"/>
      <c r="S38" s="7"/>
      <c r="T38" s="7"/>
      <c r="U38" s="7"/>
      <c r="V38" s="7"/>
      <c r="W38" s="7"/>
      <c r="X38" s="7"/>
      <c r="Y38" s="8"/>
      <c r="Z38" s="8"/>
      <c r="AA38" s="8"/>
      <c r="AB38" s="40"/>
      <c r="AC38" s="40"/>
      <c r="HP38" s="289"/>
      <c r="HQ38" s="289"/>
      <c r="HR38" s="289"/>
      <c r="HS38" s="289"/>
      <c r="HT38" s="259"/>
    </row>
    <row r="39" spans="1:228" s="5" customFormat="1" ht="24.9" hidden="1" customHeight="1" x14ac:dyDescent="0.25">
      <c r="A39" s="662" t="s">
        <v>212</v>
      </c>
      <c r="B39" s="663"/>
      <c r="C39" s="663"/>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663"/>
      <c r="AV39" s="663"/>
      <c r="AW39" s="663"/>
      <c r="AX39" s="663"/>
      <c r="AY39" s="663"/>
      <c r="AZ39" s="663"/>
      <c r="BA39" s="663"/>
      <c r="BB39" s="663"/>
      <c r="BC39" s="663"/>
      <c r="BD39" s="663"/>
      <c r="BE39" s="663"/>
      <c r="BF39" s="663"/>
      <c r="BG39" s="663"/>
      <c r="BH39" s="663"/>
      <c r="BI39" s="663"/>
      <c r="BJ39" s="663"/>
      <c r="BK39" s="663"/>
      <c r="BL39" s="663"/>
      <c r="BM39" s="663"/>
      <c r="BN39" s="663"/>
      <c r="BO39" s="663"/>
      <c r="BP39" s="663"/>
      <c r="BQ39" s="663"/>
      <c r="BR39" s="663"/>
      <c r="BS39" s="663"/>
      <c r="BT39" s="663"/>
      <c r="BU39" s="663"/>
      <c r="BV39" s="663"/>
      <c r="BW39" s="663"/>
      <c r="BX39" s="663"/>
      <c r="BY39" s="663"/>
      <c r="BZ39" s="663"/>
      <c r="CA39" s="663"/>
      <c r="CB39" s="663"/>
      <c r="CC39" s="663"/>
      <c r="CD39" s="663"/>
      <c r="CE39" s="663"/>
      <c r="CF39" s="663"/>
      <c r="CG39" s="663"/>
      <c r="CH39" s="663"/>
      <c r="CI39" s="663"/>
      <c r="CJ39" s="663"/>
      <c r="CK39" s="663"/>
      <c r="CL39" s="663"/>
      <c r="CM39" s="663"/>
      <c r="CN39" s="663"/>
      <c r="CO39" s="663"/>
      <c r="CP39" s="663"/>
      <c r="CQ39" s="663"/>
      <c r="CR39" s="663"/>
      <c r="CS39" s="663"/>
      <c r="CT39" s="663"/>
      <c r="CU39" s="663"/>
      <c r="CV39" s="663"/>
      <c r="CW39" s="663"/>
      <c r="CX39" s="663"/>
      <c r="CY39" s="663"/>
      <c r="CZ39" s="663"/>
      <c r="DA39" s="663"/>
      <c r="DB39" s="663"/>
      <c r="DC39" s="663"/>
      <c r="DD39" s="663"/>
      <c r="DE39" s="663"/>
      <c r="DF39" s="663"/>
      <c r="DG39" s="663"/>
      <c r="DH39" s="663"/>
      <c r="DI39" s="663"/>
      <c r="DJ39" s="663"/>
      <c r="DK39" s="663"/>
      <c r="DL39" s="663"/>
      <c r="DM39" s="663"/>
      <c r="DN39" s="663"/>
      <c r="DO39" s="663"/>
      <c r="DP39" s="663"/>
      <c r="DQ39" s="663"/>
      <c r="DR39" s="663"/>
      <c r="DS39" s="663"/>
      <c r="DT39" s="663"/>
      <c r="DU39" s="663"/>
      <c r="DV39" s="663"/>
      <c r="DW39" s="663"/>
      <c r="DX39" s="663"/>
      <c r="DY39" s="663"/>
      <c r="DZ39" s="663"/>
      <c r="EA39" s="663"/>
      <c r="EB39" s="663"/>
      <c r="EC39" s="663"/>
      <c r="ED39" s="663"/>
      <c r="EE39" s="663"/>
      <c r="EF39" s="663"/>
      <c r="EG39" s="663"/>
      <c r="EH39" s="663"/>
      <c r="EI39" s="663"/>
      <c r="EJ39" s="663"/>
      <c r="EK39" s="663"/>
      <c r="EL39" s="663"/>
      <c r="EM39" s="663"/>
      <c r="EN39" s="663"/>
      <c r="EO39" s="663"/>
      <c r="EP39" s="663"/>
      <c r="EQ39" s="663"/>
      <c r="ER39" s="663"/>
      <c r="ES39" s="663"/>
      <c r="ET39" s="663"/>
      <c r="EU39" s="663"/>
      <c r="EV39" s="663"/>
      <c r="EW39" s="663"/>
      <c r="EX39" s="663"/>
      <c r="EY39" s="663"/>
      <c r="EZ39" s="663"/>
      <c r="FA39" s="663"/>
      <c r="FB39" s="663"/>
      <c r="FC39" s="663"/>
      <c r="FD39" s="663"/>
      <c r="FE39" s="663"/>
      <c r="FF39" s="663"/>
      <c r="FG39" s="663"/>
      <c r="FH39" s="663"/>
      <c r="FI39" s="663"/>
      <c r="FJ39" s="663"/>
      <c r="FK39" s="663"/>
      <c r="FL39" s="663"/>
      <c r="FM39" s="663"/>
      <c r="FN39" s="663"/>
      <c r="FO39" s="663"/>
      <c r="FP39" s="663"/>
      <c r="FQ39" s="663"/>
      <c r="FR39" s="663"/>
      <c r="FS39" s="663"/>
      <c r="FT39" s="663"/>
      <c r="FU39" s="663"/>
      <c r="FV39" s="663"/>
      <c r="FW39" s="663"/>
      <c r="FX39" s="663"/>
      <c r="FY39" s="663"/>
      <c r="FZ39" s="663"/>
      <c r="GA39" s="663"/>
      <c r="GB39" s="663"/>
      <c r="GC39" s="663"/>
      <c r="GD39" s="663"/>
      <c r="GE39" s="663"/>
      <c r="GF39" s="663"/>
      <c r="GG39" s="663"/>
      <c r="GH39" s="663"/>
      <c r="GI39" s="663"/>
      <c r="GJ39" s="663"/>
      <c r="GK39" s="663"/>
      <c r="GL39" s="663"/>
      <c r="GM39" s="663"/>
      <c r="GN39" s="663"/>
      <c r="GO39" s="663"/>
      <c r="GP39" s="663"/>
      <c r="GQ39" s="663"/>
      <c r="GR39" s="663"/>
      <c r="GS39" s="663"/>
      <c r="GT39" s="663"/>
      <c r="GU39" s="663"/>
      <c r="GV39" s="663"/>
      <c r="GW39" s="663"/>
      <c r="GX39" s="663"/>
      <c r="GY39" s="663"/>
      <c r="GZ39" s="663"/>
      <c r="HA39" s="663"/>
      <c r="HB39" s="663"/>
      <c r="HC39" s="663"/>
      <c r="HD39" s="663"/>
      <c r="HE39" s="663"/>
      <c r="HF39" s="663"/>
      <c r="HG39" s="663"/>
      <c r="HH39" s="663"/>
      <c r="HI39" s="663"/>
      <c r="HJ39" s="663"/>
      <c r="HK39" s="663"/>
      <c r="HL39" s="663"/>
      <c r="HM39" s="663"/>
      <c r="HN39" s="663"/>
      <c r="HO39" s="663"/>
      <c r="HP39" s="293"/>
      <c r="HQ39" s="293"/>
      <c r="HR39" s="293"/>
      <c r="HS39" s="293"/>
      <c r="HT39" s="259"/>
    </row>
    <row r="40" spans="1:228" s="5" customFormat="1" ht="24.9" customHeight="1" x14ac:dyDescent="0.25">
      <c r="A40" s="662" t="s">
        <v>42</v>
      </c>
      <c r="B40" s="663"/>
      <c r="C40" s="663"/>
      <c r="D40" s="663"/>
      <c r="E40" s="663"/>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3"/>
      <c r="AP40" s="663"/>
      <c r="AQ40" s="663"/>
      <c r="AR40" s="663"/>
      <c r="AS40" s="663"/>
      <c r="AT40" s="663"/>
      <c r="AU40" s="663"/>
      <c r="AV40" s="663"/>
      <c r="AW40" s="663"/>
      <c r="AX40" s="663"/>
      <c r="AY40" s="663"/>
      <c r="AZ40" s="663"/>
      <c r="BA40" s="663"/>
      <c r="BB40" s="663"/>
      <c r="BC40" s="663"/>
      <c r="BD40" s="663"/>
      <c r="BE40" s="663"/>
      <c r="BF40" s="663"/>
      <c r="BG40" s="663"/>
      <c r="BH40" s="663"/>
      <c r="BI40" s="663"/>
      <c r="BJ40" s="663"/>
      <c r="BK40" s="663"/>
      <c r="BL40" s="663"/>
      <c r="BM40" s="663"/>
      <c r="BN40" s="663"/>
      <c r="BO40" s="663"/>
      <c r="BP40" s="663"/>
      <c r="BQ40" s="663"/>
      <c r="BR40" s="663"/>
      <c r="BS40" s="663"/>
      <c r="BT40" s="663"/>
      <c r="BU40" s="663"/>
      <c r="BV40" s="663"/>
      <c r="BW40" s="663"/>
      <c r="BX40" s="663"/>
      <c r="BY40" s="663"/>
      <c r="BZ40" s="663"/>
      <c r="CA40" s="663"/>
      <c r="CB40" s="663"/>
      <c r="CC40" s="663"/>
      <c r="CD40" s="663"/>
      <c r="CE40" s="663"/>
      <c r="CF40" s="663"/>
      <c r="CG40" s="663"/>
      <c r="CH40" s="663"/>
      <c r="CI40" s="663"/>
      <c r="CJ40" s="663"/>
      <c r="CK40" s="663"/>
      <c r="CL40" s="663"/>
      <c r="CM40" s="663"/>
      <c r="CN40" s="663"/>
      <c r="CO40" s="663"/>
      <c r="CP40" s="663"/>
      <c r="CQ40" s="663"/>
      <c r="CR40" s="663"/>
      <c r="CS40" s="663"/>
      <c r="CT40" s="663"/>
      <c r="CU40" s="663"/>
      <c r="CV40" s="663"/>
      <c r="CW40" s="663"/>
      <c r="CX40" s="663"/>
      <c r="CY40" s="663"/>
      <c r="CZ40" s="663"/>
      <c r="DA40" s="663"/>
      <c r="DB40" s="663"/>
      <c r="DC40" s="663"/>
      <c r="DD40" s="663"/>
      <c r="DE40" s="663"/>
      <c r="DF40" s="663"/>
      <c r="DG40" s="663"/>
      <c r="DH40" s="663"/>
      <c r="DI40" s="663"/>
      <c r="DJ40" s="663"/>
      <c r="DK40" s="663"/>
      <c r="DL40" s="663"/>
      <c r="DM40" s="663"/>
      <c r="DN40" s="663"/>
      <c r="DO40" s="663"/>
      <c r="DP40" s="663"/>
      <c r="DQ40" s="663"/>
      <c r="DR40" s="663"/>
      <c r="DS40" s="663"/>
      <c r="DT40" s="663"/>
      <c r="DU40" s="663"/>
      <c r="DV40" s="663"/>
      <c r="DW40" s="663"/>
      <c r="DX40" s="663"/>
      <c r="DY40" s="663"/>
      <c r="DZ40" s="663"/>
      <c r="EA40" s="663"/>
      <c r="EB40" s="663"/>
      <c r="EC40" s="663"/>
      <c r="ED40" s="663"/>
      <c r="EE40" s="663"/>
      <c r="EF40" s="663"/>
      <c r="EG40" s="663"/>
      <c r="EH40" s="663"/>
      <c r="EI40" s="663"/>
      <c r="EJ40" s="663"/>
      <c r="EK40" s="663"/>
      <c r="EL40" s="663"/>
      <c r="EM40" s="663"/>
      <c r="EN40" s="663"/>
      <c r="EO40" s="663"/>
      <c r="EP40" s="663"/>
      <c r="EQ40" s="663"/>
      <c r="ER40" s="663"/>
      <c r="ES40" s="663"/>
      <c r="ET40" s="663"/>
      <c r="EU40" s="663"/>
      <c r="EV40" s="663"/>
      <c r="EW40" s="663"/>
      <c r="EX40" s="663"/>
      <c r="EY40" s="663"/>
      <c r="EZ40" s="663"/>
      <c r="FA40" s="663"/>
      <c r="FB40" s="663"/>
      <c r="FC40" s="663"/>
      <c r="FD40" s="663"/>
      <c r="FE40" s="663"/>
      <c r="FF40" s="663"/>
      <c r="FG40" s="663"/>
      <c r="FH40" s="663"/>
      <c r="FI40" s="663"/>
      <c r="FJ40" s="663"/>
      <c r="FK40" s="663"/>
      <c r="FL40" s="663"/>
      <c r="FM40" s="663"/>
      <c r="FN40" s="663"/>
      <c r="FO40" s="663"/>
      <c r="FP40" s="663"/>
      <c r="FQ40" s="663"/>
      <c r="FR40" s="663"/>
      <c r="FS40" s="663"/>
      <c r="FT40" s="663"/>
      <c r="FU40" s="663"/>
      <c r="FV40" s="663"/>
      <c r="FW40" s="663"/>
      <c r="FX40" s="663"/>
      <c r="FY40" s="663"/>
      <c r="FZ40" s="663"/>
      <c r="GA40" s="663"/>
      <c r="GB40" s="663"/>
      <c r="GC40" s="663"/>
      <c r="GD40" s="663"/>
      <c r="GE40" s="663"/>
      <c r="GF40" s="663"/>
      <c r="GG40" s="663"/>
      <c r="GH40" s="663"/>
      <c r="GI40" s="663"/>
      <c r="GJ40" s="663"/>
      <c r="GK40" s="663"/>
      <c r="GL40" s="663"/>
      <c r="GM40" s="663"/>
      <c r="GN40" s="663"/>
      <c r="GO40" s="663"/>
      <c r="GP40" s="663"/>
      <c r="GQ40" s="663"/>
      <c r="GR40" s="663"/>
      <c r="GS40" s="663"/>
      <c r="GT40" s="663"/>
      <c r="GU40" s="663"/>
      <c r="GV40" s="663"/>
      <c r="GW40" s="663"/>
      <c r="GX40" s="663"/>
      <c r="GY40" s="663"/>
      <c r="GZ40" s="663"/>
      <c r="HA40" s="663"/>
      <c r="HB40" s="663"/>
      <c r="HC40" s="663"/>
      <c r="HD40" s="663"/>
      <c r="HE40" s="663"/>
      <c r="HF40" s="663"/>
      <c r="HG40" s="663"/>
      <c r="HH40" s="663"/>
      <c r="HI40" s="663"/>
      <c r="HJ40" s="663"/>
      <c r="HK40" s="663"/>
      <c r="HL40" s="663"/>
      <c r="HM40" s="663"/>
      <c r="HN40" s="663"/>
      <c r="HO40" s="663"/>
      <c r="HP40" s="293"/>
      <c r="HQ40" s="293"/>
      <c r="HR40" s="293"/>
      <c r="HS40" s="293"/>
    </row>
    <row r="41" spans="1:228" s="5" customFormat="1" ht="12.75" hidden="1" customHeight="1" x14ac:dyDescent="0.25">
      <c r="A41" s="24"/>
      <c r="B41" s="24"/>
      <c r="C41" s="24"/>
      <c r="D41" s="24"/>
      <c r="E41" s="24"/>
      <c r="F41" s="24"/>
      <c r="G41" s="24"/>
      <c r="H41" s="24"/>
      <c r="I41" s="24"/>
      <c r="J41" s="24"/>
      <c r="K41" s="24"/>
      <c r="L41" s="24"/>
      <c r="M41" s="24"/>
      <c r="N41" s="24"/>
      <c r="O41" s="24"/>
      <c r="P41" s="18"/>
      <c r="Q41" s="18"/>
      <c r="R41" s="18"/>
      <c r="S41" s="18"/>
      <c r="T41" s="18"/>
      <c r="U41" s="18"/>
      <c r="V41" s="18"/>
      <c r="W41" s="18"/>
      <c r="X41" s="18"/>
      <c r="Y41" s="18"/>
      <c r="Z41" s="18"/>
      <c r="AA41" s="77"/>
      <c r="HO41" s="22" t="s">
        <v>36</v>
      </c>
      <c r="HP41" s="289"/>
      <c r="HQ41" s="289"/>
      <c r="HR41" s="289"/>
      <c r="HS41" s="289"/>
    </row>
    <row r="42" spans="1:228" s="5" customFormat="1" ht="12.75" customHeight="1" x14ac:dyDescent="0.25">
      <c r="A42" s="24"/>
      <c r="B42" s="24"/>
      <c r="C42" s="24"/>
      <c r="D42" s="24"/>
      <c r="E42" s="24"/>
      <c r="F42" s="24"/>
      <c r="G42" s="24"/>
      <c r="H42" s="24"/>
      <c r="I42" s="24"/>
      <c r="J42" s="24"/>
      <c r="K42" s="24"/>
      <c r="L42" s="24"/>
      <c r="M42" s="24"/>
      <c r="N42" s="24"/>
      <c r="O42" s="24"/>
      <c r="P42" s="18"/>
      <c r="Q42" s="18"/>
      <c r="R42" s="18"/>
      <c r="S42" s="18"/>
      <c r="T42" s="18"/>
      <c r="U42" s="18"/>
      <c r="V42" s="18"/>
      <c r="W42" s="18"/>
      <c r="X42" s="18"/>
      <c r="Y42" s="18"/>
      <c r="Z42" s="18"/>
      <c r="AA42" s="77"/>
      <c r="HO42" s="88" t="s">
        <v>111</v>
      </c>
      <c r="HP42" s="289"/>
      <c r="HQ42" s="289"/>
      <c r="HR42" s="289"/>
      <c r="HS42" s="289"/>
    </row>
    <row r="43" spans="1:228" s="5" customFormat="1" ht="12.75" customHeight="1" x14ac:dyDescent="0.25">
      <c r="A43" s="18"/>
      <c r="B43" s="18"/>
      <c r="C43" s="122" t="s">
        <v>182</v>
      </c>
      <c r="D43" s="432" t="s">
        <v>526</v>
      </c>
      <c r="E43" s="122" t="s">
        <v>174</v>
      </c>
      <c r="F43" s="122" t="s">
        <v>175</v>
      </c>
      <c r="G43" s="122" t="s">
        <v>171</v>
      </c>
      <c r="H43" s="122" t="s">
        <v>176</v>
      </c>
      <c r="I43" s="122" t="s">
        <v>177</v>
      </c>
      <c r="J43" s="122" t="s">
        <v>172</v>
      </c>
      <c r="K43" s="122" t="s">
        <v>178</v>
      </c>
      <c r="L43" s="122" t="s">
        <v>179</v>
      </c>
      <c r="M43" s="122" t="s">
        <v>173</v>
      </c>
      <c r="N43" s="122" t="s">
        <v>180</v>
      </c>
      <c r="O43" s="122" t="s">
        <v>181</v>
      </c>
      <c r="P43" s="432" t="s">
        <v>527</v>
      </c>
      <c r="Q43" s="122" t="s">
        <v>157</v>
      </c>
      <c r="R43" s="122" t="s">
        <v>158</v>
      </c>
      <c r="S43" s="122" t="s">
        <v>159</v>
      </c>
      <c r="T43" s="122" t="s">
        <v>160</v>
      </c>
      <c r="U43" s="122" t="s">
        <v>153</v>
      </c>
      <c r="V43" s="122" t="s">
        <v>154</v>
      </c>
      <c r="W43" s="122" t="s">
        <v>161</v>
      </c>
      <c r="X43" s="122" t="s">
        <v>162</v>
      </c>
      <c r="Y43" s="122" t="s">
        <v>163</v>
      </c>
      <c r="Z43" s="122" t="s">
        <v>164</v>
      </c>
      <c r="AA43" s="122" t="s">
        <v>165</v>
      </c>
      <c r="AB43" s="432" t="s">
        <v>528</v>
      </c>
      <c r="AC43" s="122" t="s">
        <v>167</v>
      </c>
      <c r="AD43" s="122" t="s">
        <v>168</v>
      </c>
      <c r="AE43" s="122" t="s">
        <v>169</v>
      </c>
      <c r="AF43" s="122" t="s">
        <v>170</v>
      </c>
      <c r="AG43" s="122" t="s">
        <v>315</v>
      </c>
      <c r="AH43" s="122" t="s">
        <v>352</v>
      </c>
      <c r="AI43" s="122" t="s">
        <v>208</v>
      </c>
      <c r="AJ43" s="122" t="s">
        <v>95</v>
      </c>
      <c r="AK43" s="122" t="s">
        <v>35</v>
      </c>
      <c r="AL43" s="122" t="s">
        <v>19</v>
      </c>
      <c r="AM43" s="122" t="s">
        <v>25</v>
      </c>
      <c r="AN43" s="432" t="s">
        <v>529</v>
      </c>
      <c r="AO43" s="122" t="s">
        <v>349</v>
      </c>
      <c r="AP43" s="122" t="s">
        <v>341</v>
      </c>
      <c r="AQ43" s="122" t="s">
        <v>57</v>
      </c>
      <c r="AR43" s="122" t="s">
        <v>312</v>
      </c>
      <c r="AS43" s="122" t="s">
        <v>15</v>
      </c>
      <c r="AT43" s="122" t="s">
        <v>22</v>
      </c>
      <c r="AU43" s="122" t="s">
        <v>6</v>
      </c>
      <c r="AV43" s="122" t="s">
        <v>89</v>
      </c>
      <c r="AW43" s="122" t="s">
        <v>353</v>
      </c>
      <c r="AX43" s="122" t="s">
        <v>252</v>
      </c>
      <c r="AY43" s="122" t="s">
        <v>361</v>
      </c>
      <c r="AZ43" s="432" t="s">
        <v>530</v>
      </c>
      <c r="BA43" s="122" t="s">
        <v>366</v>
      </c>
      <c r="BB43" s="122" t="s">
        <v>372</v>
      </c>
      <c r="BC43" s="122" t="s">
        <v>375</v>
      </c>
      <c r="BD43" s="122" t="s">
        <v>379</v>
      </c>
      <c r="BE43" s="122" t="s">
        <v>382</v>
      </c>
      <c r="BF43" s="122" t="s">
        <v>384</v>
      </c>
      <c r="BG43" s="122" t="s">
        <v>387</v>
      </c>
      <c r="BH43" s="122" t="s">
        <v>389</v>
      </c>
      <c r="BI43" s="122" t="s">
        <v>392</v>
      </c>
      <c r="BJ43" s="122" t="s">
        <v>394</v>
      </c>
      <c r="BK43" s="122" t="s">
        <v>491</v>
      </c>
      <c r="BL43" s="432" t="s">
        <v>531</v>
      </c>
      <c r="BM43" s="122" t="s">
        <v>497</v>
      </c>
      <c r="BN43" s="122" t="s">
        <v>499</v>
      </c>
      <c r="BO43" s="122" t="s">
        <v>501</v>
      </c>
      <c r="BP43" s="122" t="s">
        <v>502</v>
      </c>
      <c r="BQ43" s="122" t="s">
        <v>504</v>
      </c>
      <c r="BR43" s="122" t="s">
        <v>507</v>
      </c>
      <c r="BS43" s="122" t="s">
        <v>508</v>
      </c>
      <c r="BT43" s="122" t="s">
        <v>509</v>
      </c>
      <c r="BU43" s="122" t="s">
        <v>510</v>
      </c>
      <c r="BV43" s="122" t="s">
        <v>511</v>
      </c>
      <c r="BW43" s="122" t="s">
        <v>513</v>
      </c>
      <c r="BX43" s="432" t="s">
        <v>532</v>
      </c>
      <c r="BY43" s="122" t="s">
        <v>536</v>
      </c>
      <c r="BZ43" s="122" t="s">
        <v>537</v>
      </c>
      <c r="CA43" s="431" t="s">
        <v>533</v>
      </c>
      <c r="CB43" s="122" t="s">
        <v>538</v>
      </c>
      <c r="CC43" s="122" t="s">
        <v>539</v>
      </c>
      <c r="CD43" s="431" t="s">
        <v>534</v>
      </c>
      <c r="CE43" s="122" t="s">
        <v>535</v>
      </c>
      <c r="CF43" s="122" t="s">
        <v>540</v>
      </c>
      <c r="CG43" s="431" t="s">
        <v>542</v>
      </c>
      <c r="CH43" s="122" t="s">
        <v>544</v>
      </c>
      <c r="CI43" s="122" t="s">
        <v>545</v>
      </c>
      <c r="CJ43" s="434" t="s">
        <v>547</v>
      </c>
      <c r="CK43" s="306" t="s">
        <v>554</v>
      </c>
      <c r="CL43" s="306" t="s">
        <v>565</v>
      </c>
      <c r="CM43" s="433" t="s">
        <v>567</v>
      </c>
      <c r="CN43" s="306" t="s">
        <v>569</v>
      </c>
      <c r="CO43" s="306" t="s">
        <v>572</v>
      </c>
      <c r="CP43" s="433" t="s">
        <v>575</v>
      </c>
      <c r="CQ43" s="306" t="s">
        <v>577</v>
      </c>
      <c r="CR43" s="306" t="s">
        <v>578</v>
      </c>
      <c r="CS43" s="433" t="s">
        <v>580</v>
      </c>
      <c r="CT43" s="306" t="s">
        <v>581</v>
      </c>
      <c r="CU43" s="306" t="s">
        <v>586</v>
      </c>
      <c r="CV43" s="434" t="s">
        <v>588</v>
      </c>
      <c r="CW43" s="306" t="s">
        <v>589</v>
      </c>
      <c r="CX43" s="306" t="s">
        <v>592</v>
      </c>
      <c r="CY43" s="433" t="s">
        <v>595</v>
      </c>
      <c r="CZ43" s="306" t="s">
        <v>596</v>
      </c>
      <c r="DA43" s="306" t="s">
        <v>597</v>
      </c>
      <c r="DB43" s="433" t="s">
        <v>599</v>
      </c>
      <c r="DC43" s="306" t="s">
        <v>600</v>
      </c>
      <c r="DD43" s="306" t="s">
        <v>602</v>
      </c>
      <c r="DE43" s="433" t="s">
        <v>604</v>
      </c>
      <c r="DF43" s="306" t="s">
        <v>605</v>
      </c>
      <c r="DG43" s="306" t="s">
        <v>606</v>
      </c>
      <c r="DH43" s="434" t="s">
        <v>608</v>
      </c>
      <c r="DI43" s="434" t="s">
        <v>609</v>
      </c>
      <c r="DJ43" s="434" t="s">
        <v>654</v>
      </c>
      <c r="DK43" s="434" t="s">
        <v>656</v>
      </c>
      <c r="DL43" s="434" t="s">
        <v>657</v>
      </c>
      <c r="DM43" s="434" t="s">
        <v>658</v>
      </c>
      <c r="DN43" s="434" t="s">
        <v>660</v>
      </c>
      <c r="DO43" s="434" t="s">
        <v>661</v>
      </c>
      <c r="DP43" s="434" t="s">
        <v>662</v>
      </c>
      <c r="DQ43" s="434" t="s">
        <v>664</v>
      </c>
      <c r="DR43" s="434" t="s">
        <v>665</v>
      </c>
      <c r="DS43" s="434" t="s">
        <v>681</v>
      </c>
      <c r="DT43" s="434" t="s">
        <v>683</v>
      </c>
      <c r="DU43" s="434" t="s">
        <v>684</v>
      </c>
      <c r="DV43" s="434" t="s">
        <v>686</v>
      </c>
      <c r="DW43" s="434" t="s">
        <v>688</v>
      </c>
      <c r="DX43" s="434" t="s">
        <v>689</v>
      </c>
      <c r="DY43" s="434" t="s">
        <v>690</v>
      </c>
      <c r="DZ43" s="434" t="s">
        <v>692</v>
      </c>
      <c r="EA43" s="434" t="s">
        <v>693</v>
      </c>
      <c r="EB43" s="434" t="s">
        <v>695</v>
      </c>
      <c r="EC43" s="434" t="s">
        <v>697</v>
      </c>
      <c r="ED43" s="434" t="s">
        <v>698</v>
      </c>
      <c r="EE43" s="434" t="s">
        <v>699</v>
      </c>
      <c r="EF43" s="434" t="s">
        <v>703</v>
      </c>
      <c r="EG43" s="434" t="s">
        <v>704</v>
      </c>
      <c r="EH43" s="434" t="s">
        <v>707</v>
      </c>
      <c r="EI43" s="434" t="s">
        <v>709</v>
      </c>
      <c r="EJ43" s="434" t="s">
        <v>710</v>
      </c>
      <c r="EK43" s="434" t="s">
        <v>711</v>
      </c>
      <c r="EL43" s="434" t="s">
        <v>713</v>
      </c>
      <c r="EM43" s="434" t="s">
        <v>714</v>
      </c>
      <c r="EN43" s="434" t="s">
        <v>715</v>
      </c>
      <c r="EO43" s="434" t="s">
        <v>718</v>
      </c>
      <c r="EP43" s="434" t="s">
        <v>719</v>
      </c>
      <c r="EQ43" s="434" t="s">
        <v>720</v>
      </c>
      <c r="ER43" s="434" t="s">
        <v>722</v>
      </c>
      <c r="ES43" s="434" t="s">
        <v>723</v>
      </c>
      <c r="ET43" s="434" t="s">
        <v>725</v>
      </c>
      <c r="EU43" s="434" t="s">
        <v>727</v>
      </c>
      <c r="EV43" s="434" t="s">
        <v>728</v>
      </c>
      <c r="EW43" s="434" t="s">
        <v>729</v>
      </c>
      <c r="EX43" s="434" t="s">
        <v>731</v>
      </c>
      <c r="EY43" s="434" t="s">
        <v>732</v>
      </c>
      <c r="EZ43" s="434" t="s">
        <v>733</v>
      </c>
      <c r="FA43" s="434" t="s">
        <v>735</v>
      </c>
      <c r="FB43" s="434" t="s">
        <v>736</v>
      </c>
      <c r="FC43" s="434" t="s">
        <v>737</v>
      </c>
      <c r="FD43" s="434" t="s">
        <v>739</v>
      </c>
      <c r="FE43" s="434" t="s">
        <v>740</v>
      </c>
      <c r="FF43" s="434" t="s">
        <v>742</v>
      </c>
      <c r="FG43" s="434" t="s">
        <v>744</v>
      </c>
      <c r="FH43" s="434" t="s">
        <v>745</v>
      </c>
      <c r="FI43" s="434" t="s">
        <v>746</v>
      </c>
      <c r="FJ43" s="434" t="s">
        <v>748</v>
      </c>
      <c r="FK43" s="434" t="s">
        <v>750</v>
      </c>
      <c r="FL43" s="434" t="s">
        <v>751</v>
      </c>
      <c r="FM43" s="434" t="s">
        <v>754</v>
      </c>
      <c r="FN43" s="434" t="s">
        <v>758</v>
      </c>
      <c r="FO43" s="434" t="s">
        <v>759</v>
      </c>
      <c r="FP43" s="434" t="s">
        <v>761</v>
      </c>
      <c r="FQ43" s="434" t="s">
        <v>762</v>
      </c>
      <c r="FR43" s="434" t="s">
        <v>764</v>
      </c>
      <c r="FS43" s="434" t="s">
        <v>766</v>
      </c>
      <c r="FT43" s="434" t="s">
        <v>767</v>
      </c>
      <c r="FU43" s="434" t="s">
        <v>768</v>
      </c>
      <c r="FV43" s="434" t="s">
        <v>770</v>
      </c>
      <c r="FW43" s="434" t="s">
        <v>771</v>
      </c>
      <c r="FX43" s="434" t="s">
        <v>772</v>
      </c>
      <c r="FY43" s="434" t="s">
        <v>774</v>
      </c>
      <c r="FZ43" s="434" t="s">
        <v>776</v>
      </c>
      <c r="GA43" s="434" t="s">
        <v>777</v>
      </c>
      <c r="GB43" s="434" t="s">
        <v>779</v>
      </c>
      <c r="GC43" s="434" t="s">
        <v>780</v>
      </c>
      <c r="GD43" s="434" t="s">
        <v>782</v>
      </c>
      <c r="GE43" s="434" t="s">
        <v>784</v>
      </c>
      <c r="GF43" s="434" t="s">
        <v>785</v>
      </c>
      <c r="GG43" s="434" t="s">
        <v>787</v>
      </c>
      <c r="GH43" s="434" t="s">
        <v>790</v>
      </c>
      <c r="GI43" s="434" t="s">
        <v>792</v>
      </c>
      <c r="GJ43" s="434" t="s">
        <v>793</v>
      </c>
      <c r="GK43" s="434" t="s">
        <v>795</v>
      </c>
      <c r="GL43" s="434" t="s">
        <v>796</v>
      </c>
      <c r="GM43" s="434" t="s">
        <v>798</v>
      </c>
      <c r="GN43" s="434" t="s">
        <v>800</v>
      </c>
      <c r="GO43" s="434" t="s">
        <v>801</v>
      </c>
      <c r="GP43" s="434" t="s">
        <v>803</v>
      </c>
      <c r="GQ43" s="434" t="s">
        <v>805</v>
      </c>
      <c r="GR43" s="434" t="s">
        <v>806</v>
      </c>
      <c r="GS43" s="434" t="s">
        <v>807</v>
      </c>
      <c r="GT43" s="434" t="s">
        <v>809</v>
      </c>
      <c r="GU43" s="434" t="s">
        <v>810</v>
      </c>
      <c r="GV43" s="434" t="s">
        <v>811</v>
      </c>
      <c r="GW43" s="434" t="s">
        <v>813</v>
      </c>
      <c r="GX43" s="434" t="s">
        <v>814</v>
      </c>
      <c r="GY43" s="434" t="s">
        <v>815</v>
      </c>
      <c r="GZ43" s="434" t="s">
        <v>817</v>
      </c>
      <c r="HA43" s="434" t="s">
        <v>818</v>
      </c>
      <c r="HB43" s="434" t="s">
        <v>820</v>
      </c>
      <c r="HC43" s="434" t="s">
        <v>822</v>
      </c>
      <c r="HD43" s="434" t="s">
        <v>824</v>
      </c>
      <c r="HE43" s="434" t="s">
        <v>825</v>
      </c>
      <c r="HF43" s="434" t="s">
        <v>827</v>
      </c>
      <c r="HG43" s="434" t="s">
        <v>828</v>
      </c>
      <c r="HH43" s="434" t="s">
        <v>830</v>
      </c>
      <c r="HI43" s="434" t="s">
        <v>832</v>
      </c>
      <c r="HJ43" s="434" t="s">
        <v>834</v>
      </c>
      <c r="HK43" s="434" t="s">
        <v>835</v>
      </c>
      <c r="HL43" s="434" t="s">
        <v>837</v>
      </c>
      <c r="HM43" s="434" t="s">
        <v>838</v>
      </c>
      <c r="HN43" s="434" t="s">
        <v>840</v>
      </c>
      <c r="HO43" s="434" t="s">
        <v>843</v>
      </c>
      <c r="HP43" s="289"/>
      <c r="HQ43" s="289"/>
      <c r="HR43" s="289"/>
      <c r="HS43" s="289"/>
    </row>
    <row r="44" spans="1:228" s="5" customFormat="1" ht="12.75" customHeight="1" x14ac:dyDescent="0.25">
      <c r="A44" s="31" t="s">
        <v>106</v>
      </c>
      <c r="B44" s="318" t="s">
        <v>106</v>
      </c>
      <c r="C44" s="172" t="s">
        <v>92</v>
      </c>
      <c r="D44" s="142">
        <v>209.45602508000002</v>
      </c>
      <c r="E44" s="142">
        <v>232.75458222869946</v>
      </c>
      <c r="F44" s="142">
        <v>534.79267385000003</v>
      </c>
      <c r="G44" s="142">
        <v>586.05809470999998</v>
      </c>
      <c r="H44" s="142">
        <v>1191.81851297</v>
      </c>
      <c r="I44" s="137">
        <v>1173.7649116499999</v>
      </c>
      <c r="J44" s="137">
        <v>1272.4798502799999</v>
      </c>
      <c r="K44" s="137">
        <v>1410.60814755</v>
      </c>
      <c r="L44" s="137">
        <v>1418.5166060700001</v>
      </c>
      <c r="M44" s="137">
        <v>1489.6908820199999</v>
      </c>
      <c r="N44" s="137">
        <v>1612.22866316</v>
      </c>
      <c r="O44" s="137">
        <v>1795.60126292</v>
      </c>
      <c r="P44" s="137">
        <v>1869.35309738</v>
      </c>
      <c r="Q44" s="137">
        <v>1943.1301223500004</v>
      </c>
      <c r="R44" s="137">
        <v>1914.6411517400004</v>
      </c>
      <c r="S44" s="137">
        <v>1911.6442368100004</v>
      </c>
      <c r="T44" s="137">
        <v>2033.1431930599999</v>
      </c>
      <c r="U44" s="142">
        <v>2290.3796080999996</v>
      </c>
      <c r="V44" s="142">
        <v>2316.8772492199992</v>
      </c>
      <c r="W44" s="142">
        <v>2457.45835493</v>
      </c>
      <c r="X44" s="142">
        <v>2581.2858018599995</v>
      </c>
      <c r="Y44" s="142">
        <v>2624.4480432900004</v>
      </c>
      <c r="Z44" s="142">
        <v>2694.2295354399994</v>
      </c>
      <c r="AA44" s="142">
        <v>2821.8850508800001</v>
      </c>
      <c r="AB44" s="142">
        <v>2969.7172814</v>
      </c>
      <c r="AC44" s="142">
        <v>2987.4649479599998</v>
      </c>
      <c r="AD44" s="142">
        <v>3084.6495176600001</v>
      </c>
      <c r="AE44" s="142">
        <v>3249.7711346000001</v>
      </c>
      <c r="AF44" s="142">
        <v>3459.0672238000002</v>
      </c>
      <c r="AG44" s="142">
        <v>4102.42217179</v>
      </c>
      <c r="AH44" s="142">
        <v>3954.4890645099999</v>
      </c>
      <c r="AI44" s="142">
        <v>4112.8281462599998</v>
      </c>
      <c r="AJ44" s="142">
        <v>4388.1368933399999</v>
      </c>
      <c r="AK44" s="142">
        <v>4622.4352699199999</v>
      </c>
      <c r="AL44" s="142">
        <v>4853.0046388800001</v>
      </c>
      <c r="AM44" s="142">
        <v>4927.6839914000002</v>
      </c>
      <c r="AN44" s="142">
        <v>5034.3504649699998</v>
      </c>
      <c r="AO44" s="142">
        <v>5060.2292712300004</v>
      </c>
      <c r="AP44" s="142">
        <v>5170.8116770099996</v>
      </c>
      <c r="AQ44" s="142">
        <v>5321.8972967099999</v>
      </c>
      <c r="AR44" s="142">
        <v>5568.35157248</v>
      </c>
      <c r="AS44" s="142">
        <v>5601.2805044899997</v>
      </c>
      <c r="AT44" s="142">
        <v>5832.3378080900002</v>
      </c>
      <c r="AU44" s="142">
        <v>5764.7663835799995</v>
      </c>
      <c r="AV44" s="142">
        <v>5756.82244851</v>
      </c>
      <c r="AW44" s="142">
        <v>5920.2325458699997</v>
      </c>
      <c r="AX44" s="142">
        <v>6199.4549521999998</v>
      </c>
      <c r="AY44" s="142">
        <v>6277.9952140699997</v>
      </c>
      <c r="AZ44" s="142">
        <v>5973.65647266</v>
      </c>
      <c r="BA44" s="142">
        <v>6456.7974762000003</v>
      </c>
      <c r="BB44" s="142">
        <v>6428.3963406700004</v>
      </c>
      <c r="BC44" s="142">
        <v>6825.6951118099996</v>
      </c>
      <c r="BD44" s="142">
        <v>7051.2769107900003</v>
      </c>
      <c r="BE44" s="142">
        <v>7481.6922211299998</v>
      </c>
      <c r="BF44" s="142">
        <v>7613.3645287400004</v>
      </c>
      <c r="BG44" s="142">
        <v>8160.0027174699999</v>
      </c>
      <c r="BH44" s="142">
        <v>8429.4252416100007</v>
      </c>
      <c r="BI44" s="142">
        <v>8436.4839874999998</v>
      </c>
      <c r="BJ44" s="142">
        <v>8905.7672824300007</v>
      </c>
      <c r="BK44" s="142">
        <v>9045.6471993300001</v>
      </c>
      <c r="BL44" s="142">
        <v>9495.0506354999998</v>
      </c>
      <c r="BM44" s="142">
        <v>10004.30315899</v>
      </c>
      <c r="BN44" s="142">
        <v>10603.63680755</v>
      </c>
      <c r="BO44" s="142">
        <v>10425.33280201</v>
      </c>
      <c r="BP44" s="142">
        <v>10670.537533909999</v>
      </c>
      <c r="BQ44" s="142">
        <v>10782.43727427</v>
      </c>
      <c r="BR44" s="142">
        <v>11100.090384270001</v>
      </c>
      <c r="BS44" s="142">
        <v>11554.43471075</v>
      </c>
      <c r="BT44" s="142">
        <v>11471.28102294</v>
      </c>
      <c r="BU44" s="142">
        <v>11644.339919149999</v>
      </c>
      <c r="BV44" s="142">
        <v>11984.87885895</v>
      </c>
      <c r="BW44" s="142">
        <v>12303.71705363</v>
      </c>
      <c r="BX44" s="142">
        <v>12652.793286849999</v>
      </c>
      <c r="BY44" s="142">
        <v>12854.11094466</v>
      </c>
      <c r="BZ44" s="142">
        <v>13098.558469359999</v>
      </c>
      <c r="CA44" s="142">
        <v>13587.48868165</v>
      </c>
      <c r="CB44" s="142">
        <v>14164.64674595</v>
      </c>
      <c r="CC44" s="142">
        <v>14422.25186104</v>
      </c>
      <c r="CD44" s="142">
        <v>14607.875789580001</v>
      </c>
      <c r="CE44" s="142">
        <v>14990.25043831</v>
      </c>
      <c r="CF44" s="142">
        <v>15034.484560319999</v>
      </c>
      <c r="CG44" s="142">
        <v>15265.60622691</v>
      </c>
      <c r="CH44" s="142">
        <v>15414.345944639999</v>
      </c>
      <c r="CI44" s="142">
        <v>16059.681850700001</v>
      </c>
      <c r="CJ44" s="142">
        <v>16564.965387780001</v>
      </c>
      <c r="CK44" s="142">
        <v>16895.018333659998</v>
      </c>
      <c r="CL44" s="142">
        <v>17144.958917870001</v>
      </c>
      <c r="CM44" s="142">
        <v>17663.24179792</v>
      </c>
      <c r="CN44" s="142">
        <v>17725.03189047</v>
      </c>
      <c r="CO44" s="142">
        <v>18390.308437209998</v>
      </c>
      <c r="CP44" s="142">
        <v>18531.4556572</v>
      </c>
      <c r="CQ44" s="142">
        <v>18824.369216989999</v>
      </c>
      <c r="CR44" s="142">
        <v>19086.939767979999</v>
      </c>
      <c r="CS44" s="142">
        <v>19348.67353951</v>
      </c>
      <c r="CT44" s="142">
        <v>19608.774571419999</v>
      </c>
      <c r="CU44" s="142">
        <v>19900.582330969999</v>
      </c>
      <c r="CV44" s="142">
        <v>19984.01181149</v>
      </c>
      <c r="CW44" s="142">
        <v>20212.88667924</v>
      </c>
      <c r="CX44" s="142">
        <v>20834.67970302</v>
      </c>
      <c r="CY44" s="142">
        <v>21450.415026539999</v>
      </c>
      <c r="CZ44" s="142">
        <v>21629.624980339999</v>
      </c>
      <c r="DA44" s="142">
        <v>21841.72055228</v>
      </c>
      <c r="DB44" s="142">
        <v>21955.362462239998</v>
      </c>
      <c r="DC44" s="142">
        <v>22304.819018350001</v>
      </c>
      <c r="DD44" s="142">
        <v>22487.592581239998</v>
      </c>
      <c r="DE44" s="142">
        <v>22854.238341190001</v>
      </c>
      <c r="DF44" s="142">
        <v>24728.56529518</v>
      </c>
      <c r="DG44" s="142">
        <v>24923.616180609999</v>
      </c>
      <c r="DH44" s="142">
        <v>25253.284040009999</v>
      </c>
      <c r="DI44" s="142">
        <v>25356.2096299</v>
      </c>
      <c r="DJ44" s="142">
        <v>25585.668368499999</v>
      </c>
      <c r="DK44" s="142">
        <v>25908.1</v>
      </c>
      <c r="DL44" s="142">
        <v>26822.2</v>
      </c>
      <c r="DM44" s="142">
        <v>26574.821614420001</v>
      </c>
      <c r="DN44" s="142">
        <v>26848.2</v>
      </c>
      <c r="DO44" s="142">
        <v>27302.5</v>
      </c>
      <c r="DP44" s="142">
        <v>27432.799999999999</v>
      </c>
      <c r="DQ44" s="142">
        <v>27705.3</v>
      </c>
      <c r="DR44" s="142">
        <v>27995</v>
      </c>
      <c r="DS44" s="142">
        <v>28281.9</v>
      </c>
      <c r="DT44" s="142">
        <v>28700.799999999999</v>
      </c>
      <c r="DU44" s="142">
        <v>28754.9</v>
      </c>
      <c r="DV44" s="142">
        <v>28971.7</v>
      </c>
      <c r="DW44" s="142">
        <v>28856.2</v>
      </c>
      <c r="DX44" s="142">
        <v>29040.799999999999</v>
      </c>
      <c r="DY44" s="142">
        <v>29235.8</v>
      </c>
      <c r="DZ44" s="142">
        <v>29670.2</v>
      </c>
      <c r="EA44" s="142">
        <v>29984.9</v>
      </c>
      <c r="EB44" s="142">
        <v>30953.5</v>
      </c>
      <c r="EC44" s="142">
        <v>30155.9</v>
      </c>
      <c r="ED44" s="142">
        <v>30686.9</v>
      </c>
      <c r="EE44" s="142">
        <v>31113.200000000001</v>
      </c>
      <c r="EF44" s="142">
        <v>31367.5</v>
      </c>
      <c r="EG44" s="142">
        <v>31655.4</v>
      </c>
      <c r="EH44" s="142">
        <v>32063.3</v>
      </c>
      <c r="EI44" s="142">
        <v>31817.3</v>
      </c>
      <c r="EJ44" s="142">
        <v>32004.6</v>
      </c>
      <c r="EK44" s="142">
        <v>32074.3</v>
      </c>
      <c r="EL44" s="142">
        <v>32438.9</v>
      </c>
      <c r="EM44" s="142">
        <v>32807.199999999997</v>
      </c>
      <c r="EN44" s="142">
        <v>33397.4</v>
      </c>
      <c r="EO44" s="142">
        <v>33645.300000000003</v>
      </c>
      <c r="EP44" s="142">
        <v>33760.800000000003</v>
      </c>
      <c r="EQ44" s="142">
        <v>34275.1</v>
      </c>
      <c r="ER44" s="142">
        <v>34884.9</v>
      </c>
      <c r="ES44" s="142">
        <v>34809.199999999997</v>
      </c>
      <c r="ET44" s="142">
        <v>34947.9</v>
      </c>
      <c r="EU44" s="142">
        <v>36340.9</v>
      </c>
      <c r="EV44" s="142">
        <v>36104.199999999997</v>
      </c>
      <c r="EW44" s="142">
        <v>36212.800000000003</v>
      </c>
      <c r="EX44" s="142">
        <v>36327.9</v>
      </c>
      <c r="EY44" s="142">
        <v>36928.699999999997</v>
      </c>
      <c r="EZ44" s="142">
        <v>37427.800000000003</v>
      </c>
      <c r="FA44" s="142">
        <v>37962.5</v>
      </c>
      <c r="FB44" s="142">
        <v>38278.199999999997</v>
      </c>
      <c r="FC44" s="142">
        <v>39064.199999999997</v>
      </c>
      <c r="FD44" s="142">
        <v>39604.5</v>
      </c>
      <c r="FE44" s="142">
        <v>39578.199999999997</v>
      </c>
      <c r="FF44" s="142">
        <v>39462.699999999997</v>
      </c>
      <c r="FG44" s="142">
        <v>38475.9</v>
      </c>
      <c r="FH44" s="142">
        <v>38551.800000000003</v>
      </c>
      <c r="FI44" s="142">
        <v>38658</v>
      </c>
      <c r="FJ44" s="142">
        <v>38576.300000000003</v>
      </c>
      <c r="FK44" s="142">
        <v>38811.4</v>
      </c>
      <c r="FL44" s="142">
        <v>39144</v>
      </c>
      <c r="FM44" s="142">
        <v>39140.800000000003</v>
      </c>
      <c r="FN44" s="142">
        <v>39305.699999999997</v>
      </c>
      <c r="FO44" s="142">
        <v>39526.5</v>
      </c>
      <c r="FP44" s="142">
        <v>40277.1</v>
      </c>
      <c r="FQ44" s="142">
        <v>40503.93</v>
      </c>
      <c r="FR44" s="142">
        <v>40965.4</v>
      </c>
      <c r="FS44" s="142">
        <v>40235</v>
      </c>
      <c r="FT44" s="142">
        <v>40366.5</v>
      </c>
      <c r="FU44" s="142">
        <v>40495.199999999997</v>
      </c>
      <c r="FV44" s="142">
        <v>40658.400000000001</v>
      </c>
      <c r="FW44" s="142">
        <v>40984.369801549998</v>
      </c>
      <c r="FX44" s="142">
        <v>41842.5</v>
      </c>
      <c r="FY44" s="142">
        <v>41890.300000000003</v>
      </c>
      <c r="FZ44" s="142">
        <v>41733.199999999997</v>
      </c>
      <c r="GA44" s="142">
        <v>41958.400000000001</v>
      </c>
      <c r="GB44" s="142">
        <v>42335</v>
      </c>
      <c r="GC44" s="142">
        <v>43413.8</v>
      </c>
      <c r="GD44" s="142">
        <v>42826.8</v>
      </c>
      <c r="GE44" s="142">
        <v>41911.4</v>
      </c>
      <c r="GF44" s="142">
        <v>42128.1</v>
      </c>
      <c r="GG44" s="142">
        <v>42396.5</v>
      </c>
      <c r="GH44" s="142">
        <v>40719.9</v>
      </c>
      <c r="GI44" s="142">
        <v>40829</v>
      </c>
      <c r="GJ44" s="142">
        <v>40078.5</v>
      </c>
      <c r="GK44" s="142">
        <v>40126.9</v>
      </c>
      <c r="GL44" s="142">
        <v>39691</v>
      </c>
      <c r="GM44" s="142">
        <v>40419.9</v>
      </c>
      <c r="GN44" s="142">
        <v>40887</v>
      </c>
      <c r="GO44" s="142">
        <v>41212.400000000001</v>
      </c>
      <c r="GP44" s="142">
        <v>41603.699999999997</v>
      </c>
      <c r="GQ44" s="142">
        <v>41459.599999999999</v>
      </c>
      <c r="GR44" s="142">
        <v>41924.6</v>
      </c>
      <c r="GS44" s="142">
        <v>40784.199999999997</v>
      </c>
      <c r="GT44" s="142">
        <v>41103.199999999997</v>
      </c>
      <c r="GU44" s="142">
        <v>41259.599999999999</v>
      </c>
      <c r="GV44" s="142">
        <v>41475.9</v>
      </c>
      <c r="GW44" s="142">
        <v>41794.400000000001</v>
      </c>
      <c r="GX44" s="142">
        <v>41298.5</v>
      </c>
      <c r="GY44" s="142">
        <v>41731.9</v>
      </c>
      <c r="GZ44" s="142">
        <v>42119.8</v>
      </c>
      <c r="HA44" s="142">
        <v>42657.599999999999</v>
      </c>
      <c r="HB44" s="142">
        <v>43609</v>
      </c>
      <c r="HC44" s="142">
        <v>44164.4</v>
      </c>
      <c r="HD44" s="142">
        <v>45480.9</v>
      </c>
      <c r="HE44" s="142">
        <v>46534.8</v>
      </c>
      <c r="HF44" s="142">
        <v>47550.1</v>
      </c>
      <c r="HG44" s="142">
        <v>48254.1</v>
      </c>
      <c r="HH44" s="142">
        <v>8908.9599999999991</v>
      </c>
      <c r="HI44" s="142">
        <v>47407</v>
      </c>
      <c r="HJ44" s="142">
        <v>47087.42</v>
      </c>
      <c r="HK44" s="142">
        <v>44966.5</v>
      </c>
      <c r="HL44" s="142">
        <v>44292.5</v>
      </c>
      <c r="HM44" s="142">
        <v>43686.9</v>
      </c>
      <c r="HN44" s="142">
        <v>43712.88</v>
      </c>
      <c r="HO44" s="142">
        <v>43607.12</v>
      </c>
      <c r="HP44" s="579"/>
      <c r="HQ44" s="289"/>
      <c r="HR44" s="289"/>
      <c r="HS44" s="289"/>
    </row>
    <row r="45" spans="1:228" s="5" customFormat="1" ht="12.75" customHeight="1" x14ac:dyDescent="0.25">
      <c r="A45" s="425" t="s">
        <v>107</v>
      </c>
      <c r="B45" s="426" t="s">
        <v>107</v>
      </c>
      <c r="C45" s="427" t="s">
        <v>92</v>
      </c>
      <c r="D45" s="198">
        <v>16.7971775</v>
      </c>
      <c r="E45" s="198">
        <v>16.926184499999998</v>
      </c>
      <c r="F45" s="198">
        <v>175.16492776727398</v>
      </c>
      <c r="G45" s="198">
        <v>230.94222713481514</v>
      </c>
      <c r="H45" s="198">
        <v>770.27558083702672</v>
      </c>
      <c r="I45" s="136">
        <v>820.64574832000005</v>
      </c>
      <c r="J45" s="136">
        <v>869.57521580000002</v>
      </c>
      <c r="K45" s="136">
        <v>875.80680591999999</v>
      </c>
      <c r="L45" s="136">
        <v>1028.74520925</v>
      </c>
      <c r="M45" s="136">
        <v>1090.2714090300001</v>
      </c>
      <c r="N45" s="136">
        <v>1091.66128895</v>
      </c>
      <c r="O45" s="136">
        <v>1108.30615253</v>
      </c>
      <c r="P45" s="136">
        <v>1187.4009321599999</v>
      </c>
      <c r="Q45" s="136">
        <v>1226.78593628</v>
      </c>
      <c r="R45" s="136">
        <v>1273.1200903399997</v>
      </c>
      <c r="S45" s="136">
        <v>1280.1198765800002</v>
      </c>
      <c r="T45" s="136">
        <v>1273.2086960100003</v>
      </c>
      <c r="U45" s="198">
        <v>1322.68247913</v>
      </c>
      <c r="V45" s="198">
        <v>1416.5332988600003</v>
      </c>
      <c r="W45" s="198">
        <v>1391.70164507</v>
      </c>
      <c r="X45" s="198">
        <v>1365.5245418099994</v>
      </c>
      <c r="Y45" s="198">
        <v>1378.37981937</v>
      </c>
      <c r="Z45" s="198">
        <v>1539.8170457800006</v>
      </c>
      <c r="AA45" s="198">
        <v>1626.3552788200002</v>
      </c>
      <c r="AB45" s="198">
        <v>1692.00599684956</v>
      </c>
      <c r="AC45" s="198">
        <v>1931.0697179830001</v>
      </c>
      <c r="AD45" s="198">
        <v>1954.9452444999999</v>
      </c>
      <c r="AE45" s="198">
        <v>1973.53594707</v>
      </c>
      <c r="AF45" s="198">
        <v>1986.9453989900001</v>
      </c>
      <c r="AG45" s="198">
        <v>1629.15187664</v>
      </c>
      <c r="AH45" s="198">
        <v>1945.79128799</v>
      </c>
      <c r="AI45" s="198">
        <v>1983.1357122700001</v>
      </c>
      <c r="AJ45" s="198">
        <v>1992.95378185</v>
      </c>
      <c r="AK45" s="198">
        <v>2006.4874895400001</v>
      </c>
      <c r="AL45" s="198">
        <v>1959.165438</v>
      </c>
      <c r="AM45" s="198">
        <v>2002.8693106200001</v>
      </c>
      <c r="AN45" s="198">
        <v>2188.01243733</v>
      </c>
      <c r="AO45" s="198">
        <v>2394.2519737100001</v>
      </c>
      <c r="AP45" s="198">
        <v>2523.7727252200002</v>
      </c>
      <c r="AQ45" s="198">
        <v>2600.8095241599999</v>
      </c>
      <c r="AR45" s="198">
        <v>2601.5204712200002</v>
      </c>
      <c r="AS45" s="198">
        <v>2761.37942118</v>
      </c>
      <c r="AT45" s="198">
        <v>2861.2798103199998</v>
      </c>
      <c r="AU45" s="198">
        <v>3098.43700997</v>
      </c>
      <c r="AV45" s="198">
        <v>3258.8104899099999</v>
      </c>
      <c r="AW45" s="198">
        <v>3350.20300193</v>
      </c>
      <c r="AX45" s="198">
        <v>3345.36153027</v>
      </c>
      <c r="AY45" s="198">
        <v>3423.3687132</v>
      </c>
      <c r="AZ45" s="198">
        <v>3938.4975494800001</v>
      </c>
      <c r="BA45" s="198">
        <v>3647.2222022599999</v>
      </c>
      <c r="BB45" s="198">
        <v>3848.7107926799999</v>
      </c>
      <c r="BC45" s="198">
        <v>3728.3631595799998</v>
      </c>
      <c r="BD45" s="198">
        <v>3481.6632427099998</v>
      </c>
      <c r="BE45" s="198">
        <v>3516.3082331199998</v>
      </c>
      <c r="BF45" s="198">
        <v>3615.3712778600002</v>
      </c>
      <c r="BG45" s="198">
        <v>3173.78146492</v>
      </c>
      <c r="BH45" s="198">
        <v>3181.3540572100001</v>
      </c>
      <c r="BI45" s="198">
        <v>3181.9462908199998</v>
      </c>
      <c r="BJ45" s="198">
        <v>2997.4883852799999</v>
      </c>
      <c r="BK45" s="198">
        <v>3109.9004820599998</v>
      </c>
      <c r="BL45" s="198">
        <v>2998.1944990100001</v>
      </c>
      <c r="BM45" s="198">
        <v>3036.8353547699999</v>
      </c>
      <c r="BN45" s="198">
        <v>2958.1434107099999</v>
      </c>
      <c r="BO45" s="198">
        <v>3028.2728572000001</v>
      </c>
      <c r="BP45" s="198">
        <v>3023.4579893700002</v>
      </c>
      <c r="BQ45" s="198">
        <v>3244.2162578900002</v>
      </c>
      <c r="BR45" s="198">
        <v>3179.8291913899998</v>
      </c>
      <c r="BS45" s="198">
        <v>3244.5433491399999</v>
      </c>
      <c r="BT45" s="198">
        <v>3414.5281407399998</v>
      </c>
      <c r="BU45" s="198">
        <v>3333.9175083</v>
      </c>
      <c r="BV45" s="198">
        <v>3378.65114442</v>
      </c>
      <c r="BW45" s="198">
        <v>3220.6742315800002</v>
      </c>
      <c r="BX45" s="198">
        <v>3713.2432251999999</v>
      </c>
      <c r="BY45" s="198">
        <v>3523.5926623700002</v>
      </c>
      <c r="BZ45" s="198">
        <v>3540.0321758800001</v>
      </c>
      <c r="CA45" s="198">
        <v>3497.9662939</v>
      </c>
      <c r="CB45" s="198">
        <v>3194.0480644099998</v>
      </c>
      <c r="CC45" s="198">
        <v>3243.3707798199998</v>
      </c>
      <c r="CD45" s="198">
        <v>3239.97372864</v>
      </c>
      <c r="CE45" s="198">
        <v>3092.8589867400001</v>
      </c>
      <c r="CF45" s="198">
        <v>3122.91891029</v>
      </c>
      <c r="CG45" s="198">
        <v>3124.6377985899999</v>
      </c>
      <c r="CH45" s="198">
        <v>3115.10100031</v>
      </c>
      <c r="CI45" s="198">
        <v>2790.18508518</v>
      </c>
      <c r="CJ45" s="198">
        <v>2672.5230827</v>
      </c>
      <c r="CK45" s="198">
        <v>2707.9561494499999</v>
      </c>
      <c r="CL45" s="198">
        <v>2717.9153271099999</v>
      </c>
      <c r="CM45" s="198">
        <v>2597.7255188399999</v>
      </c>
      <c r="CN45" s="198">
        <v>2694.7043747299999</v>
      </c>
      <c r="CO45" s="198">
        <v>2488.42740645</v>
      </c>
      <c r="CP45" s="198">
        <v>2919.6141198</v>
      </c>
      <c r="CQ45" s="198">
        <v>2958.5024491499998</v>
      </c>
      <c r="CR45" s="198">
        <v>2995.8397113699998</v>
      </c>
      <c r="CS45" s="198">
        <v>3036.08854668</v>
      </c>
      <c r="CT45" s="198">
        <v>3058.9576744300002</v>
      </c>
      <c r="CU45" s="198">
        <v>3137.1800754199999</v>
      </c>
      <c r="CV45" s="198">
        <v>3293.6441298999998</v>
      </c>
      <c r="CW45" s="198">
        <v>3318.8221287299998</v>
      </c>
      <c r="CX45" s="198">
        <v>3249.5886091000002</v>
      </c>
      <c r="CY45" s="198">
        <v>3406.8358899</v>
      </c>
      <c r="CZ45" s="198">
        <v>3414.8821379199999</v>
      </c>
      <c r="DA45" s="198">
        <v>3431.7943664600002</v>
      </c>
      <c r="DB45" s="198">
        <v>3443.9030444800001</v>
      </c>
      <c r="DC45" s="198">
        <v>3533.1791598599998</v>
      </c>
      <c r="DD45" s="198">
        <v>3559.8363860899999</v>
      </c>
      <c r="DE45" s="198">
        <v>3548.41849404</v>
      </c>
      <c r="DF45" s="198">
        <v>3620.6254633200001</v>
      </c>
      <c r="DG45" s="198">
        <v>3600.39273486</v>
      </c>
      <c r="DH45" s="198">
        <v>3700.7087967100001</v>
      </c>
      <c r="DI45" s="198">
        <v>3768.9779508000001</v>
      </c>
      <c r="DJ45" s="198">
        <v>3790.6487203500001</v>
      </c>
      <c r="DK45" s="198">
        <v>3798.7</v>
      </c>
      <c r="DL45" s="198">
        <v>3811.8</v>
      </c>
      <c r="DM45" s="198">
        <v>3876.0568905</v>
      </c>
      <c r="DN45" s="198">
        <v>3925</v>
      </c>
      <c r="DO45" s="198">
        <v>3921.8</v>
      </c>
      <c r="DP45" s="198">
        <v>3937.5</v>
      </c>
      <c r="DQ45" s="198">
        <v>3939.8</v>
      </c>
      <c r="DR45" s="198">
        <v>4136.8</v>
      </c>
      <c r="DS45" s="198">
        <v>4132.6000000000004</v>
      </c>
      <c r="DT45" s="198">
        <v>4159.6000000000004</v>
      </c>
      <c r="DU45" s="198">
        <v>4183.5</v>
      </c>
      <c r="DV45" s="198">
        <v>4207.6000000000004</v>
      </c>
      <c r="DW45" s="198">
        <v>4418.8</v>
      </c>
      <c r="DX45" s="198">
        <v>4405.3999999999996</v>
      </c>
      <c r="DY45" s="198">
        <v>4402.6000000000004</v>
      </c>
      <c r="DZ45" s="198">
        <v>4349.6000000000004</v>
      </c>
      <c r="EA45" s="198">
        <v>4355.5</v>
      </c>
      <c r="EB45" s="198">
        <v>4325.2</v>
      </c>
      <c r="EC45" s="198">
        <v>4626.6000000000004</v>
      </c>
      <c r="ED45" s="198">
        <v>4584.5</v>
      </c>
      <c r="EE45" s="198">
        <v>4617.7</v>
      </c>
      <c r="EF45" s="198">
        <v>4604.3</v>
      </c>
      <c r="EG45" s="198">
        <v>4651.3</v>
      </c>
      <c r="EH45" s="198">
        <v>4644.7</v>
      </c>
      <c r="EI45" s="198">
        <v>5016.1000000000004</v>
      </c>
      <c r="EJ45" s="198">
        <v>5036</v>
      </c>
      <c r="EK45" s="198">
        <v>5278.7</v>
      </c>
      <c r="EL45" s="198">
        <v>5337.7</v>
      </c>
      <c r="EM45" s="198">
        <v>5347.4</v>
      </c>
      <c r="EN45" s="198">
        <v>5166</v>
      </c>
      <c r="EO45" s="198">
        <v>5152.3999999999996</v>
      </c>
      <c r="EP45" s="198">
        <v>5183.3999999999996</v>
      </c>
      <c r="EQ45" s="198">
        <v>5005.6000000000004</v>
      </c>
      <c r="ER45" s="198">
        <v>5015</v>
      </c>
      <c r="ES45" s="198">
        <v>5184.8</v>
      </c>
      <c r="ET45" s="198">
        <v>5351.6</v>
      </c>
      <c r="EU45" s="198">
        <v>5353.8</v>
      </c>
      <c r="EV45" s="198">
        <v>5394.2</v>
      </c>
      <c r="EW45" s="198">
        <v>5458.8</v>
      </c>
      <c r="EX45" s="198">
        <v>5801.7</v>
      </c>
      <c r="EY45" s="198">
        <v>5786.4</v>
      </c>
      <c r="EZ45" s="198">
        <v>5803.3</v>
      </c>
      <c r="FA45" s="198">
        <v>5591.1</v>
      </c>
      <c r="FB45" s="198">
        <v>5705.2</v>
      </c>
      <c r="FC45" s="198">
        <v>5732.3</v>
      </c>
      <c r="FD45" s="198">
        <v>5754.8</v>
      </c>
      <c r="FE45" s="198">
        <v>6025.1</v>
      </c>
      <c r="FF45" s="198">
        <v>6266.7</v>
      </c>
      <c r="FG45" s="198">
        <v>6286.7</v>
      </c>
      <c r="FH45" s="198">
        <v>6311.2</v>
      </c>
      <c r="FI45" s="198">
        <v>6637</v>
      </c>
      <c r="FJ45" s="198">
        <v>6676.9</v>
      </c>
      <c r="FK45" s="198">
        <v>6726.1</v>
      </c>
      <c r="FL45" s="198">
        <v>6785.9</v>
      </c>
      <c r="FM45" s="198">
        <v>6777</v>
      </c>
      <c r="FN45" s="198">
        <v>6813.7</v>
      </c>
      <c r="FO45" s="198">
        <v>6829.1</v>
      </c>
      <c r="FP45" s="198">
        <v>6845.7</v>
      </c>
      <c r="FQ45" s="198">
        <v>6840.68</v>
      </c>
      <c r="FR45" s="198">
        <v>6626.7</v>
      </c>
      <c r="FS45" s="198">
        <v>7540.2</v>
      </c>
      <c r="FT45" s="198">
        <v>7580.7</v>
      </c>
      <c r="FU45" s="198">
        <v>7583.4</v>
      </c>
      <c r="FV45" s="198">
        <v>7605.5</v>
      </c>
      <c r="FW45" s="198">
        <v>7621.0722917000003</v>
      </c>
      <c r="FX45" s="198">
        <v>7061.3</v>
      </c>
      <c r="FY45" s="198">
        <v>6973.7</v>
      </c>
      <c r="FZ45" s="198">
        <v>7067.7</v>
      </c>
      <c r="GA45" s="198">
        <v>7019.7</v>
      </c>
      <c r="GB45" s="198">
        <v>6834</v>
      </c>
      <c r="GC45" s="198">
        <v>6862.5</v>
      </c>
      <c r="GD45" s="198">
        <v>6790.2</v>
      </c>
      <c r="GE45" s="198">
        <v>7010.4</v>
      </c>
      <c r="GF45" s="198">
        <v>7013.7</v>
      </c>
      <c r="GG45" s="198">
        <v>7123</v>
      </c>
      <c r="GH45" s="198">
        <v>7141.6</v>
      </c>
      <c r="GI45" s="198">
        <v>7339.1</v>
      </c>
      <c r="GJ45" s="198">
        <v>7166.8</v>
      </c>
      <c r="GK45" s="198">
        <v>7141.4</v>
      </c>
      <c r="GL45" s="198">
        <v>7203</v>
      </c>
      <c r="GM45" s="198">
        <v>7269.7</v>
      </c>
      <c r="GN45" s="198">
        <v>7378.9</v>
      </c>
      <c r="GO45" s="198">
        <v>7532.3</v>
      </c>
      <c r="GP45" s="198">
        <v>7943.6</v>
      </c>
      <c r="GQ45" s="198">
        <v>8295.2000000000007</v>
      </c>
      <c r="GR45" s="198">
        <v>8508.5</v>
      </c>
      <c r="GS45" s="198">
        <v>10313.799999999999</v>
      </c>
      <c r="GT45" s="198">
        <v>10722.7</v>
      </c>
      <c r="GU45" s="198">
        <v>10850.1</v>
      </c>
      <c r="GV45" s="198">
        <v>10865.6</v>
      </c>
      <c r="GW45" s="198">
        <v>10835</v>
      </c>
      <c r="GX45" s="198">
        <v>11195.9</v>
      </c>
      <c r="GY45" s="198">
        <v>11227.5</v>
      </c>
      <c r="GZ45" s="198">
        <v>11711.2</v>
      </c>
      <c r="HA45" s="198">
        <v>11733.4</v>
      </c>
      <c r="HB45" s="198">
        <v>10870.3</v>
      </c>
      <c r="HC45" s="198">
        <v>10703</v>
      </c>
      <c r="HD45" s="198">
        <v>9547.7999999999993</v>
      </c>
      <c r="HE45" s="198">
        <v>9776.5</v>
      </c>
      <c r="HF45" s="198">
        <v>8742.6</v>
      </c>
      <c r="HG45" s="198">
        <v>8737.7999999999993</v>
      </c>
      <c r="HH45" s="198">
        <v>48084.54</v>
      </c>
      <c r="HI45" s="198">
        <v>9002.5</v>
      </c>
      <c r="HJ45" s="198">
        <v>9050.4599999999991</v>
      </c>
      <c r="HK45" s="198">
        <v>9097.9</v>
      </c>
      <c r="HL45" s="198">
        <v>9094.5</v>
      </c>
      <c r="HM45" s="198">
        <v>8222.5</v>
      </c>
      <c r="HN45" s="198">
        <v>8247.2099999999991</v>
      </c>
      <c r="HO45" s="198">
        <v>8751.66</v>
      </c>
      <c r="HP45" s="579"/>
      <c r="HQ45" s="289"/>
      <c r="HR45" s="289"/>
      <c r="HS45" s="289"/>
    </row>
    <row r="46" spans="1:228" s="5" customFormat="1" ht="12.75" customHeight="1" x14ac:dyDescent="0.25">
      <c r="A46" s="34" t="s">
        <v>518</v>
      </c>
      <c r="B46" s="319" t="s">
        <v>518</v>
      </c>
      <c r="C46" s="173" t="s">
        <v>92</v>
      </c>
      <c r="D46" s="144">
        <v>0</v>
      </c>
      <c r="E46" s="144">
        <v>0</v>
      </c>
      <c r="F46" s="144">
        <v>0</v>
      </c>
      <c r="G46" s="144">
        <v>0</v>
      </c>
      <c r="H46" s="144">
        <v>0</v>
      </c>
      <c r="I46" s="143">
        <v>0</v>
      </c>
      <c r="J46" s="143">
        <v>0</v>
      </c>
      <c r="K46" s="143">
        <v>0</v>
      </c>
      <c r="L46" s="143">
        <v>0</v>
      </c>
      <c r="M46" s="143">
        <v>0</v>
      </c>
      <c r="N46" s="143">
        <v>0</v>
      </c>
      <c r="O46" s="143">
        <v>0</v>
      </c>
      <c r="P46" s="143">
        <v>0</v>
      </c>
      <c r="Q46" s="143">
        <v>0</v>
      </c>
      <c r="R46" s="143">
        <v>0</v>
      </c>
      <c r="S46" s="143">
        <v>0</v>
      </c>
      <c r="T46" s="143">
        <v>0</v>
      </c>
      <c r="U46" s="144">
        <v>0</v>
      </c>
      <c r="V46" s="144">
        <v>0</v>
      </c>
      <c r="W46" s="144">
        <v>0</v>
      </c>
      <c r="X46" s="144">
        <v>0</v>
      </c>
      <c r="Y46" s="144">
        <v>0</v>
      </c>
      <c r="Z46" s="144">
        <v>0</v>
      </c>
      <c r="AA46" s="144">
        <v>0</v>
      </c>
      <c r="AB46" s="144">
        <v>0</v>
      </c>
      <c r="AC46" s="144">
        <v>0</v>
      </c>
      <c r="AD46" s="144">
        <v>0</v>
      </c>
      <c r="AE46" s="144">
        <v>0</v>
      </c>
      <c r="AF46" s="144">
        <v>0</v>
      </c>
      <c r="AG46" s="144">
        <v>0</v>
      </c>
      <c r="AH46" s="144">
        <v>0</v>
      </c>
      <c r="AI46" s="144">
        <v>0</v>
      </c>
      <c r="AJ46" s="144">
        <v>0</v>
      </c>
      <c r="AK46" s="144">
        <v>0</v>
      </c>
      <c r="AL46" s="144">
        <v>0</v>
      </c>
      <c r="AM46" s="144">
        <v>0</v>
      </c>
      <c r="AN46" s="144">
        <v>0</v>
      </c>
      <c r="AO46" s="144">
        <v>0</v>
      </c>
      <c r="AP46" s="144">
        <v>0</v>
      </c>
      <c r="AQ46" s="144">
        <v>0</v>
      </c>
      <c r="AR46" s="144">
        <v>0</v>
      </c>
      <c r="AS46" s="144">
        <v>0</v>
      </c>
      <c r="AT46" s="144">
        <v>0</v>
      </c>
      <c r="AU46" s="144">
        <v>0</v>
      </c>
      <c r="AV46" s="144">
        <v>0</v>
      </c>
      <c r="AW46" s="144">
        <v>0</v>
      </c>
      <c r="AX46" s="144">
        <v>0</v>
      </c>
      <c r="AY46" s="144">
        <v>0</v>
      </c>
      <c r="AZ46" s="144">
        <v>0</v>
      </c>
      <c r="BA46" s="144">
        <v>0</v>
      </c>
      <c r="BB46" s="144">
        <v>0</v>
      </c>
      <c r="BC46" s="144">
        <v>0</v>
      </c>
      <c r="BD46" s="144">
        <v>0</v>
      </c>
      <c r="BE46" s="144">
        <v>0</v>
      </c>
      <c r="BF46" s="144">
        <v>0</v>
      </c>
      <c r="BG46" s="144">
        <v>0</v>
      </c>
      <c r="BH46" s="144">
        <v>0</v>
      </c>
      <c r="BI46" s="144">
        <v>0</v>
      </c>
      <c r="BJ46" s="144">
        <v>0</v>
      </c>
      <c r="BK46" s="144">
        <v>0</v>
      </c>
      <c r="BL46" s="144">
        <v>0</v>
      </c>
      <c r="BM46" s="144">
        <v>0</v>
      </c>
      <c r="BN46" s="144">
        <v>0</v>
      </c>
      <c r="BO46" s="144">
        <v>0</v>
      </c>
      <c r="BP46" s="144">
        <v>0</v>
      </c>
      <c r="BQ46" s="144">
        <v>0</v>
      </c>
      <c r="BR46" s="144">
        <v>0</v>
      </c>
      <c r="BS46" s="144">
        <v>0</v>
      </c>
      <c r="BT46" s="144">
        <v>0</v>
      </c>
      <c r="BU46" s="144">
        <v>0</v>
      </c>
      <c r="BV46" s="144">
        <v>0</v>
      </c>
      <c r="BW46" s="144">
        <v>0</v>
      </c>
      <c r="BX46" s="144">
        <v>0</v>
      </c>
      <c r="BY46" s="144">
        <v>0</v>
      </c>
      <c r="BZ46" s="144">
        <v>0</v>
      </c>
      <c r="CA46" s="144">
        <v>0</v>
      </c>
      <c r="CB46" s="144">
        <v>0</v>
      </c>
      <c r="CC46" s="144">
        <v>0</v>
      </c>
      <c r="CD46" s="144">
        <v>229.27626891</v>
      </c>
      <c r="CE46" s="144">
        <v>317.54658375999998</v>
      </c>
      <c r="CF46" s="144">
        <v>493.51393113</v>
      </c>
      <c r="CG46" s="144">
        <v>488.14139913000002</v>
      </c>
      <c r="CH46" s="144">
        <v>498.3478801</v>
      </c>
      <c r="CI46" s="144">
        <v>505.96374749</v>
      </c>
      <c r="CJ46" s="144">
        <v>509.15349578000001</v>
      </c>
      <c r="CK46" s="144">
        <v>527.60515247000001</v>
      </c>
      <c r="CL46" s="144">
        <v>534.59157593999998</v>
      </c>
      <c r="CM46" s="144">
        <v>529.96197800000004</v>
      </c>
      <c r="CN46" s="144">
        <v>529.29546246999996</v>
      </c>
      <c r="CO46" s="144">
        <v>537.04725923000001</v>
      </c>
      <c r="CP46" s="144">
        <v>321.38223166</v>
      </c>
      <c r="CQ46" s="144">
        <v>330.18177627</v>
      </c>
      <c r="CR46" s="144">
        <v>338.68474531999999</v>
      </c>
      <c r="CS46" s="144">
        <v>354.60361846000001</v>
      </c>
      <c r="CT46" s="144">
        <v>358.93256109999999</v>
      </c>
      <c r="CU46" s="144">
        <v>366.77079183000001</v>
      </c>
      <c r="CV46" s="144">
        <v>376.73845779999999</v>
      </c>
      <c r="CW46" s="144">
        <v>412.52448461</v>
      </c>
      <c r="CX46" s="144">
        <v>406.38843852999997</v>
      </c>
      <c r="CY46" s="144">
        <v>121.19396496</v>
      </c>
      <c r="CZ46" s="144">
        <v>117.61755525</v>
      </c>
      <c r="DA46" s="144">
        <v>181.34242481000001</v>
      </c>
      <c r="DB46" s="144">
        <v>177.53079206000001</v>
      </c>
      <c r="DC46" s="144">
        <v>60.320628210000002</v>
      </c>
      <c r="DD46" s="144">
        <v>58.71462966</v>
      </c>
      <c r="DE46" s="144">
        <v>58.525902029999997</v>
      </c>
      <c r="DF46" s="144">
        <v>60.422686220000003</v>
      </c>
      <c r="DG46" s="144">
        <v>62.952208120000002</v>
      </c>
      <c r="DH46" s="447">
        <v>0</v>
      </c>
      <c r="DI46" s="144">
        <v>0</v>
      </c>
      <c r="DJ46" s="144" t="s">
        <v>263</v>
      </c>
      <c r="DK46" s="447" t="s">
        <v>263</v>
      </c>
      <c r="DL46" s="447" t="s">
        <v>263</v>
      </c>
      <c r="DM46" s="447" t="s">
        <v>263</v>
      </c>
      <c r="DN46" s="447" t="s">
        <v>263</v>
      </c>
      <c r="DO46" s="447" t="s">
        <v>263</v>
      </c>
      <c r="DP46" s="447" t="s">
        <v>263</v>
      </c>
      <c r="DQ46" s="447" t="s">
        <v>263</v>
      </c>
      <c r="DR46" s="447" t="s">
        <v>263</v>
      </c>
      <c r="DS46" s="447">
        <v>0</v>
      </c>
      <c r="DT46" s="447" t="s">
        <v>263</v>
      </c>
      <c r="DU46" s="447" t="s">
        <v>263</v>
      </c>
      <c r="DV46" s="447">
        <v>0</v>
      </c>
      <c r="DW46" s="447">
        <v>188.1</v>
      </c>
      <c r="DX46" s="447">
        <v>184.2</v>
      </c>
      <c r="DY46" s="447">
        <v>178.3</v>
      </c>
      <c r="DZ46" s="447">
        <v>134.19999999999999</v>
      </c>
      <c r="EA46" s="447">
        <v>167.8</v>
      </c>
      <c r="EB46" s="447">
        <v>165.1</v>
      </c>
      <c r="EC46" s="447">
        <v>166.8</v>
      </c>
      <c r="ED46" s="447">
        <v>169</v>
      </c>
      <c r="EE46" s="447">
        <v>166</v>
      </c>
      <c r="EF46" s="447">
        <v>347.6</v>
      </c>
      <c r="EG46" s="447">
        <v>332.8</v>
      </c>
      <c r="EH46" s="447">
        <v>332.3</v>
      </c>
      <c r="EI46" s="447">
        <v>322.60000000000002</v>
      </c>
      <c r="EJ46" s="447">
        <v>337</v>
      </c>
      <c r="EK46" s="447">
        <v>348.5</v>
      </c>
      <c r="EL46" s="447">
        <v>350.5</v>
      </c>
      <c r="EM46" s="447">
        <v>351</v>
      </c>
      <c r="EN46" s="447">
        <v>352.7</v>
      </c>
      <c r="EO46" s="447">
        <v>345.1</v>
      </c>
      <c r="EP46" s="447">
        <v>364.2</v>
      </c>
      <c r="EQ46" s="447">
        <v>362.4</v>
      </c>
      <c r="ER46" s="447">
        <v>364.4</v>
      </c>
      <c r="ES46" s="447">
        <v>0</v>
      </c>
      <c r="ET46" s="447">
        <v>0</v>
      </c>
      <c r="EU46" s="447">
        <v>0</v>
      </c>
      <c r="EV46" s="447">
        <v>0</v>
      </c>
      <c r="EW46" s="447">
        <v>0</v>
      </c>
      <c r="EX46" s="447">
        <v>0</v>
      </c>
      <c r="EY46" s="447">
        <v>0</v>
      </c>
      <c r="EZ46" s="447">
        <v>0</v>
      </c>
      <c r="FA46" s="447">
        <v>0</v>
      </c>
      <c r="FB46" s="447">
        <v>0</v>
      </c>
      <c r="FC46" s="447">
        <v>0</v>
      </c>
      <c r="FD46" s="447">
        <v>0</v>
      </c>
      <c r="FE46" s="447">
        <v>0</v>
      </c>
      <c r="FF46" s="447" t="s">
        <v>263</v>
      </c>
      <c r="FG46" s="447">
        <v>0</v>
      </c>
      <c r="FH46" s="447">
        <v>0</v>
      </c>
      <c r="FI46" s="447" t="s">
        <v>263</v>
      </c>
      <c r="FJ46" s="447">
        <v>0</v>
      </c>
      <c r="FK46" s="447">
        <v>0</v>
      </c>
      <c r="FL46" s="447">
        <v>0</v>
      </c>
      <c r="FM46" s="447">
        <v>0</v>
      </c>
      <c r="FN46" s="447" t="s">
        <v>263</v>
      </c>
      <c r="FO46" s="447" t="s">
        <v>263</v>
      </c>
      <c r="FP46" s="447">
        <v>0</v>
      </c>
      <c r="FQ46" s="447">
        <v>0</v>
      </c>
      <c r="FR46" s="447">
        <v>0</v>
      </c>
      <c r="FS46" s="447" t="s">
        <v>263</v>
      </c>
      <c r="FT46" s="447" t="s">
        <v>263</v>
      </c>
      <c r="FU46" s="447">
        <v>0</v>
      </c>
      <c r="FV46" s="447">
        <v>0</v>
      </c>
      <c r="FW46" s="447">
        <v>0</v>
      </c>
      <c r="FX46" s="447">
        <v>0</v>
      </c>
      <c r="FY46" s="447">
        <v>0</v>
      </c>
      <c r="FZ46" s="447">
        <v>0</v>
      </c>
      <c r="GA46" s="447">
        <v>0</v>
      </c>
      <c r="GB46" s="447">
        <v>0</v>
      </c>
      <c r="GC46" s="447" t="s">
        <v>263</v>
      </c>
      <c r="GD46" s="447">
        <v>0</v>
      </c>
      <c r="GE46" s="447">
        <v>0</v>
      </c>
      <c r="GF46" s="447">
        <v>0</v>
      </c>
      <c r="GG46" s="447" t="s">
        <v>263</v>
      </c>
      <c r="GH46" s="447" t="s">
        <v>263</v>
      </c>
      <c r="GI46" s="447" t="s">
        <v>263</v>
      </c>
      <c r="GJ46" s="447">
        <v>0</v>
      </c>
      <c r="GK46" s="447">
        <v>0</v>
      </c>
      <c r="GL46" s="447">
        <v>0</v>
      </c>
      <c r="GM46" s="447">
        <v>0</v>
      </c>
      <c r="GN46" s="447">
        <v>0</v>
      </c>
      <c r="GO46" s="447">
        <v>0</v>
      </c>
      <c r="GP46" s="447" t="s">
        <v>263</v>
      </c>
      <c r="GQ46" s="447">
        <v>0</v>
      </c>
      <c r="GR46" s="447">
        <v>0</v>
      </c>
      <c r="GS46" s="447">
        <v>0</v>
      </c>
      <c r="GT46" s="447" t="s">
        <v>263</v>
      </c>
      <c r="GU46" s="447" t="s">
        <v>263</v>
      </c>
      <c r="GV46" s="447" t="s">
        <v>263</v>
      </c>
      <c r="GW46" s="447" t="s">
        <v>263</v>
      </c>
      <c r="GX46" s="447">
        <v>0</v>
      </c>
      <c r="GY46" s="447">
        <v>0</v>
      </c>
      <c r="GZ46" s="447" t="s">
        <v>263</v>
      </c>
      <c r="HA46" s="447" t="s">
        <v>263</v>
      </c>
      <c r="HB46" s="447" t="s">
        <v>263</v>
      </c>
      <c r="HC46" s="447">
        <v>892.2</v>
      </c>
      <c r="HD46" s="447">
        <v>996.7</v>
      </c>
      <c r="HE46" s="447">
        <v>1118.31</v>
      </c>
      <c r="HF46" s="447">
        <v>1154.7</v>
      </c>
      <c r="HG46" s="447">
        <v>1506.4</v>
      </c>
      <c r="HH46" s="447">
        <v>2159.5700000000002</v>
      </c>
      <c r="HI46" s="447">
        <v>3463.7</v>
      </c>
      <c r="HJ46" s="447">
        <v>5372.36</v>
      </c>
      <c r="HK46" s="447">
        <v>7820.7</v>
      </c>
      <c r="HL46" s="447">
        <v>8731.4</v>
      </c>
      <c r="HM46" s="447">
        <v>10897.7</v>
      </c>
      <c r="HN46" s="447">
        <v>10453.469999999999</v>
      </c>
      <c r="HO46" s="447">
        <v>10074.049999999999</v>
      </c>
      <c r="HP46" s="579"/>
      <c r="HQ46" s="289"/>
      <c r="HR46" s="289"/>
      <c r="HS46" s="289"/>
    </row>
    <row r="47" spans="1:228" s="5" customFormat="1" ht="12.75" hidden="1" customHeight="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19"/>
      <c r="Z47" s="19"/>
      <c r="AA47" s="77"/>
      <c r="HO47" s="78" t="s">
        <v>91</v>
      </c>
      <c r="HP47" s="289"/>
      <c r="HQ47" s="289"/>
      <c r="HR47" s="289"/>
      <c r="HS47" s="289"/>
    </row>
    <row r="48" spans="1:228" s="5" customFormat="1" ht="12.75" customHeight="1"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19"/>
      <c r="Z48" s="19"/>
      <c r="AA48" s="77"/>
      <c r="HO48" s="78" t="s">
        <v>122</v>
      </c>
      <c r="HP48" s="289"/>
      <c r="HQ48" s="289"/>
      <c r="HR48" s="289"/>
      <c r="HS48" s="289"/>
    </row>
    <row r="49" spans="1:227" s="5" customFormat="1" ht="12.75" customHeight="1" x14ac:dyDescent="0.25">
      <c r="A49" s="18"/>
      <c r="B49" s="18"/>
      <c r="C49" s="122" t="s">
        <v>182</v>
      </c>
      <c r="D49" s="432" t="s">
        <v>526</v>
      </c>
      <c r="E49" s="122" t="s">
        <v>174</v>
      </c>
      <c r="F49" s="122" t="s">
        <v>175</v>
      </c>
      <c r="G49" s="122" t="s">
        <v>171</v>
      </c>
      <c r="H49" s="122" t="s">
        <v>176</v>
      </c>
      <c r="I49" s="122" t="s">
        <v>177</v>
      </c>
      <c r="J49" s="122" t="s">
        <v>172</v>
      </c>
      <c r="K49" s="122" t="s">
        <v>178</v>
      </c>
      <c r="L49" s="122" t="s">
        <v>179</v>
      </c>
      <c r="M49" s="122" t="s">
        <v>173</v>
      </c>
      <c r="N49" s="122" t="s">
        <v>180</v>
      </c>
      <c r="O49" s="122" t="s">
        <v>181</v>
      </c>
      <c r="P49" s="432" t="s">
        <v>527</v>
      </c>
      <c r="Q49" s="122" t="s">
        <v>157</v>
      </c>
      <c r="R49" s="122" t="s">
        <v>158</v>
      </c>
      <c r="S49" s="122" t="s">
        <v>159</v>
      </c>
      <c r="T49" s="122" t="s">
        <v>160</v>
      </c>
      <c r="U49" s="122" t="s">
        <v>153</v>
      </c>
      <c r="V49" s="122" t="s">
        <v>154</v>
      </c>
      <c r="W49" s="122" t="s">
        <v>161</v>
      </c>
      <c r="X49" s="122" t="s">
        <v>162</v>
      </c>
      <c r="Y49" s="122" t="s">
        <v>163</v>
      </c>
      <c r="Z49" s="122" t="s">
        <v>164</v>
      </c>
      <c r="AA49" s="122" t="s">
        <v>165</v>
      </c>
      <c r="AB49" s="432" t="s">
        <v>528</v>
      </c>
      <c r="AC49" s="122" t="s">
        <v>167</v>
      </c>
      <c r="AD49" s="122" t="s">
        <v>168</v>
      </c>
      <c r="AE49" s="122" t="s">
        <v>169</v>
      </c>
      <c r="AF49" s="122" t="s">
        <v>170</v>
      </c>
      <c r="AG49" s="122" t="s">
        <v>315</v>
      </c>
      <c r="AH49" s="122" t="s">
        <v>352</v>
      </c>
      <c r="AI49" s="122" t="s">
        <v>208</v>
      </c>
      <c r="AJ49" s="122" t="s">
        <v>95</v>
      </c>
      <c r="AK49" s="122" t="s">
        <v>35</v>
      </c>
      <c r="AL49" s="122" t="s">
        <v>19</v>
      </c>
      <c r="AM49" s="122" t="s">
        <v>25</v>
      </c>
      <c r="AN49" s="432" t="s">
        <v>529</v>
      </c>
      <c r="AO49" s="122" t="s">
        <v>349</v>
      </c>
      <c r="AP49" s="122" t="s">
        <v>341</v>
      </c>
      <c r="AQ49" s="122" t="s">
        <v>57</v>
      </c>
      <c r="AR49" s="122" t="s">
        <v>312</v>
      </c>
      <c r="AS49" s="122" t="s">
        <v>15</v>
      </c>
      <c r="AT49" s="122" t="s">
        <v>22</v>
      </c>
      <c r="AU49" s="122" t="s">
        <v>6</v>
      </c>
      <c r="AV49" s="122" t="s">
        <v>89</v>
      </c>
      <c r="AW49" s="122" t="s">
        <v>353</v>
      </c>
      <c r="AX49" s="122" t="s">
        <v>252</v>
      </c>
      <c r="AY49" s="122" t="s">
        <v>361</v>
      </c>
      <c r="AZ49" s="432" t="s">
        <v>530</v>
      </c>
      <c r="BA49" s="122" t="s">
        <v>366</v>
      </c>
      <c r="BB49" s="122" t="s">
        <v>372</v>
      </c>
      <c r="BC49" s="122" t="s">
        <v>375</v>
      </c>
      <c r="BD49" s="122" t="s">
        <v>379</v>
      </c>
      <c r="BE49" s="122" t="s">
        <v>382</v>
      </c>
      <c r="BF49" s="122" t="s">
        <v>384</v>
      </c>
      <c r="BG49" s="122" t="s">
        <v>387</v>
      </c>
      <c r="BH49" s="122" t="s">
        <v>389</v>
      </c>
      <c r="BI49" s="122" t="s">
        <v>392</v>
      </c>
      <c r="BJ49" s="122" t="s">
        <v>394</v>
      </c>
      <c r="BK49" s="122" t="s">
        <v>491</v>
      </c>
      <c r="BL49" s="432" t="s">
        <v>531</v>
      </c>
      <c r="BM49" s="122" t="s">
        <v>497</v>
      </c>
      <c r="BN49" s="122" t="s">
        <v>499</v>
      </c>
      <c r="BO49" s="122" t="s">
        <v>501</v>
      </c>
      <c r="BP49" s="122" t="s">
        <v>502</v>
      </c>
      <c r="BQ49" s="122" t="s">
        <v>504</v>
      </c>
      <c r="BR49" s="122" t="s">
        <v>507</v>
      </c>
      <c r="BS49" s="122" t="s">
        <v>508</v>
      </c>
      <c r="BT49" s="122" t="s">
        <v>509</v>
      </c>
      <c r="BU49" s="122" t="s">
        <v>510</v>
      </c>
      <c r="BV49" s="122" t="s">
        <v>511</v>
      </c>
      <c r="BW49" s="122" t="s">
        <v>513</v>
      </c>
      <c r="BX49" s="432" t="s">
        <v>532</v>
      </c>
      <c r="BY49" s="122" t="s">
        <v>536</v>
      </c>
      <c r="BZ49" s="122" t="s">
        <v>537</v>
      </c>
      <c r="CA49" s="431" t="s">
        <v>533</v>
      </c>
      <c r="CB49" s="122" t="s">
        <v>538</v>
      </c>
      <c r="CC49" s="122" t="s">
        <v>539</v>
      </c>
      <c r="CD49" s="431" t="s">
        <v>534</v>
      </c>
      <c r="CE49" s="122" t="s">
        <v>535</v>
      </c>
      <c r="CF49" s="122" t="s">
        <v>540</v>
      </c>
      <c r="CG49" s="431" t="s">
        <v>542</v>
      </c>
      <c r="CH49" s="122" t="s">
        <v>544</v>
      </c>
      <c r="CI49" s="122" t="s">
        <v>545</v>
      </c>
      <c r="CJ49" s="434" t="s">
        <v>547</v>
      </c>
      <c r="CK49" s="306" t="s">
        <v>554</v>
      </c>
      <c r="CL49" s="306" t="s">
        <v>565</v>
      </c>
      <c r="CM49" s="433" t="s">
        <v>567</v>
      </c>
      <c r="CN49" s="306" t="s">
        <v>569</v>
      </c>
      <c r="CO49" s="306" t="s">
        <v>572</v>
      </c>
      <c r="CP49" s="433" t="s">
        <v>575</v>
      </c>
      <c r="CQ49" s="306" t="s">
        <v>577</v>
      </c>
      <c r="CR49" s="306" t="s">
        <v>578</v>
      </c>
      <c r="CS49" s="433" t="s">
        <v>580</v>
      </c>
      <c r="CT49" s="306" t="s">
        <v>581</v>
      </c>
      <c r="CU49" s="306" t="s">
        <v>586</v>
      </c>
      <c r="CV49" s="434" t="s">
        <v>588</v>
      </c>
      <c r="CW49" s="306" t="s">
        <v>589</v>
      </c>
      <c r="CX49" s="306" t="s">
        <v>592</v>
      </c>
      <c r="CY49" s="433" t="s">
        <v>595</v>
      </c>
      <c r="CZ49" s="306" t="s">
        <v>596</v>
      </c>
      <c r="DA49" s="306" t="s">
        <v>597</v>
      </c>
      <c r="DB49" s="433" t="s">
        <v>599</v>
      </c>
      <c r="DC49" s="306" t="s">
        <v>600</v>
      </c>
      <c r="DD49" s="306" t="s">
        <v>602</v>
      </c>
      <c r="DE49" s="433" t="s">
        <v>604</v>
      </c>
      <c r="DF49" s="306" t="s">
        <v>605</v>
      </c>
      <c r="DG49" s="306" t="s">
        <v>606</v>
      </c>
      <c r="DH49" s="434" t="s">
        <v>608</v>
      </c>
      <c r="DI49" s="434" t="s">
        <v>609</v>
      </c>
      <c r="DJ49" s="434" t="s">
        <v>654</v>
      </c>
      <c r="DK49" s="434" t="s">
        <v>656</v>
      </c>
      <c r="DL49" s="434" t="s">
        <v>657</v>
      </c>
      <c r="DM49" s="434" t="s">
        <v>658</v>
      </c>
      <c r="DN49" s="434" t="s">
        <v>660</v>
      </c>
      <c r="DO49" s="434" t="s">
        <v>661</v>
      </c>
      <c r="DP49" s="434" t="s">
        <v>662</v>
      </c>
      <c r="DQ49" s="434" t="s">
        <v>664</v>
      </c>
      <c r="DR49" s="434" t="s">
        <v>665</v>
      </c>
      <c r="DS49" s="434" t="s">
        <v>681</v>
      </c>
      <c r="DT49" s="434" t="s">
        <v>683</v>
      </c>
      <c r="DU49" s="434" t="s">
        <v>684</v>
      </c>
      <c r="DV49" s="434" t="s">
        <v>686</v>
      </c>
      <c r="DW49" s="434" t="s">
        <v>688</v>
      </c>
      <c r="DX49" s="434" t="s">
        <v>689</v>
      </c>
      <c r="DY49" s="434" t="s">
        <v>690</v>
      </c>
      <c r="DZ49" s="434" t="s">
        <v>692</v>
      </c>
      <c r="EA49" s="434" t="s">
        <v>693</v>
      </c>
      <c r="EB49" s="434" t="s">
        <v>695</v>
      </c>
      <c r="EC49" s="434" t="s">
        <v>697</v>
      </c>
      <c r="ED49" s="434" t="s">
        <v>698</v>
      </c>
      <c r="EE49" s="434" t="s">
        <v>699</v>
      </c>
      <c r="EF49" s="434" t="s">
        <v>703</v>
      </c>
      <c r="EG49" s="434" t="s">
        <v>704</v>
      </c>
      <c r="EH49" s="434" t="s">
        <v>707</v>
      </c>
      <c r="EI49" s="434" t="s">
        <v>709</v>
      </c>
      <c r="EJ49" s="434" t="s">
        <v>710</v>
      </c>
      <c r="EK49" s="434" t="s">
        <v>711</v>
      </c>
      <c r="EL49" s="434" t="s">
        <v>713</v>
      </c>
      <c r="EM49" s="434" t="s">
        <v>714</v>
      </c>
      <c r="EN49" s="434" t="s">
        <v>715</v>
      </c>
      <c r="EO49" s="434" t="s">
        <v>718</v>
      </c>
      <c r="EP49" s="434" t="s">
        <v>719</v>
      </c>
      <c r="EQ49" s="434" t="s">
        <v>720</v>
      </c>
      <c r="ER49" s="434" t="s">
        <v>722</v>
      </c>
      <c r="ES49" s="434" t="s">
        <v>723</v>
      </c>
      <c r="ET49" s="434" t="s">
        <v>725</v>
      </c>
      <c r="EU49" s="434" t="s">
        <v>727</v>
      </c>
      <c r="EV49" s="434" t="s">
        <v>728</v>
      </c>
      <c r="EW49" s="434" t="s">
        <v>729</v>
      </c>
      <c r="EX49" s="434" t="s">
        <v>731</v>
      </c>
      <c r="EY49" s="434" t="s">
        <v>732</v>
      </c>
      <c r="EZ49" s="434" t="s">
        <v>733</v>
      </c>
      <c r="FA49" s="434" t="s">
        <v>735</v>
      </c>
      <c r="FB49" s="434" t="s">
        <v>736</v>
      </c>
      <c r="FC49" s="434" t="s">
        <v>737</v>
      </c>
      <c r="FD49" s="434" t="s">
        <v>739</v>
      </c>
      <c r="FE49" s="434" t="s">
        <v>740</v>
      </c>
      <c r="FF49" s="434" t="s">
        <v>742</v>
      </c>
      <c r="FG49" s="434" t="s">
        <v>744</v>
      </c>
      <c r="FH49" s="434" t="s">
        <v>745</v>
      </c>
      <c r="FI49" s="434" t="s">
        <v>746</v>
      </c>
      <c r="FJ49" s="434" t="s">
        <v>748</v>
      </c>
      <c r="FK49" s="434" t="s">
        <v>750</v>
      </c>
      <c r="FL49" s="434" t="s">
        <v>751</v>
      </c>
      <c r="FM49" s="434" t="s">
        <v>754</v>
      </c>
      <c r="FN49" s="434" t="s">
        <v>758</v>
      </c>
      <c r="FO49" s="434" t="s">
        <v>759</v>
      </c>
      <c r="FP49" s="434" t="s">
        <v>761</v>
      </c>
      <c r="FQ49" s="434" t="s">
        <v>762</v>
      </c>
      <c r="FR49" s="434" t="s">
        <v>764</v>
      </c>
      <c r="FS49" s="434" t="s">
        <v>766</v>
      </c>
      <c r="FT49" s="434" t="s">
        <v>767</v>
      </c>
      <c r="FU49" s="434" t="s">
        <v>768</v>
      </c>
      <c r="FV49" s="434" t="s">
        <v>770</v>
      </c>
      <c r="FW49" s="434" t="s">
        <v>771</v>
      </c>
      <c r="FX49" s="434" t="s">
        <v>772</v>
      </c>
      <c r="FY49" s="434" t="s">
        <v>774</v>
      </c>
      <c r="FZ49" s="434" t="s">
        <v>776</v>
      </c>
      <c r="GA49" s="434" t="s">
        <v>777</v>
      </c>
      <c r="GB49" s="434" t="s">
        <v>779</v>
      </c>
      <c r="GC49" s="434" t="s">
        <v>780</v>
      </c>
      <c r="GD49" s="434" t="s">
        <v>782</v>
      </c>
      <c r="GE49" s="434" t="s">
        <v>784</v>
      </c>
      <c r="GF49" s="434" t="s">
        <v>785</v>
      </c>
      <c r="GG49" s="434" t="s">
        <v>787</v>
      </c>
      <c r="GH49" s="434" t="s">
        <v>790</v>
      </c>
      <c r="GI49" s="434" t="s">
        <v>792</v>
      </c>
      <c r="GJ49" s="434" t="s">
        <v>793</v>
      </c>
      <c r="GK49" s="434" t="s">
        <v>795</v>
      </c>
      <c r="GL49" s="434" t="s">
        <v>796</v>
      </c>
      <c r="GM49" s="434" t="s">
        <v>798</v>
      </c>
      <c r="GN49" s="434" t="s">
        <v>800</v>
      </c>
      <c r="GO49" s="434" t="s">
        <v>801</v>
      </c>
      <c r="GP49" s="434" t="s">
        <v>803</v>
      </c>
      <c r="GQ49" s="434" t="s">
        <v>805</v>
      </c>
      <c r="GR49" s="434" t="s">
        <v>806</v>
      </c>
      <c r="GS49" s="434" t="s">
        <v>807</v>
      </c>
      <c r="GT49" s="434" t="s">
        <v>809</v>
      </c>
      <c r="GU49" s="434" t="s">
        <v>810</v>
      </c>
      <c r="GV49" s="434" t="s">
        <v>811</v>
      </c>
      <c r="GW49" s="434" t="s">
        <v>813</v>
      </c>
      <c r="GX49" s="434" t="s">
        <v>814</v>
      </c>
      <c r="GY49" s="434" t="s">
        <v>815</v>
      </c>
      <c r="GZ49" s="434" t="s">
        <v>817</v>
      </c>
      <c r="HA49" s="434" t="s">
        <v>818</v>
      </c>
      <c r="HB49" s="434" t="s">
        <v>820</v>
      </c>
      <c r="HC49" s="434" t="s">
        <v>822</v>
      </c>
      <c r="HD49" s="434" t="s">
        <v>824</v>
      </c>
      <c r="HE49" s="434" t="s">
        <v>825</v>
      </c>
      <c r="HF49" s="434" t="s">
        <v>827</v>
      </c>
      <c r="HG49" s="434" t="s">
        <v>828</v>
      </c>
      <c r="HH49" s="434" t="s">
        <v>830</v>
      </c>
      <c r="HI49" s="434" t="s">
        <v>832</v>
      </c>
      <c r="HJ49" s="434" t="s">
        <v>834</v>
      </c>
      <c r="HK49" s="434" t="s">
        <v>835</v>
      </c>
      <c r="HL49" s="434" t="s">
        <v>837</v>
      </c>
      <c r="HM49" s="434" t="s">
        <v>838</v>
      </c>
      <c r="HN49" s="434" t="s">
        <v>840</v>
      </c>
      <c r="HO49" s="434" t="s">
        <v>843</v>
      </c>
      <c r="HP49" s="289"/>
      <c r="HQ49" s="289"/>
      <c r="HR49" s="289"/>
      <c r="HS49" s="289"/>
    </row>
    <row r="50" spans="1:227" s="5" customFormat="1" ht="12.75" customHeight="1" x14ac:dyDescent="0.25">
      <c r="A50" s="31" t="s">
        <v>106</v>
      </c>
      <c r="B50" s="318" t="s">
        <v>106</v>
      </c>
      <c r="C50" s="174" t="s">
        <v>92</v>
      </c>
      <c r="D50" s="146">
        <v>0.92575938237134692</v>
      </c>
      <c r="E50" s="146">
        <v>0.93220869704236442</v>
      </c>
      <c r="F50" s="146">
        <v>0.75327410063889644</v>
      </c>
      <c r="G50" s="146">
        <v>0.71732908670912199</v>
      </c>
      <c r="H50" s="146">
        <v>0.60742169131019064</v>
      </c>
      <c r="I50" s="145">
        <v>0.58852899999999997</v>
      </c>
      <c r="J50" s="145">
        <v>0.59404499999999993</v>
      </c>
      <c r="K50" s="145">
        <v>0.616954</v>
      </c>
      <c r="L50" s="145">
        <v>0.57963799999999999</v>
      </c>
      <c r="M50" s="145">
        <v>0.57740899999999995</v>
      </c>
      <c r="N50" s="145">
        <v>0.59626599999999996</v>
      </c>
      <c r="O50" s="145">
        <v>0.61833700000000003</v>
      </c>
      <c r="P50" s="145">
        <v>0.61154842009362209</v>
      </c>
      <c r="Q50" s="145">
        <v>0.6129910339612582</v>
      </c>
      <c r="R50" s="145">
        <v>0.60062250787976379</v>
      </c>
      <c r="S50" s="145">
        <v>0.59893029963910027</v>
      </c>
      <c r="T50" s="145">
        <v>0.61492038998664345</v>
      </c>
      <c r="U50" s="146">
        <v>0.63391648214269924</v>
      </c>
      <c r="V50" s="146">
        <v>0.62057928518242167</v>
      </c>
      <c r="W50" s="146">
        <v>0.63844016744692356</v>
      </c>
      <c r="X50" s="146">
        <v>0.65401820130524779</v>
      </c>
      <c r="Y50" s="146">
        <v>0.65564848985186563</v>
      </c>
      <c r="Z50" s="146">
        <v>0.63632496330819366</v>
      </c>
      <c r="AA50" s="146">
        <v>0.63438232694121977</v>
      </c>
      <c r="AB50" s="146">
        <v>0.637042</v>
      </c>
      <c r="AC50" s="146">
        <v>0.60738922277926688</v>
      </c>
      <c r="AD50" s="146">
        <v>0.61208699999999994</v>
      </c>
      <c r="AE50" s="146">
        <v>0.62216300000000002</v>
      </c>
      <c r="AF50" s="146">
        <v>0.63515599999999994</v>
      </c>
      <c r="AG50" s="146">
        <v>0.71575899999999992</v>
      </c>
      <c r="AH50" s="146">
        <v>0.67022199999999998</v>
      </c>
      <c r="AI50" s="146">
        <v>0.67467999999999995</v>
      </c>
      <c r="AJ50" s="146">
        <v>0.68767299999999998</v>
      </c>
      <c r="AK50" s="146">
        <v>0.69731699999999996</v>
      </c>
      <c r="AL50" s="146">
        <v>0.71240199999999998</v>
      </c>
      <c r="AM50" s="146">
        <v>0.71101499999999995</v>
      </c>
      <c r="AN50" s="146">
        <v>0.69705899999999998</v>
      </c>
      <c r="AO50" s="146">
        <v>0.67881999999999998</v>
      </c>
      <c r="AP50" s="146">
        <v>0.67201100000000002</v>
      </c>
      <c r="AQ50" s="146">
        <v>0.671732</v>
      </c>
      <c r="AR50" s="146">
        <v>0.68157000000000001</v>
      </c>
      <c r="AS50" s="146">
        <v>0.66980000000000006</v>
      </c>
      <c r="AT50" s="146">
        <v>0.67087599999999992</v>
      </c>
      <c r="AU50" s="146">
        <v>0.65041299999999991</v>
      </c>
      <c r="AV50" s="146">
        <v>0.63854299999999997</v>
      </c>
      <c r="AW50" s="146">
        <v>0.63861400000000001</v>
      </c>
      <c r="AX50" s="146">
        <v>0.64950399999999997</v>
      </c>
      <c r="AY50" s="146">
        <v>0.64712399999999992</v>
      </c>
      <c r="AZ50" s="146">
        <v>0.60265499999999994</v>
      </c>
      <c r="BA50" s="146">
        <v>0.63903500000000002</v>
      </c>
      <c r="BB50" s="146">
        <v>0.62550899999999998</v>
      </c>
      <c r="BC50" s="146">
        <v>0.64673999999999998</v>
      </c>
      <c r="BD50" s="146">
        <v>0.669458</v>
      </c>
      <c r="BE50" s="146">
        <v>0.68027399999999993</v>
      </c>
      <c r="BF50" s="146">
        <v>0.67802499999999999</v>
      </c>
      <c r="BG50" s="146">
        <v>0.71997299999999997</v>
      </c>
      <c r="BH50" s="146">
        <v>0.72600299999999995</v>
      </c>
      <c r="BI50" s="146">
        <v>0.72612500000000002</v>
      </c>
      <c r="BJ50" s="146">
        <v>0.74818399999999996</v>
      </c>
      <c r="BK50" s="146">
        <v>0.74415799999999999</v>
      </c>
      <c r="BL50" s="146">
        <v>0.760015</v>
      </c>
      <c r="BM50" s="146">
        <v>0.76713199999999993</v>
      </c>
      <c r="BN50" s="146">
        <v>0.78187699999999993</v>
      </c>
      <c r="BO50" s="146">
        <v>0.77490999999999999</v>
      </c>
      <c r="BP50" s="146">
        <v>0.77921200000000002</v>
      </c>
      <c r="BQ50" s="146">
        <v>0.768706</v>
      </c>
      <c r="BR50" s="146">
        <v>0.77732099999999993</v>
      </c>
      <c r="BS50" s="146">
        <v>0.780752</v>
      </c>
      <c r="BT50" s="146">
        <v>0.77061899999999994</v>
      </c>
      <c r="BU50" s="146">
        <v>0.777416</v>
      </c>
      <c r="BV50" s="146">
        <v>0.78008699999999997</v>
      </c>
      <c r="BW50" s="146">
        <v>0.79254599999999997</v>
      </c>
      <c r="BX50" s="146">
        <v>0.77311599999999991</v>
      </c>
      <c r="BY50" s="146">
        <v>0.78486099999999992</v>
      </c>
      <c r="BZ50" s="146">
        <v>0.78723899999999991</v>
      </c>
      <c r="CA50" s="146">
        <v>0.79526999999999992</v>
      </c>
      <c r="CB50" s="146">
        <v>0.81599499999999991</v>
      </c>
      <c r="CC50" s="146">
        <v>0.81640000000000001</v>
      </c>
      <c r="CD50" s="146">
        <v>0.80808399999999991</v>
      </c>
      <c r="CE50" s="146">
        <v>0.81466299999999991</v>
      </c>
      <c r="CF50" s="146">
        <v>0.80609599999999992</v>
      </c>
      <c r="CG50" s="146">
        <v>0.80862299999999998</v>
      </c>
      <c r="CH50" s="146">
        <v>0.81008899999999995</v>
      </c>
      <c r="CI50" s="146">
        <v>0.82970599999999994</v>
      </c>
      <c r="CJ50" s="146">
        <v>0.83887299999999998</v>
      </c>
      <c r="CK50" s="146">
        <v>0.83927499999999999</v>
      </c>
      <c r="CL50" s="146">
        <v>0.84054499999999999</v>
      </c>
      <c r="CM50" s="146">
        <v>0.84956299999999996</v>
      </c>
      <c r="CN50" s="146">
        <v>0.84609899999999993</v>
      </c>
      <c r="CO50" s="146">
        <v>0.85871999999999993</v>
      </c>
      <c r="CP50" s="146">
        <v>0.85113499999999997</v>
      </c>
      <c r="CQ50" s="146">
        <v>0.85127900000000001</v>
      </c>
      <c r="CR50" s="146">
        <v>0.85127299999999995</v>
      </c>
      <c r="CS50" s="146">
        <v>0.85088299999999994</v>
      </c>
      <c r="CT50" s="146">
        <v>0.85157099999999997</v>
      </c>
      <c r="CU50" s="146">
        <v>0.85028899999999996</v>
      </c>
      <c r="CV50" s="146">
        <v>0.844835</v>
      </c>
      <c r="CW50" s="146">
        <v>0.84415899999999999</v>
      </c>
      <c r="CX50" s="146">
        <v>0.85071799999999997</v>
      </c>
      <c r="CY50" s="146">
        <v>0.85875699999999999</v>
      </c>
      <c r="CZ50" s="146">
        <v>0.85961299999999996</v>
      </c>
      <c r="DA50" s="146">
        <v>0.85805500000000001</v>
      </c>
      <c r="DB50" s="146">
        <v>0.85841099999999992</v>
      </c>
      <c r="DC50" s="146">
        <v>0.86124400000000001</v>
      </c>
      <c r="DD50" s="146">
        <v>0.86138700000000001</v>
      </c>
      <c r="DE50" s="146">
        <v>0.86368400000000001</v>
      </c>
      <c r="DF50" s="146">
        <v>0.87042399999999998</v>
      </c>
      <c r="DG50" s="146">
        <v>0.87185499999999994</v>
      </c>
      <c r="DH50" s="146">
        <v>0.87218799999999996</v>
      </c>
      <c r="DI50" s="146">
        <v>0.87059799999999998</v>
      </c>
      <c r="DJ50" s="146">
        <v>0.87095299999999998</v>
      </c>
      <c r="DK50" s="146">
        <v>0.872</v>
      </c>
      <c r="DL50" s="146">
        <v>0.876</v>
      </c>
      <c r="DM50" s="146">
        <v>0.87271299999999996</v>
      </c>
      <c r="DN50" s="146">
        <v>0.872</v>
      </c>
      <c r="DO50" s="146">
        <v>0.874</v>
      </c>
      <c r="DP50" s="146">
        <v>0.874</v>
      </c>
      <c r="DQ50" s="146">
        <v>0.876</v>
      </c>
      <c r="DR50" s="146">
        <v>0.871</v>
      </c>
      <c r="DS50" s="146">
        <v>0.873</v>
      </c>
      <c r="DT50" s="146">
        <v>0.873</v>
      </c>
      <c r="DU50" s="146">
        <v>0.873</v>
      </c>
      <c r="DV50" s="146">
        <v>0.873</v>
      </c>
      <c r="DW50" s="146">
        <v>0.86199999999999999</v>
      </c>
      <c r="DX50" s="146">
        <v>0.86399999999999999</v>
      </c>
      <c r="DY50" s="146">
        <v>0.86499999999999999</v>
      </c>
      <c r="DZ50" s="146">
        <v>0.86899999999999999</v>
      </c>
      <c r="EA50" s="146">
        <v>0.86899999999999999</v>
      </c>
      <c r="EB50" s="146">
        <v>0.873</v>
      </c>
      <c r="EC50" s="146">
        <v>0.86299999999999999</v>
      </c>
      <c r="ED50" s="146">
        <v>0.86599999999999999</v>
      </c>
      <c r="EE50" s="146">
        <v>0.86699999999999999</v>
      </c>
      <c r="EF50" s="146">
        <v>0.86399999999999999</v>
      </c>
      <c r="EG50" s="146">
        <v>0.86399999999999999</v>
      </c>
      <c r="EH50" s="146">
        <v>0.86599999999999999</v>
      </c>
      <c r="EI50" s="146">
        <v>0.85599999999999998</v>
      </c>
      <c r="EJ50" s="146">
        <v>0.85599999999999998</v>
      </c>
      <c r="EK50" s="146">
        <v>0.85099999999999998</v>
      </c>
      <c r="EL50" s="146">
        <v>0.85099999999999998</v>
      </c>
      <c r="EM50" s="146">
        <v>0.85199999999999998</v>
      </c>
      <c r="EN50" s="146">
        <v>0.85799999999999998</v>
      </c>
      <c r="EO50" s="146">
        <v>0.86</v>
      </c>
      <c r="EP50" s="146">
        <v>0.85899999999999999</v>
      </c>
      <c r="EQ50" s="146">
        <v>0.86499999999999999</v>
      </c>
      <c r="ER50" s="146">
        <v>0.86599999999999999</v>
      </c>
      <c r="ES50" s="146">
        <v>0.87</v>
      </c>
      <c r="ET50" s="146">
        <v>0.86699999999999999</v>
      </c>
      <c r="EU50" s="146">
        <v>0.872</v>
      </c>
      <c r="EV50" s="146">
        <v>0.87</v>
      </c>
      <c r="EW50" s="146">
        <v>0.86899999999999999</v>
      </c>
      <c r="EX50" s="146">
        <v>0.86199999999999999</v>
      </c>
      <c r="EY50" s="146">
        <v>0.86499999999999999</v>
      </c>
      <c r="EZ50" s="146">
        <v>0.86599999999999999</v>
      </c>
      <c r="FA50" s="146">
        <v>0.872</v>
      </c>
      <c r="FB50" s="146">
        <v>0.87</v>
      </c>
      <c r="FC50" s="146">
        <v>0.872</v>
      </c>
      <c r="FD50" s="146">
        <v>0.873</v>
      </c>
      <c r="FE50" s="146">
        <v>0.86799999999999999</v>
      </c>
      <c r="FF50" s="146">
        <v>0.86299999999999999</v>
      </c>
      <c r="FG50" s="146">
        <v>0.86</v>
      </c>
      <c r="FH50" s="146">
        <v>0.85899999999999999</v>
      </c>
      <c r="FI50" s="146">
        <v>0.85299999999999998</v>
      </c>
      <c r="FJ50" s="146">
        <v>0.85199999999999998</v>
      </c>
      <c r="FK50" s="146">
        <v>0.85199999999999998</v>
      </c>
      <c r="FL50" s="146">
        <v>0.85199999999999998</v>
      </c>
      <c r="FM50" s="146">
        <v>0.85199999999999998</v>
      </c>
      <c r="FN50" s="146">
        <v>0.85199999999999998</v>
      </c>
      <c r="FO50" s="146">
        <v>0.85299999999999998</v>
      </c>
      <c r="FP50" s="146">
        <v>0.85499999999999998</v>
      </c>
      <c r="FQ50" s="146">
        <v>0.85599999999999998</v>
      </c>
      <c r="FR50" s="146">
        <v>0.86099999999999999</v>
      </c>
      <c r="FS50" s="146">
        <v>0.84199999999999997</v>
      </c>
      <c r="FT50" s="146">
        <v>0.84199999999999997</v>
      </c>
      <c r="FU50" s="146">
        <v>0.84199999999999997</v>
      </c>
      <c r="FV50" s="146">
        <v>0.84199999999999997</v>
      </c>
      <c r="FW50" s="146">
        <v>0.84321000000000002</v>
      </c>
      <c r="FX50" s="146">
        <v>0.85599999999999998</v>
      </c>
      <c r="FY50" s="146">
        <v>0.85699999999999998</v>
      </c>
      <c r="FZ50" s="146">
        <v>0.85499999999999998</v>
      </c>
      <c r="GA50" s="146">
        <v>0.85699999999999998</v>
      </c>
      <c r="GB50" s="146">
        <v>0.86099999999999999</v>
      </c>
      <c r="GC50" s="146">
        <v>0.86399999999999999</v>
      </c>
      <c r="GD50" s="146">
        <v>0.86299999999999999</v>
      </c>
      <c r="GE50" s="146">
        <v>0.85699999999999998</v>
      </c>
      <c r="GF50" s="146">
        <v>0.85699999999999998</v>
      </c>
      <c r="GG50" s="146">
        <v>0.85599999999999998</v>
      </c>
      <c r="GH50" s="146">
        <v>0.85099999999999998</v>
      </c>
      <c r="GI50" s="146">
        <v>0.84799999999999998</v>
      </c>
      <c r="GJ50" s="146">
        <v>0.84799999999999998</v>
      </c>
      <c r="GK50" s="146">
        <v>0.84899999999999998</v>
      </c>
      <c r="GL50" s="146">
        <v>0.84599999999999997</v>
      </c>
      <c r="GM50" s="146">
        <v>0.84799999999999998</v>
      </c>
      <c r="GN50" s="146">
        <v>0.84699999999999998</v>
      </c>
      <c r="GO50" s="146">
        <v>0.84499999999999997</v>
      </c>
      <c r="GP50" s="146">
        <v>0.84</v>
      </c>
      <c r="GQ50" s="146">
        <v>0.83299999999999996</v>
      </c>
      <c r="GR50" s="146">
        <v>0.83099999999999996</v>
      </c>
      <c r="GS50" s="146">
        <v>0.79800000000000004</v>
      </c>
      <c r="GT50" s="146">
        <v>0.79300000000000004</v>
      </c>
      <c r="GU50" s="146">
        <v>0.79200000000000004</v>
      </c>
      <c r="GV50" s="146">
        <v>0.79200000000000004</v>
      </c>
      <c r="GW50" s="146">
        <v>0.79400000000000004</v>
      </c>
      <c r="GX50" s="146">
        <v>0.78700000000000003</v>
      </c>
      <c r="GY50" s="146">
        <v>0.78800000000000003</v>
      </c>
      <c r="GZ50" s="146">
        <v>0.78200000000000003</v>
      </c>
      <c r="HA50" s="146">
        <v>0.78400000000000003</v>
      </c>
      <c r="HB50" s="146">
        <v>0.79500000000000004</v>
      </c>
      <c r="HC50" s="146">
        <v>0.79200000000000004</v>
      </c>
      <c r="HD50" s="146">
        <v>0.81200000000000006</v>
      </c>
      <c r="HE50" s="146">
        <v>0.81100000000000005</v>
      </c>
      <c r="HF50" s="146">
        <v>0.82799999999999996</v>
      </c>
      <c r="HG50" s="146">
        <v>0.82499999999999996</v>
      </c>
      <c r="HH50" s="146">
        <v>0.81299999999999994</v>
      </c>
      <c r="HI50" s="146">
        <v>0.79200000000000004</v>
      </c>
      <c r="HJ50" s="146">
        <v>0.76600000000000001</v>
      </c>
      <c r="HK50" s="146">
        <v>0.72699999999999998</v>
      </c>
      <c r="HL50" s="146">
        <v>0.71299999999999997</v>
      </c>
      <c r="HM50" s="146">
        <v>0.69599999999999995</v>
      </c>
      <c r="HN50" s="146">
        <v>0.7</v>
      </c>
      <c r="HO50" s="146">
        <v>0.69899999999999995</v>
      </c>
      <c r="HP50" s="289"/>
      <c r="HQ50" s="289"/>
      <c r="HR50" s="289"/>
      <c r="HS50" s="289"/>
    </row>
    <row r="51" spans="1:227" s="5" customFormat="1" ht="12.75" customHeight="1" x14ac:dyDescent="0.25">
      <c r="A51" s="425" t="s">
        <v>107</v>
      </c>
      <c r="B51" s="426" t="s">
        <v>107</v>
      </c>
      <c r="C51" s="428" t="s">
        <v>92</v>
      </c>
      <c r="D51" s="429">
        <v>7.4240617628653235E-2</v>
      </c>
      <c r="E51" s="429">
        <v>6.7791302957635552E-2</v>
      </c>
      <c r="F51" s="429">
        <v>0.24672589936110353</v>
      </c>
      <c r="G51" s="429">
        <v>0.28267091329087796</v>
      </c>
      <c r="H51" s="429">
        <v>0.39257830868980936</v>
      </c>
      <c r="I51" s="430">
        <v>0.41147400000000001</v>
      </c>
      <c r="J51" s="430">
        <v>0.40595399999999998</v>
      </c>
      <c r="K51" s="430">
        <v>0.38304699999999997</v>
      </c>
      <c r="L51" s="430">
        <v>0.42036699999999999</v>
      </c>
      <c r="M51" s="430">
        <v>0.42259199999999997</v>
      </c>
      <c r="N51" s="430">
        <v>0.40373799999999999</v>
      </c>
      <c r="O51" s="430">
        <v>0.38166299999999997</v>
      </c>
      <c r="P51" s="430">
        <v>0.38845157990637791</v>
      </c>
      <c r="Q51" s="430">
        <v>0.38700896603874174</v>
      </c>
      <c r="R51" s="430">
        <v>0.39937749212023621</v>
      </c>
      <c r="S51" s="430">
        <v>0.40106970036089967</v>
      </c>
      <c r="T51" s="430">
        <v>0.3850796100133565</v>
      </c>
      <c r="U51" s="429">
        <v>0.36608351785730081</v>
      </c>
      <c r="V51" s="429">
        <v>0.37942071481757833</v>
      </c>
      <c r="W51" s="429">
        <v>0.36155983255307655</v>
      </c>
      <c r="X51" s="429">
        <v>0.34598179869475221</v>
      </c>
      <c r="Y51" s="429">
        <v>0.34435151014813431</v>
      </c>
      <c r="Z51" s="429">
        <v>0.36367503669180634</v>
      </c>
      <c r="AA51" s="429">
        <v>0.36561767315405863</v>
      </c>
      <c r="AB51" s="429">
        <v>0.36295699999999997</v>
      </c>
      <c r="AC51" s="429">
        <v>0.39261077722073312</v>
      </c>
      <c r="AD51" s="429">
        <v>0.38791899999999996</v>
      </c>
      <c r="AE51" s="429">
        <v>0.37783600000000001</v>
      </c>
      <c r="AF51" s="429">
        <v>0.36484699999999998</v>
      </c>
      <c r="AG51" s="429">
        <v>0.28424499999999997</v>
      </c>
      <c r="AH51" s="429">
        <v>0.32978199999999996</v>
      </c>
      <c r="AI51" s="429">
        <v>0.325318</v>
      </c>
      <c r="AJ51" s="429">
        <v>0.31232199999999999</v>
      </c>
      <c r="AK51" s="429">
        <v>0.30268800000000001</v>
      </c>
      <c r="AL51" s="429">
        <v>0.28760199999999997</v>
      </c>
      <c r="AM51" s="429">
        <v>0.28898999999999997</v>
      </c>
      <c r="AN51" s="429">
        <v>0.30294899999999997</v>
      </c>
      <c r="AO51" s="429">
        <v>0.32118399999999997</v>
      </c>
      <c r="AP51" s="429">
        <v>0.32799499999999998</v>
      </c>
      <c r="AQ51" s="429">
        <v>0.32827299999999998</v>
      </c>
      <c r="AR51" s="429">
        <v>0.31842899999999996</v>
      </c>
      <c r="AS51" s="429">
        <v>0.330206</v>
      </c>
      <c r="AT51" s="429">
        <v>0.32912599999999997</v>
      </c>
      <c r="AU51" s="429">
        <v>0.34958499999999998</v>
      </c>
      <c r="AV51" s="429">
        <v>0.361458</v>
      </c>
      <c r="AW51" s="429">
        <v>0.36138300000000001</v>
      </c>
      <c r="AX51" s="429">
        <v>0.35048799999999997</v>
      </c>
      <c r="AY51" s="429">
        <v>0.352879</v>
      </c>
      <c r="AZ51" s="429">
        <v>0.39733799999999997</v>
      </c>
      <c r="BA51" s="429">
        <v>0.36096800000000001</v>
      </c>
      <c r="BB51" s="429">
        <v>0.37449299999999996</v>
      </c>
      <c r="BC51" s="429">
        <v>0.35326399999999997</v>
      </c>
      <c r="BD51" s="429">
        <v>0.33055000000000001</v>
      </c>
      <c r="BE51" s="429">
        <v>0.31972099999999998</v>
      </c>
      <c r="BF51" s="429">
        <v>0.32197399999999998</v>
      </c>
      <c r="BG51" s="429">
        <v>0.280032</v>
      </c>
      <c r="BH51" s="429">
        <v>0.27400199999999997</v>
      </c>
      <c r="BI51" s="429">
        <v>0.27386699999999997</v>
      </c>
      <c r="BJ51" s="429">
        <v>0.25182199999999999</v>
      </c>
      <c r="BK51" s="429">
        <v>0.25584200000000001</v>
      </c>
      <c r="BL51" s="429">
        <v>0.239982</v>
      </c>
      <c r="BM51" s="429">
        <v>0.23286499999999999</v>
      </c>
      <c r="BN51" s="429">
        <v>0.21812399999999998</v>
      </c>
      <c r="BO51" s="429">
        <v>0.22508999999999998</v>
      </c>
      <c r="BP51" s="429">
        <v>0.22078699999999998</v>
      </c>
      <c r="BQ51" s="429">
        <v>0.23128899999999999</v>
      </c>
      <c r="BR51" s="429">
        <v>0.22267699999999999</v>
      </c>
      <c r="BS51" s="429">
        <v>0.21923999999999999</v>
      </c>
      <c r="BT51" s="429">
        <v>0.22938299999999998</v>
      </c>
      <c r="BU51" s="429">
        <v>0.222583</v>
      </c>
      <c r="BV51" s="429">
        <v>0.219912</v>
      </c>
      <c r="BW51" s="429">
        <v>0.20746299999999998</v>
      </c>
      <c r="BX51" s="429">
        <v>0.22688699999999998</v>
      </c>
      <c r="BY51" s="429">
        <v>0.215145</v>
      </c>
      <c r="BZ51" s="429">
        <v>0.21276099999999998</v>
      </c>
      <c r="CA51" s="429">
        <v>0.204734</v>
      </c>
      <c r="CB51" s="429">
        <v>0.184001</v>
      </c>
      <c r="CC51" s="429">
        <v>0.18359599999999998</v>
      </c>
      <c r="CD51" s="429">
        <v>0.179233</v>
      </c>
      <c r="CE51" s="429">
        <v>0.16808799999999999</v>
      </c>
      <c r="CF51" s="429">
        <v>0.16744000000000001</v>
      </c>
      <c r="CG51" s="429">
        <v>0.16551299999999999</v>
      </c>
      <c r="CH51" s="429">
        <v>0.163713</v>
      </c>
      <c r="CI51" s="429">
        <v>0.144151</v>
      </c>
      <c r="CJ51" s="429">
        <v>0.13534099999999999</v>
      </c>
      <c r="CK51" s="429">
        <v>0.134521</v>
      </c>
      <c r="CL51" s="429">
        <v>0.133244</v>
      </c>
      <c r="CM51" s="429">
        <v>0.124945</v>
      </c>
      <c r="CN51" s="429">
        <v>0.128633</v>
      </c>
      <c r="CO51" s="429">
        <v>0.116199</v>
      </c>
      <c r="CP51" s="429">
        <v>0.13409699999999999</v>
      </c>
      <c r="CQ51" s="429">
        <v>0.13378999999999999</v>
      </c>
      <c r="CR51" s="429">
        <v>0.13361399999999998</v>
      </c>
      <c r="CS51" s="429">
        <v>0.133516</v>
      </c>
      <c r="CT51" s="429">
        <v>0.13284399999999999</v>
      </c>
      <c r="CU51" s="429">
        <v>0.134043</v>
      </c>
      <c r="CV51" s="429">
        <v>0.139239</v>
      </c>
      <c r="CW51" s="429">
        <v>0.138603</v>
      </c>
      <c r="CX51" s="429">
        <v>0.132684</v>
      </c>
      <c r="CY51" s="429">
        <v>0.13639199999999999</v>
      </c>
      <c r="CZ51" s="429">
        <v>0.135717</v>
      </c>
      <c r="DA51" s="429">
        <v>0.13481899999999999</v>
      </c>
      <c r="DB51" s="429">
        <v>0.13465099999999999</v>
      </c>
      <c r="DC51" s="429">
        <v>0.13642699999999999</v>
      </c>
      <c r="DD51" s="429">
        <v>0.13635800000000001</v>
      </c>
      <c r="DE51" s="429">
        <v>0.134101</v>
      </c>
      <c r="DF51" s="429">
        <v>0.12744</v>
      </c>
      <c r="DG51" s="429">
        <v>0.125944</v>
      </c>
      <c r="DH51" s="429">
        <v>0.12781699999999999</v>
      </c>
      <c r="DI51" s="429">
        <v>0.12940599999999999</v>
      </c>
      <c r="DJ51" s="429">
        <v>0.12903599999999998</v>
      </c>
      <c r="DK51" s="429">
        <v>0.128</v>
      </c>
      <c r="DL51" s="429">
        <v>0.124</v>
      </c>
      <c r="DM51" s="429">
        <v>0.12728599999999998</v>
      </c>
      <c r="DN51" s="429">
        <v>0.128</v>
      </c>
      <c r="DO51" s="429">
        <v>0.126</v>
      </c>
      <c r="DP51" s="429">
        <v>0.126</v>
      </c>
      <c r="DQ51" s="429">
        <v>0.124</v>
      </c>
      <c r="DR51" s="429">
        <v>0.129</v>
      </c>
      <c r="DS51" s="429">
        <v>0.127</v>
      </c>
      <c r="DT51" s="429">
        <v>0.127</v>
      </c>
      <c r="DU51" s="429">
        <v>0.127</v>
      </c>
      <c r="DV51" s="429">
        <v>0.127</v>
      </c>
      <c r="DW51" s="429">
        <v>0.13200000000000001</v>
      </c>
      <c r="DX51" s="429">
        <v>0.13100000000000001</v>
      </c>
      <c r="DY51" s="429">
        <v>0.13</v>
      </c>
      <c r="DZ51" s="429">
        <v>0.127</v>
      </c>
      <c r="EA51" s="429">
        <v>0.126</v>
      </c>
      <c r="EB51" s="429">
        <v>0.122</v>
      </c>
      <c r="EC51" s="429">
        <v>0.13200000000000001</v>
      </c>
      <c r="ED51" s="429">
        <v>0.129</v>
      </c>
      <c r="EE51" s="429">
        <v>0.129</v>
      </c>
      <c r="EF51" s="429">
        <v>0.127</v>
      </c>
      <c r="EG51" s="429">
        <v>0.127</v>
      </c>
      <c r="EH51" s="429">
        <v>0.125</v>
      </c>
      <c r="EI51" s="429">
        <v>0.13499700000000001</v>
      </c>
      <c r="EJ51" s="429">
        <v>0.13500000000000001</v>
      </c>
      <c r="EK51" s="429">
        <v>0.14000000000000001</v>
      </c>
      <c r="EL51" s="429">
        <v>0.14000000000000001</v>
      </c>
      <c r="EM51" s="429">
        <v>0.13900000000000001</v>
      </c>
      <c r="EN51" s="429">
        <v>0.13300000000000001</v>
      </c>
      <c r="EO51" s="429">
        <v>0.13200000000000001</v>
      </c>
      <c r="EP51" s="429">
        <v>0.13200000000000001</v>
      </c>
      <c r="EQ51" s="429">
        <v>0.126</v>
      </c>
      <c r="ER51" s="429">
        <v>0.125</v>
      </c>
      <c r="ES51" s="429">
        <v>0.13</v>
      </c>
      <c r="ET51" s="429">
        <v>0.13300000000000001</v>
      </c>
      <c r="EU51" s="429">
        <v>0.128</v>
      </c>
      <c r="EV51" s="429">
        <v>0.13</v>
      </c>
      <c r="EW51" s="429">
        <v>0.13100000000000001</v>
      </c>
      <c r="EX51" s="429">
        <v>0.13800000000000001</v>
      </c>
      <c r="EY51" s="429">
        <v>0.13500000000000001</v>
      </c>
      <c r="EZ51" s="429">
        <v>0.13400000000000001</v>
      </c>
      <c r="FA51" s="429">
        <v>0.128</v>
      </c>
      <c r="FB51" s="429">
        <v>0.13</v>
      </c>
      <c r="FC51" s="429">
        <v>0.128</v>
      </c>
      <c r="FD51" s="429">
        <v>0.127</v>
      </c>
      <c r="FE51" s="429">
        <v>0.13200000000000001</v>
      </c>
      <c r="FF51" s="429">
        <v>0.13700000000000001</v>
      </c>
      <c r="FG51" s="429">
        <v>0.14000000000000001</v>
      </c>
      <c r="FH51" s="429">
        <v>0.14099999999999999</v>
      </c>
      <c r="FI51" s="429">
        <v>0.14699999999999999</v>
      </c>
      <c r="FJ51" s="429">
        <v>0.14799999999999999</v>
      </c>
      <c r="FK51" s="429">
        <v>0.14799999999999999</v>
      </c>
      <c r="FL51" s="429">
        <v>0.14799999999999999</v>
      </c>
      <c r="FM51" s="429">
        <v>0.14799999999999999</v>
      </c>
      <c r="FN51" s="429">
        <v>0.14799999999999999</v>
      </c>
      <c r="FO51" s="429">
        <v>0.14699999999999999</v>
      </c>
      <c r="FP51" s="429">
        <v>0.14499999999999999</v>
      </c>
      <c r="FQ51" s="429">
        <v>0.14399999999999999</v>
      </c>
      <c r="FR51" s="429">
        <v>0.13900000000000001</v>
      </c>
      <c r="FS51" s="429">
        <v>0.158</v>
      </c>
      <c r="FT51" s="429">
        <v>0.158</v>
      </c>
      <c r="FU51" s="429">
        <v>0.158</v>
      </c>
      <c r="FV51" s="429">
        <v>0.158</v>
      </c>
      <c r="FW51" s="429">
        <v>0.15679399999999999</v>
      </c>
      <c r="FX51" s="429">
        <v>0.14399999999999999</v>
      </c>
      <c r="FY51" s="429">
        <v>0.14299999999999999</v>
      </c>
      <c r="FZ51" s="429">
        <v>0.14499999999999999</v>
      </c>
      <c r="GA51" s="429">
        <v>0.14299999999999999</v>
      </c>
      <c r="GB51" s="429">
        <v>0.13900000000000001</v>
      </c>
      <c r="GC51" s="429">
        <v>0.13600000000000001</v>
      </c>
      <c r="GD51" s="429">
        <v>0.13700000000000001</v>
      </c>
      <c r="GE51" s="429">
        <v>0.14299999999999999</v>
      </c>
      <c r="GF51" s="429">
        <v>0.14299999999999999</v>
      </c>
      <c r="GG51" s="429">
        <v>0.14399999999999999</v>
      </c>
      <c r="GH51" s="429">
        <v>0.14899999999999999</v>
      </c>
      <c r="GI51" s="429">
        <v>0.152</v>
      </c>
      <c r="GJ51" s="429">
        <v>0.152</v>
      </c>
      <c r="GK51" s="429">
        <v>0.151</v>
      </c>
      <c r="GL51" s="429">
        <v>0.154</v>
      </c>
      <c r="GM51" s="429">
        <v>0.152</v>
      </c>
      <c r="GN51" s="429">
        <v>0.153</v>
      </c>
      <c r="GO51" s="429">
        <v>0.155</v>
      </c>
      <c r="GP51" s="429">
        <v>0.16</v>
      </c>
      <c r="GQ51" s="429">
        <v>0.16700000000000001</v>
      </c>
      <c r="GR51" s="429">
        <v>0.16900000000000001</v>
      </c>
      <c r="GS51" s="429">
        <v>0.20200000000000001</v>
      </c>
      <c r="GT51" s="429">
        <v>0.20699999999999999</v>
      </c>
      <c r="GU51" s="429">
        <v>0.20799999999999999</v>
      </c>
      <c r="GV51" s="429">
        <v>0.20799999999999999</v>
      </c>
      <c r="GW51" s="429">
        <v>0.20599999999999999</v>
      </c>
      <c r="GX51" s="429">
        <v>0.21299999999999999</v>
      </c>
      <c r="GY51" s="429">
        <v>0.21199999999999999</v>
      </c>
      <c r="GZ51" s="429">
        <v>0.218</v>
      </c>
      <c r="HA51" s="429">
        <v>0.216</v>
      </c>
      <c r="HB51" s="429">
        <v>0.19800000000000001</v>
      </c>
      <c r="HC51" s="429">
        <v>0.192</v>
      </c>
      <c r="HD51" s="429">
        <v>0.17</v>
      </c>
      <c r="HE51" s="429">
        <v>0.17</v>
      </c>
      <c r="HF51" s="429">
        <v>0.152</v>
      </c>
      <c r="HG51" s="429">
        <v>0.14899999999999999</v>
      </c>
      <c r="HH51" s="429">
        <v>0.151</v>
      </c>
      <c r="HI51" s="429">
        <v>0.15</v>
      </c>
      <c r="HJ51" s="429">
        <v>0.14699999999999999</v>
      </c>
      <c r="HK51" s="429">
        <v>0.14699999999999999</v>
      </c>
      <c r="HL51" s="429">
        <v>0.14599999999999999</v>
      </c>
      <c r="HM51" s="429">
        <v>0.13100000000000001</v>
      </c>
      <c r="HN51" s="429">
        <v>0.13200000000000001</v>
      </c>
      <c r="HO51" s="429">
        <v>0.14000000000000001</v>
      </c>
      <c r="HP51" s="289"/>
      <c r="HQ51" s="289"/>
      <c r="HR51" s="289"/>
      <c r="HS51" s="289"/>
    </row>
    <row r="52" spans="1:227" s="5" customFormat="1" ht="12.75" customHeight="1" x14ac:dyDescent="0.25">
      <c r="A52" s="34" t="s">
        <v>518</v>
      </c>
      <c r="B52" s="319" t="s">
        <v>518</v>
      </c>
      <c r="C52" s="175" t="s">
        <v>92</v>
      </c>
      <c r="D52" s="148">
        <v>0</v>
      </c>
      <c r="E52" s="148">
        <v>0</v>
      </c>
      <c r="F52" s="148">
        <v>0</v>
      </c>
      <c r="G52" s="148">
        <v>0</v>
      </c>
      <c r="H52" s="148">
        <v>0</v>
      </c>
      <c r="I52" s="147">
        <v>0</v>
      </c>
      <c r="J52" s="147">
        <v>0</v>
      </c>
      <c r="K52" s="147">
        <v>0</v>
      </c>
      <c r="L52" s="147">
        <v>0</v>
      </c>
      <c r="M52" s="147">
        <v>0</v>
      </c>
      <c r="N52" s="147">
        <v>0</v>
      </c>
      <c r="O52" s="147">
        <v>0</v>
      </c>
      <c r="P52" s="147">
        <v>0</v>
      </c>
      <c r="Q52" s="147">
        <v>0</v>
      </c>
      <c r="R52" s="147">
        <v>0</v>
      </c>
      <c r="S52" s="147">
        <v>0</v>
      </c>
      <c r="T52" s="147">
        <v>0</v>
      </c>
      <c r="U52" s="148">
        <v>0</v>
      </c>
      <c r="V52" s="148">
        <v>0</v>
      </c>
      <c r="W52" s="148">
        <v>0</v>
      </c>
      <c r="X52" s="148">
        <v>0</v>
      </c>
      <c r="Y52" s="148">
        <v>0</v>
      </c>
      <c r="Z52" s="148">
        <v>0</v>
      </c>
      <c r="AA52" s="148">
        <v>0</v>
      </c>
      <c r="AB52" s="148">
        <v>0</v>
      </c>
      <c r="AC52" s="148">
        <v>0</v>
      </c>
      <c r="AD52" s="148">
        <v>0</v>
      </c>
      <c r="AE52" s="148">
        <v>0</v>
      </c>
      <c r="AF52" s="148">
        <v>0</v>
      </c>
      <c r="AG52" s="148">
        <v>0</v>
      </c>
      <c r="AH52" s="148">
        <v>0</v>
      </c>
      <c r="AI52" s="148">
        <v>0</v>
      </c>
      <c r="AJ52" s="148">
        <v>0</v>
      </c>
      <c r="AK52" s="148">
        <v>0</v>
      </c>
      <c r="AL52" s="148">
        <v>0</v>
      </c>
      <c r="AM52" s="148">
        <v>0</v>
      </c>
      <c r="AN52" s="148">
        <v>0</v>
      </c>
      <c r="AO52" s="148">
        <v>0</v>
      </c>
      <c r="AP52" s="148">
        <v>0</v>
      </c>
      <c r="AQ52" s="148">
        <v>0</v>
      </c>
      <c r="AR52" s="148">
        <v>0</v>
      </c>
      <c r="AS52" s="148">
        <v>0</v>
      </c>
      <c r="AT52" s="148">
        <v>0</v>
      </c>
      <c r="AU52" s="148">
        <v>0</v>
      </c>
      <c r="AV52" s="148">
        <v>0</v>
      </c>
      <c r="AW52" s="148">
        <v>0</v>
      </c>
      <c r="AX52" s="148">
        <v>0</v>
      </c>
      <c r="AY52" s="148">
        <v>0</v>
      </c>
      <c r="AZ52" s="148">
        <v>0</v>
      </c>
      <c r="BA52" s="148">
        <v>0</v>
      </c>
      <c r="BB52" s="148">
        <v>0</v>
      </c>
      <c r="BC52" s="148">
        <v>0</v>
      </c>
      <c r="BD52" s="148">
        <v>0</v>
      </c>
      <c r="BE52" s="148">
        <v>0</v>
      </c>
      <c r="BF52" s="148">
        <v>0</v>
      </c>
      <c r="BG52" s="148">
        <v>0</v>
      </c>
      <c r="BH52" s="148">
        <v>0</v>
      </c>
      <c r="BI52" s="148">
        <v>0</v>
      </c>
      <c r="BJ52" s="148">
        <v>0</v>
      </c>
      <c r="BK52" s="148">
        <v>0</v>
      </c>
      <c r="BL52" s="148">
        <v>0</v>
      </c>
      <c r="BM52" s="148">
        <v>0</v>
      </c>
      <c r="BN52" s="148">
        <v>0</v>
      </c>
      <c r="BO52" s="148">
        <v>0</v>
      </c>
      <c r="BP52" s="148">
        <v>0</v>
      </c>
      <c r="BQ52" s="148">
        <v>0</v>
      </c>
      <c r="BR52" s="148">
        <v>0</v>
      </c>
      <c r="BS52" s="148">
        <v>0</v>
      </c>
      <c r="BT52" s="148">
        <v>0</v>
      </c>
      <c r="BU52" s="148">
        <v>0</v>
      </c>
      <c r="BV52" s="148">
        <v>0</v>
      </c>
      <c r="BW52" s="148">
        <v>0</v>
      </c>
      <c r="BX52" s="148">
        <v>0</v>
      </c>
      <c r="BY52" s="148">
        <v>0</v>
      </c>
      <c r="BZ52" s="148">
        <v>0</v>
      </c>
      <c r="CA52" s="148">
        <v>0</v>
      </c>
      <c r="CB52" s="148">
        <v>0</v>
      </c>
      <c r="CC52" s="148">
        <v>0</v>
      </c>
      <c r="CD52" s="148">
        <v>1.2683999999999999E-2</v>
      </c>
      <c r="CE52" s="148">
        <v>1.7256999999999998E-2</v>
      </c>
      <c r="CF52" s="148">
        <v>2.6459999999999997E-2</v>
      </c>
      <c r="CG52" s="148">
        <v>2.5856999999999998E-2</v>
      </c>
      <c r="CH52" s="148">
        <v>2.6190999999999999E-2</v>
      </c>
      <c r="CI52" s="148">
        <v>2.614E-2</v>
      </c>
      <c r="CJ52" s="148">
        <v>2.5783999999999998E-2</v>
      </c>
      <c r="CK52" s="148">
        <v>2.6209E-2</v>
      </c>
      <c r="CL52" s="148">
        <v>2.6209E-2</v>
      </c>
      <c r="CM52" s="148">
        <v>2.5489999999999999E-2</v>
      </c>
      <c r="CN52" s="148">
        <v>2.5266E-2</v>
      </c>
      <c r="CO52" s="148">
        <v>2.5076999999999999E-2</v>
      </c>
      <c r="CP52" s="148">
        <v>1.4761E-2</v>
      </c>
      <c r="CQ52" s="148">
        <v>1.4931999999999999E-2</v>
      </c>
      <c r="CR52" s="148">
        <v>1.5104999999999999E-2</v>
      </c>
      <c r="CS52" s="148">
        <v>1.5593999999999998E-2</v>
      </c>
      <c r="CT52" s="148">
        <v>1.5587999999999999E-2</v>
      </c>
      <c r="CU52" s="148">
        <v>1.5671000000000001E-2</v>
      </c>
      <c r="CV52" s="148">
        <v>1.5927E-2</v>
      </c>
      <c r="CW52" s="148">
        <v>1.7228999999999998E-2</v>
      </c>
      <c r="CX52" s="148">
        <v>1.6593999999999998E-2</v>
      </c>
      <c r="CY52" s="148">
        <v>4.8519999999999995E-3</v>
      </c>
      <c r="CZ52" s="148">
        <v>4.6740000000000002E-3</v>
      </c>
      <c r="DA52" s="148">
        <v>7.1239999999999993E-3</v>
      </c>
      <c r="DB52" s="148">
        <v>6.9409999999999993E-3</v>
      </c>
      <c r="DC52" s="148">
        <v>2.3289999999999999E-3</v>
      </c>
      <c r="DD52" s="148">
        <v>2.2489999999999997E-3</v>
      </c>
      <c r="DE52" s="148">
        <v>2.212E-3</v>
      </c>
      <c r="DF52" s="148">
        <v>2.127E-3</v>
      </c>
      <c r="DG52" s="148">
        <v>2.202E-3</v>
      </c>
      <c r="DH52" s="148">
        <v>0</v>
      </c>
      <c r="DI52" s="148">
        <v>0</v>
      </c>
      <c r="DJ52" s="148" t="s">
        <v>263</v>
      </c>
      <c r="DK52" s="448" t="s">
        <v>263</v>
      </c>
      <c r="DL52" s="448" t="s">
        <v>263</v>
      </c>
      <c r="DM52" s="448" t="s">
        <v>263</v>
      </c>
      <c r="DN52" s="448" t="s">
        <v>263</v>
      </c>
      <c r="DO52" s="448" t="s">
        <v>263</v>
      </c>
      <c r="DP52" s="448" t="s">
        <v>263</v>
      </c>
      <c r="DQ52" s="448" t="s">
        <v>263</v>
      </c>
      <c r="DR52" s="448" t="s">
        <v>263</v>
      </c>
      <c r="DS52" s="448">
        <v>0</v>
      </c>
      <c r="DT52" s="448" t="s">
        <v>263</v>
      </c>
      <c r="DU52" s="448" t="s">
        <v>263</v>
      </c>
      <c r="DV52" s="448">
        <v>0</v>
      </c>
      <c r="DW52" s="448">
        <v>6.0000000000000001E-3</v>
      </c>
      <c r="DX52" s="448">
        <v>5.0000000000000001E-3</v>
      </c>
      <c r="DY52" s="448">
        <v>5.0000000000000001E-3</v>
      </c>
      <c r="DZ52" s="448">
        <v>4.0000000000000001E-3</v>
      </c>
      <c r="EA52" s="448">
        <v>5.0000000000000001E-3</v>
      </c>
      <c r="EB52" s="448">
        <v>5.0000000000000001E-3</v>
      </c>
      <c r="EC52" s="448">
        <v>5.0000000000000001E-3</v>
      </c>
      <c r="ED52" s="448">
        <v>5.0000000000000001E-3</v>
      </c>
      <c r="EE52" s="448">
        <v>5.0000000000000001E-3</v>
      </c>
      <c r="EF52" s="448">
        <v>0.01</v>
      </c>
      <c r="EG52" s="448">
        <v>8.9999999999999993E-3</v>
      </c>
      <c r="EH52" s="448">
        <v>8.9999999999999993E-3</v>
      </c>
      <c r="EI52" s="448">
        <v>8.6809999999999995E-3</v>
      </c>
      <c r="EJ52" s="448">
        <v>8.9999999999999993E-3</v>
      </c>
      <c r="EK52" s="448">
        <v>8.9999999999999993E-3</v>
      </c>
      <c r="EL52" s="448">
        <v>8.9999999999999993E-3</v>
      </c>
      <c r="EM52" s="448">
        <v>8.9999999999999993E-3</v>
      </c>
      <c r="EN52" s="448">
        <v>8.9999999999999993E-3</v>
      </c>
      <c r="EO52" s="448">
        <v>8.9999999999999993E-3</v>
      </c>
      <c r="EP52" s="448">
        <v>8.9999999999999993E-3</v>
      </c>
      <c r="EQ52" s="448">
        <v>8.9999999999999993E-3</v>
      </c>
      <c r="ER52" s="448">
        <v>8.9999999999999993E-3</v>
      </c>
      <c r="ES52" s="448">
        <v>0</v>
      </c>
      <c r="ET52" s="448">
        <v>0</v>
      </c>
      <c r="EU52" s="448">
        <v>0</v>
      </c>
      <c r="EV52" s="448">
        <v>0</v>
      </c>
      <c r="EW52" s="448">
        <v>0</v>
      </c>
      <c r="EX52" s="448">
        <v>0</v>
      </c>
      <c r="EY52" s="448">
        <v>0</v>
      </c>
      <c r="EZ52" s="448">
        <v>0</v>
      </c>
      <c r="FA52" s="448">
        <v>0</v>
      </c>
      <c r="FB52" s="448">
        <v>0</v>
      </c>
      <c r="FC52" s="448">
        <v>0</v>
      </c>
      <c r="FD52" s="448">
        <v>0</v>
      </c>
      <c r="FE52" s="448">
        <v>0</v>
      </c>
      <c r="FF52" s="448" t="s">
        <v>263</v>
      </c>
      <c r="FG52" s="448">
        <v>0</v>
      </c>
      <c r="FH52" s="448">
        <v>0</v>
      </c>
      <c r="FI52" s="448" t="s">
        <v>263</v>
      </c>
      <c r="FJ52" s="448">
        <v>0</v>
      </c>
      <c r="FK52" s="448">
        <v>0</v>
      </c>
      <c r="FL52" s="448">
        <v>0</v>
      </c>
      <c r="FM52" s="448">
        <v>0</v>
      </c>
      <c r="FN52" s="448" t="s">
        <v>263</v>
      </c>
      <c r="FO52" s="448" t="s">
        <v>263</v>
      </c>
      <c r="FP52" s="448">
        <v>0</v>
      </c>
      <c r="FQ52" s="448">
        <v>0</v>
      </c>
      <c r="FR52" s="448">
        <v>0</v>
      </c>
      <c r="FS52" s="448" t="s">
        <v>263</v>
      </c>
      <c r="FT52" s="448" t="s">
        <v>263</v>
      </c>
      <c r="FU52" s="448">
        <v>0</v>
      </c>
      <c r="FV52" s="448">
        <v>0</v>
      </c>
      <c r="FW52" s="448">
        <v>0</v>
      </c>
      <c r="FX52" s="448">
        <v>0</v>
      </c>
      <c r="FY52" s="448">
        <v>0</v>
      </c>
      <c r="FZ52" s="448">
        <v>0</v>
      </c>
      <c r="GA52" s="448">
        <v>0</v>
      </c>
      <c r="GB52" s="448">
        <v>0</v>
      </c>
      <c r="GC52" s="448" t="s">
        <v>263</v>
      </c>
      <c r="GD52" s="448">
        <v>0</v>
      </c>
      <c r="GE52" s="448">
        <v>0</v>
      </c>
      <c r="GF52" s="448" t="s">
        <v>263</v>
      </c>
      <c r="GG52" s="448" t="s">
        <v>263</v>
      </c>
      <c r="GH52" s="448" t="s">
        <v>263</v>
      </c>
      <c r="GI52" s="448" t="s">
        <v>263</v>
      </c>
      <c r="GJ52" s="448" t="s">
        <v>263</v>
      </c>
      <c r="GK52" s="448">
        <v>0</v>
      </c>
      <c r="GL52" s="448">
        <v>0</v>
      </c>
      <c r="GM52" s="448" t="s">
        <v>263</v>
      </c>
      <c r="GN52" s="448">
        <v>0</v>
      </c>
      <c r="GO52" s="448" t="s">
        <v>263</v>
      </c>
      <c r="GP52" s="448" t="s">
        <v>263</v>
      </c>
      <c r="GQ52" s="448">
        <v>0</v>
      </c>
      <c r="GR52" s="448">
        <v>0</v>
      </c>
      <c r="GS52" s="448">
        <v>0</v>
      </c>
      <c r="GT52" s="448" t="s">
        <v>263</v>
      </c>
      <c r="GU52" s="448" t="s">
        <v>263</v>
      </c>
      <c r="GV52" s="448" t="s">
        <v>263</v>
      </c>
      <c r="GW52" s="448" t="s">
        <v>263</v>
      </c>
      <c r="GX52" s="448">
        <v>0</v>
      </c>
      <c r="GY52" s="448">
        <v>0</v>
      </c>
      <c r="GZ52" s="448" t="s">
        <v>263</v>
      </c>
      <c r="HA52" s="448" t="s">
        <v>263</v>
      </c>
      <c r="HB52" s="448" t="s">
        <v>263</v>
      </c>
      <c r="HC52" s="448">
        <v>1.6E-2</v>
      </c>
      <c r="HD52" s="448">
        <v>1.7999999999999999E-2</v>
      </c>
      <c r="HE52" s="448">
        <v>1.9E-2</v>
      </c>
      <c r="HF52" s="448">
        <v>0.02</v>
      </c>
      <c r="HG52" s="448">
        <v>2.5999999999999999E-2</v>
      </c>
      <c r="HH52" s="448">
        <v>3.5999999999999997E-2</v>
      </c>
      <c r="HI52" s="448">
        <v>5.8000000000000003E-2</v>
      </c>
      <c r="HJ52" s="448">
        <v>8.6999999999999994E-2</v>
      </c>
      <c r="HK52" s="448">
        <v>0.126</v>
      </c>
      <c r="HL52" s="448">
        <v>0.14099999999999999</v>
      </c>
      <c r="HM52" s="448">
        <v>0.17299999999999999</v>
      </c>
      <c r="HN52" s="448">
        <v>0.16700000000000001</v>
      </c>
      <c r="HO52" s="448">
        <v>0.161</v>
      </c>
      <c r="HP52" s="289"/>
      <c r="HQ52" s="289"/>
      <c r="HR52" s="289"/>
      <c r="HS52" s="289"/>
    </row>
    <row r="53" spans="1:227" s="5" customFormat="1" ht="12.75" customHeight="1" x14ac:dyDescent="0.25">
      <c r="A53" s="6"/>
      <c r="B53" s="6"/>
      <c r="C53" s="6"/>
      <c r="D53" s="6"/>
      <c r="E53" s="6"/>
      <c r="F53" s="6"/>
      <c r="G53" s="6"/>
      <c r="H53" s="6"/>
      <c r="I53" s="6"/>
      <c r="J53" s="6"/>
      <c r="K53" s="6"/>
      <c r="L53" s="6"/>
      <c r="M53" s="6"/>
      <c r="N53" s="6"/>
      <c r="O53" s="6"/>
      <c r="P53" s="9"/>
      <c r="Q53" s="9"/>
      <c r="R53" s="9"/>
      <c r="S53" s="9"/>
      <c r="T53" s="9"/>
      <c r="U53" s="9"/>
      <c r="V53" s="9"/>
      <c r="W53" s="9"/>
      <c r="X53" s="9"/>
      <c r="Y53" s="9"/>
      <c r="Z53" s="9"/>
      <c r="AA53" s="9"/>
      <c r="AB53" s="41"/>
      <c r="AC53" s="41"/>
      <c r="HP53" s="289"/>
      <c r="HQ53" s="289"/>
      <c r="HR53" s="289"/>
      <c r="HS53" s="289"/>
    </row>
    <row r="54" spans="1:227" s="5" customFormat="1" ht="24.9" hidden="1" customHeight="1" x14ac:dyDescent="0.25">
      <c r="A54" s="657" t="s">
        <v>230</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658"/>
      <c r="AO54" s="658"/>
      <c r="AP54" s="658"/>
      <c r="AQ54" s="658"/>
      <c r="AR54" s="658"/>
      <c r="AS54" s="658"/>
      <c r="AT54" s="658"/>
      <c r="AU54" s="658"/>
      <c r="AV54" s="658"/>
      <c r="AW54" s="658"/>
      <c r="AX54" s="658"/>
      <c r="AY54" s="658"/>
      <c r="AZ54" s="658"/>
      <c r="BA54" s="658"/>
      <c r="BB54" s="658"/>
      <c r="BC54" s="658"/>
      <c r="BD54" s="658"/>
      <c r="BE54" s="658"/>
      <c r="BF54" s="658"/>
      <c r="BG54" s="658"/>
      <c r="BH54" s="658"/>
      <c r="BI54" s="658"/>
      <c r="BJ54" s="658"/>
      <c r="BK54" s="658"/>
      <c r="BL54" s="658"/>
      <c r="BM54" s="658"/>
      <c r="BN54" s="658"/>
      <c r="BO54" s="658"/>
      <c r="BP54" s="658"/>
      <c r="BQ54" s="658"/>
      <c r="BR54" s="658"/>
      <c r="BS54" s="658"/>
      <c r="BT54" s="658"/>
      <c r="BU54" s="658"/>
      <c r="BV54" s="658"/>
      <c r="BW54" s="658"/>
      <c r="BX54" s="658"/>
      <c r="BY54" s="658"/>
      <c r="BZ54" s="658"/>
      <c r="CA54" s="658"/>
      <c r="CB54" s="658"/>
      <c r="CC54" s="658"/>
      <c r="CD54" s="658"/>
      <c r="CE54" s="658"/>
      <c r="CF54" s="658"/>
      <c r="CG54" s="658"/>
      <c r="CH54" s="658"/>
      <c r="CI54" s="658"/>
      <c r="CJ54" s="658"/>
      <c r="CK54" s="658"/>
      <c r="CL54" s="658"/>
      <c r="CM54" s="658"/>
      <c r="CN54" s="658"/>
      <c r="CO54" s="658"/>
      <c r="CP54" s="658"/>
      <c r="CQ54" s="658"/>
      <c r="CR54" s="658"/>
      <c r="CS54" s="658"/>
      <c r="CT54" s="658"/>
      <c r="CU54" s="658"/>
      <c r="CV54" s="658"/>
      <c r="CW54" s="658"/>
      <c r="CX54" s="658"/>
      <c r="CY54" s="658"/>
      <c r="CZ54" s="658"/>
      <c r="DA54" s="658"/>
      <c r="DB54" s="658"/>
      <c r="DC54" s="658"/>
      <c r="DD54" s="658"/>
      <c r="DE54" s="658"/>
      <c r="DF54" s="658"/>
      <c r="DG54" s="658"/>
      <c r="DH54" s="658"/>
      <c r="DI54" s="658"/>
      <c r="DJ54" s="658"/>
      <c r="DK54" s="658"/>
      <c r="DL54" s="658"/>
      <c r="DM54" s="658"/>
      <c r="DN54" s="658"/>
      <c r="DO54" s="658"/>
      <c r="DP54" s="658"/>
      <c r="DQ54" s="658"/>
      <c r="DR54" s="658"/>
      <c r="DS54" s="658"/>
      <c r="DT54" s="658"/>
      <c r="DU54" s="658"/>
      <c r="DV54" s="658"/>
      <c r="DW54" s="658"/>
      <c r="DX54" s="658"/>
      <c r="DY54" s="658"/>
      <c r="DZ54" s="658"/>
      <c r="EA54" s="658"/>
      <c r="EB54" s="658"/>
      <c r="EC54" s="658"/>
      <c r="ED54" s="658"/>
      <c r="EE54" s="658"/>
      <c r="EF54" s="658"/>
      <c r="EG54" s="658"/>
      <c r="EH54" s="658"/>
      <c r="EI54" s="658"/>
      <c r="EJ54" s="658"/>
      <c r="EK54" s="658"/>
      <c r="EL54" s="658"/>
      <c r="EM54" s="658"/>
      <c r="EN54" s="658"/>
      <c r="EO54" s="658"/>
      <c r="EP54" s="658"/>
      <c r="EQ54" s="658"/>
      <c r="ER54" s="658"/>
      <c r="ES54" s="658"/>
      <c r="ET54" s="658"/>
      <c r="EU54" s="658"/>
      <c r="EV54" s="658"/>
      <c r="EW54" s="658"/>
      <c r="EX54" s="658"/>
      <c r="EY54" s="658"/>
      <c r="EZ54" s="658"/>
      <c r="FA54" s="658"/>
      <c r="FB54" s="658"/>
      <c r="FC54" s="658"/>
      <c r="FD54" s="658"/>
      <c r="FE54" s="658"/>
      <c r="FF54" s="658"/>
      <c r="FG54" s="658"/>
      <c r="FH54" s="658"/>
      <c r="FI54" s="658"/>
      <c r="FJ54" s="658"/>
      <c r="FK54" s="658"/>
      <c r="FL54" s="658"/>
      <c r="FM54" s="658"/>
      <c r="FN54" s="658"/>
      <c r="FO54" s="658"/>
      <c r="FP54" s="658"/>
      <c r="FQ54" s="658"/>
      <c r="FR54" s="658"/>
      <c r="FS54" s="658"/>
      <c r="FT54" s="658"/>
      <c r="FU54" s="658"/>
      <c r="FV54" s="658"/>
      <c r="FW54" s="658"/>
      <c r="FX54" s="658"/>
      <c r="FY54" s="658"/>
      <c r="FZ54" s="658"/>
      <c r="GA54" s="658"/>
      <c r="GB54" s="658"/>
      <c r="GC54" s="658"/>
      <c r="GD54" s="658"/>
      <c r="GE54" s="658"/>
      <c r="GF54" s="658"/>
      <c r="GG54" s="658"/>
      <c r="GH54" s="658"/>
      <c r="GI54" s="658"/>
      <c r="GJ54" s="658"/>
      <c r="GK54" s="658"/>
      <c r="GL54" s="658"/>
      <c r="GM54" s="658"/>
      <c r="GN54" s="658"/>
      <c r="GO54" s="658"/>
      <c r="GP54" s="658"/>
      <c r="GQ54" s="658"/>
      <c r="GR54" s="658"/>
      <c r="GS54" s="658"/>
      <c r="GT54" s="658"/>
      <c r="GU54" s="658"/>
      <c r="GV54" s="658"/>
      <c r="GW54" s="658"/>
      <c r="GX54" s="658"/>
      <c r="GY54" s="658"/>
      <c r="GZ54" s="658"/>
      <c r="HA54" s="658"/>
      <c r="HB54" s="658"/>
      <c r="HC54" s="658"/>
      <c r="HD54" s="658"/>
      <c r="HE54" s="658"/>
      <c r="HF54" s="658"/>
      <c r="HG54" s="658"/>
      <c r="HH54" s="658"/>
      <c r="HI54" s="658"/>
      <c r="HJ54" s="658"/>
      <c r="HK54" s="658"/>
      <c r="HL54" s="658"/>
      <c r="HM54" s="658"/>
      <c r="HN54" s="658"/>
      <c r="HO54" s="658"/>
      <c r="HP54" s="288"/>
      <c r="HQ54" s="288"/>
      <c r="HR54" s="288"/>
      <c r="HS54" s="288"/>
    </row>
    <row r="55" spans="1:227" s="5" customFormat="1" ht="24.9" customHeight="1" x14ac:dyDescent="0.25">
      <c r="A55" s="657" t="s">
        <v>45</v>
      </c>
      <c r="B55" s="658"/>
      <c r="C55" s="658"/>
      <c r="D55" s="658"/>
      <c r="E55" s="658"/>
      <c r="F55" s="658"/>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58"/>
      <c r="BJ55" s="658"/>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58"/>
      <c r="CV55" s="658"/>
      <c r="CW55" s="658"/>
      <c r="CX55" s="658"/>
      <c r="CY55" s="658"/>
      <c r="CZ55" s="658"/>
      <c r="DA55" s="658"/>
      <c r="DB55" s="658"/>
      <c r="DC55" s="658"/>
      <c r="DD55" s="658"/>
      <c r="DE55" s="658"/>
      <c r="DF55" s="658"/>
      <c r="DG55" s="658"/>
      <c r="DH55" s="658"/>
      <c r="DI55" s="658"/>
      <c r="DJ55" s="658"/>
      <c r="DK55" s="658"/>
      <c r="DL55" s="658"/>
      <c r="DM55" s="658"/>
      <c r="DN55" s="658"/>
      <c r="DO55" s="658"/>
      <c r="DP55" s="658"/>
      <c r="DQ55" s="658"/>
      <c r="DR55" s="658"/>
      <c r="DS55" s="658"/>
      <c r="DT55" s="658"/>
      <c r="DU55" s="658"/>
      <c r="DV55" s="658"/>
      <c r="DW55" s="658"/>
      <c r="DX55" s="658"/>
      <c r="DY55" s="658"/>
      <c r="DZ55" s="658"/>
      <c r="EA55" s="658"/>
      <c r="EB55" s="658"/>
      <c r="EC55" s="658"/>
      <c r="ED55" s="658"/>
      <c r="EE55" s="658"/>
      <c r="EF55" s="658"/>
      <c r="EG55" s="658"/>
      <c r="EH55" s="658"/>
      <c r="EI55" s="658"/>
      <c r="EJ55" s="658"/>
      <c r="EK55" s="658"/>
      <c r="EL55" s="658"/>
      <c r="EM55" s="658"/>
      <c r="EN55" s="658"/>
      <c r="EO55" s="658"/>
      <c r="EP55" s="658"/>
      <c r="EQ55" s="658"/>
      <c r="ER55" s="658"/>
      <c r="ES55" s="658"/>
      <c r="ET55" s="658"/>
      <c r="EU55" s="658"/>
      <c r="EV55" s="658"/>
      <c r="EW55" s="658"/>
      <c r="EX55" s="658"/>
      <c r="EY55" s="658"/>
      <c r="EZ55" s="658"/>
      <c r="FA55" s="658"/>
      <c r="FB55" s="658"/>
      <c r="FC55" s="658"/>
      <c r="FD55" s="658"/>
      <c r="FE55" s="658"/>
      <c r="FF55" s="658"/>
      <c r="FG55" s="658"/>
      <c r="FH55" s="658"/>
      <c r="FI55" s="658"/>
      <c r="FJ55" s="658"/>
      <c r="FK55" s="658"/>
      <c r="FL55" s="658"/>
      <c r="FM55" s="658"/>
      <c r="FN55" s="658"/>
      <c r="FO55" s="658"/>
      <c r="FP55" s="658"/>
      <c r="FQ55" s="658"/>
      <c r="FR55" s="658"/>
      <c r="FS55" s="658"/>
      <c r="FT55" s="658"/>
      <c r="FU55" s="658"/>
      <c r="FV55" s="658"/>
      <c r="FW55" s="658"/>
      <c r="FX55" s="658"/>
      <c r="FY55" s="658"/>
      <c r="FZ55" s="658"/>
      <c r="GA55" s="658"/>
      <c r="GB55" s="658"/>
      <c r="GC55" s="658"/>
      <c r="GD55" s="658"/>
      <c r="GE55" s="658"/>
      <c r="GF55" s="658"/>
      <c r="GG55" s="658"/>
      <c r="GH55" s="658"/>
      <c r="GI55" s="658"/>
      <c r="GJ55" s="658"/>
      <c r="GK55" s="658"/>
      <c r="GL55" s="658"/>
      <c r="GM55" s="658"/>
      <c r="GN55" s="658"/>
      <c r="GO55" s="658"/>
      <c r="GP55" s="658"/>
      <c r="GQ55" s="658"/>
      <c r="GR55" s="658"/>
      <c r="GS55" s="658"/>
      <c r="GT55" s="658"/>
      <c r="GU55" s="658"/>
      <c r="GV55" s="658"/>
      <c r="GW55" s="658"/>
      <c r="GX55" s="658"/>
      <c r="GY55" s="658"/>
      <c r="GZ55" s="658"/>
      <c r="HA55" s="658"/>
      <c r="HB55" s="658"/>
      <c r="HC55" s="658"/>
      <c r="HD55" s="658"/>
      <c r="HE55" s="658"/>
      <c r="HF55" s="658"/>
      <c r="HG55" s="658"/>
      <c r="HH55" s="658"/>
      <c r="HI55" s="658"/>
      <c r="HJ55" s="658"/>
      <c r="HK55" s="658"/>
      <c r="HL55" s="658"/>
      <c r="HM55" s="658"/>
      <c r="HN55" s="658"/>
      <c r="HO55" s="658"/>
      <c r="HP55" s="288"/>
      <c r="HQ55" s="288"/>
      <c r="HR55" s="288"/>
      <c r="HS55" s="288"/>
    </row>
    <row r="56" spans="1:227" s="5" customFormat="1" ht="12.75" customHeight="1" x14ac:dyDescent="0.25">
      <c r="Y56" s="77"/>
      <c r="Z56" s="77"/>
      <c r="AA56" s="77"/>
      <c r="AB56" s="24"/>
      <c r="AC56" s="24"/>
      <c r="HP56" s="289"/>
      <c r="HQ56" s="289"/>
      <c r="HR56" s="289"/>
      <c r="HS56" s="289"/>
    </row>
    <row r="57" spans="1:227" s="5" customFormat="1" ht="12.75" customHeight="1" x14ac:dyDescent="0.25">
      <c r="AB57" s="24"/>
      <c r="AC57" s="24"/>
      <c r="HP57" s="289"/>
      <c r="HQ57" s="289"/>
      <c r="HR57" s="289"/>
      <c r="HS57" s="289"/>
    </row>
    <row r="58" spans="1:227" s="5" customFormat="1" x14ac:dyDescent="0.25">
      <c r="AB58" s="24"/>
      <c r="AC58" s="24"/>
      <c r="HP58" s="289"/>
      <c r="HQ58" s="289"/>
      <c r="HR58" s="289"/>
      <c r="HS58" s="289"/>
    </row>
    <row r="59" spans="1:227" s="5" customFormat="1" x14ac:dyDescent="0.25">
      <c r="AB59" s="24"/>
      <c r="AC59" s="24"/>
      <c r="HP59" s="289"/>
      <c r="HQ59" s="289"/>
      <c r="HR59" s="289"/>
      <c r="HS59" s="289"/>
    </row>
    <row r="60" spans="1:227" s="5" customFormat="1" x14ac:dyDescent="0.25">
      <c r="AB60" s="24"/>
      <c r="AC60" s="24"/>
      <c r="HP60" s="289"/>
      <c r="HQ60" s="289"/>
      <c r="HR60" s="289"/>
      <c r="HS60" s="289"/>
    </row>
    <row r="61" spans="1:227" s="5" customFormat="1" x14ac:dyDescent="0.25">
      <c r="AB61" s="24"/>
      <c r="AC61" s="24"/>
      <c r="HP61" s="289"/>
      <c r="HQ61" s="289"/>
      <c r="HR61" s="289"/>
      <c r="HS61" s="289"/>
    </row>
    <row r="62" spans="1:227" s="5" customFormat="1" x14ac:dyDescent="0.25">
      <c r="AB62" s="24"/>
      <c r="AC62" s="24"/>
      <c r="HP62" s="289"/>
      <c r="HQ62" s="289"/>
      <c r="HR62" s="289"/>
      <c r="HS62" s="289"/>
    </row>
    <row r="63" spans="1:227" s="5" customFormat="1" x14ac:dyDescent="0.25">
      <c r="AB63" s="24"/>
      <c r="AC63" s="24"/>
      <c r="HP63" s="289"/>
      <c r="HQ63" s="289"/>
      <c r="HR63" s="289"/>
      <c r="HS63" s="289"/>
    </row>
    <row r="64" spans="1:227" s="32" customForma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24"/>
      <c r="AC64" s="24"/>
      <c r="HP64" s="289"/>
      <c r="HQ64" s="289"/>
      <c r="HR64" s="289"/>
      <c r="HS64" s="289"/>
    </row>
    <row r="65" spans="1:227" s="32" customFormat="1" x14ac:dyDescent="0.25">
      <c r="P65" s="5"/>
      <c r="Q65" s="5"/>
      <c r="R65" s="5"/>
      <c r="S65" s="5"/>
      <c r="T65" s="5"/>
      <c r="U65" s="5"/>
      <c r="V65" s="5"/>
      <c r="W65" s="5"/>
      <c r="X65" s="5"/>
      <c r="Y65" s="5"/>
      <c r="Z65" s="5"/>
      <c r="AA65" s="5"/>
      <c r="AB65" s="24"/>
      <c r="AC65" s="24"/>
      <c r="HP65" s="289"/>
      <c r="HQ65" s="289"/>
      <c r="HR65" s="289"/>
      <c r="HS65" s="289"/>
    </row>
    <row r="66" spans="1:227" x14ac:dyDescent="0.25">
      <c r="A66" s="32"/>
      <c r="B66" s="32"/>
      <c r="C66" s="32"/>
      <c r="D66" s="32"/>
      <c r="E66" s="32"/>
      <c r="F66" s="32"/>
      <c r="G66" s="32"/>
      <c r="H66" s="32"/>
      <c r="I66" s="32"/>
      <c r="J66" s="32"/>
      <c r="K66" s="32"/>
      <c r="L66" s="32"/>
      <c r="M66" s="32"/>
      <c r="N66" s="32"/>
      <c r="O66" s="32"/>
    </row>
  </sheetData>
  <mergeCells count="6">
    <mergeCell ref="A54:HO54"/>
    <mergeCell ref="A55:HO55"/>
    <mergeCell ref="A1:HO1"/>
    <mergeCell ref="A2:HO2"/>
    <mergeCell ref="A39:HO39"/>
    <mergeCell ref="A40:HO40"/>
  </mergeCells>
  <phoneticPr fontId="3" type="noConversion"/>
  <pageMargins left="0.47244094488188981" right="0.47244094488188981" top="0.23622047244094491" bottom="0" header="0" footer="0"/>
  <pageSetup paperSize="9" orientation="landscape" r:id="rId1"/>
  <headerFooter alignWithMargins="0"/>
  <rowBreaks count="1" manualBreakCount="1">
    <brk id="38" max="6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4">
    <tabColor indexed="26"/>
  </sheetPr>
  <dimension ref="A1:HR82"/>
  <sheetViews>
    <sheetView showGridLines="0" topLeftCell="B2" zoomScaleNormal="100" workbookViewId="0">
      <selection activeCell="A2" sqref="A2:HO2"/>
    </sheetView>
  </sheetViews>
  <sheetFormatPr defaultColWidth="9.109375" defaultRowHeight="13.2" outlineLevelRow="1" outlineLevelCol="1" x14ac:dyDescent="0.25"/>
  <cols>
    <col min="1" max="1" width="28" style="2" hidden="1" customWidth="1"/>
    <col min="2" max="2" width="29.6640625" style="2" customWidth="1"/>
    <col min="3" max="3" width="7.88671875" style="2" hidden="1" customWidth="1" outlineLevel="1"/>
    <col min="4" max="4" width="7.88671875" style="2" hidden="1" customWidth="1" collapsed="1"/>
    <col min="5" max="15" width="7.88671875" style="2" hidden="1" customWidth="1" outlineLevel="1"/>
    <col min="16" max="16" width="7.6640625" style="2" hidden="1" customWidth="1" collapsed="1"/>
    <col min="17" max="19" width="7.88671875" style="2" hidden="1" customWidth="1" outlineLevel="1"/>
    <col min="20" max="27" width="7.88671875" style="2" hidden="1" customWidth="1" outlineLevel="1" collapsed="1"/>
    <col min="28" max="28" width="7.6640625" style="2" hidden="1" customWidth="1" collapsed="1"/>
    <col min="29" max="39" width="7.88671875" style="2" hidden="1" customWidth="1" outlineLevel="1" collapsed="1"/>
    <col min="40" max="40" width="7.44140625" style="2" hidden="1" customWidth="1" collapsed="1"/>
    <col min="41" max="51" width="7.88671875" style="2" hidden="1" customWidth="1" outlineLevel="1" collapsed="1"/>
    <col min="52" max="52" width="7.6640625" style="2" hidden="1" customWidth="1" collapsed="1"/>
    <col min="53" max="63" width="7.88671875" style="2" hidden="1" customWidth="1" outlineLevel="1" collapsed="1"/>
    <col min="64" max="64" width="7.6640625" style="2" hidden="1" customWidth="1" collapsed="1"/>
    <col min="65" max="69" width="7.88671875" style="2" hidden="1" customWidth="1" outlineLevel="1" collapsed="1"/>
    <col min="70" max="75" width="7.88671875" style="2" hidden="1" customWidth="1" outlineLevel="1"/>
    <col min="76" max="76" width="7.6640625" style="2" hidden="1" customWidth="1" collapsed="1"/>
    <col min="77" max="78" width="7.88671875" style="2" hidden="1" customWidth="1" outlineLevel="1"/>
    <col min="79" max="79" width="7.88671875" style="2" hidden="1" customWidth="1" outlineLevel="1" collapsed="1"/>
    <col min="80" max="81" width="7.88671875" style="2" hidden="1" customWidth="1" outlineLevel="1"/>
    <col min="82" max="82" width="7.88671875" style="2" hidden="1" customWidth="1" outlineLevel="1" collapsed="1"/>
    <col min="83" max="84" width="7.88671875" style="2" hidden="1" customWidth="1" outlineLevel="1"/>
    <col min="85" max="85" width="7.88671875" style="2" hidden="1" customWidth="1" outlineLevel="1" collapsed="1"/>
    <col min="86" max="87" width="7.88671875" style="2" hidden="1" customWidth="1" outlineLevel="1"/>
    <col min="88" max="88" width="7.6640625" style="2" hidden="1" customWidth="1" collapsed="1"/>
    <col min="89" max="90" width="7.88671875" style="2" hidden="1" customWidth="1" outlineLevel="1"/>
    <col min="91" max="91" width="7.88671875" style="2" hidden="1" customWidth="1" outlineLevel="1" collapsed="1"/>
    <col min="92" max="93" width="7.88671875" style="2" hidden="1" customWidth="1" outlineLevel="1"/>
    <col min="94" max="94" width="7.88671875" style="2" hidden="1" customWidth="1" outlineLevel="1" collapsed="1"/>
    <col min="95" max="96" width="7.88671875" style="2" hidden="1" customWidth="1" outlineLevel="1"/>
    <col min="97" max="97" width="7.88671875" style="2" hidden="1" customWidth="1" outlineLevel="1" collapsed="1"/>
    <col min="98" max="99" width="7.88671875" style="2" hidden="1" customWidth="1" outlineLevel="1"/>
    <col min="100" max="100" width="7.6640625" style="2" hidden="1" customWidth="1" collapsed="1"/>
    <col min="101" max="102" width="7.88671875" style="2" hidden="1" customWidth="1" outlineLevel="1"/>
    <col min="103" max="103" width="7.88671875" style="2" hidden="1" customWidth="1" outlineLevel="1" collapsed="1"/>
    <col min="104" max="105" width="7.88671875" style="2" hidden="1" customWidth="1" outlineLevel="1"/>
    <col min="106" max="106" width="7.88671875" style="2" hidden="1" customWidth="1" outlineLevel="1" collapsed="1"/>
    <col min="107" max="108" width="7.88671875" style="2" hidden="1" customWidth="1" outlineLevel="1"/>
    <col min="109" max="109" width="7.88671875" style="2" hidden="1" customWidth="1" outlineLevel="1" collapsed="1"/>
    <col min="110" max="111" width="7.88671875" style="2" hidden="1" customWidth="1" outlineLevel="1"/>
    <col min="112" max="112" width="7.6640625" style="2" bestFit="1" customWidth="1" collapsed="1"/>
    <col min="113" max="114" width="7.88671875" style="2" hidden="1" customWidth="1" outlineLevel="1"/>
    <col min="115" max="115" width="7.88671875" style="2" hidden="1" customWidth="1" outlineLevel="1" collapsed="1"/>
    <col min="116" max="117" width="7.88671875" style="2" hidden="1" customWidth="1" outlineLevel="1"/>
    <col min="118" max="118" width="7.88671875" style="2" hidden="1" customWidth="1" outlineLevel="1" collapsed="1"/>
    <col min="119" max="120" width="7.88671875" style="2" hidden="1" customWidth="1" outlineLevel="1"/>
    <col min="121" max="121" width="7.88671875" style="2" hidden="1" customWidth="1" outlineLevel="1" collapsed="1"/>
    <col min="122" max="123" width="7.88671875" style="2" hidden="1" customWidth="1" outlineLevel="1"/>
    <col min="124" max="124" width="7.6640625" style="2" bestFit="1" customWidth="1" collapsed="1"/>
    <col min="125" max="126" width="7.88671875" style="2" hidden="1" customWidth="1" outlineLevel="1"/>
    <col min="127" max="127" width="7.88671875" style="2" hidden="1" customWidth="1" outlineLevel="1" collapsed="1"/>
    <col min="128" max="129" width="7.88671875" style="2" hidden="1" customWidth="1" outlineLevel="1"/>
    <col min="130" max="130" width="7.88671875" style="2" hidden="1" customWidth="1" outlineLevel="1" collapsed="1"/>
    <col min="131" max="132" width="7.88671875" style="2" hidden="1" customWidth="1" outlineLevel="1"/>
    <col min="133" max="133" width="7.88671875" style="2" hidden="1" customWidth="1" outlineLevel="1" collapsed="1"/>
    <col min="134" max="134" width="7.88671875" style="2" hidden="1" customWidth="1" outlineLevel="1"/>
    <col min="135" max="135" width="8.33203125" style="2" hidden="1" customWidth="1" outlineLevel="1"/>
    <col min="136" max="136" width="7.6640625" style="2" bestFit="1" customWidth="1" collapsed="1"/>
    <col min="137" max="138" width="7.88671875" style="2" hidden="1" customWidth="1" outlineLevel="1"/>
    <col min="139" max="139" width="7.44140625" style="2" hidden="1" customWidth="1" outlineLevel="1" collapsed="1"/>
    <col min="140" max="141" width="7.6640625" style="2" hidden="1" customWidth="1" outlineLevel="1"/>
    <col min="142" max="142" width="7.6640625" style="2" hidden="1" customWidth="1" outlineLevel="1" collapsed="1"/>
    <col min="143" max="144" width="7.33203125" style="2" hidden="1" customWidth="1" outlineLevel="1"/>
    <col min="145" max="145" width="7.6640625" style="2" hidden="1" customWidth="1" outlineLevel="1" collapsed="1"/>
    <col min="146" max="147" width="7.6640625" style="2" hidden="1" customWidth="1" outlineLevel="1"/>
    <col min="148" max="148" width="7.6640625" style="2" customWidth="1" collapsed="1"/>
    <col min="149" max="150" width="7.6640625" style="2" hidden="1" customWidth="1" outlineLevel="1"/>
    <col min="151" max="151" width="7.6640625" style="2" hidden="1" customWidth="1" outlineLevel="1" collapsed="1"/>
    <col min="152" max="153" width="7.6640625" style="2" hidden="1" customWidth="1" outlineLevel="1"/>
    <col min="154" max="154" width="7.6640625" style="2" hidden="1" customWidth="1" outlineLevel="1" collapsed="1"/>
    <col min="155" max="156" width="7.6640625" style="2" hidden="1" customWidth="1" outlineLevel="1"/>
    <col min="157" max="157" width="7.6640625" style="2" hidden="1" customWidth="1" outlineLevel="1" collapsed="1"/>
    <col min="158" max="159" width="7.6640625" style="2" hidden="1" customWidth="1" outlineLevel="1"/>
    <col min="160" max="160" width="7.6640625" style="2" customWidth="1" collapsed="1"/>
    <col min="161" max="162" width="7.6640625" style="2" hidden="1" customWidth="1" outlineLevel="1"/>
    <col min="163" max="163" width="7.6640625" style="2" hidden="1" customWidth="1" outlineLevel="1" collapsed="1"/>
    <col min="164" max="165" width="7.6640625" style="2" hidden="1" customWidth="1" outlineLevel="1"/>
    <col min="166" max="166" width="7.6640625" style="2" hidden="1" customWidth="1" outlineLevel="1" collapsed="1"/>
    <col min="167" max="168" width="7.6640625" style="2" hidden="1" customWidth="1" outlineLevel="1"/>
    <col min="169" max="169" width="7.6640625" style="2" hidden="1" customWidth="1" outlineLevel="1" collapsed="1"/>
    <col min="170" max="171" width="7.6640625" style="2" hidden="1" customWidth="1" outlineLevel="1"/>
    <col min="172" max="172" width="7.6640625" style="2" customWidth="1" collapsed="1"/>
    <col min="173" max="174" width="7.6640625" style="2" hidden="1" customWidth="1" outlineLevel="1"/>
    <col min="175" max="175" width="7.6640625" style="2" hidden="1" customWidth="1" outlineLevel="1" collapsed="1"/>
    <col min="176" max="177" width="7.6640625" style="2" hidden="1" customWidth="1" outlineLevel="1"/>
    <col min="178" max="178" width="7.6640625" style="2" hidden="1" customWidth="1" outlineLevel="1" collapsed="1"/>
    <col min="179" max="180" width="7.6640625" style="2" hidden="1" customWidth="1" outlineLevel="1"/>
    <col min="181" max="181" width="7.6640625" style="2" hidden="1" customWidth="1" outlineLevel="1" collapsed="1"/>
    <col min="182" max="183" width="7.6640625" style="2" hidden="1" customWidth="1" outlineLevel="1"/>
    <col min="184" max="184" width="7.6640625" style="2" customWidth="1" collapsed="1"/>
    <col min="185" max="186" width="7.6640625" style="2" hidden="1" customWidth="1" outlineLevel="1"/>
    <col min="187" max="187" width="7.6640625" style="2" hidden="1" customWidth="1" outlineLevel="1" collapsed="1"/>
    <col min="188" max="189" width="7.6640625" style="2" hidden="1" customWidth="1" outlineLevel="1"/>
    <col min="190" max="190" width="7.6640625" style="2" hidden="1" customWidth="1" outlineLevel="1" collapsed="1"/>
    <col min="191" max="192" width="7.6640625" style="2" hidden="1" customWidth="1" outlineLevel="1"/>
    <col min="193" max="193" width="7.6640625" style="2" hidden="1" customWidth="1" outlineLevel="1" collapsed="1"/>
    <col min="194" max="195" width="7.6640625" style="2" hidden="1" customWidth="1" outlineLevel="1"/>
    <col min="196" max="196" width="7.6640625" style="2" customWidth="1" collapsed="1"/>
    <col min="197" max="198" width="7.6640625" style="2" hidden="1" customWidth="1" outlineLevel="1"/>
    <col min="199" max="199" width="7.6640625" style="2" hidden="1" customWidth="1" outlineLevel="1" collapsed="1"/>
    <col min="200" max="201" width="7.6640625" style="2" hidden="1" customWidth="1" outlineLevel="1"/>
    <col min="202" max="202" width="7.6640625" style="2" hidden="1" customWidth="1" outlineLevel="1" collapsed="1"/>
    <col min="203" max="204" width="7.6640625" style="2" hidden="1" customWidth="1" outlineLevel="1"/>
    <col min="205" max="205" width="7.6640625" style="2" hidden="1" customWidth="1" outlineLevel="1" collapsed="1"/>
    <col min="206" max="207" width="7.6640625" style="2" hidden="1" customWidth="1" outlineLevel="1"/>
    <col min="208" max="208" width="7.6640625" style="2" customWidth="1" collapsed="1"/>
    <col min="209" max="210" width="7.6640625" style="2" hidden="1" customWidth="1" outlineLevel="1"/>
    <col min="211" max="211" width="7.6640625" style="2" hidden="1" customWidth="1" outlineLevel="1" collapsed="1"/>
    <col min="212" max="213" width="7.6640625" style="2" hidden="1" customWidth="1" outlineLevel="1"/>
    <col min="214" max="214" width="7.6640625" style="2" hidden="1" customWidth="1" outlineLevel="1" collapsed="1"/>
    <col min="215" max="216" width="7.6640625" style="2" hidden="1" customWidth="1" outlineLevel="1"/>
    <col min="217" max="217" width="7.6640625" style="2" hidden="1" customWidth="1" outlineLevel="1" collapsed="1"/>
    <col min="218" max="219" width="7.6640625" style="2" hidden="1" customWidth="1" outlineLevel="1"/>
    <col min="220" max="220" width="7.6640625" style="2" customWidth="1" collapsed="1"/>
    <col min="221" max="222" width="7.6640625" style="2" hidden="1" customWidth="1" outlineLevel="1"/>
    <col min="223" max="223" width="7.6640625" style="2" bestFit="1" customWidth="1" collapsed="1"/>
    <col min="224" max="224" width="9.109375" style="2"/>
    <col min="225" max="225" width="11" style="2" bestFit="1" customWidth="1"/>
    <col min="226" max="16384" width="9.109375" style="2"/>
  </cols>
  <sheetData>
    <row r="1" spans="1:226" s="77" customFormat="1" ht="24.9" hidden="1" customHeight="1" x14ac:dyDescent="0.25">
      <c r="A1" s="660" t="s">
        <v>213</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1"/>
      <c r="BN1" s="661"/>
      <c r="BO1" s="661"/>
      <c r="BP1" s="661"/>
      <c r="BQ1" s="661"/>
      <c r="BR1" s="661"/>
      <c r="BS1" s="661"/>
      <c r="BT1" s="661"/>
      <c r="BU1" s="661"/>
      <c r="BV1" s="661"/>
      <c r="BW1" s="661"/>
      <c r="BX1" s="661"/>
      <c r="BY1" s="661"/>
      <c r="BZ1" s="661"/>
      <c r="CA1" s="661"/>
      <c r="CB1" s="661"/>
      <c r="CC1" s="661"/>
      <c r="CD1" s="661"/>
      <c r="CE1" s="661"/>
      <c r="CF1" s="661"/>
      <c r="CG1" s="661"/>
      <c r="CH1" s="661"/>
      <c r="CI1" s="661"/>
      <c r="CJ1" s="661"/>
      <c r="CK1" s="661"/>
      <c r="CL1" s="661"/>
      <c r="CM1" s="661"/>
      <c r="CN1" s="661"/>
      <c r="CO1" s="661"/>
      <c r="CP1" s="661"/>
      <c r="CQ1" s="661"/>
      <c r="CR1" s="661"/>
      <c r="CS1" s="661"/>
      <c r="CT1" s="661"/>
      <c r="CU1" s="661"/>
      <c r="CV1" s="661"/>
      <c r="CW1" s="661"/>
      <c r="CX1" s="661"/>
      <c r="CY1" s="661"/>
      <c r="CZ1" s="661"/>
      <c r="DA1" s="661"/>
      <c r="DB1" s="661"/>
      <c r="DC1" s="661"/>
      <c r="DD1" s="661"/>
      <c r="DE1" s="661"/>
      <c r="DF1" s="661"/>
      <c r="DG1" s="661"/>
      <c r="DH1" s="661"/>
      <c r="DI1" s="661"/>
      <c r="DJ1" s="661"/>
      <c r="DK1" s="661"/>
      <c r="DL1" s="661"/>
      <c r="DM1" s="661"/>
      <c r="DN1" s="661"/>
      <c r="DO1" s="661"/>
      <c r="DP1" s="661"/>
      <c r="DQ1" s="661"/>
      <c r="DR1" s="661"/>
      <c r="DS1" s="661"/>
      <c r="DT1" s="661"/>
      <c r="DU1" s="661"/>
      <c r="DV1" s="661"/>
      <c r="DW1" s="661"/>
      <c r="DX1" s="661"/>
      <c r="DY1" s="661"/>
      <c r="DZ1" s="661"/>
      <c r="EA1" s="661"/>
      <c r="EB1" s="661"/>
      <c r="EC1" s="661"/>
      <c r="ED1" s="661"/>
      <c r="EE1" s="661"/>
      <c r="EF1" s="661"/>
      <c r="EG1" s="661"/>
      <c r="EH1" s="661"/>
      <c r="EI1" s="661"/>
      <c r="EJ1" s="661"/>
      <c r="EK1" s="661"/>
      <c r="EL1" s="661"/>
      <c r="EM1" s="661"/>
      <c r="EN1" s="661"/>
      <c r="EO1" s="661"/>
      <c r="EP1" s="661"/>
      <c r="EQ1" s="661"/>
      <c r="ER1" s="661"/>
      <c r="ES1" s="661"/>
      <c r="ET1" s="661"/>
      <c r="EU1" s="661"/>
      <c r="EV1" s="661"/>
      <c r="EW1" s="661"/>
      <c r="EX1" s="661"/>
      <c r="EY1" s="661"/>
      <c r="EZ1" s="661"/>
      <c r="FA1" s="661"/>
      <c r="FB1" s="661"/>
      <c r="FC1" s="661"/>
      <c r="FD1" s="661"/>
      <c r="FE1" s="661"/>
      <c r="FF1" s="661"/>
      <c r="FG1" s="661"/>
      <c r="FH1" s="661"/>
      <c r="FI1" s="661"/>
      <c r="FJ1" s="661"/>
      <c r="FK1" s="661"/>
      <c r="FL1" s="661"/>
      <c r="FM1" s="661"/>
      <c r="FN1" s="661"/>
      <c r="FO1" s="661"/>
      <c r="FP1" s="661"/>
      <c r="FQ1" s="661"/>
      <c r="FR1" s="661"/>
      <c r="FS1" s="661"/>
      <c r="FT1" s="661"/>
      <c r="FU1" s="661"/>
      <c r="FV1" s="661"/>
      <c r="FW1" s="661"/>
      <c r="FX1" s="661"/>
      <c r="FY1" s="661"/>
      <c r="FZ1" s="661"/>
      <c r="GA1" s="661"/>
      <c r="GB1" s="661"/>
      <c r="GC1" s="661"/>
      <c r="GD1" s="661"/>
      <c r="GE1" s="661"/>
      <c r="GF1" s="661"/>
      <c r="GG1" s="661"/>
      <c r="GH1" s="661"/>
      <c r="GI1" s="661"/>
      <c r="GJ1" s="661"/>
      <c r="GK1" s="661"/>
      <c r="GL1" s="661"/>
      <c r="GM1" s="661"/>
      <c r="GN1" s="661"/>
      <c r="GO1" s="661"/>
      <c r="GP1" s="661"/>
      <c r="GQ1" s="661"/>
      <c r="GR1" s="661"/>
      <c r="GS1" s="661"/>
      <c r="GT1" s="661"/>
      <c r="GU1" s="661"/>
      <c r="GV1" s="661"/>
      <c r="GW1" s="661"/>
      <c r="GX1" s="661"/>
      <c r="GY1" s="661"/>
      <c r="GZ1" s="661"/>
      <c r="HA1" s="661"/>
      <c r="HB1" s="661"/>
      <c r="HC1" s="661"/>
      <c r="HD1" s="661"/>
      <c r="HE1" s="661"/>
      <c r="HF1" s="661"/>
      <c r="HG1" s="661"/>
      <c r="HH1" s="661"/>
      <c r="HI1" s="661"/>
      <c r="HJ1" s="661"/>
      <c r="HK1" s="661"/>
      <c r="HL1" s="661"/>
      <c r="HM1" s="661"/>
      <c r="HN1" s="661"/>
      <c r="HO1" s="661"/>
    </row>
    <row r="2" spans="1:226" s="77" customFormat="1" ht="24.9" customHeight="1" x14ac:dyDescent="0.25">
      <c r="A2" s="662" t="s">
        <v>47</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63"/>
      <c r="DX2" s="663"/>
      <c r="DY2" s="663"/>
      <c r="DZ2" s="663"/>
      <c r="EA2" s="663"/>
      <c r="EB2" s="663"/>
      <c r="EC2" s="663"/>
      <c r="ED2" s="663"/>
      <c r="EE2" s="663"/>
      <c r="EF2" s="663"/>
      <c r="EG2" s="663"/>
      <c r="EH2" s="663"/>
      <c r="EI2" s="663"/>
      <c r="EJ2" s="663"/>
      <c r="EK2" s="663"/>
      <c r="EL2" s="663"/>
      <c r="EM2" s="663"/>
      <c r="EN2" s="663"/>
      <c r="EO2" s="663"/>
      <c r="EP2" s="663"/>
      <c r="EQ2" s="663"/>
      <c r="ER2" s="663"/>
      <c r="ES2" s="663"/>
      <c r="ET2" s="663"/>
      <c r="EU2" s="663"/>
      <c r="EV2" s="663"/>
      <c r="EW2" s="663"/>
      <c r="EX2" s="663"/>
      <c r="EY2" s="663"/>
      <c r="EZ2" s="663"/>
      <c r="FA2" s="663"/>
      <c r="FB2" s="663"/>
      <c r="FC2" s="663"/>
      <c r="FD2" s="663"/>
      <c r="FE2" s="663"/>
      <c r="FF2" s="663"/>
      <c r="FG2" s="663"/>
      <c r="FH2" s="663"/>
      <c r="FI2" s="663"/>
      <c r="FJ2" s="663"/>
      <c r="FK2" s="663"/>
      <c r="FL2" s="663"/>
      <c r="FM2" s="663"/>
      <c r="FN2" s="663"/>
      <c r="FO2" s="663"/>
      <c r="FP2" s="663"/>
      <c r="FQ2" s="663"/>
      <c r="FR2" s="663"/>
      <c r="FS2" s="663"/>
      <c r="FT2" s="663"/>
      <c r="FU2" s="663"/>
      <c r="FV2" s="663"/>
      <c r="FW2" s="663"/>
      <c r="FX2" s="663"/>
      <c r="FY2" s="663"/>
      <c r="FZ2" s="663"/>
      <c r="GA2" s="663"/>
      <c r="GB2" s="663"/>
      <c r="GC2" s="663"/>
      <c r="GD2" s="663"/>
      <c r="GE2" s="663"/>
      <c r="GF2" s="663"/>
      <c r="GG2" s="663"/>
      <c r="GH2" s="663"/>
      <c r="GI2" s="663"/>
      <c r="GJ2" s="663"/>
      <c r="GK2" s="663"/>
      <c r="GL2" s="663"/>
      <c r="GM2" s="663"/>
      <c r="GN2" s="663"/>
      <c r="GO2" s="663"/>
      <c r="GP2" s="663"/>
      <c r="GQ2" s="663"/>
      <c r="GR2" s="663"/>
      <c r="GS2" s="663"/>
      <c r="GT2" s="663"/>
      <c r="GU2" s="663"/>
      <c r="GV2" s="663"/>
      <c r="GW2" s="663"/>
      <c r="GX2" s="663"/>
      <c r="GY2" s="663"/>
      <c r="GZ2" s="663"/>
      <c r="HA2" s="663"/>
      <c r="HB2" s="663"/>
      <c r="HC2" s="663"/>
      <c r="HD2" s="663"/>
      <c r="HE2" s="663"/>
      <c r="HF2" s="663"/>
      <c r="HG2" s="663"/>
      <c r="HH2" s="663"/>
      <c r="HI2" s="663"/>
      <c r="HJ2" s="663"/>
      <c r="HK2" s="663"/>
      <c r="HL2" s="663"/>
      <c r="HM2" s="663"/>
      <c r="HN2" s="663"/>
      <c r="HO2" s="663"/>
    </row>
    <row r="3" spans="1:226" s="10" customFormat="1" ht="12.75" customHeight="1" x14ac:dyDescent="0.25">
      <c r="A3" s="89"/>
      <c r="B3" s="89"/>
      <c r="C3" s="89"/>
      <c r="D3" s="89"/>
      <c r="E3" s="89"/>
      <c r="F3" s="89"/>
      <c r="G3" s="89"/>
      <c r="H3" s="89"/>
      <c r="I3" s="89"/>
      <c r="J3" s="89"/>
      <c r="K3" s="89"/>
      <c r="L3" s="89"/>
      <c r="M3" s="89"/>
      <c r="N3" s="89"/>
      <c r="O3" s="89"/>
      <c r="P3" s="89"/>
      <c r="Q3" s="89"/>
      <c r="R3" s="89"/>
      <c r="S3" s="90"/>
      <c r="T3" s="90"/>
      <c r="U3" s="90"/>
      <c r="V3" s="6"/>
      <c r="W3" s="6"/>
      <c r="X3" s="6"/>
      <c r="Y3" s="90"/>
      <c r="Z3" s="90"/>
      <c r="AA3" s="90"/>
      <c r="AB3" s="90"/>
    </row>
    <row r="4" spans="1:226" s="10" customFormat="1" ht="12.75" customHeight="1" x14ac:dyDescent="0.25">
      <c r="A4" s="91"/>
      <c r="B4" s="91"/>
      <c r="C4" s="122" t="s">
        <v>182</v>
      </c>
      <c r="D4" s="432" t="s">
        <v>526</v>
      </c>
      <c r="E4" s="122" t="s">
        <v>174</v>
      </c>
      <c r="F4" s="122" t="s">
        <v>175</v>
      </c>
      <c r="G4" s="122" t="s">
        <v>171</v>
      </c>
      <c r="H4" s="122" t="s">
        <v>176</v>
      </c>
      <c r="I4" s="122" t="s">
        <v>177</v>
      </c>
      <c r="J4" s="122" t="s">
        <v>172</v>
      </c>
      <c r="K4" s="122" t="s">
        <v>178</v>
      </c>
      <c r="L4" s="122" t="s">
        <v>179</v>
      </c>
      <c r="M4" s="122" t="s">
        <v>173</v>
      </c>
      <c r="N4" s="122" t="s">
        <v>180</v>
      </c>
      <c r="O4" s="122" t="s">
        <v>181</v>
      </c>
      <c r="P4" s="432" t="s">
        <v>527</v>
      </c>
      <c r="Q4" s="122" t="s">
        <v>157</v>
      </c>
      <c r="R4" s="122" t="s">
        <v>158</v>
      </c>
      <c r="S4" s="122" t="s">
        <v>159</v>
      </c>
      <c r="T4" s="122" t="s">
        <v>160</v>
      </c>
      <c r="U4" s="122" t="s">
        <v>153</v>
      </c>
      <c r="V4" s="122" t="s">
        <v>154</v>
      </c>
      <c r="W4" s="122" t="s">
        <v>161</v>
      </c>
      <c r="X4" s="122" t="s">
        <v>162</v>
      </c>
      <c r="Y4" s="122" t="s">
        <v>163</v>
      </c>
      <c r="Z4" s="122" t="s">
        <v>164</v>
      </c>
      <c r="AA4" s="122" t="s">
        <v>165</v>
      </c>
      <c r="AB4" s="432" t="s">
        <v>528</v>
      </c>
      <c r="AC4" s="122" t="s">
        <v>167</v>
      </c>
      <c r="AD4" s="122" t="s">
        <v>168</v>
      </c>
      <c r="AE4" s="122" t="s">
        <v>169</v>
      </c>
      <c r="AF4" s="122" t="s">
        <v>170</v>
      </c>
      <c r="AG4" s="122" t="s">
        <v>315</v>
      </c>
      <c r="AH4" s="122" t="s">
        <v>352</v>
      </c>
      <c r="AI4" s="122" t="s">
        <v>208</v>
      </c>
      <c r="AJ4" s="122" t="s">
        <v>95</v>
      </c>
      <c r="AK4" s="122" t="s">
        <v>35</v>
      </c>
      <c r="AL4" s="122" t="s">
        <v>19</v>
      </c>
      <c r="AM4" s="122" t="s">
        <v>25</v>
      </c>
      <c r="AN4" s="432" t="s">
        <v>529</v>
      </c>
      <c r="AO4" s="122" t="s">
        <v>349</v>
      </c>
      <c r="AP4" s="122" t="s">
        <v>341</v>
      </c>
      <c r="AQ4" s="122" t="s">
        <v>57</v>
      </c>
      <c r="AR4" s="122" t="s">
        <v>312</v>
      </c>
      <c r="AS4" s="122" t="s">
        <v>15</v>
      </c>
      <c r="AT4" s="122" t="s">
        <v>22</v>
      </c>
      <c r="AU4" s="122" t="s">
        <v>6</v>
      </c>
      <c r="AV4" s="122" t="s">
        <v>89</v>
      </c>
      <c r="AW4" s="122" t="s">
        <v>353</v>
      </c>
      <c r="AX4" s="122" t="s">
        <v>252</v>
      </c>
      <c r="AY4" s="122" t="s">
        <v>361</v>
      </c>
      <c r="AZ4" s="432" t="s">
        <v>530</v>
      </c>
      <c r="BA4" s="122" t="s">
        <v>366</v>
      </c>
      <c r="BB4" s="122" t="s">
        <v>372</v>
      </c>
      <c r="BC4" s="122" t="s">
        <v>375</v>
      </c>
      <c r="BD4" s="122" t="s">
        <v>379</v>
      </c>
      <c r="BE4" s="122" t="s">
        <v>382</v>
      </c>
      <c r="BF4" s="122" t="s">
        <v>384</v>
      </c>
      <c r="BG4" s="122" t="s">
        <v>387</v>
      </c>
      <c r="BH4" s="122" t="s">
        <v>389</v>
      </c>
      <c r="BI4" s="122" t="s">
        <v>392</v>
      </c>
      <c r="BJ4" s="122" t="s">
        <v>394</v>
      </c>
      <c r="BK4" s="122" t="s">
        <v>491</v>
      </c>
      <c r="BL4" s="432" t="s">
        <v>531</v>
      </c>
      <c r="BM4" s="122" t="s">
        <v>497</v>
      </c>
      <c r="BN4" s="122" t="s">
        <v>499</v>
      </c>
      <c r="BO4" s="122" t="s">
        <v>501</v>
      </c>
      <c r="BP4" s="122" t="s">
        <v>502</v>
      </c>
      <c r="BQ4" s="122" t="s">
        <v>504</v>
      </c>
      <c r="BR4" s="122" t="s">
        <v>507</v>
      </c>
      <c r="BS4" s="122" t="s">
        <v>508</v>
      </c>
      <c r="BT4" s="122" t="s">
        <v>509</v>
      </c>
      <c r="BU4" s="122" t="s">
        <v>510</v>
      </c>
      <c r="BV4" s="122" t="s">
        <v>511</v>
      </c>
      <c r="BW4" s="122" t="s">
        <v>513</v>
      </c>
      <c r="BX4" s="432" t="s">
        <v>532</v>
      </c>
      <c r="BY4" s="122" t="s">
        <v>536</v>
      </c>
      <c r="BZ4" s="122" t="s">
        <v>537</v>
      </c>
      <c r="CA4" s="431" t="s">
        <v>533</v>
      </c>
      <c r="CB4" s="122" t="s">
        <v>538</v>
      </c>
      <c r="CC4" s="122" t="s">
        <v>539</v>
      </c>
      <c r="CD4" s="431" t="s">
        <v>534</v>
      </c>
      <c r="CE4" s="122" t="s">
        <v>535</v>
      </c>
      <c r="CF4" s="122" t="s">
        <v>540</v>
      </c>
      <c r="CG4" s="431" t="s">
        <v>542</v>
      </c>
      <c r="CH4" s="122" t="s">
        <v>544</v>
      </c>
      <c r="CI4" s="122" t="s">
        <v>545</v>
      </c>
      <c r="CJ4" s="432" t="s">
        <v>547</v>
      </c>
      <c r="CK4" s="306" t="s">
        <v>554</v>
      </c>
      <c r="CL4" s="306" t="s">
        <v>565</v>
      </c>
      <c r="CM4" s="431" t="s">
        <v>567</v>
      </c>
      <c r="CN4" s="306" t="s">
        <v>569</v>
      </c>
      <c r="CO4" s="306" t="s">
        <v>572</v>
      </c>
      <c r="CP4" s="431" t="s">
        <v>575</v>
      </c>
      <c r="CQ4" s="306" t="s">
        <v>577</v>
      </c>
      <c r="CR4" s="306" t="s">
        <v>578</v>
      </c>
      <c r="CS4" s="431" t="s">
        <v>580</v>
      </c>
      <c r="CT4" s="306" t="s">
        <v>581</v>
      </c>
      <c r="CU4" s="306" t="s">
        <v>586</v>
      </c>
      <c r="CV4" s="432" t="s">
        <v>588</v>
      </c>
      <c r="CW4" s="306" t="s">
        <v>589</v>
      </c>
      <c r="CX4" s="306" t="s">
        <v>592</v>
      </c>
      <c r="CY4" s="431" t="s">
        <v>595</v>
      </c>
      <c r="CZ4" s="306" t="s">
        <v>596</v>
      </c>
      <c r="DA4" s="306" t="s">
        <v>597</v>
      </c>
      <c r="DB4" s="431" t="s">
        <v>599</v>
      </c>
      <c r="DC4" s="306" t="s">
        <v>600</v>
      </c>
      <c r="DD4" s="306" t="s">
        <v>602</v>
      </c>
      <c r="DE4" s="431" t="s">
        <v>604</v>
      </c>
      <c r="DF4" s="306" t="s">
        <v>605</v>
      </c>
      <c r="DG4" s="306" t="s">
        <v>606</v>
      </c>
      <c r="DH4" s="432" t="s">
        <v>608</v>
      </c>
      <c r="DI4" s="432" t="s">
        <v>609</v>
      </c>
      <c r="DJ4" s="432" t="s">
        <v>654</v>
      </c>
      <c r="DK4" s="432" t="s">
        <v>656</v>
      </c>
      <c r="DL4" s="432" t="s">
        <v>657</v>
      </c>
      <c r="DM4" s="432" t="s">
        <v>658</v>
      </c>
      <c r="DN4" s="432" t="s">
        <v>660</v>
      </c>
      <c r="DO4" s="432" t="s">
        <v>661</v>
      </c>
      <c r="DP4" s="432" t="s">
        <v>662</v>
      </c>
      <c r="DQ4" s="432" t="s">
        <v>664</v>
      </c>
      <c r="DR4" s="432" t="s">
        <v>665</v>
      </c>
      <c r="DS4" s="432" t="s">
        <v>681</v>
      </c>
      <c r="DT4" s="432" t="s">
        <v>683</v>
      </c>
      <c r="DU4" s="432" t="s">
        <v>684</v>
      </c>
      <c r="DV4" s="432" t="s">
        <v>686</v>
      </c>
      <c r="DW4" s="432" t="s">
        <v>688</v>
      </c>
      <c r="DX4" s="432" t="s">
        <v>689</v>
      </c>
      <c r="DY4" s="432" t="s">
        <v>690</v>
      </c>
      <c r="DZ4" s="432" t="s">
        <v>692</v>
      </c>
      <c r="EA4" s="432" t="s">
        <v>693</v>
      </c>
      <c r="EB4" s="432" t="s">
        <v>695</v>
      </c>
      <c r="EC4" s="432" t="s">
        <v>697</v>
      </c>
      <c r="ED4" s="432" t="s">
        <v>698</v>
      </c>
      <c r="EE4" s="432" t="s">
        <v>699</v>
      </c>
      <c r="EF4" s="432" t="s">
        <v>703</v>
      </c>
      <c r="EG4" s="432" t="s">
        <v>704</v>
      </c>
      <c r="EH4" s="432" t="s">
        <v>707</v>
      </c>
      <c r="EI4" s="432" t="s">
        <v>709</v>
      </c>
      <c r="EJ4" s="432" t="s">
        <v>710</v>
      </c>
      <c r="EK4" s="432" t="s">
        <v>711</v>
      </c>
      <c r="EL4" s="432" t="s">
        <v>713</v>
      </c>
      <c r="EM4" s="432" t="s">
        <v>714</v>
      </c>
      <c r="EN4" s="432" t="s">
        <v>715</v>
      </c>
      <c r="EO4" s="432" t="s">
        <v>718</v>
      </c>
      <c r="EP4" s="432" t="s">
        <v>719</v>
      </c>
      <c r="EQ4" s="432" t="s">
        <v>720</v>
      </c>
      <c r="ER4" s="432" t="s">
        <v>722</v>
      </c>
      <c r="ES4" s="432" t="s">
        <v>723</v>
      </c>
      <c r="ET4" s="432" t="s">
        <v>725</v>
      </c>
      <c r="EU4" s="432" t="s">
        <v>727</v>
      </c>
      <c r="EV4" s="432" t="s">
        <v>728</v>
      </c>
      <c r="EW4" s="432" t="s">
        <v>729</v>
      </c>
      <c r="EX4" s="432" t="s">
        <v>731</v>
      </c>
      <c r="EY4" s="432" t="s">
        <v>732</v>
      </c>
      <c r="EZ4" s="432" t="s">
        <v>733</v>
      </c>
      <c r="FA4" s="432" t="s">
        <v>735</v>
      </c>
      <c r="FB4" s="432" t="s">
        <v>736</v>
      </c>
      <c r="FC4" s="432" t="s">
        <v>737</v>
      </c>
      <c r="FD4" s="432" t="s">
        <v>739</v>
      </c>
      <c r="FE4" s="432" t="s">
        <v>740</v>
      </c>
      <c r="FF4" s="432" t="s">
        <v>742</v>
      </c>
      <c r="FG4" s="432" t="s">
        <v>744</v>
      </c>
      <c r="FH4" s="432" t="s">
        <v>745</v>
      </c>
      <c r="FI4" s="432" t="s">
        <v>746</v>
      </c>
      <c r="FJ4" s="432" t="s">
        <v>748</v>
      </c>
      <c r="FK4" s="432" t="s">
        <v>750</v>
      </c>
      <c r="FL4" s="432" t="s">
        <v>751</v>
      </c>
      <c r="FM4" s="432" t="s">
        <v>754</v>
      </c>
      <c r="FN4" s="432" t="s">
        <v>758</v>
      </c>
      <c r="FO4" s="432" t="s">
        <v>759</v>
      </c>
      <c r="FP4" s="432" t="s">
        <v>761</v>
      </c>
      <c r="FQ4" s="432" t="s">
        <v>762</v>
      </c>
      <c r="FR4" s="432" t="s">
        <v>764</v>
      </c>
      <c r="FS4" s="432" t="s">
        <v>766</v>
      </c>
      <c r="FT4" s="432" t="s">
        <v>767</v>
      </c>
      <c r="FU4" s="432" t="s">
        <v>768</v>
      </c>
      <c r="FV4" s="432" t="s">
        <v>770</v>
      </c>
      <c r="FW4" s="432" t="s">
        <v>771</v>
      </c>
      <c r="FX4" s="432" t="s">
        <v>772</v>
      </c>
      <c r="FY4" s="432" t="s">
        <v>774</v>
      </c>
      <c r="FZ4" s="432" t="s">
        <v>776</v>
      </c>
      <c r="GA4" s="432" t="s">
        <v>777</v>
      </c>
      <c r="GB4" s="432" t="s">
        <v>779</v>
      </c>
      <c r="GC4" s="432" t="s">
        <v>780</v>
      </c>
      <c r="GD4" s="432" t="s">
        <v>782</v>
      </c>
      <c r="GE4" s="432" t="s">
        <v>784</v>
      </c>
      <c r="GF4" s="432" t="s">
        <v>785</v>
      </c>
      <c r="GG4" s="432" t="s">
        <v>787</v>
      </c>
      <c r="GH4" s="432" t="s">
        <v>790</v>
      </c>
      <c r="GI4" s="432" t="s">
        <v>792</v>
      </c>
      <c r="GJ4" s="432" t="s">
        <v>793</v>
      </c>
      <c r="GK4" s="432" t="s">
        <v>795</v>
      </c>
      <c r="GL4" s="432" t="s">
        <v>796</v>
      </c>
      <c r="GM4" s="432" t="s">
        <v>798</v>
      </c>
      <c r="GN4" s="432" t="s">
        <v>800</v>
      </c>
      <c r="GO4" s="432" t="s">
        <v>801</v>
      </c>
      <c r="GP4" s="432" t="s">
        <v>803</v>
      </c>
      <c r="GQ4" s="432" t="s">
        <v>805</v>
      </c>
      <c r="GR4" s="432" t="s">
        <v>806</v>
      </c>
      <c r="GS4" s="432" t="s">
        <v>807</v>
      </c>
      <c r="GT4" s="432" t="s">
        <v>809</v>
      </c>
      <c r="GU4" s="432" t="s">
        <v>810</v>
      </c>
      <c r="GV4" s="432" t="s">
        <v>811</v>
      </c>
      <c r="GW4" s="432" t="s">
        <v>813</v>
      </c>
      <c r="GX4" s="432" t="s">
        <v>814</v>
      </c>
      <c r="GY4" s="432" t="s">
        <v>815</v>
      </c>
      <c r="GZ4" s="432" t="s">
        <v>817</v>
      </c>
      <c r="HA4" s="432" t="s">
        <v>818</v>
      </c>
      <c r="HB4" s="432" t="s">
        <v>820</v>
      </c>
      <c r="HC4" s="432" t="s">
        <v>822</v>
      </c>
      <c r="HD4" s="432" t="s">
        <v>824</v>
      </c>
      <c r="HE4" s="432" t="s">
        <v>825</v>
      </c>
      <c r="HF4" s="432" t="s">
        <v>827</v>
      </c>
      <c r="HG4" s="432" t="s">
        <v>828</v>
      </c>
      <c r="HH4" s="432" t="s">
        <v>830</v>
      </c>
      <c r="HI4" s="432" t="s">
        <v>832</v>
      </c>
      <c r="HJ4" s="432" t="s">
        <v>834</v>
      </c>
      <c r="HK4" s="432" t="s">
        <v>835</v>
      </c>
      <c r="HL4" s="432" t="s">
        <v>837</v>
      </c>
      <c r="HM4" s="432" t="s">
        <v>838</v>
      </c>
      <c r="HN4" s="432" t="s">
        <v>840</v>
      </c>
      <c r="HO4" s="432" t="s">
        <v>843</v>
      </c>
    </row>
    <row r="5" spans="1:226" s="11" customFormat="1" ht="20.399999999999999" x14ac:dyDescent="0.25">
      <c r="A5" s="339" t="s">
        <v>320</v>
      </c>
      <c r="B5" s="339" t="s">
        <v>323</v>
      </c>
      <c r="C5" s="345" t="s">
        <v>92</v>
      </c>
      <c r="D5" s="346">
        <v>22234</v>
      </c>
      <c r="E5" s="346">
        <v>25102</v>
      </c>
      <c r="F5" s="346">
        <v>49959</v>
      </c>
      <c r="G5" s="346">
        <v>51253</v>
      </c>
      <c r="H5" s="346">
        <v>111140</v>
      </c>
      <c r="I5" s="346">
        <v>126862</v>
      </c>
      <c r="J5" s="346">
        <v>129719</v>
      </c>
      <c r="K5" s="346">
        <v>134751</v>
      </c>
      <c r="L5" s="346">
        <v>140210</v>
      </c>
      <c r="M5" s="346">
        <v>143104</v>
      </c>
      <c r="N5" s="346">
        <v>147761</v>
      </c>
      <c r="O5" s="346">
        <v>152050</v>
      </c>
      <c r="P5" s="347">
        <v>158461</v>
      </c>
      <c r="Q5" s="347">
        <v>170498</v>
      </c>
      <c r="R5" s="347">
        <v>171349</v>
      </c>
      <c r="S5" s="347">
        <v>181772</v>
      </c>
      <c r="T5" s="348">
        <v>188358</v>
      </c>
      <c r="U5" s="347">
        <v>193625</v>
      </c>
      <c r="V5" s="347">
        <v>194955</v>
      </c>
      <c r="W5" s="348">
        <v>198932</v>
      </c>
      <c r="X5" s="348">
        <v>199609</v>
      </c>
      <c r="Y5" s="347">
        <v>202745</v>
      </c>
      <c r="Z5" s="347">
        <v>204008</v>
      </c>
      <c r="AA5" s="347">
        <v>205419</v>
      </c>
      <c r="AB5" s="347">
        <v>201610</v>
      </c>
      <c r="AC5" s="347">
        <v>202232</v>
      </c>
      <c r="AD5" s="347">
        <v>202459</v>
      </c>
      <c r="AE5" s="347">
        <v>203498</v>
      </c>
      <c r="AF5" s="347">
        <v>208014</v>
      </c>
      <c r="AG5" s="347">
        <v>210545</v>
      </c>
      <c r="AH5" s="347">
        <v>211183</v>
      </c>
      <c r="AI5" s="347">
        <v>211739</v>
      </c>
      <c r="AJ5" s="347">
        <v>212145</v>
      </c>
      <c r="AK5" s="347">
        <v>214390</v>
      </c>
      <c r="AL5" s="347">
        <v>216101</v>
      </c>
      <c r="AM5" s="347">
        <v>215349</v>
      </c>
      <c r="AN5" s="347">
        <v>215704</v>
      </c>
      <c r="AO5" s="347">
        <v>216060</v>
      </c>
      <c r="AP5" s="347">
        <v>216630</v>
      </c>
      <c r="AQ5" s="347">
        <v>217026</v>
      </c>
      <c r="AR5" s="347">
        <v>219974</v>
      </c>
      <c r="AS5" s="347">
        <v>219462</v>
      </c>
      <c r="AT5" s="347">
        <v>219517</v>
      </c>
      <c r="AU5" s="347">
        <v>220059</v>
      </c>
      <c r="AV5" s="347">
        <v>220740</v>
      </c>
      <c r="AW5" s="347">
        <v>221493</v>
      </c>
      <c r="AX5" s="347">
        <v>222503</v>
      </c>
      <c r="AY5" s="347">
        <v>223381</v>
      </c>
      <c r="AZ5" s="347">
        <v>220451</v>
      </c>
      <c r="BA5" s="347">
        <v>222310</v>
      </c>
      <c r="BB5" s="347">
        <v>221130</v>
      </c>
      <c r="BC5" s="347">
        <v>222659</v>
      </c>
      <c r="BD5" s="347">
        <v>224039</v>
      </c>
      <c r="BE5" s="347">
        <v>226792</v>
      </c>
      <c r="BF5" s="347">
        <v>226761</v>
      </c>
      <c r="BG5" s="347">
        <v>229483</v>
      </c>
      <c r="BH5" s="347">
        <v>229839</v>
      </c>
      <c r="BI5" s="347">
        <v>232013</v>
      </c>
      <c r="BJ5" s="347">
        <v>232489</v>
      </c>
      <c r="BK5" s="347">
        <v>232882</v>
      </c>
      <c r="BL5" s="347">
        <v>234405</v>
      </c>
      <c r="BM5" s="347">
        <v>235269</v>
      </c>
      <c r="BN5" s="347">
        <v>235567</v>
      </c>
      <c r="BO5" s="347">
        <v>235787</v>
      </c>
      <c r="BP5" s="347">
        <v>236163</v>
      </c>
      <c r="BQ5" s="347">
        <v>236448</v>
      </c>
      <c r="BR5" s="347">
        <v>236931</v>
      </c>
      <c r="BS5" s="347">
        <v>237076</v>
      </c>
      <c r="BT5" s="347">
        <v>236829</v>
      </c>
      <c r="BU5" s="347">
        <v>237092</v>
      </c>
      <c r="BV5" s="347">
        <v>239681</v>
      </c>
      <c r="BW5" s="347">
        <v>239896</v>
      </c>
      <c r="BX5" s="347">
        <v>240369</v>
      </c>
      <c r="BY5" s="347">
        <v>240709</v>
      </c>
      <c r="BZ5" s="347">
        <v>241660</v>
      </c>
      <c r="CA5" s="347">
        <v>241927</v>
      </c>
      <c r="CB5" s="347">
        <v>241821</v>
      </c>
      <c r="CC5" s="347">
        <v>241511</v>
      </c>
      <c r="CD5" s="347">
        <v>241478</v>
      </c>
      <c r="CE5" s="347">
        <v>241307</v>
      </c>
      <c r="CF5" s="347">
        <v>243435</v>
      </c>
      <c r="CG5" s="347">
        <v>244306</v>
      </c>
      <c r="CH5" s="347">
        <v>244198</v>
      </c>
      <c r="CI5" s="347">
        <v>244336</v>
      </c>
      <c r="CJ5" s="347">
        <v>244462</v>
      </c>
      <c r="CK5" s="347">
        <v>250222</v>
      </c>
      <c r="CL5" s="347">
        <v>250479</v>
      </c>
      <c r="CM5" s="347">
        <v>250353</v>
      </c>
      <c r="CN5" s="347">
        <v>249931</v>
      </c>
      <c r="CO5" s="347">
        <v>249877</v>
      </c>
      <c r="CP5" s="347">
        <v>250102</v>
      </c>
      <c r="CQ5" s="347">
        <v>250483</v>
      </c>
      <c r="CR5" s="347">
        <v>250220</v>
      </c>
      <c r="CS5" s="347">
        <v>250745</v>
      </c>
      <c r="CT5" s="347">
        <v>251160</v>
      </c>
      <c r="CU5" s="347">
        <v>251385</v>
      </c>
      <c r="CV5" s="347">
        <v>252072</v>
      </c>
      <c r="CW5" s="347">
        <v>252710</v>
      </c>
      <c r="CX5" s="347">
        <v>253192</v>
      </c>
      <c r="CY5" s="347">
        <v>255438</v>
      </c>
      <c r="CZ5" s="347">
        <v>255311</v>
      </c>
      <c r="DA5" s="347">
        <v>255251</v>
      </c>
      <c r="DB5" s="347">
        <v>255549</v>
      </c>
      <c r="DC5" s="347">
        <v>255785</v>
      </c>
      <c r="DD5" s="347">
        <v>256707</v>
      </c>
      <c r="DE5" s="347">
        <v>257024</v>
      </c>
      <c r="DF5" s="347">
        <v>257745</v>
      </c>
      <c r="DG5" s="347">
        <v>257987</v>
      </c>
      <c r="DH5" s="347">
        <v>258068</v>
      </c>
      <c r="DI5" s="347">
        <v>258560</v>
      </c>
      <c r="DJ5" s="347">
        <v>258686</v>
      </c>
      <c r="DK5" s="347">
        <v>252415</v>
      </c>
      <c r="DL5" s="347">
        <v>251781</v>
      </c>
      <c r="DM5" s="347">
        <v>251706</v>
      </c>
      <c r="DN5" s="347">
        <v>251927</v>
      </c>
      <c r="DO5" s="347">
        <v>251779</v>
      </c>
      <c r="DP5" s="347">
        <v>250414</v>
      </c>
      <c r="DQ5" s="347">
        <v>248108</v>
      </c>
      <c r="DR5" s="347">
        <v>249024</v>
      </c>
      <c r="DS5" s="347">
        <v>249200</v>
      </c>
      <c r="DT5" s="347">
        <v>250460</v>
      </c>
      <c r="DU5" s="347">
        <v>250994</v>
      </c>
      <c r="DV5" s="347">
        <v>252003</v>
      </c>
      <c r="DW5" s="347">
        <v>252521</v>
      </c>
      <c r="DX5" s="347">
        <v>253410</v>
      </c>
      <c r="DY5" s="347">
        <v>253947</v>
      </c>
      <c r="DZ5" s="347">
        <v>254213</v>
      </c>
      <c r="EA5" s="347">
        <v>254529</v>
      </c>
      <c r="EB5" s="347">
        <v>254843</v>
      </c>
      <c r="EC5" s="347">
        <v>251525</v>
      </c>
      <c r="ED5" s="347">
        <v>251224</v>
      </c>
      <c r="EE5" s="347">
        <v>253471</v>
      </c>
      <c r="EF5" s="347">
        <v>253900</v>
      </c>
      <c r="EG5" s="347">
        <v>254315</v>
      </c>
      <c r="EH5" s="347">
        <v>254566</v>
      </c>
      <c r="EI5" s="347">
        <v>255085</v>
      </c>
      <c r="EJ5" s="347">
        <v>255140</v>
      </c>
      <c r="EK5" s="347">
        <v>255758</v>
      </c>
      <c r="EL5" s="347">
        <v>255880</v>
      </c>
      <c r="EM5" s="347">
        <v>256329</v>
      </c>
      <c r="EN5" s="347">
        <v>256909</v>
      </c>
      <c r="EO5" s="347">
        <v>257484</v>
      </c>
      <c r="EP5" s="347">
        <v>260288</v>
      </c>
      <c r="EQ5" s="347">
        <v>261120</v>
      </c>
      <c r="ER5" s="347">
        <v>261726</v>
      </c>
      <c r="ES5" s="347">
        <v>263474</v>
      </c>
      <c r="ET5" s="347">
        <v>265341</v>
      </c>
      <c r="EU5" s="347">
        <v>267000</v>
      </c>
      <c r="EV5" s="347">
        <v>267855</v>
      </c>
      <c r="EW5" s="347">
        <v>268624</v>
      </c>
      <c r="EX5" s="347">
        <v>269426</v>
      </c>
      <c r="EY5" s="347">
        <v>271302</v>
      </c>
      <c r="EZ5" s="347">
        <v>271833</v>
      </c>
      <c r="FA5" s="347">
        <v>272819</v>
      </c>
      <c r="FB5" s="347">
        <v>273972</v>
      </c>
      <c r="FC5" s="347">
        <v>274784</v>
      </c>
      <c r="FD5" s="347">
        <v>275833</v>
      </c>
      <c r="FE5" s="347">
        <v>276541</v>
      </c>
      <c r="FF5" s="347">
        <v>277686</v>
      </c>
      <c r="FG5" s="347">
        <v>277615</v>
      </c>
      <c r="FH5" s="347">
        <v>277713</v>
      </c>
      <c r="FI5" s="347">
        <v>277473</v>
      </c>
      <c r="FJ5" s="347">
        <v>277650</v>
      </c>
      <c r="FK5" s="347">
        <v>277810</v>
      </c>
      <c r="FL5" s="347">
        <v>278224</v>
      </c>
      <c r="FM5" s="347">
        <v>278457</v>
      </c>
      <c r="FN5" s="347">
        <v>279543</v>
      </c>
      <c r="FO5" s="347">
        <v>279522</v>
      </c>
      <c r="FP5" s="347">
        <v>279495</v>
      </c>
      <c r="FQ5" s="347">
        <v>279744</v>
      </c>
      <c r="FR5" s="347">
        <v>279202</v>
      </c>
      <c r="FS5" s="347">
        <v>279536</v>
      </c>
      <c r="FT5" s="347">
        <v>280983</v>
      </c>
      <c r="FU5" s="347">
        <v>281485</v>
      </c>
      <c r="FV5" s="347">
        <v>282403</v>
      </c>
      <c r="FW5" s="347">
        <v>285841</v>
      </c>
      <c r="FX5" s="347">
        <v>286100</v>
      </c>
      <c r="FY5" s="347">
        <v>286389</v>
      </c>
      <c r="FZ5" s="347">
        <v>287005</v>
      </c>
      <c r="GA5" s="347">
        <v>287773</v>
      </c>
      <c r="GB5" s="347">
        <v>288734</v>
      </c>
      <c r="GC5" s="347">
        <v>289196</v>
      </c>
      <c r="GD5" s="347">
        <v>289999</v>
      </c>
      <c r="GE5" s="347">
        <v>290186</v>
      </c>
      <c r="GF5" s="347">
        <v>290300</v>
      </c>
      <c r="GG5" s="347">
        <v>292111</v>
      </c>
      <c r="GH5" s="347">
        <v>292498</v>
      </c>
      <c r="GI5" s="347">
        <v>293618</v>
      </c>
      <c r="GJ5" s="347">
        <v>293835</v>
      </c>
      <c r="GK5" s="347">
        <v>293927</v>
      </c>
      <c r="GL5" s="347">
        <v>293957</v>
      </c>
      <c r="GM5" s="347">
        <v>294094</v>
      </c>
      <c r="GN5" s="347">
        <v>294519</v>
      </c>
      <c r="GO5" s="347">
        <v>295548</v>
      </c>
      <c r="GP5" s="347">
        <v>296220</v>
      </c>
      <c r="GQ5" s="347">
        <v>296603</v>
      </c>
      <c r="GR5" s="347">
        <v>296738</v>
      </c>
      <c r="GS5" s="347">
        <v>297724</v>
      </c>
      <c r="GT5" s="347">
        <v>299036</v>
      </c>
      <c r="GU5" s="347">
        <v>300608</v>
      </c>
      <c r="GV5" s="347">
        <v>301316</v>
      </c>
      <c r="GW5" s="347">
        <v>301639</v>
      </c>
      <c r="GX5" s="347">
        <v>302945</v>
      </c>
      <c r="GY5" s="347">
        <v>303930</v>
      </c>
      <c r="GZ5" s="347">
        <v>304821</v>
      </c>
      <c r="HA5" s="347">
        <v>306010</v>
      </c>
      <c r="HB5" s="347">
        <v>306931</v>
      </c>
      <c r="HC5" s="347">
        <v>307501</v>
      </c>
      <c r="HD5" s="347">
        <v>307879</v>
      </c>
      <c r="HE5" s="347">
        <v>308290</v>
      </c>
      <c r="HF5" s="347">
        <v>308978</v>
      </c>
      <c r="HG5" s="347">
        <v>309729</v>
      </c>
      <c r="HH5" s="347">
        <v>309830</v>
      </c>
      <c r="HI5" s="347">
        <v>310341</v>
      </c>
      <c r="HJ5" s="347">
        <v>311100</v>
      </c>
      <c r="HK5" s="347">
        <v>311596</v>
      </c>
      <c r="HL5" s="347">
        <v>312209</v>
      </c>
      <c r="HM5" s="347">
        <v>313571</v>
      </c>
      <c r="HN5" s="347">
        <v>312073</v>
      </c>
      <c r="HO5" s="347">
        <v>313033</v>
      </c>
      <c r="HQ5" s="517"/>
    </row>
    <row r="6" spans="1:226" s="10" customFormat="1" ht="12.75" customHeight="1" x14ac:dyDescent="0.25">
      <c r="A6" s="340" t="s">
        <v>582</v>
      </c>
      <c r="B6" s="340" t="s">
        <v>582</v>
      </c>
      <c r="C6" s="349" t="s">
        <v>92</v>
      </c>
      <c r="D6" s="350">
        <v>22234</v>
      </c>
      <c r="E6" s="350">
        <v>24690</v>
      </c>
      <c r="F6" s="350">
        <v>25018</v>
      </c>
      <c r="G6" s="350">
        <v>25648</v>
      </c>
      <c r="H6" s="350">
        <v>25758</v>
      </c>
      <c r="I6" s="350">
        <v>30956</v>
      </c>
      <c r="J6" s="350">
        <v>31079</v>
      </c>
      <c r="K6" s="350">
        <v>31326</v>
      </c>
      <c r="L6" s="350">
        <v>32255</v>
      </c>
      <c r="M6" s="350">
        <v>32617</v>
      </c>
      <c r="N6" s="350">
        <v>33033</v>
      </c>
      <c r="O6" s="350">
        <v>33422</v>
      </c>
      <c r="P6" s="350">
        <v>33797</v>
      </c>
      <c r="Q6" s="350">
        <v>44691</v>
      </c>
      <c r="R6" s="350">
        <v>45415</v>
      </c>
      <c r="S6" s="350">
        <v>45152</v>
      </c>
      <c r="T6" s="351">
        <v>45705</v>
      </c>
      <c r="U6" s="350">
        <v>45550</v>
      </c>
      <c r="V6" s="350">
        <v>45889</v>
      </c>
      <c r="W6" s="351">
        <v>46061</v>
      </c>
      <c r="X6" s="351">
        <v>46048</v>
      </c>
      <c r="Y6" s="350">
        <v>46372</v>
      </c>
      <c r="Z6" s="350">
        <v>46349</v>
      </c>
      <c r="AA6" s="350">
        <v>46375</v>
      </c>
      <c r="AB6" s="350">
        <v>46387</v>
      </c>
      <c r="AC6" s="350">
        <v>46372</v>
      </c>
      <c r="AD6" s="350">
        <v>46323</v>
      </c>
      <c r="AE6" s="350">
        <v>46240</v>
      </c>
      <c r="AF6" s="350">
        <v>46042</v>
      </c>
      <c r="AG6" s="350">
        <v>45865</v>
      </c>
      <c r="AH6" s="350">
        <v>46343</v>
      </c>
      <c r="AI6" s="350">
        <v>46610</v>
      </c>
      <c r="AJ6" s="350">
        <v>46399</v>
      </c>
      <c r="AK6" s="350">
        <v>47147</v>
      </c>
      <c r="AL6" s="350">
        <v>47017</v>
      </c>
      <c r="AM6" s="350">
        <v>46870</v>
      </c>
      <c r="AN6" s="350">
        <v>47041</v>
      </c>
      <c r="AO6" s="350">
        <v>47067</v>
      </c>
      <c r="AP6" s="350">
        <v>47178</v>
      </c>
      <c r="AQ6" s="350">
        <v>46878</v>
      </c>
      <c r="AR6" s="350">
        <v>46525</v>
      </c>
      <c r="AS6" s="350">
        <v>46433</v>
      </c>
      <c r="AT6" s="350">
        <v>46326</v>
      </c>
      <c r="AU6" s="350">
        <v>46365</v>
      </c>
      <c r="AV6" s="350">
        <v>46331</v>
      </c>
      <c r="AW6" s="350">
        <v>46090</v>
      </c>
      <c r="AX6" s="350">
        <v>45848</v>
      </c>
      <c r="AY6" s="350">
        <v>45775</v>
      </c>
      <c r="AZ6" s="350">
        <v>45640</v>
      </c>
      <c r="BA6" s="350">
        <v>46071</v>
      </c>
      <c r="BB6" s="350">
        <v>46013</v>
      </c>
      <c r="BC6" s="350">
        <v>45894</v>
      </c>
      <c r="BD6" s="350">
        <v>45741</v>
      </c>
      <c r="BE6" s="350">
        <v>45663</v>
      </c>
      <c r="BF6" s="350">
        <v>45599</v>
      </c>
      <c r="BG6" s="350">
        <v>45507</v>
      </c>
      <c r="BH6" s="350">
        <v>45494</v>
      </c>
      <c r="BI6" s="350">
        <v>45404</v>
      </c>
      <c r="BJ6" s="350">
        <v>45333</v>
      </c>
      <c r="BK6" s="350">
        <v>45348</v>
      </c>
      <c r="BL6" s="350">
        <v>45168</v>
      </c>
      <c r="BM6" s="350">
        <v>45407</v>
      </c>
      <c r="BN6" s="350">
        <v>45311</v>
      </c>
      <c r="BO6" s="350">
        <v>45215</v>
      </c>
      <c r="BP6" s="350">
        <v>45213</v>
      </c>
      <c r="BQ6" s="350">
        <v>45071</v>
      </c>
      <c r="BR6" s="350">
        <v>44971</v>
      </c>
      <c r="BS6" s="350">
        <v>45073</v>
      </c>
      <c r="BT6" s="350">
        <v>44949</v>
      </c>
      <c r="BU6" s="350">
        <v>45010</v>
      </c>
      <c r="BV6" s="350">
        <v>45024</v>
      </c>
      <c r="BW6" s="350">
        <v>44839</v>
      </c>
      <c r="BX6" s="350">
        <v>44687</v>
      </c>
      <c r="BY6" s="350">
        <v>44803</v>
      </c>
      <c r="BZ6" s="350">
        <v>44714</v>
      </c>
      <c r="CA6" s="350">
        <v>44770</v>
      </c>
      <c r="CB6" s="350">
        <v>44623</v>
      </c>
      <c r="CC6" s="350">
        <v>44522</v>
      </c>
      <c r="CD6" s="350">
        <v>44556</v>
      </c>
      <c r="CE6" s="350">
        <v>44493</v>
      </c>
      <c r="CF6" s="350">
        <v>44431</v>
      </c>
      <c r="CG6" s="350">
        <v>44339</v>
      </c>
      <c r="CH6" s="350">
        <v>44259</v>
      </c>
      <c r="CI6" s="350">
        <v>44177</v>
      </c>
      <c r="CJ6" s="350">
        <v>44103</v>
      </c>
      <c r="CK6" s="350">
        <v>49617</v>
      </c>
      <c r="CL6" s="350">
        <v>49603</v>
      </c>
      <c r="CM6" s="350">
        <v>49425</v>
      </c>
      <c r="CN6" s="350">
        <v>49357</v>
      </c>
      <c r="CO6" s="350">
        <v>49274</v>
      </c>
      <c r="CP6" s="350">
        <v>49203</v>
      </c>
      <c r="CQ6" s="350">
        <v>49167</v>
      </c>
      <c r="CR6" s="350">
        <v>49131</v>
      </c>
      <c r="CS6" s="350">
        <v>49025</v>
      </c>
      <c r="CT6" s="350">
        <v>48971</v>
      </c>
      <c r="CU6" s="350">
        <v>48928</v>
      </c>
      <c r="CV6" s="350">
        <v>48948</v>
      </c>
      <c r="CW6" s="350">
        <v>49017</v>
      </c>
      <c r="CX6" s="350">
        <v>49030</v>
      </c>
      <c r="CY6" s="350">
        <v>48885</v>
      </c>
      <c r="CZ6" s="350">
        <v>48752</v>
      </c>
      <c r="DA6" s="350">
        <v>48673</v>
      </c>
      <c r="DB6" s="350">
        <v>48600</v>
      </c>
      <c r="DC6" s="350">
        <v>48434</v>
      </c>
      <c r="DD6" s="350">
        <v>48359</v>
      </c>
      <c r="DE6" s="350">
        <v>48303</v>
      </c>
      <c r="DF6" s="350">
        <v>48268</v>
      </c>
      <c r="DG6" s="350">
        <v>48225</v>
      </c>
      <c r="DH6" s="350">
        <v>48225</v>
      </c>
      <c r="DI6" s="350">
        <v>48438</v>
      </c>
      <c r="DJ6" s="350">
        <v>48355</v>
      </c>
      <c r="DK6" s="350">
        <v>48475</v>
      </c>
      <c r="DL6" s="350">
        <v>48403</v>
      </c>
      <c r="DM6" s="350">
        <v>48331</v>
      </c>
      <c r="DN6" s="350">
        <v>48284</v>
      </c>
      <c r="DO6" s="350">
        <v>48233</v>
      </c>
      <c r="DP6" s="350">
        <v>48199</v>
      </c>
      <c r="DQ6" s="350">
        <v>48156</v>
      </c>
      <c r="DR6" s="350">
        <v>48101</v>
      </c>
      <c r="DS6" s="350">
        <v>48047</v>
      </c>
      <c r="DT6" s="350">
        <v>48037</v>
      </c>
      <c r="DU6" s="350">
        <v>48075</v>
      </c>
      <c r="DV6" s="350">
        <v>48174</v>
      </c>
      <c r="DW6" s="350">
        <v>48090</v>
      </c>
      <c r="DX6" s="350">
        <v>48400</v>
      </c>
      <c r="DY6" s="350">
        <v>48302</v>
      </c>
      <c r="DZ6" s="350">
        <v>48228</v>
      </c>
      <c r="EA6" s="350">
        <v>48161</v>
      </c>
      <c r="EB6" s="350">
        <v>48095</v>
      </c>
      <c r="EC6" s="350">
        <v>48064</v>
      </c>
      <c r="ED6" s="350">
        <v>48066</v>
      </c>
      <c r="EE6" s="350">
        <v>48304</v>
      </c>
      <c r="EF6" s="350">
        <v>48347</v>
      </c>
      <c r="EG6" s="350">
        <v>48395</v>
      </c>
      <c r="EH6" s="350">
        <v>48417</v>
      </c>
      <c r="EI6" s="350">
        <v>48369</v>
      </c>
      <c r="EJ6" s="350">
        <v>48323</v>
      </c>
      <c r="EK6" s="350">
        <v>48294</v>
      </c>
      <c r="EL6" s="350">
        <v>48273</v>
      </c>
      <c r="EM6" s="350">
        <v>48361</v>
      </c>
      <c r="EN6" s="350">
        <v>48388</v>
      </c>
      <c r="EO6" s="350">
        <v>48381</v>
      </c>
      <c r="EP6" s="350">
        <v>49967</v>
      </c>
      <c r="EQ6" s="350">
        <v>49974</v>
      </c>
      <c r="ER6" s="350">
        <v>50058</v>
      </c>
      <c r="ES6" s="350">
        <v>50301</v>
      </c>
      <c r="ET6" s="350">
        <v>50452</v>
      </c>
      <c r="EU6" s="350">
        <v>50481</v>
      </c>
      <c r="EV6" s="350">
        <v>50505</v>
      </c>
      <c r="EW6" s="350">
        <v>50703</v>
      </c>
      <c r="EX6" s="350">
        <v>50814</v>
      </c>
      <c r="EY6" s="350">
        <v>50884</v>
      </c>
      <c r="EZ6" s="350">
        <v>50855</v>
      </c>
      <c r="FA6" s="350">
        <v>50998</v>
      </c>
      <c r="FB6" s="350">
        <v>51059</v>
      </c>
      <c r="FC6" s="350">
        <v>51401</v>
      </c>
      <c r="FD6" s="350">
        <v>51651</v>
      </c>
      <c r="FE6" s="350">
        <v>51864</v>
      </c>
      <c r="FF6" s="350">
        <v>52006</v>
      </c>
      <c r="FG6" s="350">
        <v>52108</v>
      </c>
      <c r="FH6" s="350">
        <v>52147</v>
      </c>
      <c r="FI6" s="350">
        <v>52137</v>
      </c>
      <c r="FJ6" s="350">
        <v>52282</v>
      </c>
      <c r="FK6" s="350">
        <v>52226</v>
      </c>
      <c r="FL6" s="350">
        <v>52152</v>
      </c>
      <c r="FM6" s="350">
        <v>52323</v>
      </c>
      <c r="FN6" s="350">
        <v>52336</v>
      </c>
      <c r="FO6" s="350">
        <v>52432</v>
      </c>
      <c r="FP6" s="350">
        <v>52449</v>
      </c>
      <c r="FQ6" s="350">
        <v>52039</v>
      </c>
      <c r="FR6" s="350">
        <v>51126</v>
      </c>
      <c r="FS6" s="350">
        <v>51113</v>
      </c>
      <c r="FT6" s="350">
        <v>51270</v>
      </c>
      <c r="FU6" s="350">
        <v>51281</v>
      </c>
      <c r="FV6" s="350">
        <v>51313</v>
      </c>
      <c r="FW6" s="350">
        <v>52333</v>
      </c>
      <c r="FX6" s="350">
        <v>52351</v>
      </c>
      <c r="FY6" s="350">
        <v>52379</v>
      </c>
      <c r="FZ6" s="350">
        <v>52357</v>
      </c>
      <c r="GA6" s="350">
        <v>52645</v>
      </c>
      <c r="GB6" s="350">
        <v>52701</v>
      </c>
      <c r="GC6" s="350">
        <v>52841</v>
      </c>
      <c r="GD6" s="350">
        <v>52891</v>
      </c>
      <c r="GE6" s="350">
        <v>52949</v>
      </c>
      <c r="GF6" s="350">
        <v>53039</v>
      </c>
      <c r="GG6" s="350">
        <v>54594</v>
      </c>
      <c r="GH6" s="350">
        <v>54726</v>
      </c>
      <c r="GI6" s="350">
        <v>54929</v>
      </c>
      <c r="GJ6" s="350">
        <v>54942</v>
      </c>
      <c r="GK6" s="350">
        <v>55003</v>
      </c>
      <c r="GL6" s="350">
        <v>55019</v>
      </c>
      <c r="GM6" s="350">
        <v>55096</v>
      </c>
      <c r="GN6" s="350">
        <v>55170</v>
      </c>
      <c r="GO6" s="350">
        <v>55271</v>
      </c>
      <c r="GP6" s="350">
        <v>55452</v>
      </c>
      <c r="GQ6" s="350">
        <v>55549</v>
      </c>
      <c r="GR6" s="350">
        <v>55694</v>
      </c>
      <c r="GS6" s="350">
        <v>56603</v>
      </c>
      <c r="GT6" s="350">
        <v>57460</v>
      </c>
      <c r="GU6" s="350">
        <v>58612</v>
      </c>
      <c r="GV6" s="350">
        <v>58634</v>
      </c>
      <c r="GW6" s="350">
        <v>58707</v>
      </c>
      <c r="GX6" s="350">
        <v>58702</v>
      </c>
      <c r="GY6" s="350">
        <v>58670</v>
      </c>
      <c r="GZ6" s="350">
        <v>58772</v>
      </c>
      <c r="HA6" s="350">
        <v>58890</v>
      </c>
      <c r="HB6" s="350">
        <v>59036</v>
      </c>
      <c r="HC6" s="350">
        <v>59057</v>
      </c>
      <c r="HD6" s="350">
        <v>59135</v>
      </c>
      <c r="HE6" s="350">
        <v>59148</v>
      </c>
      <c r="HF6" s="350">
        <v>59173</v>
      </c>
      <c r="HG6" s="350">
        <v>59388</v>
      </c>
      <c r="HH6" s="350">
        <v>59403</v>
      </c>
      <c r="HI6" s="350">
        <v>59447</v>
      </c>
      <c r="HJ6" s="350">
        <v>59563</v>
      </c>
      <c r="HK6" s="350">
        <v>59618</v>
      </c>
      <c r="HL6" s="350">
        <v>59613</v>
      </c>
      <c r="HM6" s="350">
        <v>59829</v>
      </c>
      <c r="HN6" s="350">
        <v>59880</v>
      </c>
      <c r="HO6" s="350">
        <v>59922</v>
      </c>
      <c r="HR6" s="519"/>
    </row>
    <row r="7" spans="1:226" s="10" customFormat="1" ht="12.75" customHeight="1" x14ac:dyDescent="0.25">
      <c r="A7" s="341" t="s">
        <v>69</v>
      </c>
      <c r="B7" s="341" t="s">
        <v>69</v>
      </c>
      <c r="C7" s="352">
        <v>0</v>
      </c>
      <c r="D7" s="352">
        <v>0</v>
      </c>
      <c r="E7" s="352">
        <v>125</v>
      </c>
      <c r="F7" s="352">
        <v>373</v>
      </c>
      <c r="G7" s="352">
        <v>559</v>
      </c>
      <c r="H7" s="352">
        <v>846</v>
      </c>
      <c r="I7" s="352">
        <v>3708</v>
      </c>
      <c r="J7" s="352">
        <v>3850</v>
      </c>
      <c r="K7" s="352">
        <v>4124</v>
      </c>
      <c r="L7" s="352">
        <v>4366</v>
      </c>
      <c r="M7" s="352">
        <v>4466</v>
      </c>
      <c r="N7" s="352">
        <v>4584</v>
      </c>
      <c r="O7" s="352">
        <v>5364</v>
      </c>
      <c r="P7" s="352">
        <v>5498</v>
      </c>
      <c r="Q7" s="352">
        <v>5684</v>
      </c>
      <c r="R7" s="352">
        <v>5838</v>
      </c>
      <c r="S7" s="352">
        <v>6057</v>
      </c>
      <c r="T7" s="353">
        <v>9271</v>
      </c>
      <c r="U7" s="352">
        <v>9350</v>
      </c>
      <c r="V7" s="352">
        <v>9964</v>
      </c>
      <c r="W7" s="353">
        <v>10113</v>
      </c>
      <c r="X7" s="353">
        <v>10286</v>
      </c>
      <c r="Y7" s="352">
        <v>10411</v>
      </c>
      <c r="Z7" s="352">
        <v>10547</v>
      </c>
      <c r="AA7" s="352">
        <v>10660</v>
      </c>
      <c r="AB7" s="352">
        <v>10755</v>
      </c>
      <c r="AC7" s="352">
        <v>10796</v>
      </c>
      <c r="AD7" s="352">
        <v>10821</v>
      </c>
      <c r="AE7" s="352">
        <v>10919</v>
      </c>
      <c r="AF7" s="352">
        <v>10952</v>
      </c>
      <c r="AG7" s="352">
        <v>11056</v>
      </c>
      <c r="AH7" s="352">
        <v>11086</v>
      </c>
      <c r="AI7" s="352">
        <v>11120</v>
      </c>
      <c r="AJ7" s="352">
        <v>11873</v>
      </c>
      <c r="AK7" s="352">
        <v>12596</v>
      </c>
      <c r="AL7" s="352">
        <v>12643</v>
      </c>
      <c r="AM7" s="352">
        <v>12695</v>
      </c>
      <c r="AN7" s="352">
        <v>12743</v>
      </c>
      <c r="AO7" s="352">
        <v>12993</v>
      </c>
      <c r="AP7" s="352">
        <v>13473</v>
      </c>
      <c r="AQ7" s="352">
        <v>13721</v>
      </c>
      <c r="AR7" s="352">
        <v>13735</v>
      </c>
      <c r="AS7" s="352">
        <v>13793</v>
      </c>
      <c r="AT7" s="352">
        <v>13814</v>
      </c>
      <c r="AU7" s="352">
        <v>13852</v>
      </c>
      <c r="AV7" s="352">
        <v>13867</v>
      </c>
      <c r="AW7" s="352">
        <v>14384</v>
      </c>
      <c r="AX7" s="352">
        <v>14937</v>
      </c>
      <c r="AY7" s="352">
        <v>15185</v>
      </c>
      <c r="AZ7" s="352">
        <v>15445</v>
      </c>
      <c r="BA7" s="352">
        <v>15626</v>
      </c>
      <c r="BB7" s="352">
        <v>15678</v>
      </c>
      <c r="BC7" s="352">
        <v>17313</v>
      </c>
      <c r="BD7" s="352">
        <v>17339</v>
      </c>
      <c r="BE7" s="352">
        <v>17383</v>
      </c>
      <c r="BF7" s="352">
        <v>17424</v>
      </c>
      <c r="BG7" s="352">
        <v>17499</v>
      </c>
      <c r="BH7" s="352">
        <v>17592</v>
      </c>
      <c r="BI7" s="352">
        <v>17698</v>
      </c>
      <c r="BJ7" s="352">
        <v>17740</v>
      </c>
      <c r="BK7" s="352">
        <v>17764</v>
      </c>
      <c r="BL7" s="352">
        <v>17942</v>
      </c>
      <c r="BM7" s="352">
        <v>17966</v>
      </c>
      <c r="BN7" s="352">
        <v>17961</v>
      </c>
      <c r="BO7" s="352">
        <v>17981</v>
      </c>
      <c r="BP7" s="352">
        <v>17996</v>
      </c>
      <c r="BQ7" s="352">
        <v>18022</v>
      </c>
      <c r="BR7" s="352">
        <v>18105</v>
      </c>
      <c r="BS7" s="352">
        <v>18028</v>
      </c>
      <c r="BT7" s="352">
        <v>18031</v>
      </c>
      <c r="BU7" s="352">
        <v>18034</v>
      </c>
      <c r="BV7" s="352">
        <v>18042</v>
      </c>
      <c r="BW7" s="352">
        <v>18112</v>
      </c>
      <c r="BX7" s="352">
        <v>18178</v>
      </c>
      <c r="BY7" s="352">
        <v>18199</v>
      </c>
      <c r="BZ7" s="352">
        <v>18202</v>
      </c>
      <c r="CA7" s="352">
        <v>18219</v>
      </c>
      <c r="CB7" s="352">
        <v>18161</v>
      </c>
      <c r="CC7" s="352">
        <v>18141</v>
      </c>
      <c r="CD7" s="352">
        <v>18145</v>
      </c>
      <c r="CE7" s="352">
        <v>18146</v>
      </c>
      <c r="CF7" s="352">
        <v>18131</v>
      </c>
      <c r="CG7" s="352">
        <v>18122</v>
      </c>
      <c r="CH7" s="352">
        <v>18130</v>
      </c>
      <c r="CI7" s="352">
        <v>18233</v>
      </c>
      <c r="CJ7" s="352">
        <v>18283</v>
      </c>
      <c r="CK7" s="352">
        <v>18364</v>
      </c>
      <c r="CL7" s="352">
        <v>18441</v>
      </c>
      <c r="CM7" s="352">
        <v>18508</v>
      </c>
      <c r="CN7" s="352">
        <v>18566</v>
      </c>
      <c r="CO7" s="352">
        <v>18662</v>
      </c>
      <c r="CP7" s="352">
        <v>18730</v>
      </c>
      <c r="CQ7" s="352">
        <v>18822</v>
      </c>
      <c r="CR7" s="352">
        <v>18923</v>
      </c>
      <c r="CS7" s="352">
        <v>19550</v>
      </c>
      <c r="CT7" s="352">
        <v>20107</v>
      </c>
      <c r="CU7" s="352">
        <v>20429</v>
      </c>
      <c r="CV7" s="352">
        <v>20904</v>
      </c>
      <c r="CW7" s="352">
        <v>21031</v>
      </c>
      <c r="CX7" s="352">
        <v>21100</v>
      </c>
      <c r="CY7" s="352">
        <v>21189</v>
      </c>
      <c r="CZ7" s="352">
        <v>21300</v>
      </c>
      <c r="DA7" s="352">
        <v>21362</v>
      </c>
      <c r="DB7" s="352">
        <v>21708</v>
      </c>
      <c r="DC7" s="352">
        <v>21897</v>
      </c>
      <c r="DD7" s="352">
        <v>22038</v>
      </c>
      <c r="DE7" s="352">
        <v>22256</v>
      </c>
      <c r="DF7" s="352">
        <v>22306</v>
      </c>
      <c r="DG7" s="352">
        <v>22371</v>
      </c>
      <c r="DH7" s="352">
        <v>22383</v>
      </c>
      <c r="DI7" s="352">
        <v>22462</v>
      </c>
      <c r="DJ7" s="352">
        <v>22429</v>
      </c>
      <c r="DK7" s="352">
        <v>22363</v>
      </c>
      <c r="DL7" s="352">
        <v>22314</v>
      </c>
      <c r="DM7" s="352">
        <v>22304</v>
      </c>
      <c r="DN7" s="352">
        <v>22335</v>
      </c>
      <c r="DO7" s="352">
        <v>22353</v>
      </c>
      <c r="DP7" s="352">
        <v>22444</v>
      </c>
      <c r="DQ7" s="352">
        <v>22506</v>
      </c>
      <c r="DR7" s="352">
        <v>22595</v>
      </c>
      <c r="DS7" s="352">
        <v>22664</v>
      </c>
      <c r="DT7" s="352">
        <v>22734</v>
      </c>
      <c r="DU7" s="352">
        <v>22890</v>
      </c>
      <c r="DV7" s="352">
        <v>23451</v>
      </c>
      <c r="DW7" s="352">
        <v>23900</v>
      </c>
      <c r="DX7" s="352">
        <v>24287</v>
      </c>
      <c r="DY7" s="352">
        <v>24745</v>
      </c>
      <c r="DZ7" s="352">
        <v>25074</v>
      </c>
      <c r="EA7" s="352">
        <v>25366</v>
      </c>
      <c r="EB7" s="352">
        <v>25786</v>
      </c>
      <c r="EC7" s="352">
        <v>26033</v>
      </c>
      <c r="ED7" s="352">
        <v>26250</v>
      </c>
      <c r="EE7" s="352">
        <v>26624</v>
      </c>
      <c r="EF7" s="352">
        <v>26750</v>
      </c>
      <c r="EG7" s="352">
        <v>26891</v>
      </c>
      <c r="EH7" s="352">
        <v>27081</v>
      </c>
      <c r="EI7" s="352">
        <v>27315</v>
      </c>
      <c r="EJ7" s="352">
        <v>27442</v>
      </c>
      <c r="EK7" s="352">
        <v>27570</v>
      </c>
      <c r="EL7" s="352">
        <v>27708</v>
      </c>
      <c r="EM7" s="352">
        <v>28032</v>
      </c>
      <c r="EN7" s="352">
        <v>28418</v>
      </c>
      <c r="EO7" s="352">
        <v>28892</v>
      </c>
      <c r="EP7" s="352">
        <v>29452</v>
      </c>
      <c r="EQ7" s="352">
        <v>30153</v>
      </c>
      <c r="ER7" s="352">
        <v>30520</v>
      </c>
      <c r="ES7" s="352">
        <v>30883</v>
      </c>
      <c r="ET7" s="352">
        <v>31358</v>
      </c>
      <c r="EU7" s="352">
        <v>32125</v>
      </c>
      <c r="EV7" s="352">
        <v>32652</v>
      </c>
      <c r="EW7" s="352">
        <v>33003</v>
      </c>
      <c r="EX7" s="352">
        <v>33454</v>
      </c>
      <c r="EY7" s="352">
        <v>33790</v>
      </c>
      <c r="EZ7" s="352">
        <v>34141</v>
      </c>
      <c r="FA7" s="352">
        <v>34452</v>
      </c>
      <c r="FB7" s="352">
        <v>34839</v>
      </c>
      <c r="FC7" s="352">
        <v>35066</v>
      </c>
      <c r="FD7" s="352">
        <v>35327</v>
      </c>
      <c r="FE7" s="352">
        <v>35457</v>
      </c>
      <c r="FF7" s="352">
        <v>35582</v>
      </c>
      <c r="FG7" s="352">
        <v>35609</v>
      </c>
      <c r="FH7" s="352">
        <v>35598</v>
      </c>
      <c r="FI7" s="352">
        <v>35595</v>
      </c>
      <c r="FJ7" s="352">
        <v>35659</v>
      </c>
      <c r="FK7" s="352">
        <v>35681</v>
      </c>
      <c r="FL7" s="352">
        <v>35725</v>
      </c>
      <c r="FM7" s="352">
        <v>35773</v>
      </c>
      <c r="FN7" s="352">
        <v>35780</v>
      </c>
      <c r="FO7" s="352">
        <v>35791</v>
      </c>
      <c r="FP7" s="352">
        <v>35818</v>
      </c>
      <c r="FQ7" s="352">
        <v>35869</v>
      </c>
      <c r="FR7" s="352">
        <v>36078</v>
      </c>
      <c r="FS7" s="352">
        <v>36408</v>
      </c>
      <c r="FT7" s="352">
        <v>36964</v>
      </c>
      <c r="FU7" s="352">
        <v>37498</v>
      </c>
      <c r="FV7" s="352">
        <v>38099</v>
      </c>
      <c r="FW7" s="352">
        <v>38399</v>
      </c>
      <c r="FX7" s="352">
        <v>38582</v>
      </c>
      <c r="FY7" s="352">
        <v>38712</v>
      </c>
      <c r="FZ7" s="352">
        <v>38821</v>
      </c>
      <c r="GA7" s="352">
        <v>38895</v>
      </c>
      <c r="GB7" s="352">
        <v>39191</v>
      </c>
      <c r="GC7" s="352">
        <v>39269</v>
      </c>
      <c r="GD7" s="352">
        <v>39365</v>
      </c>
      <c r="GE7" s="352">
        <v>39283</v>
      </c>
      <c r="GF7" s="352">
        <v>39274</v>
      </c>
      <c r="GG7" s="352">
        <v>39318</v>
      </c>
      <c r="GH7" s="352">
        <v>39397</v>
      </c>
      <c r="GI7" s="352">
        <v>39466</v>
      </c>
      <c r="GJ7" s="352">
        <v>39513</v>
      </c>
      <c r="GK7" s="352">
        <v>39583</v>
      </c>
      <c r="GL7" s="352">
        <v>39686</v>
      </c>
      <c r="GM7" s="352">
        <v>39774</v>
      </c>
      <c r="GN7" s="352">
        <v>39870</v>
      </c>
      <c r="GO7" s="352">
        <v>39987</v>
      </c>
      <c r="GP7" s="352">
        <v>40126</v>
      </c>
      <c r="GQ7" s="352">
        <v>40237</v>
      </c>
      <c r="GR7" s="352">
        <v>40200</v>
      </c>
      <c r="GS7" s="352">
        <v>40154</v>
      </c>
      <c r="GT7" s="352">
        <v>40097</v>
      </c>
      <c r="GU7" s="352">
        <v>40144</v>
      </c>
      <c r="GV7" s="352">
        <v>40195</v>
      </c>
      <c r="GW7" s="352">
        <v>40243</v>
      </c>
      <c r="GX7" s="352">
        <v>40305</v>
      </c>
      <c r="GY7" s="352">
        <v>40617</v>
      </c>
      <c r="GZ7" s="352">
        <v>40819</v>
      </c>
      <c r="HA7" s="352">
        <v>40963</v>
      </c>
      <c r="HB7" s="352">
        <v>41062</v>
      </c>
      <c r="HC7" s="352">
        <v>41224</v>
      </c>
      <c r="HD7" s="352">
        <v>41325</v>
      </c>
      <c r="HE7" s="352">
        <v>41443</v>
      </c>
      <c r="HF7" s="352">
        <v>41523</v>
      </c>
      <c r="HG7" s="352">
        <v>41594</v>
      </c>
      <c r="HH7" s="352">
        <v>41671</v>
      </c>
      <c r="HI7" s="352">
        <v>41761</v>
      </c>
      <c r="HJ7" s="352">
        <v>42158</v>
      </c>
      <c r="HK7" s="352">
        <v>42292</v>
      </c>
      <c r="HL7" s="352">
        <v>42416</v>
      </c>
      <c r="HM7" s="352">
        <v>42538</v>
      </c>
      <c r="HN7" s="352">
        <v>42633</v>
      </c>
      <c r="HO7" s="352">
        <v>42724</v>
      </c>
    </row>
    <row r="8" spans="1:226" s="10" customFormat="1" ht="12.75" customHeight="1" x14ac:dyDescent="0.25">
      <c r="A8" s="341" t="s">
        <v>548</v>
      </c>
      <c r="B8" s="341" t="s">
        <v>548</v>
      </c>
      <c r="C8" s="352">
        <v>0</v>
      </c>
      <c r="D8" s="352">
        <v>0</v>
      </c>
      <c r="E8" s="352">
        <v>287</v>
      </c>
      <c r="F8" s="352">
        <v>424</v>
      </c>
      <c r="G8" s="352">
        <v>666</v>
      </c>
      <c r="H8" s="352">
        <v>872</v>
      </c>
      <c r="I8" s="352">
        <v>1312</v>
      </c>
      <c r="J8" s="352">
        <v>1508</v>
      </c>
      <c r="K8" s="352">
        <v>2311</v>
      </c>
      <c r="L8" s="352">
        <v>2597</v>
      </c>
      <c r="M8" s="352">
        <v>3364</v>
      </c>
      <c r="N8" s="352">
        <v>4957</v>
      </c>
      <c r="O8" s="352">
        <v>5602</v>
      </c>
      <c r="P8" s="352">
        <v>7393</v>
      </c>
      <c r="Q8" s="352">
        <v>8282</v>
      </c>
      <c r="R8" s="352">
        <v>8522</v>
      </c>
      <c r="S8" s="352">
        <v>8863</v>
      </c>
      <c r="T8" s="353">
        <v>10299</v>
      </c>
      <c r="U8" s="352">
        <v>10684</v>
      </c>
      <c r="V8" s="352">
        <v>10496</v>
      </c>
      <c r="W8" s="353">
        <v>10882</v>
      </c>
      <c r="X8" s="353">
        <v>11335</v>
      </c>
      <c r="Y8" s="352">
        <v>14136</v>
      </c>
      <c r="Z8" s="352">
        <v>14643</v>
      </c>
      <c r="AA8" s="352">
        <v>15581</v>
      </c>
      <c r="AB8" s="352">
        <v>15804</v>
      </c>
      <c r="AC8" s="352">
        <v>16101</v>
      </c>
      <c r="AD8" s="352">
        <v>16301</v>
      </c>
      <c r="AE8" s="352">
        <v>16530</v>
      </c>
      <c r="AF8" s="352">
        <v>18846</v>
      </c>
      <c r="AG8" s="352">
        <v>18855</v>
      </c>
      <c r="AH8" s="352">
        <v>19105</v>
      </c>
      <c r="AI8" s="352">
        <v>19185</v>
      </c>
      <c r="AJ8" s="352">
        <v>19238</v>
      </c>
      <c r="AK8" s="352">
        <v>19891</v>
      </c>
      <c r="AL8" s="352">
        <v>21103</v>
      </c>
      <c r="AM8" s="352">
        <v>21152</v>
      </c>
      <c r="AN8" s="352">
        <v>21147</v>
      </c>
      <c r="AO8" s="352">
        <v>21153</v>
      </c>
      <c r="AP8" s="352">
        <v>21194</v>
      </c>
      <c r="AQ8" s="352">
        <v>24261</v>
      </c>
      <c r="AR8" s="352">
        <v>27683</v>
      </c>
      <c r="AS8" s="352">
        <v>27678</v>
      </c>
      <c r="AT8" s="352">
        <v>27748</v>
      </c>
      <c r="AU8" s="352">
        <v>27745</v>
      </c>
      <c r="AV8" s="352">
        <v>28193</v>
      </c>
      <c r="AW8" s="352">
        <v>28379</v>
      </c>
      <c r="AX8" s="352">
        <v>28849</v>
      </c>
      <c r="AY8" s="352">
        <v>28824</v>
      </c>
      <c r="AZ8" s="352">
        <v>57543</v>
      </c>
      <c r="BA8" s="352">
        <v>57686</v>
      </c>
      <c r="BB8" s="352">
        <v>57368</v>
      </c>
      <c r="BC8" s="352">
        <v>57318</v>
      </c>
      <c r="BD8" s="352">
        <v>57836</v>
      </c>
      <c r="BE8" s="352">
        <v>59442</v>
      </c>
      <c r="BF8" s="352">
        <v>59372</v>
      </c>
      <c r="BG8" s="352">
        <v>60503</v>
      </c>
      <c r="BH8" s="352">
        <v>60434</v>
      </c>
      <c r="BI8" s="352">
        <v>60422</v>
      </c>
      <c r="BJ8" s="352">
        <v>60304</v>
      </c>
      <c r="BK8" s="352">
        <v>60458</v>
      </c>
      <c r="BL8" s="352">
        <v>61927</v>
      </c>
      <c r="BM8" s="352">
        <v>61980</v>
      </c>
      <c r="BN8" s="352">
        <v>62111</v>
      </c>
      <c r="BO8" s="352">
        <v>62183</v>
      </c>
      <c r="BP8" s="352">
        <v>62368</v>
      </c>
      <c r="BQ8" s="352">
        <v>62637</v>
      </c>
      <c r="BR8" s="352">
        <v>62887</v>
      </c>
      <c r="BS8" s="352">
        <v>62969</v>
      </c>
      <c r="BT8" s="352">
        <v>62839</v>
      </c>
      <c r="BU8" s="352">
        <v>62494</v>
      </c>
      <c r="BV8" s="352">
        <v>64991</v>
      </c>
      <c r="BW8" s="352">
        <v>65165</v>
      </c>
      <c r="BX8" s="352">
        <v>65407</v>
      </c>
      <c r="BY8" s="352">
        <v>65366</v>
      </c>
      <c r="BZ8" s="352">
        <v>65258</v>
      </c>
      <c r="CA8" s="352">
        <v>65388</v>
      </c>
      <c r="CB8" s="352">
        <v>67001</v>
      </c>
      <c r="CC8" s="352">
        <v>66833</v>
      </c>
      <c r="CD8" s="352">
        <v>66712</v>
      </c>
      <c r="CE8" s="352">
        <v>66582</v>
      </c>
      <c r="CF8" s="352">
        <v>68716</v>
      </c>
      <c r="CG8" s="352">
        <v>69748</v>
      </c>
      <c r="CH8" s="352">
        <v>69716</v>
      </c>
      <c r="CI8" s="352">
        <v>69908</v>
      </c>
      <c r="CJ8" s="352">
        <v>76989</v>
      </c>
      <c r="CK8" s="352">
        <v>77042</v>
      </c>
      <c r="CL8" s="352">
        <v>77077</v>
      </c>
      <c r="CM8" s="352">
        <v>77125</v>
      </c>
      <c r="CN8" s="352">
        <v>76979</v>
      </c>
      <c r="CO8" s="352">
        <v>76937</v>
      </c>
      <c r="CP8" s="352">
        <v>77186</v>
      </c>
      <c r="CQ8" s="352">
        <v>77182</v>
      </c>
      <c r="CR8" s="352">
        <v>77102</v>
      </c>
      <c r="CS8" s="352">
        <v>77079</v>
      </c>
      <c r="CT8" s="352">
        <v>77057</v>
      </c>
      <c r="CU8" s="352">
        <v>77048</v>
      </c>
      <c r="CV8" s="352">
        <v>77259</v>
      </c>
      <c r="CW8" s="352">
        <v>77271</v>
      </c>
      <c r="CX8" s="352">
        <v>77438</v>
      </c>
      <c r="CY8" s="352">
        <v>77384</v>
      </c>
      <c r="CZ8" s="352">
        <v>77256</v>
      </c>
      <c r="DA8" s="352">
        <v>77181</v>
      </c>
      <c r="DB8" s="352">
        <v>77110</v>
      </c>
      <c r="DC8" s="352">
        <v>77170</v>
      </c>
      <c r="DD8" s="352">
        <v>77221</v>
      </c>
      <c r="DE8" s="352">
        <v>77286</v>
      </c>
      <c r="DF8" s="352">
        <v>76788</v>
      </c>
      <c r="DG8" s="352">
        <v>76627</v>
      </c>
      <c r="DH8" s="352">
        <v>76474</v>
      </c>
      <c r="DI8" s="352">
        <v>76416</v>
      </c>
      <c r="DJ8" s="352">
        <v>76356</v>
      </c>
      <c r="DK8" s="352">
        <v>69767</v>
      </c>
      <c r="DL8" s="352">
        <v>69382</v>
      </c>
      <c r="DM8" s="352">
        <v>69254</v>
      </c>
      <c r="DN8" s="352">
        <v>69162</v>
      </c>
      <c r="DO8" s="352">
        <v>69000</v>
      </c>
      <c r="DP8" s="352">
        <v>66520</v>
      </c>
      <c r="DQ8" s="352">
        <v>64051</v>
      </c>
      <c r="DR8" s="352">
        <v>63980</v>
      </c>
      <c r="DS8" s="352">
        <v>63984</v>
      </c>
      <c r="DT8" s="352">
        <v>64064</v>
      </c>
      <c r="DU8" s="352">
        <v>64042</v>
      </c>
      <c r="DV8" s="352">
        <v>63957</v>
      </c>
      <c r="DW8" s="352">
        <v>63932</v>
      </c>
      <c r="DX8" s="352">
        <v>63823</v>
      </c>
      <c r="DY8" s="352">
        <v>63616</v>
      </c>
      <c r="DZ8" s="352">
        <v>63484</v>
      </c>
      <c r="EA8" s="352">
        <v>63437</v>
      </c>
      <c r="EB8" s="352">
        <v>63391</v>
      </c>
      <c r="EC8" s="352">
        <v>59649</v>
      </c>
      <c r="ED8" s="352">
        <v>58980</v>
      </c>
      <c r="EE8" s="352">
        <v>58792</v>
      </c>
      <c r="EF8" s="352">
        <v>58704</v>
      </c>
      <c r="EG8" s="352">
        <v>58697</v>
      </c>
      <c r="EH8" s="352">
        <v>58352</v>
      </c>
      <c r="EI8" s="352">
        <v>58187</v>
      </c>
      <c r="EJ8" s="352">
        <v>58033</v>
      </c>
      <c r="EK8" s="352">
        <v>57880</v>
      </c>
      <c r="EL8" s="352">
        <v>57819</v>
      </c>
      <c r="EM8" s="352">
        <v>57752</v>
      </c>
      <c r="EN8" s="352">
        <v>57687</v>
      </c>
      <c r="EO8" s="352">
        <v>57599</v>
      </c>
      <c r="EP8" s="352">
        <v>57583</v>
      </c>
      <c r="EQ8" s="352">
        <v>57516</v>
      </c>
      <c r="ER8" s="352">
        <v>57448</v>
      </c>
      <c r="ES8" s="352">
        <v>57391</v>
      </c>
      <c r="ET8" s="352">
        <v>57290</v>
      </c>
      <c r="EU8" s="352">
        <v>57240</v>
      </c>
      <c r="EV8" s="352">
        <v>56920</v>
      </c>
      <c r="EW8" s="352">
        <v>56851</v>
      </c>
      <c r="EX8" s="352">
        <v>56742</v>
      </c>
      <c r="EY8" s="352">
        <v>57241</v>
      </c>
      <c r="EZ8" s="352">
        <v>57269</v>
      </c>
      <c r="FA8" s="352">
        <v>57227</v>
      </c>
      <c r="FB8" s="352">
        <v>57301</v>
      </c>
      <c r="FC8" s="352">
        <v>57303</v>
      </c>
      <c r="FD8" s="352">
        <v>57262</v>
      </c>
      <c r="FE8" s="352">
        <v>57187</v>
      </c>
      <c r="FF8" s="352">
        <v>57119</v>
      </c>
      <c r="FG8" s="352">
        <v>57095</v>
      </c>
      <c r="FH8" s="352">
        <v>57136</v>
      </c>
      <c r="FI8" s="352">
        <v>57034</v>
      </c>
      <c r="FJ8" s="352">
        <v>56939</v>
      </c>
      <c r="FK8" s="352">
        <v>56878</v>
      </c>
      <c r="FL8" s="352">
        <v>56850</v>
      </c>
      <c r="FM8" s="352">
        <v>56759</v>
      </c>
      <c r="FN8" s="352">
        <v>56697</v>
      </c>
      <c r="FO8" s="352">
        <v>56625</v>
      </c>
      <c r="FP8" s="352">
        <v>56506</v>
      </c>
      <c r="FQ8" s="352">
        <v>56465</v>
      </c>
      <c r="FR8" s="352">
        <v>56435</v>
      </c>
      <c r="FS8" s="352">
        <v>56368</v>
      </c>
      <c r="FT8" s="352">
        <v>56246</v>
      </c>
      <c r="FU8" s="352">
        <v>56221</v>
      </c>
      <c r="FV8" s="352">
        <v>56236</v>
      </c>
      <c r="FW8" s="352">
        <v>56198</v>
      </c>
      <c r="FX8" s="352">
        <v>56177</v>
      </c>
      <c r="FY8" s="352">
        <v>56197</v>
      </c>
      <c r="FZ8" s="352">
        <v>56190</v>
      </c>
      <c r="GA8" s="352">
        <v>56163</v>
      </c>
      <c r="GB8" s="352">
        <v>56305</v>
      </c>
      <c r="GC8" s="352">
        <v>56306</v>
      </c>
      <c r="GD8" s="352">
        <v>56374</v>
      </c>
      <c r="GE8" s="352">
        <v>56229</v>
      </c>
      <c r="GF8" s="352">
        <v>56039</v>
      </c>
      <c r="GG8" s="352">
        <v>55951</v>
      </c>
      <c r="GH8" s="352">
        <v>55825</v>
      </c>
      <c r="GI8" s="352">
        <v>55786</v>
      </c>
      <c r="GJ8" s="352">
        <v>55766</v>
      </c>
      <c r="GK8" s="352">
        <v>55727</v>
      </c>
      <c r="GL8" s="352">
        <v>55631</v>
      </c>
      <c r="GM8" s="352">
        <v>55549</v>
      </c>
      <c r="GN8" s="352">
        <v>55533</v>
      </c>
      <c r="GO8" s="352">
        <v>55461</v>
      </c>
      <c r="GP8" s="352">
        <v>55498</v>
      </c>
      <c r="GQ8" s="352">
        <v>55448</v>
      </c>
      <c r="GR8" s="352">
        <v>55281</v>
      </c>
      <c r="GS8" s="352">
        <v>55191</v>
      </c>
      <c r="GT8" s="352">
        <v>55086</v>
      </c>
      <c r="GU8" s="352">
        <v>54985</v>
      </c>
      <c r="GV8" s="352">
        <v>54966</v>
      </c>
      <c r="GW8" s="352">
        <v>54918</v>
      </c>
      <c r="GX8" s="352">
        <v>54837</v>
      </c>
      <c r="GY8" s="352">
        <v>54802</v>
      </c>
      <c r="GZ8" s="352">
        <v>54774</v>
      </c>
      <c r="HA8" s="352">
        <v>54744</v>
      </c>
      <c r="HB8" s="352">
        <v>54672</v>
      </c>
      <c r="HC8" s="352">
        <v>54581</v>
      </c>
      <c r="HD8" s="352">
        <v>54429</v>
      </c>
      <c r="HE8" s="352">
        <v>54334</v>
      </c>
      <c r="HF8" s="352">
        <v>54268</v>
      </c>
      <c r="HG8" s="352">
        <v>54197</v>
      </c>
      <c r="HH8" s="352">
        <v>54114</v>
      </c>
      <c r="HI8" s="352">
        <v>54056</v>
      </c>
      <c r="HJ8" s="352">
        <v>54031</v>
      </c>
      <c r="HK8" s="352">
        <v>53990</v>
      </c>
      <c r="HL8" s="352">
        <v>53898</v>
      </c>
      <c r="HM8" s="352">
        <v>53877</v>
      </c>
      <c r="HN8" s="352">
        <v>52275</v>
      </c>
      <c r="HO8" s="352">
        <v>52128</v>
      </c>
    </row>
    <row r="9" spans="1:226" s="10" customFormat="1" ht="12.75" customHeight="1" x14ac:dyDescent="0.25">
      <c r="A9" s="341" t="s">
        <v>101</v>
      </c>
      <c r="B9" s="341" t="s">
        <v>101</v>
      </c>
      <c r="C9" s="352">
        <v>0</v>
      </c>
      <c r="D9" s="352">
        <v>0</v>
      </c>
      <c r="E9" s="352">
        <v>0</v>
      </c>
      <c r="F9" s="352">
        <v>0</v>
      </c>
      <c r="G9" s="352">
        <v>0</v>
      </c>
      <c r="H9" s="352">
        <v>59116</v>
      </c>
      <c r="I9" s="352">
        <v>64009</v>
      </c>
      <c r="J9" s="352">
        <v>65167</v>
      </c>
      <c r="K9" s="352">
        <v>67375</v>
      </c>
      <c r="L9" s="352">
        <v>70836</v>
      </c>
      <c r="M9" s="352">
        <v>72307</v>
      </c>
      <c r="N9" s="352">
        <v>74203</v>
      </c>
      <c r="O9" s="352">
        <v>75908</v>
      </c>
      <c r="P9" s="352">
        <v>79138</v>
      </c>
      <c r="Q9" s="352">
        <v>79296</v>
      </c>
      <c r="R9" s="352">
        <v>79205</v>
      </c>
      <c r="S9" s="352">
        <v>90235</v>
      </c>
      <c r="T9" s="353">
        <v>91840</v>
      </c>
      <c r="U9" s="352">
        <v>97023</v>
      </c>
      <c r="V9" s="352">
        <v>97097</v>
      </c>
      <c r="W9" s="353">
        <v>97401</v>
      </c>
      <c r="X9" s="353">
        <v>96907</v>
      </c>
      <c r="Y9" s="352">
        <v>96793</v>
      </c>
      <c r="Z9" s="352">
        <v>97250</v>
      </c>
      <c r="AA9" s="352">
        <v>97154</v>
      </c>
      <c r="AB9" s="352">
        <v>89604</v>
      </c>
      <c r="AC9" s="352">
        <v>89854</v>
      </c>
      <c r="AD9" s="352">
        <v>89762</v>
      </c>
      <c r="AE9" s="352">
        <v>90232</v>
      </c>
      <c r="AF9" s="352">
        <v>90021</v>
      </c>
      <c r="AG9" s="352">
        <v>89408</v>
      </c>
      <c r="AH9" s="352">
        <v>89324</v>
      </c>
      <c r="AI9" s="352">
        <v>89181</v>
      </c>
      <c r="AJ9" s="352">
        <v>89072</v>
      </c>
      <c r="AK9" s="352">
        <v>89107</v>
      </c>
      <c r="AL9" s="352">
        <v>89605</v>
      </c>
      <c r="AM9" s="352">
        <v>89139</v>
      </c>
      <c r="AN9" s="352">
        <v>89120</v>
      </c>
      <c r="AO9" s="352">
        <v>89049</v>
      </c>
      <c r="AP9" s="352">
        <v>88853</v>
      </c>
      <c r="AQ9" s="352">
        <v>88838</v>
      </c>
      <c r="AR9" s="352">
        <v>88528</v>
      </c>
      <c r="AS9" s="352">
        <v>87744</v>
      </c>
      <c r="AT9" s="352">
        <v>87533</v>
      </c>
      <c r="AU9" s="352">
        <v>87573</v>
      </c>
      <c r="AV9" s="352">
        <v>87601</v>
      </c>
      <c r="AW9" s="352">
        <v>87835</v>
      </c>
      <c r="AX9" s="352">
        <v>87971</v>
      </c>
      <c r="AY9" s="352">
        <v>88568</v>
      </c>
      <c r="AZ9" s="352">
        <v>88550</v>
      </c>
      <c r="BA9" s="352">
        <v>89242</v>
      </c>
      <c r="BB9" s="352">
        <v>89308</v>
      </c>
      <c r="BC9" s="352">
        <v>89398</v>
      </c>
      <c r="BD9" s="352">
        <v>89955</v>
      </c>
      <c r="BE9" s="352">
        <v>90027</v>
      </c>
      <c r="BF9" s="352">
        <v>89906</v>
      </c>
      <c r="BG9" s="352">
        <v>91121</v>
      </c>
      <c r="BH9" s="352">
        <v>91060</v>
      </c>
      <c r="BI9" s="352">
        <v>92684</v>
      </c>
      <c r="BJ9" s="352">
        <v>92789</v>
      </c>
      <c r="BK9" s="352">
        <v>92714</v>
      </c>
      <c r="BL9" s="352">
        <v>92484</v>
      </c>
      <c r="BM9" s="352">
        <v>92833</v>
      </c>
      <c r="BN9" s="352">
        <v>92936</v>
      </c>
      <c r="BO9" s="352">
        <v>92820</v>
      </c>
      <c r="BP9" s="352">
        <v>92846</v>
      </c>
      <c r="BQ9" s="352">
        <v>92798</v>
      </c>
      <c r="BR9" s="352">
        <v>92858</v>
      </c>
      <c r="BS9" s="352">
        <v>92744</v>
      </c>
      <c r="BT9" s="352">
        <v>92599</v>
      </c>
      <c r="BU9" s="352">
        <v>92804</v>
      </c>
      <c r="BV9" s="352">
        <v>92579</v>
      </c>
      <c r="BW9" s="352">
        <v>92531</v>
      </c>
      <c r="BX9" s="352">
        <v>92452</v>
      </c>
      <c r="BY9" s="352">
        <v>92341</v>
      </c>
      <c r="BZ9" s="352">
        <v>92639</v>
      </c>
      <c r="CA9" s="352">
        <v>92437</v>
      </c>
      <c r="CB9" s="352">
        <v>92552</v>
      </c>
      <c r="CC9" s="352">
        <v>92410</v>
      </c>
      <c r="CD9" s="352">
        <v>92327</v>
      </c>
      <c r="CE9" s="352">
        <v>92274</v>
      </c>
      <c r="CF9" s="352">
        <v>92285</v>
      </c>
      <c r="CG9" s="352">
        <v>92171</v>
      </c>
      <c r="CH9" s="352">
        <v>92098</v>
      </c>
      <c r="CI9" s="352">
        <v>92033</v>
      </c>
      <c r="CJ9" s="352">
        <v>92197</v>
      </c>
      <c r="CK9" s="352">
        <v>92303</v>
      </c>
      <c r="CL9" s="352">
        <v>92372</v>
      </c>
      <c r="CM9" s="352">
        <v>92201</v>
      </c>
      <c r="CN9" s="352">
        <v>91952</v>
      </c>
      <c r="CO9" s="352">
        <v>91914</v>
      </c>
      <c r="CP9" s="352">
        <v>91702</v>
      </c>
      <c r="CQ9" s="352">
        <v>91995</v>
      </c>
      <c r="CR9" s="352">
        <v>91748</v>
      </c>
      <c r="CS9" s="352">
        <v>91700</v>
      </c>
      <c r="CT9" s="352">
        <v>91507</v>
      </c>
      <c r="CU9" s="352">
        <v>91357</v>
      </c>
      <c r="CV9" s="352">
        <v>91199</v>
      </c>
      <c r="CW9" s="352">
        <v>91374</v>
      </c>
      <c r="CX9" s="352">
        <v>91219</v>
      </c>
      <c r="CY9" s="352">
        <v>90980</v>
      </c>
      <c r="CZ9" s="352">
        <v>90934</v>
      </c>
      <c r="DA9" s="352">
        <v>90899</v>
      </c>
      <c r="DB9" s="352">
        <v>90963</v>
      </c>
      <c r="DC9" s="352">
        <v>91003</v>
      </c>
      <c r="DD9" s="352">
        <v>90880</v>
      </c>
      <c r="DE9" s="352">
        <v>90822</v>
      </c>
      <c r="DF9" s="352">
        <v>92062</v>
      </c>
      <c r="DG9" s="352">
        <v>92317</v>
      </c>
      <c r="DH9" s="352">
        <v>92461</v>
      </c>
      <c r="DI9" s="352">
        <v>92461</v>
      </c>
      <c r="DJ9" s="352">
        <v>92638</v>
      </c>
      <c r="DK9" s="352">
        <v>92714</v>
      </c>
      <c r="DL9" s="352">
        <v>92596</v>
      </c>
      <c r="DM9" s="352">
        <v>92588</v>
      </c>
      <c r="DN9" s="352">
        <v>92796</v>
      </c>
      <c r="DO9" s="352">
        <v>92745</v>
      </c>
      <c r="DP9" s="352">
        <v>92783</v>
      </c>
      <c r="DQ9" s="352">
        <v>92781</v>
      </c>
      <c r="DR9" s="352">
        <v>92735</v>
      </c>
      <c r="DS9" s="352">
        <v>92757</v>
      </c>
      <c r="DT9" s="352">
        <v>93648</v>
      </c>
      <c r="DU9" s="352">
        <v>93794</v>
      </c>
      <c r="DV9" s="352">
        <v>93924</v>
      </c>
      <c r="DW9" s="352">
        <v>93921</v>
      </c>
      <c r="DX9" s="352">
        <v>94074</v>
      </c>
      <c r="DY9" s="352">
        <v>94291</v>
      </c>
      <c r="DZ9" s="352">
        <v>94324</v>
      </c>
      <c r="EA9" s="352">
        <v>94300</v>
      </c>
      <c r="EB9" s="352">
        <v>94146</v>
      </c>
      <c r="EC9" s="352">
        <v>94230</v>
      </c>
      <c r="ED9" s="352">
        <v>94258</v>
      </c>
      <c r="EE9" s="352">
        <v>95930</v>
      </c>
      <c r="EF9" s="352">
        <v>96288</v>
      </c>
      <c r="EG9" s="352">
        <v>96434</v>
      </c>
      <c r="EH9" s="352">
        <v>96693</v>
      </c>
      <c r="EI9" s="352">
        <v>97010</v>
      </c>
      <c r="EJ9" s="352">
        <v>97023</v>
      </c>
      <c r="EK9" s="352">
        <v>97040</v>
      </c>
      <c r="EL9" s="352">
        <v>97030</v>
      </c>
      <c r="EM9" s="352">
        <v>97031</v>
      </c>
      <c r="EN9" s="352">
        <v>97072</v>
      </c>
      <c r="EO9" s="352">
        <v>97133</v>
      </c>
      <c r="EP9" s="352">
        <v>97068</v>
      </c>
      <c r="EQ9" s="352">
        <v>97111</v>
      </c>
      <c r="ER9" s="352">
        <v>97159</v>
      </c>
      <c r="ES9" s="352">
        <v>98211</v>
      </c>
      <c r="ET9" s="352">
        <v>99225</v>
      </c>
      <c r="EU9" s="352">
        <v>99830</v>
      </c>
      <c r="EV9" s="352">
        <v>99948</v>
      </c>
      <c r="EW9" s="352">
        <v>99945</v>
      </c>
      <c r="EX9" s="352">
        <v>100097</v>
      </c>
      <c r="EY9" s="352">
        <v>100196</v>
      </c>
      <c r="EZ9" s="352">
        <v>100107</v>
      </c>
      <c r="FA9" s="352">
        <v>100512</v>
      </c>
      <c r="FB9" s="352">
        <v>100792</v>
      </c>
      <c r="FC9" s="352">
        <v>100888</v>
      </c>
      <c r="FD9" s="352">
        <v>101244</v>
      </c>
      <c r="FE9" s="352">
        <v>101508</v>
      </c>
      <c r="FF9" s="352">
        <v>102284</v>
      </c>
      <c r="FG9" s="352">
        <v>102055</v>
      </c>
      <c r="FH9" s="352">
        <v>102018</v>
      </c>
      <c r="FI9" s="352">
        <v>101867</v>
      </c>
      <c r="FJ9" s="352">
        <v>101814</v>
      </c>
      <c r="FK9" s="352">
        <v>102003</v>
      </c>
      <c r="FL9" s="352">
        <v>102318</v>
      </c>
      <c r="FM9" s="352">
        <v>102358</v>
      </c>
      <c r="FN9" s="352">
        <v>103416</v>
      </c>
      <c r="FO9" s="352">
        <v>103285</v>
      </c>
      <c r="FP9" s="352">
        <v>103275</v>
      </c>
      <c r="FQ9" s="352">
        <v>103841</v>
      </c>
      <c r="FR9" s="352">
        <v>103917</v>
      </c>
      <c r="FS9" s="352">
        <v>103855</v>
      </c>
      <c r="FT9" s="352">
        <v>104451</v>
      </c>
      <c r="FU9" s="352">
        <v>104194</v>
      </c>
      <c r="FV9" s="352">
        <v>104061</v>
      </c>
      <c r="FW9" s="352">
        <v>106059</v>
      </c>
      <c r="FX9" s="352">
        <v>105964</v>
      </c>
      <c r="FY9" s="352">
        <v>105947</v>
      </c>
      <c r="FZ9" s="352">
        <v>106326</v>
      </c>
      <c r="GA9" s="352">
        <v>106597</v>
      </c>
      <c r="GB9" s="352">
        <v>106897</v>
      </c>
      <c r="GC9" s="352">
        <v>106915</v>
      </c>
      <c r="GD9" s="352">
        <v>107325</v>
      </c>
      <c r="GE9" s="352">
        <v>107385</v>
      </c>
      <c r="GF9" s="352">
        <v>107411</v>
      </c>
      <c r="GG9" s="352">
        <v>107640</v>
      </c>
      <c r="GH9" s="352">
        <v>107851</v>
      </c>
      <c r="GI9" s="352">
        <v>108657</v>
      </c>
      <c r="GJ9" s="352">
        <v>108774</v>
      </c>
      <c r="GK9" s="352">
        <v>108685</v>
      </c>
      <c r="GL9" s="352">
        <v>108595</v>
      </c>
      <c r="GM9" s="352">
        <v>108572</v>
      </c>
      <c r="GN9" s="352">
        <v>108724</v>
      </c>
      <c r="GO9" s="352">
        <v>108907</v>
      </c>
      <c r="GP9" s="352">
        <v>109064</v>
      </c>
      <c r="GQ9" s="352">
        <v>108997</v>
      </c>
      <c r="GR9" s="352">
        <v>109097</v>
      </c>
      <c r="GS9" s="352">
        <v>109152</v>
      </c>
      <c r="GT9" s="352">
        <v>109594</v>
      </c>
      <c r="GU9" s="352">
        <v>109987</v>
      </c>
      <c r="GV9" s="352">
        <v>110516</v>
      </c>
      <c r="GW9" s="352">
        <v>110602</v>
      </c>
      <c r="GX9" s="352">
        <v>111725</v>
      </c>
      <c r="GY9" s="352">
        <v>112155</v>
      </c>
      <c r="GZ9" s="352">
        <v>112581</v>
      </c>
      <c r="HA9" s="352">
        <v>113236</v>
      </c>
      <c r="HB9" s="352">
        <v>113803</v>
      </c>
      <c r="HC9" s="352">
        <v>113986</v>
      </c>
      <c r="HD9" s="352">
        <v>114170</v>
      </c>
      <c r="HE9" s="352">
        <v>114215</v>
      </c>
      <c r="HF9" s="352">
        <v>114717</v>
      </c>
      <c r="HG9" s="352">
        <v>115098</v>
      </c>
      <c r="HH9" s="352">
        <v>115054</v>
      </c>
      <c r="HI9" s="352">
        <v>115369</v>
      </c>
      <c r="HJ9" s="352">
        <v>115373</v>
      </c>
      <c r="HK9" s="352">
        <v>115551</v>
      </c>
      <c r="HL9" s="352">
        <v>115997</v>
      </c>
      <c r="HM9" s="352">
        <v>116865</v>
      </c>
      <c r="HN9" s="352">
        <v>116897</v>
      </c>
      <c r="HO9" s="352">
        <v>117633</v>
      </c>
    </row>
    <row r="10" spans="1:226" s="10" customFormat="1" ht="12.75" customHeight="1" x14ac:dyDescent="0.25">
      <c r="A10" s="341" t="s">
        <v>583</v>
      </c>
      <c r="B10" s="341" t="s">
        <v>583</v>
      </c>
      <c r="C10" s="352">
        <v>0</v>
      </c>
      <c r="D10" s="352">
        <v>0</v>
      </c>
      <c r="E10" s="352">
        <v>0</v>
      </c>
      <c r="F10" s="352">
        <v>0</v>
      </c>
      <c r="G10" s="352">
        <v>0</v>
      </c>
      <c r="H10" s="352">
        <v>33</v>
      </c>
      <c r="I10" s="352">
        <v>73</v>
      </c>
      <c r="J10" s="352">
        <v>575</v>
      </c>
      <c r="K10" s="352">
        <v>1953</v>
      </c>
      <c r="L10" s="352">
        <v>2420</v>
      </c>
      <c r="M10" s="352">
        <v>2433</v>
      </c>
      <c r="N10" s="352">
        <v>2822</v>
      </c>
      <c r="O10" s="352">
        <v>2844</v>
      </c>
      <c r="P10" s="352">
        <v>2874</v>
      </c>
      <c r="Q10" s="352">
        <v>3192</v>
      </c>
      <c r="R10" s="352">
        <v>3219</v>
      </c>
      <c r="S10" s="352">
        <v>3262</v>
      </c>
      <c r="T10" s="353">
        <v>3296</v>
      </c>
      <c r="U10" s="352">
        <v>3321</v>
      </c>
      <c r="V10" s="352">
        <v>3620</v>
      </c>
      <c r="W10" s="353">
        <v>3656</v>
      </c>
      <c r="X10" s="353">
        <v>3719</v>
      </c>
      <c r="Y10" s="352">
        <v>3781</v>
      </c>
      <c r="Z10" s="352">
        <v>3867</v>
      </c>
      <c r="AA10" s="352">
        <v>4003</v>
      </c>
      <c r="AB10" s="352">
        <v>4044</v>
      </c>
      <c r="AC10" s="352">
        <v>4062</v>
      </c>
      <c r="AD10" s="352">
        <v>4074</v>
      </c>
      <c r="AE10" s="352">
        <v>4063</v>
      </c>
      <c r="AF10" s="352">
        <v>4058</v>
      </c>
      <c r="AG10" s="352">
        <v>6321</v>
      </c>
      <c r="AH10" s="352">
        <v>6339</v>
      </c>
      <c r="AI10" s="352">
        <v>6293</v>
      </c>
      <c r="AJ10" s="352">
        <v>6288</v>
      </c>
      <c r="AK10" s="352">
        <v>6281</v>
      </c>
      <c r="AL10" s="352">
        <v>6266</v>
      </c>
      <c r="AM10" s="352">
        <v>6125</v>
      </c>
      <c r="AN10" s="352">
        <v>6106</v>
      </c>
      <c r="AO10" s="352">
        <v>6102</v>
      </c>
      <c r="AP10" s="352">
        <v>6123</v>
      </c>
      <c r="AQ10" s="352">
        <v>6358</v>
      </c>
      <c r="AR10" s="352">
        <v>6378</v>
      </c>
      <c r="AS10" s="352">
        <v>6369</v>
      </c>
      <c r="AT10" s="352">
        <v>6356</v>
      </c>
      <c r="AU10" s="352">
        <v>6360</v>
      </c>
      <c r="AV10" s="352">
        <v>6345</v>
      </c>
      <c r="AW10" s="352">
        <v>6333</v>
      </c>
      <c r="AX10" s="352">
        <v>6270</v>
      </c>
      <c r="AY10" s="352">
        <v>6052</v>
      </c>
      <c r="AZ10" s="352">
        <v>5846</v>
      </c>
      <c r="BA10" s="352">
        <v>5830</v>
      </c>
      <c r="BB10" s="352">
        <v>4401</v>
      </c>
      <c r="BC10" s="352">
        <v>3779</v>
      </c>
      <c r="BD10" s="352">
        <v>3741</v>
      </c>
      <c r="BE10" s="352">
        <v>3756</v>
      </c>
      <c r="BF10" s="352">
        <v>3457</v>
      </c>
      <c r="BG10" s="352">
        <v>3433</v>
      </c>
      <c r="BH10" s="352">
        <v>3408</v>
      </c>
      <c r="BI10" s="352">
        <v>3390</v>
      </c>
      <c r="BJ10" s="352">
        <v>3378</v>
      </c>
      <c r="BK10" s="352">
        <v>3376</v>
      </c>
      <c r="BL10" s="352">
        <v>3358</v>
      </c>
      <c r="BM10" s="352">
        <v>3358</v>
      </c>
      <c r="BN10" s="352">
        <v>3348</v>
      </c>
      <c r="BO10" s="352">
        <v>3347</v>
      </c>
      <c r="BP10" s="352">
        <v>3364</v>
      </c>
      <c r="BQ10" s="352">
        <v>3422</v>
      </c>
      <c r="BR10" s="352">
        <v>3448</v>
      </c>
      <c r="BS10" s="352">
        <v>3471</v>
      </c>
      <c r="BT10" s="352">
        <v>3451</v>
      </c>
      <c r="BU10" s="352">
        <v>3501</v>
      </c>
      <c r="BV10" s="352">
        <v>3522</v>
      </c>
      <c r="BW10" s="352">
        <v>3546</v>
      </c>
      <c r="BX10" s="352">
        <v>3578</v>
      </c>
      <c r="BY10" s="352">
        <v>3778</v>
      </c>
      <c r="BZ10" s="352">
        <v>3785</v>
      </c>
      <c r="CA10" s="352">
        <v>3815</v>
      </c>
      <c r="CB10" s="352">
        <v>3806</v>
      </c>
      <c r="CC10" s="352">
        <v>3801</v>
      </c>
      <c r="CD10" s="352">
        <v>3822</v>
      </c>
      <c r="CE10" s="352">
        <v>3820</v>
      </c>
      <c r="CF10" s="352">
        <v>3805</v>
      </c>
      <c r="CG10" s="352">
        <v>3769</v>
      </c>
      <c r="CH10" s="352">
        <v>3710</v>
      </c>
      <c r="CI10" s="352">
        <v>3676</v>
      </c>
      <c r="CJ10" s="352">
        <v>3641</v>
      </c>
      <c r="CK10" s="352">
        <v>3641</v>
      </c>
      <c r="CL10" s="352">
        <v>3633</v>
      </c>
      <c r="CM10" s="352">
        <v>3615</v>
      </c>
      <c r="CN10" s="352">
        <v>3592</v>
      </c>
      <c r="CO10" s="352">
        <v>3593</v>
      </c>
      <c r="CP10" s="352">
        <v>3586</v>
      </c>
      <c r="CQ10" s="352">
        <v>3587</v>
      </c>
      <c r="CR10" s="352">
        <v>3578</v>
      </c>
      <c r="CS10" s="352">
        <v>3580</v>
      </c>
      <c r="CT10" s="352">
        <v>3571</v>
      </c>
      <c r="CU10" s="352">
        <v>3566</v>
      </c>
      <c r="CV10" s="352">
        <v>3620</v>
      </c>
      <c r="CW10" s="352">
        <v>3703</v>
      </c>
      <c r="CX10" s="352">
        <v>3785</v>
      </c>
      <c r="CY10" s="352">
        <v>3775</v>
      </c>
      <c r="CZ10" s="352">
        <v>3754</v>
      </c>
      <c r="DA10" s="352">
        <v>3745</v>
      </c>
      <c r="DB10" s="352">
        <v>3747</v>
      </c>
      <c r="DC10" s="352">
        <v>3740</v>
      </c>
      <c r="DD10" s="352">
        <v>3738</v>
      </c>
      <c r="DE10" s="352">
        <v>3740</v>
      </c>
      <c r="DF10" s="352">
        <v>3731</v>
      </c>
      <c r="DG10" s="352">
        <v>3723</v>
      </c>
      <c r="DH10" s="352">
        <v>3724</v>
      </c>
      <c r="DI10" s="352">
        <v>3821</v>
      </c>
      <c r="DJ10" s="352">
        <v>3818</v>
      </c>
      <c r="DK10" s="352">
        <v>3816</v>
      </c>
      <c r="DL10" s="352">
        <v>3813</v>
      </c>
      <c r="DM10" s="352">
        <v>3811</v>
      </c>
      <c r="DN10" s="352">
        <v>3807</v>
      </c>
      <c r="DO10" s="352">
        <v>3797</v>
      </c>
      <c r="DP10" s="352">
        <v>3800</v>
      </c>
      <c r="DQ10" s="352">
        <v>3798</v>
      </c>
      <c r="DR10" s="352">
        <v>4700</v>
      </c>
      <c r="DS10" s="352">
        <v>4702</v>
      </c>
      <c r="DT10" s="352">
        <v>4693</v>
      </c>
      <c r="DU10" s="352">
        <v>4709</v>
      </c>
      <c r="DV10" s="352">
        <v>4873</v>
      </c>
      <c r="DW10" s="352">
        <v>4881</v>
      </c>
      <c r="DX10" s="352">
        <v>4897</v>
      </c>
      <c r="DY10" s="352">
        <v>4904</v>
      </c>
      <c r="DZ10" s="352">
        <v>4924</v>
      </c>
      <c r="EA10" s="352">
        <v>4949</v>
      </c>
      <c r="EB10" s="352">
        <v>4949</v>
      </c>
      <c r="EC10" s="352">
        <v>4948</v>
      </c>
      <c r="ED10" s="352">
        <v>4954</v>
      </c>
      <c r="EE10" s="352">
        <v>4959</v>
      </c>
      <c r="EF10" s="352">
        <v>4958</v>
      </c>
      <c r="EG10" s="352">
        <v>4960</v>
      </c>
      <c r="EH10" s="352">
        <v>4962</v>
      </c>
      <c r="EI10" s="352">
        <v>4958</v>
      </c>
      <c r="EJ10" s="352">
        <v>4957</v>
      </c>
      <c r="EK10" s="352">
        <v>4966</v>
      </c>
      <c r="EL10" s="352">
        <v>4977</v>
      </c>
      <c r="EM10" s="352">
        <v>4979</v>
      </c>
      <c r="EN10" s="352">
        <v>4991</v>
      </c>
      <c r="EO10" s="352">
        <v>4996</v>
      </c>
      <c r="EP10" s="352">
        <v>4990</v>
      </c>
      <c r="EQ10" s="352">
        <v>5004</v>
      </c>
      <c r="ER10" s="352">
        <v>5015</v>
      </c>
      <c r="ES10" s="352">
        <v>5011</v>
      </c>
      <c r="ET10" s="352">
        <v>5005</v>
      </c>
      <c r="EU10" s="352">
        <v>4998</v>
      </c>
      <c r="EV10" s="352">
        <v>4996</v>
      </c>
      <c r="EW10" s="352">
        <v>4998</v>
      </c>
      <c r="EX10" s="352">
        <v>4990</v>
      </c>
      <c r="EY10" s="352">
        <v>5016</v>
      </c>
      <c r="EZ10" s="352">
        <v>5021</v>
      </c>
      <c r="FA10" s="352">
        <v>5045</v>
      </c>
      <c r="FB10" s="352">
        <v>5059</v>
      </c>
      <c r="FC10" s="352">
        <v>5078</v>
      </c>
      <c r="FD10" s="352">
        <v>5086</v>
      </c>
      <c r="FE10" s="352">
        <v>5105</v>
      </c>
      <c r="FF10" s="352">
        <v>5121</v>
      </c>
      <c r="FG10" s="352">
        <v>5112</v>
      </c>
      <c r="FH10" s="352">
        <v>5117</v>
      </c>
      <c r="FI10" s="352">
        <v>5120</v>
      </c>
      <c r="FJ10" s="352">
        <v>5117</v>
      </c>
      <c r="FK10" s="352">
        <v>5117</v>
      </c>
      <c r="FL10" s="352">
        <v>5112</v>
      </c>
      <c r="FM10" s="352">
        <v>5114</v>
      </c>
      <c r="FN10" s="352">
        <v>5114</v>
      </c>
      <c r="FO10" s="352">
        <v>5116</v>
      </c>
      <c r="FP10" s="352">
        <v>5124</v>
      </c>
      <c r="FQ10" s="352">
        <v>5133</v>
      </c>
      <c r="FR10" s="352">
        <v>5126</v>
      </c>
      <c r="FS10" s="352">
        <v>5124</v>
      </c>
      <c r="FT10" s="352">
        <v>5122</v>
      </c>
      <c r="FU10" s="352">
        <v>5132</v>
      </c>
      <c r="FV10" s="352">
        <v>5138</v>
      </c>
      <c r="FW10" s="352">
        <v>5150</v>
      </c>
      <c r="FX10" s="352">
        <v>5154</v>
      </c>
      <c r="FY10" s="352">
        <v>5158</v>
      </c>
      <c r="FZ10" s="352">
        <v>5165</v>
      </c>
      <c r="GA10" s="352">
        <v>5186</v>
      </c>
      <c r="GB10" s="352">
        <v>5208</v>
      </c>
      <c r="GC10" s="352">
        <v>5282</v>
      </c>
      <c r="GD10" s="352">
        <v>5305</v>
      </c>
      <c r="GE10" s="352">
        <v>5427</v>
      </c>
      <c r="GF10" s="352">
        <v>5457</v>
      </c>
      <c r="GG10" s="352">
        <v>5466</v>
      </c>
      <c r="GH10" s="352">
        <v>5470</v>
      </c>
      <c r="GI10" s="352">
        <v>5488</v>
      </c>
      <c r="GJ10" s="352">
        <v>5485</v>
      </c>
      <c r="GK10" s="352">
        <v>5493</v>
      </c>
      <c r="GL10" s="352">
        <v>5494</v>
      </c>
      <c r="GM10" s="352">
        <v>5496</v>
      </c>
      <c r="GN10" s="352">
        <v>5497</v>
      </c>
      <c r="GO10" s="352">
        <v>5620</v>
      </c>
      <c r="GP10" s="352">
        <v>5642</v>
      </c>
      <c r="GQ10" s="352">
        <v>5641</v>
      </c>
      <c r="GR10" s="352">
        <v>5644</v>
      </c>
      <c r="GS10" s="352">
        <v>5652</v>
      </c>
      <c r="GT10" s="352">
        <v>5653</v>
      </c>
      <c r="GU10" s="352">
        <v>5660</v>
      </c>
      <c r="GV10" s="352">
        <v>5652</v>
      </c>
      <c r="GW10" s="352">
        <v>5661</v>
      </c>
      <c r="GX10" s="352">
        <v>5656</v>
      </c>
      <c r="GY10" s="352">
        <v>5658</v>
      </c>
      <c r="GZ10" s="352">
        <v>5657</v>
      </c>
      <c r="HA10" s="352">
        <v>5844</v>
      </c>
      <c r="HB10" s="352">
        <v>5864</v>
      </c>
      <c r="HC10" s="352">
        <v>5864</v>
      </c>
      <c r="HD10" s="352">
        <v>5850</v>
      </c>
      <c r="HE10" s="352">
        <v>5982</v>
      </c>
      <c r="HF10" s="352">
        <v>5984</v>
      </c>
      <c r="HG10" s="352">
        <v>5998</v>
      </c>
      <c r="HH10" s="352">
        <v>5994</v>
      </c>
      <c r="HI10" s="352">
        <v>5991</v>
      </c>
      <c r="HJ10" s="352">
        <v>6072</v>
      </c>
      <c r="HK10" s="352">
        <v>6086</v>
      </c>
      <c r="HL10" s="352">
        <v>6087</v>
      </c>
      <c r="HM10" s="352">
        <v>6117</v>
      </c>
      <c r="HN10" s="352">
        <v>6161</v>
      </c>
      <c r="HO10" s="352">
        <v>6222</v>
      </c>
    </row>
    <row r="11" spans="1:226" s="10" customFormat="1" ht="12.75" customHeight="1" x14ac:dyDescent="0.25">
      <c r="A11" s="341" t="s">
        <v>549</v>
      </c>
      <c r="B11" s="341" t="s">
        <v>549</v>
      </c>
      <c r="C11" s="352">
        <v>0</v>
      </c>
      <c r="D11" s="352">
        <v>0</v>
      </c>
      <c r="E11" s="352">
        <v>0</v>
      </c>
      <c r="F11" s="352">
        <v>0</v>
      </c>
      <c r="G11" s="352">
        <v>0</v>
      </c>
      <c r="H11" s="352">
        <v>0</v>
      </c>
      <c r="I11" s="352">
        <v>0</v>
      </c>
      <c r="J11" s="352">
        <v>0</v>
      </c>
      <c r="K11" s="352">
        <v>0</v>
      </c>
      <c r="L11" s="352">
        <v>0</v>
      </c>
      <c r="M11" s="352">
        <v>0</v>
      </c>
      <c r="N11" s="352">
        <v>0</v>
      </c>
      <c r="O11" s="352">
        <v>0</v>
      </c>
      <c r="P11" s="352">
        <v>0</v>
      </c>
      <c r="Q11" s="352">
        <v>0</v>
      </c>
      <c r="R11" s="352">
        <v>0</v>
      </c>
      <c r="S11" s="352">
        <v>0</v>
      </c>
      <c r="T11" s="353">
        <v>0</v>
      </c>
      <c r="U11" s="352">
        <v>0</v>
      </c>
      <c r="V11" s="352">
        <v>0</v>
      </c>
      <c r="W11" s="353">
        <v>0</v>
      </c>
      <c r="X11" s="353">
        <v>0</v>
      </c>
      <c r="Y11" s="352">
        <v>0</v>
      </c>
      <c r="Z11" s="352">
        <v>0</v>
      </c>
      <c r="AA11" s="352">
        <v>29</v>
      </c>
      <c r="AB11" s="352">
        <v>100</v>
      </c>
      <c r="AC11" s="352">
        <v>187</v>
      </c>
      <c r="AD11" s="352">
        <v>268</v>
      </c>
      <c r="AE11" s="352">
        <v>373</v>
      </c>
      <c r="AF11" s="352">
        <v>403</v>
      </c>
      <c r="AG11" s="352">
        <v>607</v>
      </c>
      <c r="AH11" s="352">
        <v>633</v>
      </c>
      <c r="AI11" s="352">
        <v>846</v>
      </c>
      <c r="AJ11" s="352">
        <v>911</v>
      </c>
      <c r="AK11" s="352">
        <v>978</v>
      </c>
      <c r="AL11" s="352">
        <v>1055</v>
      </c>
      <c r="AM11" s="352">
        <v>1104</v>
      </c>
      <c r="AN11" s="352">
        <v>1176</v>
      </c>
      <c r="AO11" s="352">
        <v>1225</v>
      </c>
      <c r="AP11" s="352">
        <v>1330</v>
      </c>
      <c r="AQ11" s="352">
        <v>1450</v>
      </c>
      <c r="AR11" s="352">
        <v>1527</v>
      </c>
      <c r="AS11" s="352">
        <v>1730</v>
      </c>
      <c r="AT11" s="352">
        <v>1929</v>
      </c>
      <c r="AU11" s="352">
        <v>2186</v>
      </c>
      <c r="AV11" s="352">
        <v>2359</v>
      </c>
      <c r="AW11" s="352">
        <v>2520</v>
      </c>
      <c r="AX11" s="352">
        <v>2729</v>
      </c>
      <c r="AY11" s="352">
        <v>3006</v>
      </c>
      <c r="AZ11" s="352">
        <v>3204</v>
      </c>
      <c r="BA11" s="352">
        <v>3361</v>
      </c>
      <c r="BB11" s="352">
        <v>3610</v>
      </c>
      <c r="BC11" s="352">
        <v>3905</v>
      </c>
      <c r="BD11" s="352">
        <v>4151</v>
      </c>
      <c r="BE11" s="352">
        <v>4564</v>
      </c>
      <c r="BF11" s="352">
        <v>4827</v>
      </c>
      <c r="BG11" s="352">
        <v>5075</v>
      </c>
      <c r="BH11" s="352">
        <v>5295</v>
      </c>
      <c r="BI11" s="352">
        <v>5565</v>
      </c>
      <c r="BJ11" s="352">
        <v>5831</v>
      </c>
      <c r="BK11" s="352">
        <v>5971</v>
      </c>
      <c r="BL11" s="352">
        <v>6133</v>
      </c>
      <c r="BM11" s="352">
        <v>6256</v>
      </c>
      <c r="BN11" s="352">
        <v>6354</v>
      </c>
      <c r="BO11" s="352">
        <v>6540</v>
      </c>
      <c r="BP11" s="352">
        <v>6641</v>
      </c>
      <c r="BQ11" s="352">
        <v>6721</v>
      </c>
      <c r="BR11" s="352">
        <v>6817</v>
      </c>
      <c r="BS11" s="352">
        <v>6892</v>
      </c>
      <c r="BT11" s="352">
        <v>7002</v>
      </c>
      <c r="BU11" s="352">
        <v>7123</v>
      </c>
      <c r="BV11" s="352">
        <v>7314</v>
      </c>
      <c r="BW11" s="352">
        <v>7425</v>
      </c>
      <c r="BX11" s="352">
        <v>7648</v>
      </c>
      <c r="BY11" s="352">
        <v>7725</v>
      </c>
      <c r="BZ11" s="352">
        <v>7829</v>
      </c>
      <c r="CA11" s="352">
        <v>7941</v>
      </c>
      <c r="CB11" s="352">
        <v>8069</v>
      </c>
      <c r="CC11" s="352">
        <v>8132</v>
      </c>
      <c r="CD11" s="352">
        <v>8187</v>
      </c>
      <c r="CE11" s="352">
        <v>8223</v>
      </c>
      <c r="CF11" s="352">
        <v>8271</v>
      </c>
      <c r="CG11" s="352">
        <v>8317</v>
      </c>
      <c r="CH11" s="352">
        <v>8395</v>
      </c>
      <c r="CI11" s="352">
        <v>8400</v>
      </c>
      <c r="CJ11" s="352">
        <v>9249</v>
      </c>
      <c r="CK11" s="352">
        <v>9255</v>
      </c>
      <c r="CL11" s="352">
        <v>9353</v>
      </c>
      <c r="CM11" s="352">
        <v>9479</v>
      </c>
      <c r="CN11" s="352">
        <v>9485</v>
      </c>
      <c r="CO11" s="352">
        <v>9497</v>
      </c>
      <c r="CP11" s="352">
        <v>9695</v>
      </c>
      <c r="CQ11" s="352">
        <v>9730</v>
      </c>
      <c r="CR11" s="352">
        <v>9738</v>
      </c>
      <c r="CS11" s="352">
        <v>9811</v>
      </c>
      <c r="CT11" s="352">
        <v>9947</v>
      </c>
      <c r="CU11" s="352">
        <v>10057</v>
      </c>
      <c r="CV11" s="352">
        <v>10142</v>
      </c>
      <c r="CW11" s="352">
        <v>10314</v>
      </c>
      <c r="CX11" s="352">
        <v>10620</v>
      </c>
      <c r="CY11" s="352">
        <v>13225</v>
      </c>
      <c r="CZ11" s="352">
        <v>13315</v>
      </c>
      <c r="DA11" s="352">
        <v>13391</v>
      </c>
      <c r="DB11" s="352">
        <v>13421</v>
      </c>
      <c r="DC11" s="352">
        <v>13500</v>
      </c>
      <c r="DD11" s="352">
        <v>14406</v>
      </c>
      <c r="DE11" s="352">
        <v>14502</v>
      </c>
      <c r="DF11" s="352">
        <v>14404</v>
      </c>
      <c r="DG11" s="352">
        <v>14492</v>
      </c>
      <c r="DH11" s="352">
        <v>14534</v>
      </c>
      <c r="DI11" s="352">
        <v>14552</v>
      </c>
      <c r="DJ11" s="352">
        <v>14597</v>
      </c>
      <c r="DK11" s="352">
        <v>14656</v>
      </c>
      <c r="DL11" s="352">
        <v>14482</v>
      </c>
      <c r="DM11" s="352">
        <v>14531</v>
      </c>
      <c r="DN11" s="352">
        <v>14555</v>
      </c>
      <c r="DO11" s="352">
        <v>14593</v>
      </c>
      <c r="DP11" s="352">
        <v>15539</v>
      </c>
      <c r="DQ11" s="352">
        <v>15590</v>
      </c>
      <c r="DR11" s="352">
        <v>15629</v>
      </c>
      <c r="DS11" s="352">
        <v>15681</v>
      </c>
      <c r="DT11" s="352">
        <v>15796</v>
      </c>
      <c r="DU11" s="352">
        <v>15880</v>
      </c>
      <c r="DV11" s="352">
        <v>15927</v>
      </c>
      <c r="DW11" s="352">
        <v>16001</v>
      </c>
      <c r="DX11" s="352">
        <v>16025</v>
      </c>
      <c r="DY11" s="352">
        <v>16033</v>
      </c>
      <c r="DZ11" s="352">
        <v>16033</v>
      </c>
      <c r="EA11" s="352">
        <v>16092</v>
      </c>
      <c r="EB11" s="352">
        <v>16147</v>
      </c>
      <c r="EC11" s="352">
        <v>16193</v>
      </c>
      <c r="ED11" s="352">
        <v>16280</v>
      </c>
      <c r="EE11" s="352">
        <v>16350</v>
      </c>
      <c r="EF11" s="352">
        <v>16303</v>
      </c>
      <c r="EG11" s="352">
        <v>16359</v>
      </c>
      <c r="EH11" s="352">
        <v>16427</v>
      </c>
      <c r="EI11" s="352">
        <v>16544</v>
      </c>
      <c r="EJ11" s="352">
        <v>16620</v>
      </c>
      <c r="EK11" s="352">
        <v>17220</v>
      </c>
      <c r="EL11" s="352">
        <v>17245</v>
      </c>
      <c r="EM11" s="352">
        <v>17291</v>
      </c>
      <c r="EN11" s="352">
        <v>17367</v>
      </c>
      <c r="EO11" s="352">
        <v>17416</v>
      </c>
      <c r="EP11" s="352">
        <v>18083</v>
      </c>
      <c r="EQ11" s="352">
        <v>18127</v>
      </c>
      <c r="ER11" s="352">
        <v>18197</v>
      </c>
      <c r="ES11" s="352">
        <v>18287</v>
      </c>
      <c r="ET11" s="352">
        <v>18526</v>
      </c>
      <c r="EU11" s="352">
        <v>18716</v>
      </c>
      <c r="EV11" s="352">
        <v>19120</v>
      </c>
      <c r="EW11" s="352">
        <v>19285</v>
      </c>
      <c r="EX11" s="352">
        <v>19337</v>
      </c>
      <c r="EY11" s="352">
        <v>20079</v>
      </c>
      <c r="EZ11" s="352">
        <v>20274</v>
      </c>
      <c r="FA11" s="352">
        <v>20328</v>
      </c>
      <c r="FB11" s="352">
        <v>20605</v>
      </c>
      <c r="FC11" s="352">
        <v>20693</v>
      </c>
      <c r="FD11" s="352">
        <v>20798</v>
      </c>
      <c r="FE11" s="352">
        <v>20936</v>
      </c>
      <c r="FF11" s="352">
        <v>21068</v>
      </c>
      <c r="FG11" s="352">
        <v>21118</v>
      </c>
      <c r="FH11" s="352">
        <v>21182</v>
      </c>
      <c r="FI11" s="352">
        <v>21199</v>
      </c>
      <c r="FJ11" s="352">
        <v>21292</v>
      </c>
      <c r="FK11" s="352">
        <v>21349</v>
      </c>
      <c r="FL11" s="352">
        <v>21496</v>
      </c>
      <c r="FM11" s="352">
        <v>21532</v>
      </c>
      <c r="FN11" s="352">
        <v>21595</v>
      </c>
      <c r="FO11" s="352">
        <v>21658</v>
      </c>
      <c r="FP11" s="352">
        <v>21692</v>
      </c>
      <c r="FQ11" s="352">
        <v>21763</v>
      </c>
      <c r="FR11" s="352">
        <v>21853</v>
      </c>
      <c r="FS11" s="352">
        <v>21946</v>
      </c>
      <c r="FT11" s="352">
        <v>22042</v>
      </c>
      <c r="FU11" s="352">
        <v>22153</v>
      </c>
      <c r="FV11" s="352">
        <v>22321</v>
      </c>
      <c r="FW11" s="352">
        <v>22390</v>
      </c>
      <c r="FX11" s="352">
        <v>22499</v>
      </c>
      <c r="FY11" s="352">
        <v>22580</v>
      </c>
      <c r="FZ11" s="352">
        <v>22682</v>
      </c>
      <c r="GA11" s="352">
        <v>22776</v>
      </c>
      <c r="GB11" s="352">
        <v>22878</v>
      </c>
      <c r="GC11" s="352">
        <v>22982</v>
      </c>
      <c r="GD11" s="352">
        <v>23078</v>
      </c>
      <c r="GE11" s="352">
        <v>23156</v>
      </c>
      <c r="GF11" s="352">
        <v>23279</v>
      </c>
      <c r="GG11" s="352">
        <v>23283</v>
      </c>
      <c r="GH11" s="352">
        <v>23312</v>
      </c>
      <c r="GI11" s="352">
        <v>23327</v>
      </c>
      <c r="GJ11" s="352">
        <v>23349</v>
      </c>
      <c r="GK11" s="352">
        <v>23389</v>
      </c>
      <c r="GL11" s="352">
        <v>23429</v>
      </c>
      <c r="GM11" s="352">
        <v>23463</v>
      </c>
      <c r="GN11" s="352">
        <v>23532</v>
      </c>
      <c r="GO11" s="352">
        <v>23554</v>
      </c>
      <c r="GP11" s="352">
        <v>23618</v>
      </c>
      <c r="GQ11" s="352">
        <v>23848</v>
      </c>
      <c r="GR11" s="352">
        <v>23896</v>
      </c>
      <c r="GS11" s="352">
        <v>24035</v>
      </c>
      <c r="GT11" s="352">
        <v>24173</v>
      </c>
      <c r="GU11" s="352">
        <v>24228</v>
      </c>
      <c r="GV11" s="352">
        <v>24325</v>
      </c>
      <c r="GW11" s="352">
        <v>24447</v>
      </c>
      <c r="GX11" s="352">
        <v>24625</v>
      </c>
      <c r="GY11" s="352">
        <v>24774</v>
      </c>
      <c r="GZ11" s="352">
        <v>24869</v>
      </c>
      <c r="HA11" s="352">
        <v>24930</v>
      </c>
      <c r="HB11" s="352">
        <v>25007</v>
      </c>
      <c r="HC11" s="352">
        <v>25247</v>
      </c>
      <c r="HD11" s="352">
        <v>25358</v>
      </c>
      <c r="HE11" s="352">
        <v>25487</v>
      </c>
      <c r="HF11" s="352">
        <v>25567</v>
      </c>
      <c r="HG11" s="352">
        <v>25638</v>
      </c>
      <c r="HH11" s="352">
        <v>25734</v>
      </c>
      <c r="HI11" s="352">
        <v>25803</v>
      </c>
      <c r="HJ11" s="352">
        <v>25894</v>
      </c>
      <c r="HK11" s="352">
        <v>25964</v>
      </c>
      <c r="HL11" s="352">
        <v>26005</v>
      </c>
      <c r="HM11" s="352">
        <v>26036</v>
      </c>
      <c r="HN11" s="352">
        <v>25846</v>
      </c>
      <c r="HO11" s="352">
        <v>25959</v>
      </c>
      <c r="HR11" s="519"/>
    </row>
    <row r="12" spans="1:226" s="10" customFormat="1" ht="12.75" customHeight="1" x14ac:dyDescent="0.25">
      <c r="A12" s="341" t="s">
        <v>601</v>
      </c>
      <c r="B12" s="341" t="s">
        <v>601</v>
      </c>
      <c r="C12" s="352">
        <v>0</v>
      </c>
      <c r="D12" s="352">
        <v>0</v>
      </c>
      <c r="E12" s="352">
        <v>0</v>
      </c>
      <c r="F12" s="352">
        <v>0</v>
      </c>
      <c r="G12" s="352">
        <v>0</v>
      </c>
      <c r="H12" s="352">
        <v>0</v>
      </c>
      <c r="I12" s="352">
        <v>0</v>
      </c>
      <c r="J12" s="352">
        <v>0</v>
      </c>
      <c r="K12" s="352">
        <v>0</v>
      </c>
      <c r="L12" s="352">
        <v>0</v>
      </c>
      <c r="M12" s="352">
        <v>0</v>
      </c>
      <c r="N12" s="352">
        <v>0</v>
      </c>
      <c r="O12" s="352">
        <v>0</v>
      </c>
      <c r="P12" s="352">
        <v>0</v>
      </c>
      <c r="Q12" s="352">
        <v>0</v>
      </c>
      <c r="R12" s="352">
        <v>0</v>
      </c>
      <c r="S12" s="352">
        <v>0</v>
      </c>
      <c r="T12" s="352">
        <v>0</v>
      </c>
      <c r="U12" s="352">
        <v>0</v>
      </c>
      <c r="V12" s="352">
        <v>0</v>
      </c>
      <c r="W12" s="352">
        <v>0</v>
      </c>
      <c r="X12" s="352">
        <v>0</v>
      </c>
      <c r="Y12" s="352">
        <v>0</v>
      </c>
      <c r="Z12" s="352">
        <v>0</v>
      </c>
      <c r="AA12" s="352">
        <v>0</v>
      </c>
      <c r="AB12" s="352">
        <v>0</v>
      </c>
      <c r="AC12" s="352">
        <v>0</v>
      </c>
      <c r="AD12" s="352">
        <v>0</v>
      </c>
      <c r="AE12" s="352">
        <v>0</v>
      </c>
      <c r="AF12" s="352">
        <v>0</v>
      </c>
      <c r="AG12" s="352">
        <v>0</v>
      </c>
      <c r="AH12" s="352">
        <v>0</v>
      </c>
      <c r="AI12" s="352">
        <v>0</v>
      </c>
      <c r="AJ12" s="352">
        <v>0</v>
      </c>
      <c r="AK12" s="352">
        <v>0</v>
      </c>
      <c r="AL12" s="352">
        <v>0</v>
      </c>
      <c r="AM12" s="352">
        <v>0</v>
      </c>
      <c r="AN12" s="352">
        <v>0</v>
      </c>
      <c r="AO12" s="352">
        <v>0</v>
      </c>
      <c r="AP12" s="352">
        <v>0</v>
      </c>
      <c r="AQ12" s="352">
        <v>0</v>
      </c>
      <c r="AR12" s="352">
        <v>0</v>
      </c>
      <c r="AS12" s="352">
        <v>0</v>
      </c>
      <c r="AT12" s="352">
        <v>0</v>
      </c>
      <c r="AU12" s="352">
        <v>0</v>
      </c>
      <c r="AV12" s="352">
        <v>0</v>
      </c>
      <c r="AW12" s="352">
        <v>0</v>
      </c>
      <c r="AX12" s="352">
        <v>0</v>
      </c>
      <c r="AY12" s="352">
        <v>0</v>
      </c>
      <c r="AZ12" s="352">
        <v>0</v>
      </c>
      <c r="BA12" s="352">
        <v>0</v>
      </c>
      <c r="BB12" s="352">
        <v>0</v>
      </c>
      <c r="BC12" s="352">
        <v>0</v>
      </c>
      <c r="BD12" s="352">
        <v>0</v>
      </c>
      <c r="BE12" s="352">
        <v>0</v>
      </c>
      <c r="BF12" s="352">
        <v>0</v>
      </c>
      <c r="BG12" s="352">
        <v>0</v>
      </c>
      <c r="BH12" s="352">
        <v>0</v>
      </c>
      <c r="BI12" s="352">
        <v>0</v>
      </c>
      <c r="BJ12" s="352">
        <v>0</v>
      </c>
      <c r="BK12" s="352">
        <v>0</v>
      </c>
      <c r="BL12" s="352">
        <v>0</v>
      </c>
      <c r="BM12" s="352">
        <v>0</v>
      </c>
      <c r="BN12" s="352">
        <v>0</v>
      </c>
      <c r="BO12" s="352">
        <v>0</v>
      </c>
      <c r="BP12" s="352">
        <v>0</v>
      </c>
      <c r="BQ12" s="352">
        <v>0</v>
      </c>
      <c r="BR12" s="352">
        <v>0</v>
      </c>
      <c r="BS12" s="352">
        <v>0</v>
      </c>
      <c r="BT12" s="352">
        <v>0</v>
      </c>
      <c r="BU12" s="352">
        <v>0</v>
      </c>
      <c r="BV12" s="352">
        <v>0</v>
      </c>
      <c r="BW12" s="352">
        <v>0</v>
      </c>
      <c r="BX12" s="352">
        <v>0</v>
      </c>
      <c r="BY12" s="352">
        <v>0</v>
      </c>
      <c r="BZ12" s="352">
        <v>0</v>
      </c>
      <c r="CA12" s="352">
        <v>0</v>
      </c>
      <c r="CB12" s="352">
        <v>0</v>
      </c>
      <c r="CC12" s="352">
        <v>0</v>
      </c>
      <c r="CD12" s="352">
        <v>0</v>
      </c>
      <c r="CE12" s="352">
        <v>0</v>
      </c>
      <c r="CF12" s="352">
        <v>0</v>
      </c>
      <c r="CG12" s="352">
        <v>0</v>
      </c>
      <c r="CH12" s="352">
        <v>0</v>
      </c>
      <c r="CI12" s="352">
        <v>0</v>
      </c>
      <c r="CJ12" s="352">
        <v>0</v>
      </c>
      <c r="CK12" s="352">
        <v>0</v>
      </c>
      <c r="CL12" s="352">
        <v>0</v>
      </c>
      <c r="CM12" s="352">
        <v>0</v>
      </c>
      <c r="CN12" s="352">
        <v>0</v>
      </c>
      <c r="CO12" s="352">
        <v>0</v>
      </c>
      <c r="CP12" s="352">
        <v>0</v>
      </c>
      <c r="CQ12" s="352">
        <v>0</v>
      </c>
      <c r="CR12" s="352">
        <v>0</v>
      </c>
      <c r="CS12" s="352">
        <v>0</v>
      </c>
      <c r="CT12" s="352">
        <v>0</v>
      </c>
      <c r="CU12" s="352">
        <v>0</v>
      </c>
      <c r="CV12" s="352">
        <v>0</v>
      </c>
      <c r="CW12" s="352">
        <v>0</v>
      </c>
      <c r="CX12" s="352">
        <v>0</v>
      </c>
      <c r="CY12" s="352">
        <v>0</v>
      </c>
      <c r="CZ12" s="352">
        <v>0</v>
      </c>
      <c r="DA12" s="352">
        <v>0</v>
      </c>
      <c r="DB12" s="352">
        <v>0</v>
      </c>
      <c r="DC12" s="352">
        <v>41</v>
      </c>
      <c r="DD12" s="352">
        <v>65</v>
      </c>
      <c r="DE12" s="352">
        <v>115</v>
      </c>
      <c r="DF12" s="352">
        <v>186</v>
      </c>
      <c r="DG12" s="352">
        <v>232</v>
      </c>
      <c r="DH12" s="352">
        <v>267</v>
      </c>
      <c r="DI12" s="352">
        <v>410</v>
      </c>
      <c r="DJ12" s="352">
        <v>493</v>
      </c>
      <c r="DK12" s="352">
        <v>624</v>
      </c>
      <c r="DL12" s="352">
        <v>791</v>
      </c>
      <c r="DM12" s="352">
        <v>887</v>
      </c>
      <c r="DN12" s="352">
        <v>988</v>
      </c>
      <c r="DO12" s="352">
        <v>1058</v>
      </c>
      <c r="DP12" s="352">
        <v>1129</v>
      </c>
      <c r="DQ12" s="352">
        <v>1226</v>
      </c>
      <c r="DR12" s="352">
        <v>1284</v>
      </c>
      <c r="DS12" s="352">
        <v>1365</v>
      </c>
      <c r="DT12" s="352">
        <v>1488</v>
      </c>
      <c r="DU12" s="352">
        <v>1604</v>
      </c>
      <c r="DV12" s="352">
        <v>1697</v>
      </c>
      <c r="DW12" s="352">
        <v>1796</v>
      </c>
      <c r="DX12" s="352">
        <v>1904</v>
      </c>
      <c r="DY12" s="352">
        <v>2056</v>
      </c>
      <c r="DZ12" s="352">
        <v>2146</v>
      </c>
      <c r="EA12" s="352">
        <v>2224</v>
      </c>
      <c r="EB12" s="352">
        <v>2329</v>
      </c>
      <c r="EC12" s="352">
        <v>2408</v>
      </c>
      <c r="ED12" s="352">
        <v>2436</v>
      </c>
      <c r="EE12" s="352">
        <v>2512</v>
      </c>
      <c r="EF12" s="352">
        <v>2550</v>
      </c>
      <c r="EG12" s="352">
        <v>2579</v>
      </c>
      <c r="EH12" s="352">
        <v>2634</v>
      </c>
      <c r="EI12" s="352">
        <v>2702</v>
      </c>
      <c r="EJ12" s="352">
        <v>2742</v>
      </c>
      <c r="EK12" s="352">
        <v>2788</v>
      </c>
      <c r="EL12" s="352">
        <v>2828</v>
      </c>
      <c r="EM12" s="352">
        <v>2883</v>
      </c>
      <c r="EN12" s="352">
        <v>2986</v>
      </c>
      <c r="EO12" s="352">
        <v>3067</v>
      </c>
      <c r="EP12" s="352">
        <v>3145</v>
      </c>
      <c r="EQ12" s="352">
        <v>3235</v>
      </c>
      <c r="ER12" s="352">
        <v>3329</v>
      </c>
      <c r="ES12" s="352">
        <v>3390</v>
      </c>
      <c r="ET12" s="352">
        <v>3485</v>
      </c>
      <c r="EU12" s="352">
        <v>3610</v>
      </c>
      <c r="EV12" s="352">
        <v>3714</v>
      </c>
      <c r="EW12" s="352">
        <v>3839</v>
      </c>
      <c r="EX12" s="352">
        <v>3992</v>
      </c>
      <c r="EY12" s="352">
        <v>4096</v>
      </c>
      <c r="EZ12" s="352">
        <v>4166</v>
      </c>
      <c r="FA12" s="352">
        <v>4257</v>
      </c>
      <c r="FB12" s="352">
        <v>4317</v>
      </c>
      <c r="FC12" s="352">
        <v>4355</v>
      </c>
      <c r="FD12" s="352">
        <v>4465</v>
      </c>
      <c r="FE12" s="352">
        <v>4484</v>
      </c>
      <c r="FF12" s="352">
        <v>4506</v>
      </c>
      <c r="FG12" s="352">
        <v>4518</v>
      </c>
      <c r="FH12" s="352">
        <v>4515</v>
      </c>
      <c r="FI12" s="352">
        <v>4521</v>
      </c>
      <c r="FJ12" s="352">
        <v>4547</v>
      </c>
      <c r="FK12" s="352">
        <v>4556</v>
      </c>
      <c r="FL12" s="352">
        <v>4571</v>
      </c>
      <c r="FM12" s="352">
        <v>4598</v>
      </c>
      <c r="FN12" s="352">
        <v>4605</v>
      </c>
      <c r="FO12" s="352">
        <v>4615</v>
      </c>
      <c r="FP12" s="352">
        <v>4631</v>
      </c>
      <c r="FQ12" s="352">
        <v>4634</v>
      </c>
      <c r="FR12" s="352">
        <v>4667</v>
      </c>
      <c r="FS12" s="352">
        <v>4722</v>
      </c>
      <c r="FT12" s="352">
        <v>4888</v>
      </c>
      <c r="FU12" s="352">
        <v>5006</v>
      </c>
      <c r="FV12" s="352">
        <v>5235</v>
      </c>
      <c r="FW12" s="352">
        <v>5312</v>
      </c>
      <c r="FX12" s="352">
        <v>5373</v>
      </c>
      <c r="FY12" s="352">
        <v>5416</v>
      </c>
      <c r="FZ12" s="352">
        <v>5464</v>
      </c>
      <c r="GA12" s="352">
        <v>5511</v>
      </c>
      <c r="GB12" s="352">
        <v>5554</v>
      </c>
      <c r="GC12" s="352">
        <v>5601</v>
      </c>
      <c r="GD12" s="352">
        <v>5661</v>
      </c>
      <c r="GE12" s="352">
        <v>5757</v>
      </c>
      <c r="GF12" s="352">
        <v>5801</v>
      </c>
      <c r="GG12" s="352">
        <v>5859</v>
      </c>
      <c r="GH12" s="352">
        <v>5917</v>
      </c>
      <c r="GI12" s="352">
        <v>5965</v>
      </c>
      <c r="GJ12" s="352">
        <v>6006</v>
      </c>
      <c r="GK12" s="352">
        <v>6047</v>
      </c>
      <c r="GL12" s="352">
        <v>6103</v>
      </c>
      <c r="GM12" s="352">
        <v>6144</v>
      </c>
      <c r="GN12" s="352">
        <v>6193</v>
      </c>
      <c r="GO12" s="352">
        <v>6748</v>
      </c>
      <c r="GP12" s="352">
        <v>6820</v>
      </c>
      <c r="GQ12" s="352">
        <v>6883</v>
      </c>
      <c r="GR12" s="352">
        <v>6926</v>
      </c>
      <c r="GS12" s="352">
        <v>6937</v>
      </c>
      <c r="GT12" s="352">
        <v>6973</v>
      </c>
      <c r="GU12" s="352">
        <v>6992</v>
      </c>
      <c r="GV12" s="352">
        <v>7028</v>
      </c>
      <c r="GW12" s="352">
        <v>7061</v>
      </c>
      <c r="GX12" s="352">
        <v>7095</v>
      </c>
      <c r="GY12" s="352">
        <v>7254</v>
      </c>
      <c r="GZ12" s="352">
        <v>7349</v>
      </c>
      <c r="HA12" s="352">
        <v>7403</v>
      </c>
      <c r="HB12" s="352">
        <v>7487</v>
      </c>
      <c r="HC12" s="352">
        <v>7542</v>
      </c>
      <c r="HD12" s="352">
        <v>7612</v>
      </c>
      <c r="HE12" s="352">
        <v>7681</v>
      </c>
      <c r="HF12" s="352">
        <v>7746</v>
      </c>
      <c r="HG12" s="352">
        <v>7816</v>
      </c>
      <c r="HH12" s="352">
        <v>7860</v>
      </c>
      <c r="HI12" s="352">
        <v>7914</v>
      </c>
      <c r="HJ12" s="352">
        <v>8009</v>
      </c>
      <c r="HK12" s="352">
        <v>8095</v>
      </c>
      <c r="HL12" s="352">
        <v>8193</v>
      </c>
      <c r="HM12" s="352">
        <v>8309</v>
      </c>
      <c r="HN12" s="352">
        <v>8381</v>
      </c>
      <c r="HO12" s="352">
        <v>8445</v>
      </c>
    </row>
    <row r="13" spans="1:226" s="10" customFormat="1" ht="12.75" hidden="1" customHeight="1" outlineLevel="1" x14ac:dyDescent="0.25">
      <c r="A13" s="342" t="s">
        <v>314</v>
      </c>
      <c r="B13" s="342" t="s">
        <v>314</v>
      </c>
      <c r="C13" s="361">
        <v>0</v>
      </c>
      <c r="D13" s="361">
        <v>0</v>
      </c>
      <c r="E13" s="361">
        <v>0</v>
      </c>
      <c r="F13" s="361">
        <v>0</v>
      </c>
      <c r="G13" s="361">
        <v>0</v>
      </c>
      <c r="H13" s="361">
        <v>0</v>
      </c>
      <c r="I13" s="361">
        <v>0</v>
      </c>
      <c r="J13" s="361">
        <v>0</v>
      </c>
      <c r="K13" s="361">
        <v>0</v>
      </c>
      <c r="L13" s="361">
        <v>0</v>
      </c>
      <c r="M13" s="361">
        <v>0</v>
      </c>
      <c r="N13" s="361">
        <v>0</v>
      </c>
      <c r="O13" s="361">
        <v>0</v>
      </c>
      <c r="P13" s="361">
        <v>0</v>
      </c>
      <c r="Q13" s="361">
        <v>0</v>
      </c>
      <c r="R13" s="361">
        <v>0</v>
      </c>
      <c r="S13" s="361">
        <v>0</v>
      </c>
      <c r="T13" s="362">
        <v>0</v>
      </c>
      <c r="U13" s="361">
        <v>0</v>
      </c>
      <c r="V13" s="361">
        <v>0</v>
      </c>
      <c r="W13" s="362">
        <v>0</v>
      </c>
      <c r="X13" s="362">
        <v>0</v>
      </c>
      <c r="Y13" s="361">
        <v>0</v>
      </c>
      <c r="Z13" s="361">
        <v>0</v>
      </c>
      <c r="AA13" s="361">
        <v>30</v>
      </c>
      <c r="AB13" s="361">
        <v>75</v>
      </c>
      <c r="AC13" s="361">
        <v>127</v>
      </c>
      <c r="AD13" s="361">
        <v>157</v>
      </c>
      <c r="AE13" s="361">
        <v>189</v>
      </c>
      <c r="AF13" s="361">
        <v>194</v>
      </c>
      <c r="AG13" s="361">
        <v>285</v>
      </c>
      <c r="AH13" s="361">
        <v>329</v>
      </c>
      <c r="AI13" s="361">
        <v>524</v>
      </c>
      <c r="AJ13" s="361">
        <v>570</v>
      </c>
      <c r="AK13" s="361">
        <v>637</v>
      </c>
      <c r="AL13" s="361">
        <v>707</v>
      </c>
      <c r="AM13" s="361">
        <v>761</v>
      </c>
      <c r="AN13" s="361">
        <v>835</v>
      </c>
      <c r="AO13" s="361">
        <v>879</v>
      </c>
      <c r="AP13" s="361">
        <v>957</v>
      </c>
      <c r="AQ13" s="361">
        <v>1042</v>
      </c>
      <c r="AR13" s="361">
        <v>1153</v>
      </c>
      <c r="AS13" s="361">
        <v>1426</v>
      </c>
      <c r="AT13" s="361">
        <v>1664</v>
      </c>
      <c r="AU13" s="361">
        <v>1913</v>
      </c>
      <c r="AV13" s="361">
        <v>2060</v>
      </c>
      <c r="AW13" s="361">
        <v>2204</v>
      </c>
      <c r="AX13" s="361">
        <v>2384</v>
      </c>
      <c r="AY13" s="361">
        <v>2636</v>
      </c>
      <c r="AZ13" s="361">
        <v>2850</v>
      </c>
      <c r="BA13" s="361">
        <v>3000</v>
      </c>
      <c r="BB13" s="361">
        <v>3264</v>
      </c>
      <c r="BC13" s="361">
        <v>3572</v>
      </c>
      <c r="BD13" s="361">
        <v>3801</v>
      </c>
      <c r="BE13" s="361">
        <v>4166</v>
      </c>
      <c r="BF13" s="361">
        <v>4374</v>
      </c>
      <c r="BG13" s="361">
        <v>4543</v>
      </c>
      <c r="BH13" s="361">
        <v>4757</v>
      </c>
      <c r="BI13" s="361">
        <v>5020</v>
      </c>
      <c r="BJ13" s="361">
        <v>5261</v>
      </c>
      <c r="BK13" s="361">
        <v>5371</v>
      </c>
      <c r="BL13" s="361">
        <v>5486</v>
      </c>
      <c r="BM13" s="361">
        <v>5560</v>
      </c>
      <c r="BN13" s="361">
        <v>5635</v>
      </c>
      <c r="BO13" s="361">
        <v>5791</v>
      </c>
      <c r="BP13" s="361">
        <v>5841</v>
      </c>
      <c r="BQ13" s="361">
        <v>5892</v>
      </c>
      <c r="BR13" s="361">
        <v>5951</v>
      </c>
      <c r="BS13" s="361">
        <v>6003</v>
      </c>
      <c r="BT13" s="361">
        <v>6053</v>
      </c>
      <c r="BU13" s="361">
        <v>6102</v>
      </c>
      <c r="BV13" s="361">
        <v>6191</v>
      </c>
      <c r="BW13" s="361">
        <v>6255</v>
      </c>
      <c r="BX13" s="361">
        <v>6391</v>
      </c>
      <c r="BY13" s="361">
        <v>6469</v>
      </c>
      <c r="BZ13" s="361">
        <v>6560</v>
      </c>
      <c r="CA13" s="361">
        <v>6666</v>
      </c>
      <c r="CB13" s="361">
        <v>6793</v>
      </c>
      <c r="CC13" s="361">
        <v>6854</v>
      </c>
      <c r="CD13" s="361">
        <v>6906</v>
      </c>
      <c r="CE13" s="361">
        <v>6942</v>
      </c>
      <c r="CF13" s="361">
        <v>6968</v>
      </c>
      <c r="CG13" s="361">
        <v>7005</v>
      </c>
      <c r="CH13" s="361">
        <v>7055</v>
      </c>
      <c r="CI13" s="361">
        <v>7066</v>
      </c>
      <c r="CJ13" s="361">
        <v>0</v>
      </c>
      <c r="CK13" s="361">
        <v>0</v>
      </c>
      <c r="CL13" s="361">
        <v>0</v>
      </c>
      <c r="CM13" s="361">
        <v>0</v>
      </c>
      <c r="CN13" s="361">
        <v>0</v>
      </c>
      <c r="CO13" s="361">
        <v>0</v>
      </c>
      <c r="CP13" s="361">
        <v>0</v>
      </c>
      <c r="CQ13" s="361">
        <v>0</v>
      </c>
      <c r="CR13" s="361">
        <v>0</v>
      </c>
      <c r="CS13" s="361">
        <v>0</v>
      </c>
      <c r="CT13" s="361">
        <v>0</v>
      </c>
      <c r="CU13" s="361">
        <v>0</v>
      </c>
      <c r="CV13" s="361">
        <v>0</v>
      </c>
      <c r="CW13" s="361">
        <v>0</v>
      </c>
      <c r="CX13" s="361">
        <v>0</v>
      </c>
      <c r="CY13" s="361">
        <v>0</v>
      </c>
      <c r="CZ13" s="361">
        <v>0</v>
      </c>
      <c r="DA13" s="361">
        <v>0</v>
      </c>
      <c r="DB13" s="361">
        <v>0</v>
      </c>
      <c r="DC13" s="361">
        <v>0</v>
      </c>
      <c r="DD13" s="361">
        <v>0</v>
      </c>
      <c r="DE13" s="361">
        <v>0</v>
      </c>
      <c r="DF13" s="361">
        <v>0</v>
      </c>
      <c r="DG13" s="361">
        <v>0</v>
      </c>
      <c r="DH13" s="361">
        <v>0</v>
      </c>
      <c r="DI13" s="361">
        <v>0</v>
      </c>
      <c r="DJ13" s="361">
        <v>0</v>
      </c>
      <c r="DK13" s="361">
        <v>0</v>
      </c>
      <c r="DL13" s="361">
        <v>0</v>
      </c>
      <c r="DM13" s="361">
        <v>0</v>
      </c>
      <c r="DN13" s="361">
        <v>0</v>
      </c>
      <c r="DO13" s="361">
        <v>0</v>
      </c>
      <c r="DP13" s="361">
        <v>0</v>
      </c>
      <c r="DQ13" s="361">
        <v>0</v>
      </c>
      <c r="DR13" s="361">
        <v>0</v>
      </c>
      <c r="DS13" s="361">
        <v>0</v>
      </c>
      <c r="DT13" s="361">
        <v>0</v>
      </c>
      <c r="DU13" s="361">
        <v>0</v>
      </c>
      <c r="DV13" s="361">
        <v>0</v>
      </c>
      <c r="DW13" s="361">
        <v>0</v>
      </c>
      <c r="DX13" s="361">
        <v>0</v>
      </c>
      <c r="DY13" s="361">
        <v>0</v>
      </c>
      <c r="DZ13" s="361">
        <v>0</v>
      </c>
      <c r="EA13" s="361">
        <v>0</v>
      </c>
      <c r="EB13" s="361">
        <v>0</v>
      </c>
      <c r="EC13" s="361">
        <v>0</v>
      </c>
      <c r="ED13" s="361">
        <v>0</v>
      </c>
      <c r="EE13" s="361">
        <v>0</v>
      </c>
      <c r="EF13" s="361">
        <v>0</v>
      </c>
      <c r="EG13" s="361">
        <v>0</v>
      </c>
      <c r="EH13" s="361">
        <v>0</v>
      </c>
      <c r="EI13" s="361">
        <v>0</v>
      </c>
      <c r="EJ13" s="361">
        <v>0</v>
      </c>
      <c r="EK13" s="361">
        <v>0</v>
      </c>
      <c r="EL13" s="361">
        <v>0</v>
      </c>
      <c r="EM13" s="361">
        <v>0</v>
      </c>
      <c r="EN13" s="361">
        <v>0</v>
      </c>
      <c r="EO13" s="361">
        <v>0</v>
      </c>
      <c r="EP13" s="361">
        <v>0</v>
      </c>
      <c r="EQ13" s="361">
        <v>0</v>
      </c>
      <c r="ER13" s="361">
        <v>0</v>
      </c>
      <c r="ES13" s="361">
        <v>0</v>
      </c>
      <c r="ET13" s="361">
        <v>0</v>
      </c>
      <c r="EU13" s="361">
        <v>0</v>
      </c>
      <c r="EV13" s="361">
        <v>0</v>
      </c>
      <c r="EW13" s="361">
        <v>0</v>
      </c>
      <c r="EX13" s="361">
        <v>0</v>
      </c>
      <c r="EY13" s="361">
        <v>0</v>
      </c>
      <c r="EZ13" s="361">
        <v>0</v>
      </c>
      <c r="FA13" s="361">
        <v>0</v>
      </c>
      <c r="FB13" s="361">
        <v>0</v>
      </c>
      <c r="FC13" s="361">
        <v>0</v>
      </c>
      <c r="FD13" s="361">
        <v>0</v>
      </c>
      <c r="FE13" s="361">
        <v>0</v>
      </c>
      <c r="FF13" s="361">
        <v>0</v>
      </c>
      <c r="FG13" s="361">
        <v>0</v>
      </c>
      <c r="FH13" s="361">
        <v>0</v>
      </c>
      <c r="FI13" s="361">
        <v>0</v>
      </c>
      <c r="FJ13" s="361">
        <v>0</v>
      </c>
      <c r="FK13" s="361">
        <v>0</v>
      </c>
      <c r="FL13" s="361">
        <v>0</v>
      </c>
      <c r="FM13" s="361">
        <v>0</v>
      </c>
      <c r="FN13" s="361">
        <v>0</v>
      </c>
      <c r="FO13" s="361">
        <v>0</v>
      </c>
      <c r="FP13" s="361">
        <v>0</v>
      </c>
      <c r="FQ13" s="361">
        <v>0</v>
      </c>
      <c r="FR13" s="361">
        <v>0</v>
      </c>
      <c r="FS13" s="361">
        <v>0</v>
      </c>
      <c r="FT13" s="361">
        <v>0</v>
      </c>
      <c r="FU13" s="361">
        <v>0</v>
      </c>
      <c r="FV13" s="361">
        <v>0</v>
      </c>
      <c r="FW13" s="361">
        <v>0</v>
      </c>
      <c r="FX13" s="361">
        <v>0</v>
      </c>
      <c r="FY13" s="361">
        <v>0</v>
      </c>
      <c r="FZ13" s="361">
        <v>0</v>
      </c>
      <c r="GA13" s="361">
        <v>0</v>
      </c>
      <c r="GB13" s="361">
        <v>0</v>
      </c>
      <c r="GC13" s="361">
        <v>0</v>
      </c>
      <c r="GD13" s="361">
        <v>0</v>
      </c>
      <c r="GE13" s="361">
        <v>0</v>
      </c>
      <c r="GF13" s="361">
        <v>0</v>
      </c>
      <c r="GG13" s="361">
        <v>0</v>
      </c>
      <c r="GH13" s="361">
        <v>0</v>
      </c>
      <c r="GI13" s="361">
        <v>0</v>
      </c>
      <c r="GJ13" s="361">
        <v>0</v>
      </c>
      <c r="GK13" s="361">
        <v>0</v>
      </c>
      <c r="GL13" s="361">
        <v>0</v>
      </c>
      <c r="GM13" s="361">
        <v>0</v>
      </c>
      <c r="GN13" s="361">
        <v>0</v>
      </c>
      <c r="GO13" s="361">
        <v>0</v>
      </c>
      <c r="GP13" s="361">
        <v>0</v>
      </c>
      <c r="GQ13" s="361">
        <v>0</v>
      </c>
      <c r="GR13" s="361">
        <v>0</v>
      </c>
      <c r="GS13" s="361">
        <v>0</v>
      </c>
      <c r="GT13" s="361">
        <v>0</v>
      </c>
      <c r="GU13" s="361">
        <v>0</v>
      </c>
      <c r="GV13" s="361">
        <v>0</v>
      </c>
      <c r="GW13" s="361">
        <v>0</v>
      </c>
      <c r="GX13" s="361">
        <v>0</v>
      </c>
      <c r="GY13" s="361">
        <v>0</v>
      </c>
      <c r="GZ13" s="361">
        <v>0</v>
      </c>
      <c r="HA13" s="361">
        <v>0</v>
      </c>
      <c r="HB13" s="361">
        <v>0</v>
      </c>
      <c r="HC13" s="361">
        <v>0</v>
      </c>
      <c r="HD13" s="361">
        <v>0</v>
      </c>
      <c r="HE13" s="361">
        <v>0</v>
      </c>
      <c r="HF13" s="361">
        <v>0</v>
      </c>
      <c r="HG13" s="361">
        <v>0</v>
      </c>
      <c r="HH13" s="361">
        <v>0</v>
      </c>
      <c r="HI13" s="361">
        <v>0</v>
      </c>
      <c r="HJ13" s="361">
        <v>0</v>
      </c>
      <c r="HK13" s="361">
        <v>0</v>
      </c>
      <c r="HL13" s="361">
        <v>0</v>
      </c>
      <c r="HM13" s="361">
        <v>0</v>
      </c>
      <c r="HN13" s="361">
        <v>0</v>
      </c>
      <c r="HO13" s="361">
        <v>0</v>
      </c>
    </row>
    <row r="14" spans="1:226" s="10" customFormat="1" ht="12.75" hidden="1" customHeight="1" outlineLevel="1" x14ac:dyDescent="0.25">
      <c r="A14" s="342" t="s">
        <v>391</v>
      </c>
      <c r="B14" s="342" t="s">
        <v>391</v>
      </c>
      <c r="C14" s="361">
        <v>0</v>
      </c>
      <c r="D14" s="361">
        <v>0</v>
      </c>
      <c r="E14" s="361">
        <v>0</v>
      </c>
      <c r="F14" s="361">
        <v>0</v>
      </c>
      <c r="G14" s="361">
        <v>0</v>
      </c>
      <c r="H14" s="361">
        <v>0</v>
      </c>
      <c r="I14" s="361">
        <v>0</v>
      </c>
      <c r="J14" s="361">
        <v>0</v>
      </c>
      <c r="K14" s="361">
        <v>0</v>
      </c>
      <c r="L14" s="361">
        <v>0</v>
      </c>
      <c r="M14" s="361">
        <v>0</v>
      </c>
      <c r="N14" s="361">
        <v>0</v>
      </c>
      <c r="O14" s="361">
        <v>0</v>
      </c>
      <c r="P14" s="361">
        <v>0</v>
      </c>
      <c r="Q14" s="361">
        <v>0</v>
      </c>
      <c r="R14" s="361">
        <v>0</v>
      </c>
      <c r="S14" s="361">
        <v>0</v>
      </c>
      <c r="T14" s="362">
        <v>0</v>
      </c>
      <c r="U14" s="361">
        <v>0</v>
      </c>
      <c r="V14" s="361">
        <v>0</v>
      </c>
      <c r="W14" s="362">
        <v>0</v>
      </c>
      <c r="X14" s="362">
        <v>0</v>
      </c>
      <c r="Y14" s="361">
        <v>0</v>
      </c>
      <c r="Z14" s="361">
        <v>0</v>
      </c>
      <c r="AA14" s="361">
        <v>0</v>
      </c>
      <c r="AB14" s="361">
        <v>0</v>
      </c>
      <c r="AC14" s="361">
        <v>0</v>
      </c>
      <c r="AD14" s="361">
        <v>0</v>
      </c>
      <c r="AE14" s="361">
        <v>0</v>
      </c>
      <c r="AF14" s="361">
        <v>0</v>
      </c>
      <c r="AG14" s="361">
        <v>0</v>
      </c>
      <c r="AH14" s="361">
        <v>0</v>
      </c>
      <c r="AI14" s="361">
        <v>0</v>
      </c>
      <c r="AJ14" s="361">
        <v>0</v>
      </c>
      <c r="AK14" s="361">
        <v>0</v>
      </c>
      <c r="AL14" s="361">
        <v>0</v>
      </c>
      <c r="AM14" s="361">
        <v>0</v>
      </c>
      <c r="AN14" s="361">
        <v>0</v>
      </c>
      <c r="AO14" s="361">
        <v>0</v>
      </c>
      <c r="AP14" s="361">
        <v>0</v>
      </c>
      <c r="AQ14" s="361">
        <v>0</v>
      </c>
      <c r="AR14" s="361">
        <v>0</v>
      </c>
      <c r="AS14" s="361">
        <v>0</v>
      </c>
      <c r="AT14" s="361">
        <v>0</v>
      </c>
      <c r="AU14" s="361">
        <v>0</v>
      </c>
      <c r="AV14" s="361">
        <v>0</v>
      </c>
      <c r="AW14" s="361">
        <v>0</v>
      </c>
      <c r="AX14" s="361">
        <v>0</v>
      </c>
      <c r="AY14" s="361">
        <v>0</v>
      </c>
      <c r="AZ14" s="361">
        <v>0</v>
      </c>
      <c r="BA14" s="361">
        <v>0</v>
      </c>
      <c r="BB14" s="361">
        <v>0</v>
      </c>
      <c r="BC14" s="361">
        <v>0</v>
      </c>
      <c r="BD14" s="361">
        <v>0</v>
      </c>
      <c r="BE14" s="361">
        <v>0</v>
      </c>
      <c r="BF14" s="361">
        <v>0</v>
      </c>
      <c r="BG14" s="361">
        <v>0</v>
      </c>
      <c r="BH14" s="361">
        <v>0</v>
      </c>
      <c r="BI14" s="361">
        <v>18</v>
      </c>
      <c r="BJ14" s="361">
        <v>19</v>
      </c>
      <c r="BK14" s="361">
        <v>19</v>
      </c>
      <c r="BL14" s="361">
        <v>19</v>
      </c>
      <c r="BM14" s="361">
        <v>22</v>
      </c>
      <c r="BN14" s="361">
        <v>23</v>
      </c>
      <c r="BO14" s="361">
        <v>23</v>
      </c>
      <c r="BP14" s="361">
        <v>23</v>
      </c>
      <c r="BQ14" s="361">
        <v>23</v>
      </c>
      <c r="BR14" s="361">
        <v>23</v>
      </c>
      <c r="BS14" s="361">
        <v>23</v>
      </c>
      <c r="BT14" s="361">
        <v>27</v>
      </c>
      <c r="BU14" s="361">
        <v>152</v>
      </c>
      <c r="BV14" s="361">
        <v>154</v>
      </c>
      <c r="BW14" s="361">
        <v>159</v>
      </c>
      <c r="BX14" s="361">
        <v>159</v>
      </c>
      <c r="BY14" s="361">
        <v>159</v>
      </c>
      <c r="BZ14" s="361">
        <v>810</v>
      </c>
      <c r="CA14" s="361">
        <v>811</v>
      </c>
      <c r="CB14" s="361">
        <v>816</v>
      </c>
      <c r="CC14" s="361">
        <v>818</v>
      </c>
      <c r="CD14" s="361">
        <v>823</v>
      </c>
      <c r="CE14" s="361">
        <v>827</v>
      </c>
      <c r="CF14" s="361">
        <v>828</v>
      </c>
      <c r="CG14" s="361">
        <v>835</v>
      </c>
      <c r="CH14" s="361">
        <v>835</v>
      </c>
      <c r="CI14" s="361">
        <v>843</v>
      </c>
      <c r="CJ14" s="361">
        <v>0</v>
      </c>
      <c r="CK14" s="361">
        <v>0</v>
      </c>
      <c r="CL14" s="361">
        <v>0</v>
      </c>
      <c r="CM14" s="361">
        <v>0</v>
      </c>
      <c r="CN14" s="361">
        <v>0</v>
      </c>
      <c r="CO14" s="361">
        <v>0</v>
      </c>
      <c r="CP14" s="361">
        <v>0</v>
      </c>
      <c r="CQ14" s="361">
        <v>0</v>
      </c>
      <c r="CR14" s="361">
        <v>0</v>
      </c>
      <c r="CS14" s="361">
        <v>0</v>
      </c>
      <c r="CT14" s="361">
        <v>0</v>
      </c>
      <c r="CU14" s="361">
        <v>0</v>
      </c>
      <c r="CV14" s="361">
        <v>0</v>
      </c>
      <c r="CW14" s="361">
        <v>0</v>
      </c>
      <c r="CX14" s="361">
        <v>0</v>
      </c>
      <c r="CY14" s="361">
        <v>0</v>
      </c>
      <c r="CZ14" s="361">
        <v>0</v>
      </c>
      <c r="DA14" s="361">
        <v>0</v>
      </c>
      <c r="DB14" s="361">
        <v>0</v>
      </c>
      <c r="DC14" s="361">
        <v>0</v>
      </c>
      <c r="DD14" s="361">
        <v>0</v>
      </c>
      <c r="DE14" s="361">
        <v>0</v>
      </c>
      <c r="DF14" s="361">
        <v>0</v>
      </c>
      <c r="DG14" s="361">
        <v>0</v>
      </c>
      <c r="DH14" s="361">
        <v>0</v>
      </c>
      <c r="DI14" s="361">
        <v>0</v>
      </c>
      <c r="DJ14" s="361">
        <v>0</v>
      </c>
      <c r="DK14" s="361">
        <v>0</v>
      </c>
      <c r="DL14" s="361">
        <v>0</v>
      </c>
      <c r="DM14" s="361">
        <v>0</v>
      </c>
      <c r="DN14" s="361">
        <v>0</v>
      </c>
      <c r="DO14" s="361">
        <v>0</v>
      </c>
      <c r="DP14" s="361">
        <v>0</v>
      </c>
      <c r="DQ14" s="361">
        <v>0</v>
      </c>
      <c r="DR14" s="361">
        <v>0</v>
      </c>
      <c r="DS14" s="361">
        <v>0</v>
      </c>
      <c r="DT14" s="361">
        <v>0</v>
      </c>
      <c r="DU14" s="361">
        <v>0</v>
      </c>
      <c r="DV14" s="361">
        <v>0</v>
      </c>
      <c r="DW14" s="361">
        <v>0</v>
      </c>
      <c r="DX14" s="361">
        <v>0</v>
      </c>
      <c r="DY14" s="361">
        <v>0</v>
      </c>
      <c r="DZ14" s="361">
        <v>0</v>
      </c>
      <c r="EA14" s="361">
        <v>0</v>
      </c>
      <c r="EB14" s="361">
        <v>0</v>
      </c>
      <c r="EC14" s="361">
        <v>0</v>
      </c>
      <c r="ED14" s="361">
        <v>0</v>
      </c>
      <c r="EE14" s="361">
        <v>0</v>
      </c>
      <c r="EF14" s="361">
        <v>0</v>
      </c>
      <c r="EG14" s="361">
        <v>0</v>
      </c>
      <c r="EH14" s="361">
        <v>0</v>
      </c>
      <c r="EI14" s="361">
        <v>0</v>
      </c>
      <c r="EJ14" s="361">
        <v>0</v>
      </c>
      <c r="EK14" s="361">
        <v>0</v>
      </c>
      <c r="EL14" s="361">
        <v>0</v>
      </c>
      <c r="EM14" s="361">
        <v>0</v>
      </c>
      <c r="EN14" s="361">
        <v>0</v>
      </c>
      <c r="EO14" s="361">
        <v>0</v>
      </c>
      <c r="EP14" s="361">
        <v>0</v>
      </c>
      <c r="EQ14" s="361">
        <v>0</v>
      </c>
      <c r="ER14" s="361">
        <v>0</v>
      </c>
      <c r="ES14" s="361">
        <v>0</v>
      </c>
      <c r="ET14" s="361">
        <v>0</v>
      </c>
      <c r="EU14" s="361">
        <v>0</v>
      </c>
      <c r="EV14" s="361">
        <v>0</v>
      </c>
      <c r="EW14" s="361">
        <v>0</v>
      </c>
      <c r="EX14" s="361">
        <v>0</v>
      </c>
      <c r="EY14" s="361">
        <v>0</v>
      </c>
      <c r="EZ14" s="361">
        <v>0</v>
      </c>
      <c r="FA14" s="361">
        <v>0</v>
      </c>
      <c r="FB14" s="361">
        <v>0</v>
      </c>
      <c r="FC14" s="361">
        <v>0</v>
      </c>
      <c r="FD14" s="361">
        <v>0</v>
      </c>
      <c r="FE14" s="361">
        <v>0</v>
      </c>
      <c r="FF14" s="361">
        <v>0</v>
      </c>
      <c r="FG14" s="361">
        <v>0</v>
      </c>
      <c r="FH14" s="361">
        <v>0</v>
      </c>
      <c r="FI14" s="361">
        <v>0</v>
      </c>
      <c r="FJ14" s="361">
        <v>0</v>
      </c>
      <c r="FK14" s="361">
        <v>0</v>
      </c>
      <c r="FL14" s="361">
        <v>0</v>
      </c>
      <c r="FM14" s="361">
        <v>0</v>
      </c>
      <c r="FN14" s="361">
        <v>0</v>
      </c>
      <c r="FO14" s="361">
        <v>0</v>
      </c>
      <c r="FP14" s="361">
        <v>0</v>
      </c>
      <c r="FQ14" s="361">
        <v>0</v>
      </c>
      <c r="FR14" s="361">
        <v>0</v>
      </c>
      <c r="FS14" s="361">
        <v>0</v>
      </c>
      <c r="FT14" s="361">
        <v>0</v>
      </c>
      <c r="FU14" s="361">
        <v>0</v>
      </c>
      <c r="FV14" s="361">
        <v>0</v>
      </c>
      <c r="FW14" s="361">
        <v>0</v>
      </c>
      <c r="FX14" s="361">
        <v>0</v>
      </c>
      <c r="FY14" s="361">
        <v>0</v>
      </c>
      <c r="FZ14" s="361">
        <v>0</v>
      </c>
      <c r="GA14" s="361">
        <v>0</v>
      </c>
      <c r="GB14" s="361">
        <v>0</v>
      </c>
      <c r="GC14" s="361">
        <v>0</v>
      </c>
      <c r="GD14" s="361">
        <v>0</v>
      </c>
      <c r="GE14" s="361">
        <v>0</v>
      </c>
      <c r="GF14" s="361">
        <v>0</v>
      </c>
      <c r="GG14" s="361">
        <v>0</v>
      </c>
      <c r="GH14" s="361">
        <v>0</v>
      </c>
      <c r="GI14" s="361">
        <v>0</v>
      </c>
      <c r="GJ14" s="361">
        <v>0</v>
      </c>
      <c r="GK14" s="361">
        <v>0</v>
      </c>
      <c r="GL14" s="361">
        <v>0</v>
      </c>
      <c r="GM14" s="361">
        <v>0</v>
      </c>
      <c r="GN14" s="361">
        <v>0</v>
      </c>
      <c r="GO14" s="361">
        <v>0</v>
      </c>
      <c r="GP14" s="361">
        <v>0</v>
      </c>
      <c r="GQ14" s="361">
        <v>0</v>
      </c>
      <c r="GR14" s="361">
        <v>0</v>
      </c>
      <c r="GS14" s="361">
        <v>0</v>
      </c>
      <c r="GT14" s="361">
        <v>0</v>
      </c>
      <c r="GU14" s="361">
        <v>0</v>
      </c>
      <c r="GV14" s="361">
        <v>0</v>
      </c>
      <c r="GW14" s="361">
        <v>0</v>
      </c>
      <c r="GX14" s="361">
        <v>0</v>
      </c>
      <c r="GY14" s="361">
        <v>0</v>
      </c>
      <c r="GZ14" s="361">
        <v>0</v>
      </c>
      <c r="HA14" s="361">
        <v>0</v>
      </c>
      <c r="HB14" s="361">
        <v>0</v>
      </c>
      <c r="HC14" s="361">
        <v>0</v>
      </c>
      <c r="HD14" s="361">
        <v>0</v>
      </c>
      <c r="HE14" s="361">
        <v>0</v>
      </c>
      <c r="HF14" s="361">
        <v>0</v>
      </c>
      <c r="HG14" s="361">
        <v>0</v>
      </c>
      <c r="HH14" s="361">
        <v>0</v>
      </c>
      <c r="HI14" s="361">
        <v>0</v>
      </c>
      <c r="HJ14" s="361">
        <v>0</v>
      </c>
      <c r="HK14" s="361">
        <v>0</v>
      </c>
      <c r="HL14" s="361">
        <v>0</v>
      </c>
      <c r="HM14" s="361">
        <v>0</v>
      </c>
      <c r="HN14" s="361">
        <v>0</v>
      </c>
      <c r="HO14" s="361">
        <v>0</v>
      </c>
    </row>
    <row r="15" spans="1:226" s="10" customFormat="1" ht="12.75" hidden="1" customHeight="1" outlineLevel="1" x14ac:dyDescent="0.25">
      <c r="A15" s="342" t="s">
        <v>102</v>
      </c>
      <c r="B15" s="342" t="s">
        <v>102</v>
      </c>
      <c r="C15" s="361">
        <v>0</v>
      </c>
      <c r="D15" s="361">
        <v>0</v>
      </c>
      <c r="E15" s="361">
        <v>0</v>
      </c>
      <c r="F15" s="361">
        <v>0</v>
      </c>
      <c r="G15" s="361">
        <v>0</v>
      </c>
      <c r="H15" s="361">
        <v>0</v>
      </c>
      <c r="I15" s="361">
        <v>0</v>
      </c>
      <c r="J15" s="361">
        <v>0</v>
      </c>
      <c r="K15" s="361">
        <v>0</v>
      </c>
      <c r="L15" s="361">
        <v>0</v>
      </c>
      <c r="M15" s="361">
        <v>40</v>
      </c>
      <c r="N15" s="361">
        <v>49</v>
      </c>
      <c r="O15" s="361">
        <v>276</v>
      </c>
      <c r="P15" s="361">
        <v>628</v>
      </c>
      <c r="Q15" s="361">
        <v>655</v>
      </c>
      <c r="R15" s="361">
        <v>859</v>
      </c>
      <c r="S15" s="361">
        <v>913</v>
      </c>
      <c r="T15" s="362">
        <v>955</v>
      </c>
      <c r="U15" s="361">
        <v>967</v>
      </c>
      <c r="V15" s="361">
        <v>983</v>
      </c>
      <c r="W15" s="362">
        <v>990</v>
      </c>
      <c r="X15" s="362">
        <v>1010</v>
      </c>
      <c r="Y15" s="361">
        <v>1020</v>
      </c>
      <c r="Z15" s="361">
        <v>1114</v>
      </c>
      <c r="AA15" s="361">
        <v>1234</v>
      </c>
      <c r="AB15" s="361">
        <v>4608</v>
      </c>
      <c r="AC15" s="361">
        <v>4610</v>
      </c>
      <c r="AD15" s="361">
        <v>4618</v>
      </c>
      <c r="AE15" s="361">
        <v>4619</v>
      </c>
      <c r="AF15" s="361">
        <v>4619</v>
      </c>
      <c r="AG15" s="361">
        <v>4644</v>
      </c>
      <c r="AH15" s="361">
        <v>4653</v>
      </c>
      <c r="AI15" s="361">
        <v>4656</v>
      </c>
      <c r="AJ15" s="361">
        <v>4653</v>
      </c>
      <c r="AK15" s="361">
        <v>4654</v>
      </c>
      <c r="AL15" s="361">
        <v>4657</v>
      </c>
      <c r="AM15" s="361">
        <v>4668</v>
      </c>
      <c r="AN15" s="361">
        <v>4681</v>
      </c>
      <c r="AO15" s="361">
        <v>4683</v>
      </c>
      <c r="AP15" s="361">
        <v>4677</v>
      </c>
      <c r="AQ15" s="361">
        <v>4683</v>
      </c>
      <c r="AR15" s="361">
        <v>4674</v>
      </c>
      <c r="AS15" s="361">
        <v>4666</v>
      </c>
      <c r="AT15" s="361">
        <v>4648</v>
      </c>
      <c r="AU15" s="361">
        <v>4614</v>
      </c>
      <c r="AV15" s="361">
        <v>4613</v>
      </c>
      <c r="AW15" s="361">
        <v>4624</v>
      </c>
      <c r="AX15" s="361">
        <v>4622</v>
      </c>
      <c r="AY15" s="361">
        <v>4613</v>
      </c>
      <c r="AZ15" s="361">
        <v>1373</v>
      </c>
      <c r="BA15" s="361">
        <v>1494</v>
      </c>
      <c r="BB15" s="361">
        <v>1488</v>
      </c>
      <c r="BC15" s="361">
        <v>1480</v>
      </c>
      <c r="BD15" s="361">
        <v>1475</v>
      </c>
      <c r="BE15" s="361">
        <v>1791</v>
      </c>
      <c r="BF15" s="361">
        <v>1802</v>
      </c>
      <c r="BG15" s="361">
        <v>1802</v>
      </c>
      <c r="BH15" s="361">
        <v>1799</v>
      </c>
      <c r="BI15" s="361">
        <v>1812</v>
      </c>
      <c r="BJ15" s="361">
        <v>1834</v>
      </c>
      <c r="BK15" s="361">
        <v>1861</v>
      </c>
      <c r="BL15" s="361">
        <v>1888</v>
      </c>
      <c r="BM15" s="361">
        <v>1887</v>
      </c>
      <c r="BN15" s="361">
        <v>1888</v>
      </c>
      <c r="BO15" s="361">
        <v>1887</v>
      </c>
      <c r="BP15" s="361">
        <v>1871</v>
      </c>
      <c r="BQ15" s="361">
        <v>1862</v>
      </c>
      <c r="BR15" s="361">
        <v>1871</v>
      </c>
      <c r="BS15" s="361">
        <v>1873</v>
      </c>
      <c r="BT15" s="361">
        <v>1878</v>
      </c>
      <c r="BU15" s="361">
        <v>1872</v>
      </c>
      <c r="BV15" s="361">
        <v>1864</v>
      </c>
      <c r="BW15" s="361">
        <v>1864</v>
      </c>
      <c r="BX15" s="361">
        <v>1869</v>
      </c>
      <c r="BY15" s="361">
        <v>1869</v>
      </c>
      <c r="BZ15" s="361">
        <v>1863</v>
      </c>
      <c r="CA15" s="361">
        <v>1880</v>
      </c>
      <c r="CB15" s="361">
        <v>0</v>
      </c>
      <c r="CC15" s="361">
        <v>0</v>
      </c>
      <c r="CD15" s="361">
        <v>0</v>
      </c>
      <c r="CE15" s="361">
        <v>0</v>
      </c>
      <c r="CF15" s="361">
        <v>0</v>
      </c>
      <c r="CG15" s="361">
        <v>0</v>
      </c>
      <c r="CH15" s="361">
        <v>0</v>
      </c>
      <c r="CI15" s="361">
        <v>0</v>
      </c>
      <c r="CJ15" s="361">
        <v>0</v>
      </c>
      <c r="CK15" s="361">
        <v>0</v>
      </c>
      <c r="CL15" s="361">
        <v>0</v>
      </c>
      <c r="CM15" s="361">
        <v>0</v>
      </c>
      <c r="CN15" s="361">
        <v>0</v>
      </c>
      <c r="CO15" s="361">
        <v>0</v>
      </c>
      <c r="CP15" s="361">
        <v>0</v>
      </c>
      <c r="CQ15" s="361">
        <v>0</v>
      </c>
      <c r="CR15" s="361">
        <v>0</v>
      </c>
      <c r="CS15" s="361">
        <v>0</v>
      </c>
      <c r="CT15" s="361">
        <v>0</v>
      </c>
      <c r="CU15" s="361">
        <v>0</v>
      </c>
      <c r="CV15" s="361">
        <v>0</v>
      </c>
      <c r="CW15" s="361">
        <v>0</v>
      </c>
      <c r="CX15" s="361">
        <v>0</v>
      </c>
      <c r="CY15" s="361">
        <v>0</v>
      </c>
      <c r="CZ15" s="361">
        <v>0</v>
      </c>
      <c r="DA15" s="361">
        <v>0</v>
      </c>
      <c r="DB15" s="361">
        <v>0</v>
      </c>
      <c r="DC15" s="361">
        <v>0</v>
      </c>
      <c r="DD15" s="361">
        <v>0</v>
      </c>
      <c r="DE15" s="361">
        <v>0</v>
      </c>
      <c r="DF15" s="361">
        <v>0</v>
      </c>
      <c r="DG15" s="361">
        <v>0</v>
      </c>
      <c r="DH15" s="361">
        <v>0</v>
      </c>
      <c r="DI15" s="361">
        <v>0</v>
      </c>
      <c r="DJ15" s="361">
        <v>0</v>
      </c>
      <c r="DK15" s="361">
        <v>0</v>
      </c>
      <c r="DL15" s="361">
        <v>0</v>
      </c>
      <c r="DM15" s="361">
        <v>0</v>
      </c>
      <c r="DN15" s="361">
        <v>0</v>
      </c>
      <c r="DO15" s="361">
        <v>0</v>
      </c>
      <c r="DP15" s="361">
        <v>0</v>
      </c>
      <c r="DQ15" s="361">
        <v>0</v>
      </c>
      <c r="DR15" s="361">
        <v>0</v>
      </c>
      <c r="DS15" s="361">
        <v>0</v>
      </c>
      <c r="DT15" s="361">
        <v>0</v>
      </c>
      <c r="DU15" s="361">
        <v>0</v>
      </c>
      <c r="DV15" s="361">
        <v>0</v>
      </c>
      <c r="DW15" s="361">
        <v>0</v>
      </c>
      <c r="DX15" s="361">
        <v>0</v>
      </c>
      <c r="DY15" s="361">
        <v>0</v>
      </c>
      <c r="DZ15" s="361">
        <v>0</v>
      </c>
      <c r="EA15" s="361">
        <v>0</v>
      </c>
      <c r="EB15" s="361">
        <v>0</v>
      </c>
      <c r="EC15" s="361">
        <v>0</v>
      </c>
      <c r="ED15" s="361">
        <v>0</v>
      </c>
      <c r="EE15" s="361">
        <v>0</v>
      </c>
      <c r="EF15" s="361">
        <v>0</v>
      </c>
      <c r="EG15" s="361">
        <v>0</v>
      </c>
      <c r="EH15" s="361">
        <v>0</v>
      </c>
      <c r="EI15" s="361">
        <v>0</v>
      </c>
      <c r="EJ15" s="361">
        <v>0</v>
      </c>
      <c r="EK15" s="361">
        <v>0</v>
      </c>
      <c r="EL15" s="361">
        <v>0</v>
      </c>
      <c r="EM15" s="361">
        <v>0</v>
      </c>
      <c r="EN15" s="361">
        <v>0</v>
      </c>
      <c r="EO15" s="361">
        <v>0</v>
      </c>
      <c r="EP15" s="361">
        <v>0</v>
      </c>
      <c r="EQ15" s="361">
        <v>0</v>
      </c>
      <c r="ER15" s="361">
        <v>0</v>
      </c>
      <c r="ES15" s="361">
        <v>0</v>
      </c>
      <c r="ET15" s="361">
        <v>0</v>
      </c>
      <c r="EU15" s="361">
        <v>0</v>
      </c>
      <c r="EV15" s="361">
        <v>0</v>
      </c>
      <c r="EW15" s="361">
        <v>0</v>
      </c>
      <c r="EX15" s="361">
        <v>0</v>
      </c>
      <c r="EY15" s="361">
        <v>0</v>
      </c>
      <c r="EZ15" s="361">
        <v>0</v>
      </c>
      <c r="FA15" s="361">
        <v>0</v>
      </c>
      <c r="FB15" s="361">
        <v>0</v>
      </c>
      <c r="FC15" s="361">
        <v>0</v>
      </c>
      <c r="FD15" s="361">
        <v>0</v>
      </c>
      <c r="FE15" s="361">
        <v>0</v>
      </c>
      <c r="FF15" s="361">
        <v>0</v>
      </c>
      <c r="FG15" s="361">
        <v>0</v>
      </c>
      <c r="FH15" s="361">
        <v>0</v>
      </c>
      <c r="FI15" s="361">
        <v>0</v>
      </c>
      <c r="FJ15" s="361">
        <v>0</v>
      </c>
      <c r="FK15" s="361">
        <v>0</v>
      </c>
      <c r="FL15" s="361">
        <v>0</v>
      </c>
      <c r="FM15" s="361">
        <v>0</v>
      </c>
      <c r="FN15" s="361">
        <v>0</v>
      </c>
      <c r="FO15" s="361">
        <v>0</v>
      </c>
      <c r="FP15" s="361">
        <v>0</v>
      </c>
      <c r="FQ15" s="361">
        <v>0</v>
      </c>
      <c r="FR15" s="361">
        <v>0</v>
      </c>
      <c r="FS15" s="361">
        <v>0</v>
      </c>
      <c r="FT15" s="361">
        <v>0</v>
      </c>
      <c r="FU15" s="361">
        <v>0</v>
      </c>
      <c r="FV15" s="361">
        <v>0</v>
      </c>
      <c r="FW15" s="361">
        <v>0</v>
      </c>
      <c r="FX15" s="361">
        <v>0</v>
      </c>
      <c r="FY15" s="361">
        <v>0</v>
      </c>
      <c r="FZ15" s="361">
        <v>0</v>
      </c>
      <c r="GA15" s="361">
        <v>0</v>
      </c>
      <c r="GB15" s="361">
        <v>0</v>
      </c>
      <c r="GC15" s="361">
        <v>0</v>
      </c>
      <c r="GD15" s="361">
        <v>0</v>
      </c>
      <c r="GE15" s="361">
        <v>0</v>
      </c>
      <c r="GF15" s="361">
        <v>0</v>
      </c>
      <c r="GG15" s="361">
        <v>0</v>
      </c>
      <c r="GH15" s="361">
        <v>0</v>
      </c>
      <c r="GI15" s="361">
        <v>0</v>
      </c>
      <c r="GJ15" s="361">
        <v>0</v>
      </c>
      <c r="GK15" s="361">
        <v>0</v>
      </c>
      <c r="GL15" s="361">
        <v>0</v>
      </c>
      <c r="GM15" s="361">
        <v>0</v>
      </c>
      <c r="GN15" s="361">
        <v>0</v>
      </c>
      <c r="GO15" s="361">
        <v>0</v>
      </c>
      <c r="GP15" s="361">
        <v>0</v>
      </c>
      <c r="GQ15" s="361">
        <v>0</v>
      </c>
      <c r="GR15" s="361">
        <v>0</v>
      </c>
      <c r="GS15" s="361">
        <v>0</v>
      </c>
      <c r="GT15" s="361">
        <v>0</v>
      </c>
      <c r="GU15" s="361">
        <v>0</v>
      </c>
      <c r="GV15" s="361">
        <v>0</v>
      </c>
      <c r="GW15" s="361">
        <v>0</v>
      </c>
      <c r="GX15" s="361">
        <v>0</v>
      </c>
      <c r="GY15" s="361">
        <v>0</v>
      </c>
      <c r="GZ15" s="361">
        <v>0</v>
      </c>
      <c r="HA15" s="361">
        <v>0</v>
      </c>
      <c r="HB15" s="361">
        <v>0</v>
      </c>
      <c r="HC15" s="361">
        <v>0</v>
      </c>
      <c r="HD15" s="361">
        <v>0</v>
      </c>
      <c r="HE15" s="361">
        <v>0</v>
      </c>
      <c r="HF15" s="361">
        <v>0</v>
      </c>
      <c r="HG15" s="361">
        <v>0</v>
      </c>
      <c r="HH15" s="361">
        <v>0</v>
      </c>
      <c r="HI15" s="361">
        <v>0</v>
      </c>
      <c r="HJ15" s="361">
        <v>0</v>
      </c>
      <c r="HK15" s="361">
        <v>0</v>
      </c>
      <c r="HL15" s="361">
        <v>0</v>
      </c>
      <c r="HM15" s="361">
        <v>0</v>
      </c>
      <c r="HN15" s="361">
        <v>0</v>
      </c>
      <c r="HO15" s="361">
        <v>0</v>
      </c>
    </row>
    <row r="16" spans="1:226" s="10" customFormat="1" ht="12.75" hidden="1" customHeight="1" outlineLevel="1" x14ac:dyDescent="0.25">
      <c r="A16" s="342" t="s">
        <v>100</v>
      </c>
      <c r="B16" s="342" t="s">
        <v>100</v>
      </c>
      <c r="C16" s="361">
        <v>0</v>
      </c>
      <c r="D16" s="361">
        <v>0</v>
      </c>
      <c r="E16" s="361">
        <v>0</v>
      </c>
      <c r="F16" s="361">
        <v>24144</v>
      </c>
      <c r="G16" s="361">
        <v>24380</v>
      </c>
      <c r="H16" s="361">
        <v>24515</v>
      </c>
      <c r="I16" s="361">
        <v>26804</v>
      </c>
      <c r="J16" s="361">
        <v>27540</v>
      </c>
      <c r="K16" s="361">
        <v>27662</v>
      </c>
      <c r="L16" s="361">
        <v>27736</v>
      </c>
      <c r="M16" s="361">
        <v>27877</v>
      </c>
      <c r="N16" s="361">
        <v>28113</v>
      </c>
      <c r="O16" s="361">
        <v>28634</v>
      </c>
      <c r="P16" s="361">
        <v>29133</v>
      </c>
      <c r="Q16" s="361">
        <v>28698</v>
      </c>
      <c r="R16" s="361">
        <v>28291</v>
      </c>
      <c r="S16" s="361">
        <v>27290</v>
      </c>
      <c r="T16" s="362">
        <v>26992</v>
      </c>
      <c r="U16" s="361">
        <v>26730</v>
      </c>
      <c r="V16" s="361">
        <v>26906</v>
      </c>
      <c r="W16" s="362">
        <v>29829</v>
      </c>
      <c r="X16" s="362">
        <v>29273</v>
      </c>
      <c r="Y16" s="361">
        <v>29145</v>
      </c>
      <c r="Z16" s="361">
        <v>29116</v>
      </c>
      <c r="AA16" s="361">
        <v>29060</v>
      </c>
      <c r="AB16" s="361">
        <v>28897</v>
      </c>
      <c r="AC16" s="361">
        <v>28772</v>
      </c>
      <c r="AD16" s="361">
        <v>28761</v>
      </c>
      <c r="AE16" s="361">
        <v>28610</v>
      </c>
      <c r="AF16" s="361">
        <v>30779</v>
      </c>
      <c r="AG16" s="361">
        <v>30527</v>
      </c>
      <c r="AH16" s="361">
        <v>30389</v>
      </c>
      <c r="AI16" s="361">
        <v>30333</v>
      </c>
      <c r="AJ16" s="361">
        <v>30139</v>
      </c>
      <c r="AK16" s="361">
        <v>30091</v>
      </c>
      <c r="AL16" s="361">
        <v>30032</v>
      </c>
      <c r="AM16" s="361">
        <v>29817</v>
      </c>
      <c r="AN16" s="361">
        <v>29825</v>
      </c>
      <c r="AO16" s="361">
        <v>29856</v>
      </c>
      <c r="AP16" s="361">
        <v>29792</v>
      </c>
      <c r="AQ16" s="361">
        <v>29795</v>
      </c>
      <c r="AR16" s="361">
        <v>29771</v>
      </c>
      <c r="AS16" s="361">
        <v>29623</v>
      </c>
      <c r="AT16" s="361">
        <v>29499</v>
      </c>
      <c r="AU16" s="361">
        <v>29451</v>
      </c>
      <c r="AV16" s="361">
        <v>29371</v>
      </c>
      <c r="AW16" s="361">
        <v>29124</v>
      </c>
      <c r="AX16" s="361">
        <v>28893</v>
      </c>
      <c r="AY16" s="361">
        <v>28722</v>
      </c>
      <c r="AZ16" s="361">
        <v>0</v>
      </c>
      <c r="BA16" s="361">
        <v>0</v>
      </c>
      <c r="BB16" s="361">
        <v>0</v>
      </c>
      <c r="BC16" s="361">
        <v>0</v>
      </c>
      <c r="BD16" s="361">
        <v>0</v>
      </c>
      <c r="BE16" s="361">
        <v>0</v>
      </c>
      <c r="BF16" s="361">
        <v>0</v>
      </c>
      <c r="BG16" s="361">
        <v>0</v>
      </c>
      <c r="BH16" s="361">
        <v>0</v>
      </c>
      <c r="BI16" s="361">
        <v>0</v>
      </c>
      <c r="BJ16" s="361">
        <v>0</v>
      </c>
      <c r="BK16" s="361">
        <v>0</v>
      </c>
      <c r="BL16" s="361">
        <v>0</v>
      </c>
      <c r="BM16" s="361">
        <v>0</v>
      </c>
      <c r="BN16" s="361">
        <v>0</v>
      </c>
      <c r="BO16" s="361">
        <v>0</v>
      </c>
      <c r="BP16" s="361">
        <v>0</v>
      </c>
      <c r="BQ16" s="361">
        <v>0</v>
      </c>
      <c r="BR16" s="361">
        <v>0</v>
      </c>
      <c r="BS16" s="361">
        <v>0</v>
      </c>
      <c r="BT16" s="361">
        <v>0</v>
      </c>
      <c r="BU16" s="361">
        <v>0</v>
      </c>
      <c r="BV16" s="361">
        <v>0</v>
      </c>
      <c r="BW16" s="361">
        <v>0</v>
      </c>
      <c r="BX16" s="361">
        <v>0</v>
      </c>
      <c r="BY16" s="361">
        <v>0</v>
      </c>
      <c r="BZ16" s="361">
        <v>0</v>
      </c>
      <c r="CA16" s="361">
        <v>0</v>
      </c>
      <c r="CB16" s="361">
        <v>0</v>
      </c>
      <c r="CC16" s="361">
        <v>0</v>
      </c>
      <c r="CD16" s="361">
        <v>0</v>
      </c>
      <c r="CE16" s="361">
        <v>0</v>
      </c>
      <c r="CF16" s="361">
        <v>0</v>
      </c>
      <c r="CG16" s="361">
        <v>0</v>
      </c>
      <c r="CH16" s="361">
        <v>0</v>
      </c>
      <c r="CI16" s="361">
        <v>0</v>
      </c>
      <c r="CJ16" s="361">
        <v>0</v>
      </c>
      <c r="CK16" s="361">
        <v>0</v>
      </c>
      <c r="CL16" s="361">
        <v>0</v>
      </c>
      <c r="CM16" s="361">
        <v>0</v>
      </c>
      <c r="CN16" s="361">
        <v>0</v>
      </c>
      <c r="CO16" s="361">
        <v>0</v>
      </c>
      <c r="CP16" s="361">
        <v>0</v>
      </c>
      <c r="CQ16" s="361">
        <v>0</v>
      </c>
      <c r="CR16" s="361">
        <v>0</v>
      </c>
      <c r="CS16" s="361">
        <v>0</v>
      </c>
      <c r="CT16" s="361">
        <v>0</v>
      </c>
      <c r="CU16" s="361">
        <v>0</v>
      </c>
      <c r="CV16" s="361">
        <v>0</v>
      </c>
      <c r="CW16" s="361">
        <v>0</v>
      </c>
      <c r="CX16" s="361">
        <v>0</v>
      </c>
      <c r="CY16" s="361">
        <v>0</v>
      </c>
      <c r="CZ16" s="361">
        <v>0</v>
      </c>
      <c r="DA16" s="361">
        <v>0</v>
      </c>
      <c r="DB16" s="361">
        <v>0</v>
      </c>
      <c r="DC16" s="361">
        <v>0</v>
      </c>
      <c r="DD16" s="361">
        <v>0</v>
      </c>
      <c r="DE16" s="361">
        <v>0</v>
      </c>
      <c r="DF16" s="361">
        <v>0</v>
      </c>
      <c r="DG16" s="361">
        <v>0</v>
      </c>
      <c r="DH16" s="361">
        <v>0</v>
      </c>
      <c r="DI16" s="361">
        <v>0</v>
      </c>
      <c r="DJ16" s="361">
        <v>0</v>
      </c>
      <c r="DK16" s="361">
        <v>0</v>
      </c>
      <c r="DL16" s="361">
        <v>0</v>
      </c>
      <c r="DM16" s="361">
        <v>0</v>
      </c>
      <c r="DN16" s="361">
        <v>0</v>
      </c>
      <c r="DO16" s="361">
        <v>0</v>
      </c>
      <c r="DP16" s="361">
        <v>0</v>
      </c>
      <c r="DQ16" s="361">
        <v>0</v>
      </c>
      <c r="DR16" s="361">
        <v>0</v>
      </c>
      <c r="DS16" s="361">
        <v>0</v>
      </c>
      <c r="DT16" s="361">
        <v>0</v>
      </c>
      <c r="DU16" s="361">
        <v>0</v>
      </c>
      <c r="DV16" s="361">
        <v>0</v>
      </c>
      <c r="DW16" s="361">
        <v>0</v>
      </c>
      <c r="DX16" s="361">
        <v>0</v>
      </c>
      <c r="DY16" s="361">
        <v>0</v>
      </c>
      <c r="DZ16" s="361">
        <v>0</v>
      </c>
      <c r="EA16" s="361">
        <v>0</v>
      </c>
      <c r="EB16" s="361">
        <v>0</v>
      </c>
      <c r="EC16" s="361">
        <v>0</v>
      </c>
      <c r="ED16" s="361">
        <v>0</v>
      </c>
      <c r="EE16" s="361">
        <v>0</v>
      </c>
      <c r="EF16" s="361">
        <v>0</v>
      </c>
      <c r="EG16" s="361">
        <v>0</v>
      </c>
      <c r="EH16" s="361">
        <v>0</v>
      </c>
      <c r="EI16" s="361">
        <v>0</v>
      </c>
      <c r="EJ16" s="361">
        <v>0</v>
      </c>
      <c r="EK16" s="361">
        <v>0</v>
      </c>
      <c r="EL16" s="361">
        <v>0</v>
      </c>
      <c r="EM16" s="361">
        <v>0</v>
      </c>
      <c r="EN16" s="361">
        <v>0</v>
      </c>
      <c r="EO16" s="361">
        <v>0</v>
      </c>
      <c r="EP16" s="361">
        <v>0</v>
      </c>
      <c r="EQ16" s="361">
        <v>0</v>
      </c>
      <c r="ER16" s="361">
        <v>0</v>
      </c>
      <c r="ES16" s="361">
        <v>0</v>
      </c>
      <c r="ET16" s="361">
        <v>0</v>
      </c>
      <c r="EU16" s="361">
        <v>0</v>
      </c>
      <c r="EV16" s="361">
        <v>0</v>
      </c>
      <c r="EW16" s="361">
        <v>0</v>
      </c>
      <c r="EX16" s="361">
        <v>0</v>
      </c>
      <c r="EY16" s="361">
        <v>0</v>
      </c>
      <c r="EZ16" s="361">
        <v>0</v>
      </c>
      <c r="FA16" s="361">
        <v>0</v>
      </c>
      <c r="FB16" s="361">
        <v>0</v>
      </c>
      <c r="FC16" s="361">
        <v>0</v>
      </c>
      <c r="FD16" s="361">
        <v>0</v>
      </c>
      <c r="FE16" s="361">
        <v>0</v>
      </c>
      <c r="FF16" s="361">
        <v>0</v>
      </c>
      <c r="FG16" s="361">
        <v>0</v>
      </c>
      <c r="FH16" s="361">
        <v>0</v>
      </c>
      <c r="FI16" s="361">
        <v>0</v>
      </c>
      <c r="FJ16" s="361">
        <v>0</v>
      </c>
      <c r="FK16" s="361">
        <v>0</v>
      </c>
      <c r="FL16" s="361">
        <v>0</v>
      </c>
      <c r="FM16" s="361">
        <v>0</v>
      </c>
      <c r="FN16" s="361">
        <v>0</v>
      </c>
      <c r="FO16" s="361">
        <v>0</v>
      </c>
      <c r="FP16" s="361">
        <v>0</v>
      </c>
      <c r="FQ16" s="361">
        <v>0</v>
      </c>
      <c r="FR16" s="361">
        <v>0</v>
      </c>
      <c r="FS16" s="361">
        <v>0</v>
      </c>
      <c r="FT16" s="361">
        <v>0</v>
      </c>
      <c r="FU16" s="361">
        <v>0</v>
      </c>
      <c r="FV16" s="361">
        <v>0</v>
      </c>
      <c r="FW16" s="361">
        <v>0</v>
      </c>
      <c r="FX16" s="361">
        <v>0</v>
      </c>
      <c r="FY16" s="361">
        <v>0</v>
      </c>
      <c r="FZ16" s="361">
        <v>0</v>
      </c>
      <c r="GA16" s="361">
        <v>0</v>
      </c>
      <c r="GB16" s="361">
        <v>0</v>
      </c>
      <c r="GC16" s="361">
        <v>0</v>
      </c>
      <c r="GD16" s="361">
        <v>0</v>
      </c>
      <c r="GE16" s="361">
        <v>0</v>
      </c>
      <c r="GF16" s="361">
        <v>0</v>
      </c>
      <c r="GG16" s="361">
        <v>0</v>
      </c>
      <c r="GH16" s="361">
        <v>0</v>
      </c>
      <c r="GI16" s="361">
        <v>0</v>
      </c>
      <c r="GJ16" s="361">
        <v>0</v>
      </c>
      <c r="GK16" s="361">
        <v>0</v>
      </c>
      <c r="GL16" s="361">
        <v>0</v>
      </c>
      <c r="GM16" s="361">
        <v>0</v>
      </c>
      <c r="GN16" s="361">
        <v>0</v>
      </c>
      <c r="GO16" s="361">
        <v>0</v>
      </c>
      <c r="GP16" s="361">
        <v>0</v>
      </c>
      <c r="GQ16" s="361">
        <v>0</v>
      </c>
      <c r="GR16" s="361">
        <v>0</v>
      </c>
      <c r="GS16" s="361">
        <v>0</v>
      </c>
      <c r="GT16" s="361">
        <v>0</v>
      </c>
      <c r="GU16" s="361">
        <v>0</v>
      </c>
      <c r="GV16" s="361">
        <v>0</v>
      </c>
      <c r="GW16" s="361">
        <v>0</v>
      </c>
      <c r="GX16" s="361">
        <v>0</v>
      </c>
      <c r="GY16" s="361">
        <v>0</v>
      </c>
      <c r="GZ16" s="361">
        <v>0</v>
      </c>
      <c r="HA16" s="361">
        <v>0</v>
      </c>
      <c r="HB16" s="361">
        <v>0</v>
      </c>
      <c r="HC16" s="361">
        <v>0</v>
      </c>
      <c r="HD16" s="361">
        <v>0</v>
      </c>
      <c r="HE16" s="361">
        <v>0</v>
      </c>
      <c r="HF16" s="361">
        <v>0</v>
      </c>
      <c r="HG16" s="361">
        <v>0</v>
      </c>
      <c r="HH16" s="361">
        <v>0</v>
      </c>
      <c r="HI16" s="361">
        <v>0</v>
      </c>
      <c r="HJ16" s="361">
        <v>0</v>
      </c>
      <c r="HK16" s="361">
        <v>0</v>
      </c>
      <c r="HL16" s="361">
        <v>0</v>
      </c>
      <c r="HM16" s="361">
        <v>0</v>
      </c>
      <c r="HN16" s="361">
        <v>0</v>
      </c>
      <c r="HO16" s="361">
        <v>0</v>
      </c>
    </row>
    <row r="17" spans="1:225" s="10" customFormat="1" ht="12.75" hidden="1" customHeight="1" outlineLevel="1" x14ac:dyDescent="0.25">
      <c r="A17" s="343" t="s">
        <v>70</v>
      </c>
      <c r="B17" s="343" t="s">
        <v>70</v>
      </c>
      <c r="C17" s="363">
        <v>0</v>
      </c>
      <c r="D17" s="363">
        <v>0</v>
      </c>
      <c r="E17" s="363">
        <v>0</v>
      </c>
      <c r="F17" s="363">
        <v>0</v>
      </c>
      <c r="G17" s="363">
        <v>0</v>
      </c>
      <c r="H17" s="363">
        <v>0</v>
      </c>
      <c r="I17" s="363">
        <v>0</v>
      </c>
      <c r="J17" s="363">
        <v>0</v>
      </c>
      <c r="K17" s="363">
        <v>0</v>
      </c>
      <c r="L17" s="363">
        <v>0</v>
      </c>
      <c r="M17" s="363">
        <v>0</v>
      </c>
      <c r="N17" s="363">
        <v>0</v>
      </c>
      <c r="O17" s="363">
        <v>0</v>
      </c>
      <c r="P17" s="363">
        <v>0</v>
      </c>
      <c r="Q17" s="363">
        <v>0</v>
      </c>
      <c r="R17" s="363">
        <v>0</v>
      </c>
      <c r="S17" s="363">
        <v>0</v>
      </c>
      <c r="T17" s="363">
        <v>0</v>
      </c>
      <c r="U17" s="363">
        <v>0</v>
      </c>
      <c r="V17" s="363">
        <v>0</v>
      </c>
      <c r="W17" s="363">
        <v>0</v>
      </c>
      <c r="X17" s="363">
        <v>1031</v>
      </c>
      <c r="Y17" s="363">
        <v>1087</v>
      </c>
      <c r="Z17" s="363">
        <v>1122</v>
      </c>
      <c r="AA17" s="363">
        <v>1293</v>
      </c>
      <c r="AB17" s="363">
        <v>1336</v>
      </c>
      <c r="AC17" s="363">
        <v>1351</v>
      </c>
      <c r="AD17" s="363">
        <v>1374</v>
      </c>
      <c r="AE17" s="363">
        <v>1723</v>
      </c>
      <c r="AF17" s="363">
        <v>2100</v>
      </c>
      <c r="AG17" s="363">
        <v>2977</v>
      </c>
      <c r="AH17" s="363">
        <v>2982</v>
      </c>
      <c r="AI17" s="363">
        <v>2991</v>
      </c>
      <c r="AJ17" s="363">
        <v>3002</v>
      </c>
      <c r="AK17" s="363">
        <v>3008</v>
      </c>
      <c r="AL17" s="363">
        <v>3016</v>
      </c>
      <c r="AM17" s="363">
        <v>3018</v>
      </c>
      <c r="AN17" s="363">
        <v>3030</v>
      </c>
      <c r="AO17" s="363">
        <v>3053</v>
      </c>
      <c r="AP17" s="363">
        <v>3053</v>
      </c>
      <c r="AQ17" s="363">
        <v>0</v>
      </c>
      <c r="AR17" s="363">
        <v>0</v>
      </c>
      <c r="AS17" s="363">
        <v>0</v>
      </c>
      <c r="AT17" s="363">
        <v>0</v>
      </c>
      <c r="AU17" s="363">
        <v>0</v>
      </c>
      <c r="AV17" s="363">
        <v>0</v>
      </c>
      <c r="AW17" s="363">
        <v>0</v>
      </c>
      <c r="AX17" s="363">
        <v>0</v>
      </c>
      <c r="AY17" s="363">
        <v>0</v>
      </c>
      <c r="AZ17" s="363">
        <v>0</v>
      </c>
      <c r="BA17" s="363">
        <v>0</v>
      </c>
      <c r="BB17" s="363">
        <v>0</v>
      </c>
      <c r="BC17" s="363">
        <v>0</v>
      </c>
      <c r="BD17" s="363">
        <v>0</v>
      </c>
      <c r="BE17" s="363">
        <v>0</v>
      </c>
      <c r="BF17" s="363">
        <v>0</v>
      </c>
      <c r="BG17" s="363">
        <v>0</v>
      </c>
      <c r="BH17" s="363">
        <v>0</v>
      </c>
      <c r="BI17" s="363">
        <v>0</v>
      </c>
      <c r="BJ17" s="363">
        <v>0</v>
      </c>
      <c r="BK17" s="363">
        <v>0</v>
      </c>
      <c r="BL17" s="363">
        <v>0</v>
      </c>
      <c r="BM17" s="363">
        <v>0</v>
      </c>
      <c r="BN17" s="363">
        <v>0</v>
      </c>
      <c r="BO17" s="363">
        <v>0</v>
      </c>
      <c r="BP17" s="363">
        <v>0</v>
      </c>
      <c r="BQ17" s="363">
        <v>0</v>
      </c>
      <c r="BR17" s="363">
        <v>0</v>
      </c>
      <c r="BS17" s="363">
        <v>0</v>
      </c>
      <c r="BT17" s="363">
        <v>0</v>
      </c>
      <c r="BU17" s="363">
        <v>0</v>
      </c>
      <c r="BV17" s="363">
        <v>0</v>
      </c>
      <c r="BW17" s="363">
        <v>0</v>
      </c>
      <c r="BX17" s="363">
        <v>0</v>
      </c>
      <c r="BY17" s="363">
        <v>0</v>
      </c>
      <c r="BZ17" s="363">
        <v>0</v>
      </c>
      <c r="CA17" s="363">
        <v>0</v>
      </c>
      <c r="CB17" s="363">
        <v>0</v>
      </c>
      <c r="CC17" s="363">
        <v>0</v>
      </c>
      <c r="CD17" s="363">
        <v>0</v>
      </c>
      <c r="CE17" s="363">
        <v>0</v>
      </c>
      <c r="CF17" s="363">
        <v>0</v>
      </c>
      <c r="CG17" s="363">
        <v>0</v>
      </c>
      <c r="CH17" s="363">
        <v>0</v>
      </c>
      <c r="CI17" s="363">
        <v>0</v>
      </c>
      <c r="CJ17" s="363">
        <v>0</v>
      </c>
      <c r="CK17" s="363">
        <v>0</v>
      </c>
      <c r="CL17" s="363">
        <v>0</v>
      </c>
      <c r="CM17" s="363">
        <v>0</v>
      </c>
      <c r="CN17" s="363">
        <v>0</v>
      </c>
      <c r="CO17" s="363">
        <v>0</v>
      </c>
      <c r="CP17" s="363">
        <v>0</v>
      </c>
      <c r="CQ17" s="363">
        <v>0</v>
      </c>
      <c r="CR17" s="363">
        <v>0</v>
      </c>
      <c r="CS17" s="363">
        <v>0</v>
      </c>
      <c r="CT17" s="363">
        <v>0</v>
      </c>
      <c r="CU17" s="363">
        <v>0</v>
      </c>
      <c r="CV17" s="363">
        <v>0</v>
      </c>
      <c r="CW17" s="363">
        <v>0</v>
      </c>
      <c r="CX17" s="363">
        <v>0</v>
      </c>
      <c r="CY17" s="363">
        <v>0</v>
      </c>
      <c r="CZ17" s="363">
        <v>0</v>
      </c>
      <c r="DA17" s="363">
        <v>0</v>
      </c>
      <c r="DB17" s="363">
        <v>0</v>
      </c>
      <c r="DC17" s="363">
        <v>0</v>
      </c>
      <c r="DD17" s="363">
        <v>0</v>
      </c>
      <c r="DE17" s="363">
        <v>0</v>
      </c>
      <c r="DF17" s="363">
        <v>0</v>
      </c>
      <c r="DG17" s="363">
        <v>0</v>
      </c>
      <c r="DH17" s="363">
        <v>0</v>
      </c>
      <c r="DI17" s="363">
        <v>0</v>
      </c>
      <c r="DJ17" s="363">
        <v>0</v>
      </c>
      <c r="DK17" s="363">
        <v>0</v>
      </c>
      <c r="DL17" s="363">
        <v>0</v>
      </c>
      <c r="DM17" s="363">
        <v>0</v>
      </c>
      <c r="DN17" s="363">
        <v>0</v>
      </c>
      <c r="DO17" s="363">
        <v>0</v>
      </c>
      <c r="DP17" s="363">
        <v>0</v>
      </c>
      <c r="DQ17" s="363">
        <v>0</v>
      </c>
      <c r="DR17" s="363">
        <v>0</v>
      </c>
      <c r="DS17" s="363">
        <v>0</v>
      </c>
      <c r="DT17" s="363">
        <v>0</v>
      </c>
      <c r="DU17" s="363">
        <v>0</v>
      </c>
      <c r="DV17" s="363">
        <v>0</v>
      </c>
      <c r="DW17" s="363">
        <v>0</v>
      </c>
      <c r="DX17" s="363">
        <v>0</v>
      </c>
      <c r="DY17" s="363">
        <v>0</v>
      </c>
      <c r="DZ17" s="363">
        <v>0</v>
      </c>
      <c r="EA17" s="363">
        <v>0</v>
      </c>
      <c r="EB17" s="363">
        <v>0</v>
      </c>
      <c r="EC17" s="363">
        <v>0</v>
      </c>
      <c r="ED17" s="363">
        <v>0</v>
      </c>
      <c r="EE17" s="363">
        <v>0</v>
      </c>
      <c r="EF17" s="363">
        <v>0</v>
      </c>
      <c r="EG17" s="363">
        <v>0</v>
      </c>
      <c r="EH17" s="363">
        <v>0</v>
      </c>
      <c r="EI17" s="363">
        <v>0</v>
      </c>
      <c r="EJ17" s="363">
        <v>0</v>
      </c>
      <c r="EK17" s="363">
        <v>0</v>
      </c>
      <c r="EL17" s="363">
        <v>0</v>
      </c>
      <c r="EM17" s="363">
        <v>0</v>
      </c>
      <c r="EN17" s="363">
        <v>0</v>
      </c>
      <c r="EO17" s="363">
        <v>0</v>
      </c>
      <c r="EP17" s="363">
        <v>0</v>
      </c>
      <c r="EQ17" s="363">
        <v>0</v>
      </c>
      <c r="ER17" s="363">
        <v>0</v>
      </c>
      <c r="ES17" s="363">
        <v>0</v>
      </c>
      <c r="ET17" s="363">
        <v>0</v>
      </c>
      <c r="EU17" s="363">
        <v>0</v>
      </c>
      <c r="EV17" s="363">
        <v>0</v>
      </c>
      <c r="EW17" s="363">
        <v>0</v>
      </c>
      <c r="EX17" s="363">
        <v>0</v>
      </c>
      <c r="EY17" s="363">
        <v>0</v>
      </c>
      <c r="EZ17" s="363">
        <v>0</v>
      </c>
      <c r="FA17" s="363">
        <v>0</v>
      </c>
      <c r="FB17" s="363">
        <v>0</v>
      </c>
      <c r="FC17" s="363">
        <v>0</v>
      </c>
      <c r="FD17" s="363">
        <v>0</v>
      </c>
      <c r="FE17" s="363">
        <v>0</v>
      </c>
      <c r="FF17" s="363">
        <v>0</v>
      </c>
      <c r="FG17" s="363">
        <v>0</v>
      </c>
      <c r="FH17" s="363">
        <v>0</v>
      </c>
      <c r="FI17" s="363">
        <v>0</v>
      </c>
      <c r="FJ17" s="363">
        <v>0</v>
      </c>
      <c r="FK17" s="363">
        <v>0</v>
      </c>
      <c r="FL17" s="363">
        <v>0</v>
      </c>
      <c r="FM17" s="363">
        <v>0</v>
      </c>
      <c r="FN17" s="363">
        <v>0</v>
      </c>
      <c r="FO17" s="363">
        <v>0</v>
      </c>
      <c r="FP17" s="363">
        <v>0</v>
      </c>
      <c r="FQ17" s="363">
        <v>0</v>
      </c>
      <c r="FR17" s="363">
        <v>0</v>
      </c>
      <c r="FS17" s="363">
        <v>0</v>
      </c>
      <c r="FT17" s="363">
        <v>0</v>
      </c>
      <c r="FU17" s="363">
        <v>0</v>
      </c>
      <c r="FV17" s="363">
        <v>0</v>
      </c>
      <c r="FW17" s="363">
        <v>0</v>
      </c>
      <c r="FX17" s="363">
        <v>0</v>
      </c>
      <c r="FY17" s="363">
        <v>0</v>
      </c>
      <c r="FZ17" s="363">
        <v>0</v>
      </c>
      <c r="GA17" s="363">
        <v>0</v>
      </c>
      <c r="GB17" s="363">
        <v>0</v>
      </c>
      <c r="GC17" s="363">
        <v>0</v>
      </c>
      <c r="GD17" s="363">
        <v>0</v>
      </c>
      <c r="GE17" s="363">
        <v>0</v>
      </c>
      <c r="GF17" s="363">
        <v>0</v>
      </c>
      <c r="GG17" s="363">
        <v>0</v>
      </c>
      <c r="GH17" s="363">
        <v>0</v>
      </c>
      <c r="GI17" s="363">
        <v>0</v>
      </c>
      <c r="GJ17" s="363">
        <v>0</v>
      </c>
      <c r="GK17" s="363">
        <v>0</v>
      </c>
      <c r="GL17" s="363">
        <v>0</v>
      </c>
      <c r="GM17" s="363">
        <v>0</v>
      </c>
      <c r="GN17" s="363">
        <v>0</v>
      </c>
      <c r="GO17" s="363">
        <v>0</v>
      </c>
      <c r="GP17" s="363">
        <v>0</v>
      </c>
      <c r="GQ17" s="363">
        <v>0</v>
      </c>
      <c r="GR17" s="363">
        <v>0</v>
      </c>
      <c r="GS17" s="363">
        <v>0</v>
      </c>
      <c r="GT17" s="363">
        <v>0</v>
      </c>
      <c r="GU17" s="363">
        <v>0</v>
      </c>
      <c r="GV17" s="363">
        <v>0</v>
      </c>
      <c r="GW17" s="363">
        <v>0</v>
      </c>
      <c r="GX17" s="363">
        <v>0</v>
      </c>
      <c r="GY17" s="363">
        <v>0</v>
      </c>
      <c r="GZ17" s="363">
        <v>0</v>
      </c>
      <c r="HA17" s="363">
        <v>0</v>
      </c>
      <c r="HB17" s="363">
        <v>0</v>
      </c>
      <c r="HC17" s="363">
        <v>0</v>
      </c>
      <c r="HD17" s="363">
        <v>0</v>
      </c>
      <c r="HE17" s="363">
        <v>0</v>
      </c>
      <c r="HF17" s="363">
        <v>0</v>
      </c>
      <c r="HG17" s="363">
        <v>0</v>
      </c>
      <c r="HH17" s="363">
        <v>0</v>
      </c>
      <c r="HI17" s="363">
        <v>0</v>
      </c>
      <c r="HJ17" s="363">
        <v>0</v>
      </c>
      <c r="HK17" s="363">
        <v>0</v>
      </c>
      <c r="HL17" s="363">
        <v>0</v>
      </c>
      <c r="HM17" s="363">
        <v>0</v>
      </c>
      <c r="HN17" s="363">
        <v>0</v>
      </c>
      <c r="HO17" s="363">
        <v>0</v>
      </c>
    </row>
    <row r="18" spans="1:225" s="95" customFormat="1" ht="31.2" collapsed="1" thickBot="1" x14ac:dyDescent="0.3">
      <c r="A18" s="291" t="s">
        <v>404</v>
      </c>
      <c r="B18" s="291" t="s">
        <v>325</v>
      </c>
      <c r="C18" s="355" t="s">
        <v>92</v>
      </c>
      <c r="D18" s="356">
        <v>10160.675439468381</v>
      </c>
      <c r="E18" s="356">
        <v>9928.7687359178544</v>
      </c>
      <c r="F18" s="356">
        <v>14114.607976526353</v>
      </c>
      <c r="G18" s="356">
        <v>15626.047677664139</v>
      </c>
      <c r="H18" s="356">
        <v>17537.236430956364</v>
      </c>
      <c r="I18" s="356">
        <v>15640.764638128203</v>
      </c>
      <c r="J18" s="356">
        <v>15956.442589749226</v>
      </c>
      <c r="K18" s="356">
        <v>16776.877596304515</v>
      </c>
      <c r="L18" s="356">
        <v>17271.618929641609</v>
      </c>
      <c r="M18" s="356">
        <v>17911.852523456506</v>
      </c>
      <c r="N18" s="356">
        <v>17953.519484999764</v>
      </c>
      <c r="O18" s="356">
        <v>18852.655547595528</v>
      </c>
      <c r="P18" s="356">
        <v>19220.04964148207</v>
      </c>
      <c r="Q18" s="356">
        <v>18502.093866203708</v>
      </c>
      <c r="R18" s="356">
        <v>18483.504426638032</v>
      </c>
      <c r="S18" s="356">
        <v>17478.544550315779</v>
      </c>
      <c r="T18" s="356">
        <v>17502.294324477858</v>
      </c>
      <c r="U18" s="356">
        <v>18602.358881773842</v>
      </c>
      <c r="V18" s="356">
        <v>19076.190811007669</v>
      </c>
      <c r="W18" s="356">
        <v>19155.641123600024</v>
      </c>
      <c r="X18" s="356">
        <v>19710.665000676323</v>
      </c>
      <c r="Y18" s="356">
        <v>19612.330915189032</v>
      </c>
      <c r="Z18" s="356">
        <v>20683.146122112859</v>
      </c>
      <c r="AA18" s="356">
        <v>21591.677688042484</v>
      </c>
      <c r="AB18" s="356">
        <v>23017.76312925946</v>
      </c>
      <c r="AC18" s="356">
        <v>24236.113648672297</v>
      </c>
      <c r="AD18" s="356">
        <v>24821.288119428998</v>
      </c>
      <c r="AE18" s="356">
        <v>25566.555754061897</v>
      </c>
      <c r="AF18" s="356">
        <v>26095.9773926497</v>
      </c>
      <c r="AG18" s="356">
        <v>27130.829914094498</v>
      </c>
      <c r="AH18" s="356">
        <v>27843.5871317889</v>
      </c>
      <c r="AI18" s="356">
        <v>28697.846548013698</v>
      </c>
      <c r="AJ18" s="356">
        <v>29992.9728942847</v>
      </c>
      <c r="AK18" s="356">
        <v>30830.595253871299</v>
      </c>
      <c r="AL18" s="356">
        <v>31416.957888737197</v>
      </c>
      <c r="AM18" s="356">
        <v>32090.382375153698</v>
      </c>
      <c r="AN18" s="356">
        <v>33318.645935361899</v>
      </c>
      <c r="AO18" s="356">
        <v>34394.622242139405</v>
      </c>
      <c r="AP18" s="356">
        <v>35427.073700528803</v>
      </c>
      <c r="AQ18" s="356">
        <v>36390.782541623797</v>
      </c>
      <c r="AR18" s="356">
        <v>37043.759386270802</v>
      </c>
      <c r="AS18" s="356">
        <v>37935.448179869505</v>
      </c>
      <c r="AT18" s="356">
        <v>39022.776172025107</v>
      </c>
      <c r="AU18" s="356">
        <v>40166.2112914346</v>
      </c>
      <c r="AV18" s="356">
        <v>40740.407180048205</v>
      </c>
      <c r="AW18" s="356">
        <v>41552.122873049302</v>
      </c>
      <c r="AX18" s="356">
        <v>42631.144143976097</v>
      </c>
      <c r="AY18" s="356">
        <v>43139.180610412899</v>
      </c>
      <c r="AZ18" s="356">
        <v>44729.829592282804</v>
      </c>
      <c r="BA18" s="356">
        <v>45341.676508509299</v>
      </c>
      <c r="BB18" s="356">
        <v>46290.218645032597</v>
      </c>
      <c r="BC18" s="356">
        <v>46856.8047427981</v>
      </c>
      <c r="BD18" s="356">
        <v>46897.403261636602</v>
      </c>
      <c r="BE18" s="356">
        <v>47277.875115020703</v>
      </c>
      <c r="BF18" s="356">
        <v>48790.8222229975</v>
      </c>
      <c r="BG18" s="356">
        <v>49250.9927378215</v>
      </c>
      <c r="BH18" s="356">
        <v>49803.508285349701</v>
      </c>
      <c r="BI18" s="356">
        <v>49928.129320586508</v>
      </c>
      <c r="BJ18" s="356">
        <v>50970.567790932299</v>
      </c>
      <c r="BK18" s="356">
        <v>52043.111082021802</v>
      </c>
      <c r="BL18" s="356">
        <v>53102.912283589001</v>
      </c>
      <c r="BM18" s="356">
        <v>54054.859734675098</v>
      </c>
      <c r="BN18" s="356">
        <v>55528.912256477008</v>
      </c>
      <c r="BO18" s="356">
        <v>56912.912690833007</v>
      </c>
      <c r="BP18" s="356">
        <v>57837.320960197401</v>
      </c>
      <c r="BQ18" s="356">
        <v>59179.854546451003</v>
      </c>
      <c r="BR18" s="356">
        <v>59964.1410747966</v>
      </c>
      <c r="BS18" s="356">
        <v>61508.7286236812</v>
      </c>
      <c r="BT18" s="356">
        <v>62492.567257126902</v>
      </c>
      <c r="BU18" s="356">
        <v>62863.011673647503</v>
      </c>
      <c r="BV18" s="356">
        <v>63083.054196341604</v>
      </c>
      <c r="BW18" s="356">
        <v>64373.0009037583</v>
      </c>
      <c r="BX18" s="356">
        <v>66416.57618447901</v>
      </c>
      <c r="BY18" s="356">
        <v>67571.43777804081</v>
      </c>
      <c r="BZ18" s="356">
        <v>68516.083841507905</v>
      </c>
      <c r="CA18" s="356">
        <v>70250.291195785103</v>
      </c>
      <c r="CB18" s="356">
        <v>71422.579844387408</v>
      </c>
      <c r="CC18" s="356">
        <v>72935.080975442805</v>
      </c>
      <c r="CD18" s="356">
        <v>74646.274631005101</v>
      </c>
      <c r="CE18" s="356">
        <v>76027.228752826806</v>
      </c>
      <c r="CF18" s="356">
        <v>76391.7455104166</v>
      </c>
      <c r="CG18" s="356">
        <v>77060.906387141513</v>
      </c>
      <c r="CH18" s="356">
        <v>77706.442989043004</v>
      </c>
      <c r="CI18" s="356">
        <v>79005.610412126902</v>
      </c>
      <c r="CJ18" s="356">
        <v>80531.717710728044</v>
      </c>
      <c r="CK18" s="356">
        <v>80229.271624998597</v>
      </c>
      <c r="CL18" s="356">
        <v>81191.878428809301</v>
      </c>
      <c r="CM18" s="356">
        <v>82180.2333362973</v>
      </c>
      <c r="CN18" s="356">
        <v>83581.228050656006</v>
      </c>
      <c r="CO18" s="356">
        <v>85427.377591654891</v>
      </c>
      <c r="CP18" s="356">
        <v>86812.337704989404</v>
      </c>
      <c r="CQ18" s="356">
        <v>88028.420291813396</v>
      </c>
      <c r="CR18" s="356">
        <v>89350.419044114809</v>
      </c>
      <c r="CS18" s="356">
        <v>90427.328463493512</v>
      </c>
      <c r="CT18" s="356">
        <v>91390.490308057502</v>
      </c>
      <c r="CU18" s="356">
        <v>92766.853937560401</v>
      </c>
      <c r="CV18" s="356">
        <v>93385.084722672196</v>
      </c>
      <c r="CW18" s="356">
        <v>94434.273909916301</v>
      </c>
      <c r="CX18" s="356">
        <v>94589.189300385115</v>
      </c>
      <c r="CY18" s="356">
        <v>96363.108260883004</v>
      </c>
      <c r="CZ18" s="356">
        <v>98194.468089143003</v>
      </c>
      <c r="DA18" s="356">
        <v>99253.856404497608</v>
      </c>
      <c r="DB18" s="356">
        <v>99672.766333681109</v>
      </c>
      <c r="DC18" s="356">
        <v>100827.89364428201</v>
      </c>
      <c r="DD18" s="356">
        <v>101229.54312574101</v>
      </c>
      <c r="DE18" s="356">
        <v>102478.92645139199</v>
      </c>
      <c r="DF18" s="356">
        <v>109719.04991181601</v>
      </c>
      <c r="DG18" s="356">
        <v>110319.690462121</v>
      </c>
      <c r="DH18" s="356">
        <v>111608.50743733899</v>
      </c>
      <c r="DI18" s="356">
        <v>112117.40011305601</v>
      </c>
      <c r="DJ18" s="356">
        <v>113051</v>
      </c>
      <c r="DK18" s="356">
        <v>117131</v>
      </c>
      <c r="DL18" s="356">
        <v>119061</v>
      </c>
      <c r="DM18" s="356">
        <v>120306.55093948</v>
      </c>
      <c r="DN18" s="356">
        <v>121565</v>
      </c>
      <c r="DO18" s="356">
        <v>123408</v>
      </c>
      <c r="DP18" s="356">
        <v>124656</v>
      </c>
      <c r="DQ18" s="356">
        <v>126921</v>
      </c>
      <c r="DR18" s="356">
        <v>128379</v>
      </c>
      <c r="DS18" s="356">
        <v>129323</v>
      </c>
      <c r="DT18" s="356">
        <v>130507</v>
      </c>
      <c r="DU18" s="356">
        <v>130539</v>
      </c>
      <c r="DV18" s="356">
        <v>130999</v>
      </c>
      <c r="DW18" s="356">
        <v>131720</v>
      </c>
      <c r="DX18" s="356">
        <v>131999</v>
      </c>
      <c r="DY18" s="356">
        <v>132370</v>
      </c>
      <c r="DZ18" s="356">
        <v>133607</v>
      </c>
      <c r="EA18" s="356">
        <v>134794</v>
      </c>
      <c r="EB18" s="356">
        <v>135147</v>
      </c>
      <c r="EC18" s="356">
        <v>138157</v>
      </c>
      <c r="ED18" s="356">
        <v>140234</v>
      </c>
      <c r="EE18" s="356">
        <v>140366</v>
      </c>
      <c r="EF18" s="356">
        <v>141826</v>
      </c>
      <c r="EG18" s="356">
        <v>143232</v>
      </c>
      <c r="EH18" s="356">
        <v>143691</v>
      </c>
      <c r="EI18" s="356">
        <v>144830</v>
      </c>
      <c r="EJ18" s="356">
        <v>145699</v>
      </c>
      <c r="EK18" s="356">
        <v>146608</v>
      </c>
      <c r="EL18" s="356">
        <v>148135</v>
      </c>
      <c r="EM18" s="356">
        <v>149370</v>
      </c>
      <c r="EN18" s="356">
        <v>150636</v>
      </c>
      <c r="EO18" s="356">
        <v>151184</v>
      </c>
      <c r="EP18" s="356">
        <v>150175</v>
      </c>
      <c r="EQ18" s="356">
        <v>150919</v>
      </c>
      <c r="ER18" s="356">
        <v>152807</v>
      </c>
      <c r="ES18" s="356">
        <v>150763</v>
      </c>
      <c r="ET18" s="356">
        <v>150733</v>
      </c>
      <c r="EU18" s="356">
        <v>155066</v>
      </c>
      <c r="EV18" s="356">
        <v>153683</v>
      </c>
      <c r="EW18" s="356">
        <v>153852</v>
      </c>
      <c r="EX18" s="356">
        <v>155034</v>
      </c>
      <c r="EY18" s="356">
        <v>156126</v>
      </c>
      <c r="EZ18" s="356">
        <v>157695</v>
      </c>
      <c r="FA18" s="356">
        <v>158259</v>
      </c>
      <c r="FB18" s="356">
        <v>159209</v>
      </c>
      <c r="FC18" s="356">
        <v>161635</v>
      </c>
      <c r="FD18" s="356">
        <v>162848</v>
      </c>
      <c r="FE18" s="356">
        <v>163363</v>
      </c>
      <c r="FF18" s="356">
        <v>163080</v>
      </c>
      <c r="FG18" s="356">
        <v>159537</v>
      </c>
      <c r="FH18" s="356">
        <v>159855</v>
      </c>
      <c r="FI18" s="356">
        <v>161499</v>
      </c>
      <c r="FJ18" s="356">
        <v>161200</v>
      </c>
      <c r="FK18" s="356">
        <v>162076</v>
      </c>
      <c r="FL18" s="356">
        <v>163322</v>
      </c>
      <c r="FM18" s="356">
        <v>163251</v>
      </c>
      <c r="FN18" s="356">
        <v>163310</v>
      </c>
      <c r="FO18" s="356">
        <v>164132</v>
      </c>
      <c r="FP18" s="356">
        <v>166741</v>
      </c>
      <c r="FQ18" s="356">
        <v>167548</v>
      </c>
      <c r="FR18" s="356">
        <v>168779</v>
      </c>
      <c r="FS18" s="356">
        <v>169173</v>
      </c>
      <c r="FT18" s="356">
        <v>168845</v>
      </c>
      <c r="FU18" s="356">
        <v>168954</v>
      </c>
      <c r="FV18" s="356">
        <v>169068</v>
      </c>
      <c r="FW18" s="356">
        <v>168145</v>
      </c>
      <c r="FX18" s="356">
        <v>169049</v>
      </c>
      <c r="FY18" s="356">
        <v>168754</v>
      </c>
      <c r="FZ18" s="356">
        <v>168190</v>
      </c>
      <c r="GA18" s="356">
        <v>168364</v>
      </c>
      <c r="GB18" s="356">
        <v>168178</v>
      </c>
      <c r="GC18" s="356">
        <v>171953</v>
      </c>
      <c r="GD18" s="356">
        <v>169168</v>
      </c>
      <c r="GE18" s="356">
        <v>166627</v>
      </c>
      <c r="GF18" s="356">
        <v>167303</v>
      </c>
      <c r="GG18" s="356">
        <v>167485</v>
      </c>
      <c r="GH18" s="356">
        <v>161614</v>
      </c>
      <c r="GI18" s="356">
        <v>162093</v>
      </c>
      <c r="GJ18" s="356">
        <v>158861</v>
      </c>
      <c r="GK18" s="356">
        <v>158751</v>
      </c>
      <c r="GL18" s="356">
        <v>157719</v>
      </c>
      <c r="GM18" s="356">
        <v>160350</v>
      </c>
      <c r="GN18" s="356">
        <v>162087</v>
      </c>
      <c r="GO18" s="356">
        <v>163156</v>
      </c>
      <c r="GP18" s="356">
        <v>164657</v>
      </c>
      <c r="GQ18" s="356">
        <v>165918</v>
      </c>
      <c r="GR18" s="356">
        <v>168103</v>
      </c>
      <c r="GS18" s="356">
        <v>169339</v>
      </c>
      <c r="GT18" s="356">
        <v>171441</v>
      </c>
      <c r="GU18" s="356">
        <v>171446</v>
      </c>
      <c r="GV18" s="356">
        <v>171797</v>
      </c>
      <c r="GW18" s="356">
        <v>172058</v>
      </c>
      <c r="GX18" s="356">
        <v>171388</v>
      </c>
      <c r="GY18" s="356">
        <v>172417</v>
      </c>
      <c r="GZ18" s="356">
        <v>174735</v>
      </c>
      <c r="HA18" s="356">
        <v>175794</v>
      </c>
      <c r="HB18" s="356">
        <v>176836</v>
      </c>
      <c r="HC18" s="356">
        <v>179190</v>
      </c>
      <c r="HD18" s="356">
        <v>180093</v>
      </c>
      <c r="HE18" s="356">
        <v>182592</v>
      </c>
      <c r="HF18" s="356">
        <v>184053</v>
      </c>
      <c r="HG18" s="356">
        <v>186247</v>
      </c>
      <c r="HH18" s="356">
        <v>188806</v>
      </c>
      <c r="HI18" s="356">
        <v>190811</v>
      </c>
      <c r="HJ18" s="356">
        <v>193746</v>
      </c>
      <c r="HK18" s="356">
        <v>195352</v>
      </c>
      <c r="HL18" s="356">
        <v>195722</v>
      </c>
      <c r="HM18" s="356">
        <v>195960</v>
      </c>
      <c r="HN18" s="356">
        <v>197751</v>
      </c>
      <c r="HO18" s="356">
        <v>195419</v>
      </c>
    </row>
    <row r="19" spans="1:225" s="11" customFormat="1" ht="13.8" thickTop="1" x14ac:dyDescent="0.25">
      <c r="A19" s="344" t="s">
        <v>319</v>
      </c>
      <c r="B19" s="344" t="s">
        <v>324</v>
      </c>
      <c r="C19" s="357">
        <v>0</v>
      </c>
      <c r="D19" s="357">
        <v>0</v>
      </c>
      <c r="E19" s="357">
        <v>0</v>
      </c>
      <c r="F19" s="357">
        <v>0</v>
      </c>
      <c r="G19" s="357">
        <v>0</v>
      </c>
      <c r="H19" s="357">
        <v>0</v>
      </c>
      <c r="I19" s="357">
        <v>1</v>
      </c>
      <c r="J19" s="357">
        <v>1</v>
      </c>
      <c r="K19" s="357">
        <v>1</v>
      </c>
      <c r="L19" s="357">
        <v>1</v>
      </c>
      <c r="M19" s="357">
        <v>2</v>
      </c>
      <c r="N19" s="357">
        <v>2</v>
      </c>
      <c r="O19" s="357">
        <v>3</v>
      </c>
      <c r="P19" s="357">
        <v>7</v>
      </c>
      <c r="Q19" s="357">
        <v>10</v>
      </c>
      <c r="R19" s="357">
        <v>11</v>
      </c>
      <c r="S19" s="357">
        <v>13</v>
      </c>
      <c r="T19" s="357">
        <v>13</v>
      </c>
      <c r="U19" s="357">
        <v>13</v>
      </c>
      <c r="V19" s="357">
        <v>13</v>
      </c>
      <c r="W19" s="357">
        <v>13</v>
      </c>
      <c r="X19" s="357">
        <v>13</v>
      </c>
      <c r="Y19" s="357">
        <v>13</v>
      </c>
      <c r="Z19" s="357">
        <v>16</v>
      </c>
      <c r="AA19" s="357">
        <v>16</v>
      </c>
      <c r="AB19" s="357">
        <v>16</v>
      </c>
      <c r="AC19" s="358">
        <v>14</v>
      </c>
      <c r="AD19" s="358">
        <v>14</v>
      </c>
      <c r="AE19" s="358">
        <v>13</v>
      </c>
      <c r="AF19" s="358">
        <v>12</v>
      </c>
      <c r="AG19" s="358">
        <v>12</v>
      </c>
      <c r="AH19" s="358">
        <v>12</v>
      </c>
      <c r="AI19" s="358">
        <v>12</v>
      </c>
      <c r="AJ19" s="358">
        <v>12</v>
      </c>
      <c r="AK19" s="358">
        <v>12</v>
      </c>
      <c r="AL19" s="358">
        <v>12</v>
      </c>
      <c r="AM19" s="358">
        <v>12</v>
      </c>
      <c r="AN19" s="358">
        <v>12</v>
      </c>
      <c r="AO19" s="358">
        <v>12</v>
      </c>
      <c r="AP19" s="358">
        <v>11</v>
      </c>
      <c r="AQ19" s="358">
        <v>11</v>
      </c>
      <c r="AR19" s="358">
        <v>12</v>
      </c>
      <c r="AS19" s="358">
        <v>13</v>
      </c>
      <c r="AT19" s="358">
        <v>13</v>
      </c>
      <c r="AU19" s="358">
        <v>15</v>
      </c>
      <c r="AV19" s="358">
        <v>15</v>
      </c>
      <c r="AW19" s="358">
        <v>15</v>
      </c>
      <c r="AX19" s="358">
        <v>15</v>
      </c>
      <c r="AY19" s="358">
        <v>15</v>
      </c>
      <c r="AZ19" s="358">
        <v>14</v>
      </c>
      <c r="BA19" s="358">
        <v>15</v>
      </c>
      <c r="BB19" s="358">
        <v>15</v>
      </c>
      <c r="BC19" s="358">
        <v>14</v>
      </c>
      <c r="BD19" s="358">
        <v>15</v>
      </c>
      <c r="BE19" s="358">
        <v>15</v>
      </c>
      <c r="BF19" s="358">
        <v>19</v>
      </c>
      <c r="BG19" s="358">
        <v>21</v>
      </c>
      <c r="BH19" s="358">
        <v>21</v>
      </c>
      <c r="BI19" s="358">
        <v>21</v>
      </c>
      <c r="BJ19" s="358">
        <v>21</v>
      </c>
      <c r="BK19" s="358">
        <v>19</v>
      </c>
      <c r="BL19" s="358">
        <v>24</v>
      </c>
      <c r="BM19" s="358">
        <v>24</v>
      </c>
      <c r="BN19" s="358">
        <v>27</v>
      </c>
      <c r="BO19" s="358">
        <v>30</v>
      </c>
      <c r="BP19" s="358">
        <v>30</v>
      </c>
      <c r="BQ19" s="358">
        <v>32</v>
      </c>
      <c r="BR19" s="358">
        <v>37</v>
      </c>
      <c r="BS19" s="358">
        <v>39</v>
      </c>
      <c r="BT19" s="358">
        <v>47</v>
      </c>
      <c r="BU19" s="358">
        <v>56</v>
      </c>
      <c r="BV19" s="358">
        <v>62</v>
      </c>
      <c r="BW19" s="358">
        <v>66</v>
      </c>
      <c r="BX19" s="358">
        <v>78</v>
      </c>
      <c r="BY19" s="358">
        <v>75</v>
      </c>
      <c r="BZ19" s="358">
        <v>87</v>
      </c>
      <c r="CA19" s="358">
        <v>97</v>
      </c>
      <c r="CB19" s="358">
        <v>130</v>
      </c>
      <c r="CC19" s="358">
        <v>143</v>
      </c>
      <c r="CD19" s="358">
        <v>153</v>
      </c>
      <c r="CE19" s="358">
        <v>169</v>
      </c>
      <c r="CF19" s="358">
        <v>177</v>
      </c>
      <c r="CG19" s="358">
        <v>194</v>
      </c>
      <c r="CH19" s="358">
        <v>211</v>
      </c>
      <c r="CI19" s="358">
        <v>228</v>
      </c>
      <c r="CJ19" s="358">
        <v>207</v>
      </c>
      <c r="CK19" s="358">
        <v>247</v>
      </c>
      <c r="CL19" s="358">
        <v>271</v>
      </c>
      <c r="CM19" s="358">
        <v>290</v>
      </c>
      <c r="CN19" s="358">
        <v>325</v>
      </c>
      <c r="CO19" s="358">
        <v>362</v>
      </c>
      <c r="CP19" s="358">
        <v>387</v>
      </c>
      <c r="CQ19" s="358">
        <v>408</v>
      </c>
      <c r="CR19" s="358">
        <v>422</v>
      </c>
      <c r="CS19" s="358">
        <v>446</v>
      </c>
      <c r="CT19" s="358">
        <v>474</v>
      </c>
      <c r="CU19" s="358">
        <v>502</v>
      </c>
      <c r="CV19" s="358">
        <v>525</v>
      </c>
      <c r="CW19" s="358">
        <v>559</v>
      </c>
      <c r="CX19" s="358">
        <v>581</v>
      </c>
      <c r="CY19" s="358">
        <v>619</v>
      </c>
      <c r="CZ19" s="358">
        <v>664</v>
      </c>
      <c r="DA19" s="358">
        <v>700</v>
      </c>
      <c r="DB19" s="358">
        <v>754</v>
      </c>
      <c r="DC19" s="358">
        <v>787</v>
      </c>
      <c r="DD19" s="358">
        <v>815</v>
      </c>
      <c r="DE19" s="358">
        <v>834</v>
      </c>
      <c r="DF19" s="358">
        <v>861</v>
      </c>
      <c r="DG19" s="358">
        <v>884</v>
      </c>
      <c r="DH19" s="358">
        <v>917</v>
      </c>
      <c r="DI19" s="358">
        <v>941</v>
      </c>
      <c r="DJ19" s="358">
        <v>949</v>
      </c>
      <c r="DK19" s="358">
        <v>973</v>
      </c>
      <c r="DL19" s="358">
        <v>1020</v>
      </c>
      <c r="DM19" s="358">
        <v>1051</v>
      </c>
      <c r="DN19" s="358">
        <v>1083</v>
      </c>
      <c r="DO19" s="358">
        <v>1108</v>
      </c>
      <c r="DP19" s="358">
        <v>1152</v>
      </c>
      <c r="DQ19" s="358">
        <v>1166</v>
      </c>
      <c r="DR19" s="358">
        <v>1200</v>
      </c>
      <c r="DS19" s="358">
        <v>941</v>
      </c>
      <c r="DT19" s="358">
        <v>991</v>
      </c>
      <c r="DU19" s="358">
        <v>924</v>
      </c>
      <c r="DV19" s="358">
        <v>930</v>
      </c>
      <c r="DW19" s="358">
        <v>962</v>
      </c>
      <c r="DX19" s="358">
        <v>990</v>
      </c>
      <c r="DY19" s="358">
        <v>1034</v>
      </c>
      <c r="DZ19" s="358">
        <v>1057</v>
      </c>
      <c r="EA19" s="358">
        <v>1104</v>
      </c>
      <c r="EB19" s="358">
        <v>1167</v>
      </c>
      <c r="EC19" s="358">
        <v>1206</v>
      </c>
      <c r="ED19" s="358">
        <v>1235</v>
      </c>
      <c r="EE19" s="358">
        <v>1264</v>
      </c>
      <c r="EF19" s="358">
        <v>1308</v>
      </c>
      <c r="EG19" s="358">
        <v>1365</v>
      </c>
      <c r="EH19" s="358">
        <v>1402</v>
      </c>
      <c r="EI19" s="358">
        <v>1455</v>
      </c>
      <c r="EJ19" s="358">
        <v>1503</v>
      </c>
      <c r="EK19" s="358">
        <v>1582</v>
      </c>
      <c r="EL19" s="358">
        <v>1646</v>
      </c>
      <c r="EM19" s="358">
        <v>1690</v>
      </c>
      <c r="EN19" s="358">
        <v>1726</v>
      </c>
      <c r="EO19" s="358">
        <v>1745</v>
      </c>
      <c r="EP19" s="358">
        <v>1788</v>
      </c>
      <c r="EQ19" s="358">
        <v>1811</v>
      </c>
      <c r="ER19" s="358">
        <v>1821</v>
      </c>
      <c r="ES19" s="358">
        <v>1828</v>
      </c>
      <c r="ET19" s="358">
        <v>1855</v>
      </c>
      <c r="EU19" s="358">
        <v>1906</v>
      </c>
      <c r="EV19" s="358">
        <v>1973</v>
      </c>
      <c r="EW19" s="358">
        <v>2064</v>
      </c>
      <c r="EX19" s="358">
        <v>2124</v>
      </c>
      <c r="EY19" s="358">
        <v>2141</v>
      </c>
      <c r="EZ19" s="358">
        <v>2168</v>
      </c>
      <c r="FA19" s="358">
        <v>2195</v>
      </c>
      <c r="FB19" s="358">
        <v>2239</v>
      </c>
      <c r="FC19" s="358">
        <v>2296</v>
      </c>
      <c r="FD19" s="358">
        <v>2344</v>
      </c>
      <c r="FE19" s="358">
        <v>2413</v>
      </c>
      <c r="FF19" s="358">
        <v>2476</v>
      </c>
      <c r="FG19" s="358">
        <v>1762</v>
      </c>
      <c r="FH19" s="358">
        <v>1750</v>
      </c>
      <c r="FI19" s="358">
        <v>1783</v>
      </c>
      <c r="FJ19" s="358">
        <v>1880</v>
      </c>
      <c r="FK19" s="358">
        <v>1951</v>
      </c>
      <c r="FL19" s="358">
        <v>2040</v>
      </c>
      <c r="FM19" s="358">
        <v>2122</v>
      </c>
      <c r="FN19" s="358">
        <v>1983</v>
      </c>
      <c r="FO19" s="358">
        <v>2047</v>
      </c>
      <c r="FP19" s="358">
        <v>2071</v>
      </c>
      <c r="FQ19" s="358">
        <v>2091</v>
      </c>
      <c r="FR19" s="358">
        <v>2106</v>
      </c>
      <c r="FS19" s="358">
        <v>2181</v>
      </c>
      <c r="FT19" s="358">
        <v>2304</v>
      </c>
      <c r="FU19" s="358">
        <v>2336</v>
      </c>
      <c r="FV19" s="358">
        <v>2367</v>
      </c>
      <c r="FW19" s="358">
        <v>2419</v>
      </c>
      <c r="FX19" s="358">
        <v>2473</v>
      </c>
      <c r="FY19" s="358">
        <v>2508</v>
      </c>
      <c r="FZ19" s="358">
        <v>2530</v>
      </c>
      <c r="GA19" s="358">
        <v>2488</v>
      </c>
      <c r="GB19" s="358">
        <v>2510</v>
      </c>
      <c r="GC19" s="358">
        <v>2508</v>
      </c>
      <c r="GD19" s="358">
        <v>2512</v>
      </c>
      <c r="GE19" s="358">
        <v>2594</v>
      </c>
      <c r="GF19" s="358">
        <v>2694</v>
      </c>
      <c r="GG19" s="358">
        <v>2766</v>
      </c>
      <c r="GH19" s="358">
        <v>2827</v>
      </c>
      <c r="GI19" s="358">
        <v>2842</v>
      </c>
      <c r="GJ19" s="358">
        <v>2877</v>
      </c>
      <c r="GK19" s="358">
        <v>2856</v>
      </c>
      <c r="GL19" s="358">
        <v>2892</v>
      </c>
      <c r="GM19" s="358">
        <v>3029</v>
      </c>
      <c r="GN19" s="358">
        <v>3056</v>
      </c>
      <c r="GO19" s="358">
        <v>3011</v>
      </c>
      <c r="GP19" s="358">
        <v>3090</v>
      </c>
      <c r="GQ19" s="358">
        <v>3117</v>
      </c>
      <c r="GR19" s="358">
        <v>3153</v>
      </c>
      <c r="GS19" s="358">
        <v>3191</v>
      </c>
      <c r="GT19" s="358">
        <v>3158</v>
      </c>
      <c r="GU19" s="358">
        <v>3184</v>
      </c>
      <c r="GV19" s="358">
        <v>3166</v>
      </c>
      <c r="GW19" s="358">
        <v>3165</v>
      </c>
      <c r="GX19" s="358">
        <v>3190</v>
      </c>
      <c r="GY19" s="358">
        <v>3060</v>
      </c>
      <c r="GZ19" s="358">
        <v>3060</v>
      </c>
      <c r="HA19" s="358">
        <v>3128</v>
      </c>
      <c r="HB19" s="358">
        <v>3174</v>
      </c>
      <c r="HC19" s="358">
        <v>2988</v>
      </c>
      <c r="HD19" s="358">
        <v>2991</v>
      </c>
      <c r="HE19" s="358">
        <v>2890</v>
      </c>
      <c r="HF19" s="358">
        <v>2833</v>
      </c>
      <c r="HG19" s="358">
        <v>2833</v>
      </c>
      <c r="HH19" s="358">
        <v>2851</v>
      </c>
      <c r="HI19" s="358">
        <v>2842</v>
      </c>
      <c r="HJ19" s="358">
        <v>2867</v>
      </c>
      <c r="HK19" s="358">
        <v>2837</v>
      </c>
      <c r="HL19" s="358">
        <v>2841</v>
      </c>
      <c r="HM19" s="358">
        <v>2963</v>
      </c>
      <c r="HN19" s="358">
        <v>3007</v>
      </c>
      <c r="HO19" s="358">
        <v>2946</v>
      </c>
    </row>
    <row r="20" spans="1:225" s="95" customFormat="1" ht="20.399999999999999" x14ac:dyDescent="0.25">
      <c r="A20" s="339" t="s">
        <v>405</v>
      </c>
      <c r="B20" s="339" t="s">
        <v>403</v>
      </c>
      <c r="C20" s="345">
        <v>0</v>
      </c>
      <c r="D20" s="345">
        <v>0</v>
      </c>
      <c r="E20" s="345">
        <v>0</v>
      </c>
      <c r="F20" s="345">
        <v>0</v>
      </c>
      <c r="G20" s="345">
        <v>0</v>
      </c>
      <c r="H20" s="345">
        <v>0</v>
      </c>
      <c r="I20" s="345" t="s">
        <v>92</v>
      </c>
      <c r="J20" s="345" t="s">
        <v>92</v>
      </c>
      <c r="K20" s="345" t="s">
        <v>92</v>
      </c>
      <c r="L20" s="345" t="s">
        <v>92</v>
      </c>
      <c r="M20" s="345" t="s">
        <v>92</v>
      </c>
      <c r="N20" s="345" t="s">
        <v>92</v>
      </c>
      <c r="O20" s="345" t="s">
        <v>92</v>
      </c>
      <c r="P20" s="345" t="s">
        <v>92</v>
      </c>
      <c r="Q20" s="345" t="s">
        <v>92</v>
      </c>
      <c r="R20" s="345" t="s">
        <v>92</v>
      </c>
      <c r="S20" s="345" t="s">
        <v>92</v>
      </c>
      <c r="T20" s="345" t="s">
        <v>92</v>
      </c>
      <c r="U20" s="345" t="s">
        <v>92</v>
      </c>
      <c r="V20" s="345" t="s">
        <v>92</v>
      </c>
      <c r="W20" s="345" t="s">
        <v>92</v>
      </c>
      <c r="X20" s="345" t="s">
        <v>92</v>
      </c>
      <c r="Y20" s="345" t="s">
        <v>92</v>
      </c>
      <c r="Z20" s="345" t="s">
        <v>92</v>
      </c>
      <c r="AA20" s="345" t="s">
        <v>92</v>
      </c>
      <c r="AB20" s="345" t="s">
        <v>92</v>
      </c>
      <c r="AC20" s="347">
        <v>124431.475372011</v>
      </c>
      <c r="AD20" s="347">
        <v>117664.393568228</v>
      </c>
      <c r="AE20" s="347">
        <v>121329.33312436</v>
      </c>
      <c r="AF20" s="347">
        <v>131008.994502391</v>
      </c>
      <c r="AG20" s="347">
        <v>131264.66498674802</v>
      </c>
      <c r="AH20" s="347">
        <v>128831.049429415</v>
      </c>
      <c r="AI20" s="347">
        <v>126313.141912673</v>
      </c>
      <c r="AJ20" s="347">
        <v>127192.99743505901</v>
      </c>
      <c r="AK20" s="347">
        <v>126384.98178241598</v>
      </c>
      <c r="AL20" s="347">
        <v>123742.07980876999</v>
      </c>
      <c r="AM20" s="347">
        <v>101577.048194698</v>
      </c>
      <c r="AN20" s="347">
        <v>99373.288522183706</v>
      </c>
      <c r="AO20" s="347">
        <v>97370.540942409803</v>
      </c>
      <c r="AP20" s="347">
        <v>103506.75244624099</v>
      </c>
      <c r="AQ20" s="347">
        <v>100120.189181073</v>
      </c>
      <c r="AR20" s="347">
        <v>94875.226431586605</v>
      </c>
      <c r="AS20" s="347">
        <v>159878.37359738199</v>
      </c>
      <c r="AT20" s="347">
        <v>156234.87142649098</v>
      </c>
      <c r="AU20" s="347">
        <v>153140.31248465399</v>
      </c>
      <c r="AV20" s="347">
        <v>148734.18966517498</v>
      </c>
      <c r="AW20" s="347">
        <v>144788.457347035</v>
      </c>
      <c r="AX20" s="347">
        <v>142053.08915512901</v>
      </c>
      <c r="AY20" s="347">
        <v>137824.650532014</v>
      </c>
      <c r="AZ20" s="347">
        <v>142978.79058015501</v>
      </c>
      <c r="BA20" s="347">
        <v>144259.833040995</v>
      </c>
      <c r="BB20" s="347">
        <v>139286.295504551</v>
      </c>
      <c r="BC20" s="347">
        <v>144113.07380606802</v>
      </c>
      <c r="BD20" s="347">
        <v>185526.98870603702</v>
      </c>
      <c r="BE20" s="347">
        <v>179991.13117683001</v>
      </c>
      <c r="BF20" s="347">
        <v>171112.67100523802</v>
      </c>
      <c r="BG20" s="347">
        <v>180567.30550881801</v>
      </c>
      <c r="BH20" s="347">
        <v>172651.08974916901</v>
      </c>
      <c r="BI20" s="347">
        <v>164687.03312013802</v>
      </c>
      <c r="BJ20" s="347">
        <v>158498.77309763498</v>
      </c>
      <c r="BK20" s="347">
        <v>167445.524620109</v>
      </c>
      <c r="BL20" s="347">
        <v>197971.109281504</v>
      </c>
      <c r="BM20" s="347">
        <v>192377.39927220502</v>
      </c>
      <c r="BN20" s="347">
        <v>187709.706206173</v>
      </c>
      <c r="BO20" s="347">
        <v>168285.946042603</v>
      </c>
      <c r="BP20" s="347">
        <v>160406.74839459098</v>
      </c>
      <c r="BQ20" s="347">
        <v>143637.72294095799</v>
      </c>
      <c r="BR20" s="424">
        <v>1169781.1144988299</v>
      </c>
      <c r="BS20" s="424">
        <v>1118970.8121690601</v>
      </c>
      <c r="BT20" s="424">
        <v>924090.27673314197</v>
      </c>
      <c r="BU20" s="424">
        <v>793007.63202947599</v>
      </c>
      <c r="BV20" s="424">
        <v>714822.52158864704</v>
      </c>
      <c r="BW20" s="424">
        <v>680080.12393888296</v>
      </c>
      <c r="BX20" s="424">
        <v>600498.92464799702</v>
      </c>
      <c r="BY20" s="424">
        <v>629359.47642383201</v>
      </c>
      <c r="BZ20" s="424">
        <v>558606.44718361704</v>
      </c>
      <c r="CA20" s="424">
        <v>510064.02772985201</v>
      </c>
      <c r="CB20" s="424">
        <v>407036.65573710401</v>
      </c>
      <c r="CC20" s="424">
        <v>107296.18605256001</v>
      </c>
      <c r="CD20" s="424">
        <v>101660.15308545201</v>
      </c>
      <c r="CE20" s="424">
        <v>103576.96548650101</v>
      </c>
      <c r="CF20" s="424">
        <v>81667.281610520295</v>
      </c>
      <c r="CG20" s="424">
        <v>73326.787164424895</v>
      </c>
      <c r="CH20" s="424">
        <v>64449.789416141401</v>
      </c>
      <c r="CI20" s="424">
        <v>62734.565460748003</v>
      </c>
      <c r="CJ20" s="424">
        <v>66521.714975845403</v>
      </c>
      <c r="CK20" s="424">
        <v>61712.039739386499</v>
      </c>
      <c r="CL20" s="424">
        <v>60806.282488283898</v>
      </c>
      <c r="CM20" s="424">
        <v>56737.247317539899</v>
      </c>
      <c r="CN20" s="424">
        <v>52507.926123473597</v>
      </c>
      <c r="CO20" s="424">
        <v>51005.122085704701</v>
      </c>
      <c r="CP20" s="424">
        <v>48358.783400046297</v>
      </c>
      <c r="CQ20" s="424">
        <v>49277.316222273803</v>
      </c>
      <c r="CR20" s="424">
        <v>46903.952748737203</v>
      </c>
      <c r="CS20" s="424">
        <v>47664.504625552705</v>
      </c>
      <c r="CT20" s="424">
        <v>48194.625682595601</v>
      </c>
      <c r="CU20" s="424">
        <v>48947.697409799206</v>
      </c>
      <c r="CV20" s="424">
        <v>48718.183813806005</v>
      </c>
      <c r="CW20" s="424">
        <v>46900.768229463305</v>
      </c>
      <c r="CX20" s="424">
        <v>53252.078709442998</v>
      </c>
      <c r="CY20" s="424">
        <v>54727.842436911204</v>
      </c>
      <c r="CZ20" s="424">
        <v>56059.874557690702</v>
      </c>
      <c r="DA20" s="424">
        <v>57787.941681908902</v>
      </c>
      <c r="DB20" s="424">
        <v>74400.286671286507</v>
      </c>
      <c r="DC20" s="424">
        <v>74679.089453923501</v>
      </c>
      <c r="DD20" s="424">
        <v>75132.849992838092</v>
      </c>
      <c r="DE20" s="424">
        <v>72664.257337843796</v>
      </c>
      <c r="DF20" s="424">
        <v>75683.060382316195</v>
      </c>
      <c r="DG20" s="424">
        <v>81317.273388208705</v>
      </c>
      <c r="DH20" s="424">
        <v>78714.688471080502</v>
      </c>
      <c r="DI20" s="424">
        <v>78644.567596709298</v>
      </c>
      <c r="DJ20" s="424">
        <v>79672</v>
      </c>
      <c r="DK20" s="424">
        <v>77911</v>
      </c>
      <c r="DL20" s="424">
        <v>73658</v>
      </c>
      <c r="DM20" s="424">
        <v>77137.497967866511</v>
      </c>
      <c r="DN20" s="424">
        <v>80499</v>
      </c>
      <c r="DO20" s="424">
        <v>80620</v>
      </c>
      <c r="DP20" s="424">
        <v>80909</v>
      </c>
      <c r="DQ20" s="424">
        <v>80930</v>
      </c>
      <c r="DR20" s="424">
        <v>79692</v>
      </c>
      <c r="DS20" s="424">
        <v>103993</v>
      </c>
      <c r="DT20" s="424">
        <v>103825</v>
      </c>
      <c r="DU20" s="424">
        <v>110205</v>
      </c>
      <c r="DV20" s="424">
        <v>111935</v>
      </c>
      <c r="DW20" s="424">
        <v>117840</v>
      </c>
      <c r="DX20" s="424">
        <v>115270</v>
      </c>
      <c r="DY20" s="424">
        <v>110982</v>
      </c>
      <c r="DZ20" s="424">
        <v>108783</v>
      </c>
      <c r="EA20" s="424">
        <v>107940</v>
      </c>
      <c r="EB20" s="424">
        <v>108099</v>
      </c>
      <c r="EC20" s="424">
        <v>111289</v>
      </c>
      <c r="ED20" s="424">
        <v>110093</v>
      </c>
      <c r="EE20" s="424">
        <v>109022</v>
      </c>
      <c r="EF20" s="424">
        <v>109127</v>
      </c>
      <c r="EG20" s="424">
        <v>111132</v>
      </c>
      <c r="EH20" s="424">
        <v>107951</v>
      </c>
      <c r="EI20" s="424">
        <v>105449</v>
      </c>
      <c r="EJ20" s="424">
        <v>103870</v>
      </c>
      <c r="EK20" s="424">
        <v>99427</v>
      </c>
      <c r="EL20" s="424">
        <v>99307</v>
      </c>
      <c r="EM20" s="424">
        <v>100825</v>
      </c>
      <c r="EN20" s="424">
        <v>97402</v>
      </c>
      <c r="EO20" s="424">
        <v>96626</v>
      </c>
      <c r="EP20" s="424">
        <v>94933</v>
      </c>
      <c r="EQ20" s="424">
        <v>102387</v>
      </c>
      <c r="ER20" s="424">
        <v>104591</v>
      </c>
      <c r="ES20" s="424">
        <v>106571</v>
      </c>
      <c r="ET20" s="424">
        <v>112236</v>
      </c>
      <c r="EU20" s="424">
        <v>124227</v>
      </c>
      <c r="EV20" s="424">
        <v>135939</v>
      </c>
      <c r="EW20" s="424">
        <v>140936</v>
      </c>
      <c r="EX20" s="424">
        <v>141793</v>
      </c>
      <c r="EY20" s="424">
        <v>140269</v>
      </c>
      <c r="EZ20" s="424">
        <v>143379</v>
      </c>
      <c r="FA20" s="424">
        <v>140168</v>
      </c>
      <c r="FB20" s="424">
        <v>138165</v>
      </c>
      <c r="FC20" s="424">
        <v>134934</v>
      </c>
      <c r="FD20" s="424">
        <v>139355</v>
      </c>
      <c r="FE20" s="424">
        <v>135813</v>
      </c>
      <c r="FF20" s="424">
        <v>139465</v>
      </c>
      <c r="FG20" s="424">
        <v>202050</v>
      </c>
      <c r="FH20" s="424">
        <v>212751</v>
      </c>
      <c r="FI20" s="424">
        <v>210066</v>
      </c>
      <c r="FJ20" s="424">
        <v>206036</v>
      </c>
      <c r="FK20" s="424">
        <v>210870</v>
      </c>
      <c r="FL20" s="424">
        <v>203452</v>
      </c>
      <c r="FM20" s="424">
        <v>190146</v>
      </c>
      <c r="FN20" s="424">
        <v>205161</v>
      </c>
      <c r="FO20" s="424">
        <v>200633</v>
      </c>
      <c r="FP20" s="424">
        <v>200355</v>
      </c>
      <c r="FQ20" s="424">
        <v>197906</v>
      </c>
      <c r="FR20" s="424">
        <v>197375</v>
      </c>
      <c r="FS20" s="424">
        <v>193868</v>
      </c>
      <c r="FT20" s="521">
        <v>193962</v>
      </c>
      <c r="FU20" s="424">
        <v>196179</v>
      </c>
      <c r="FV20" s="424">
        <v>193600</v>
      </c>
      <c r="FW20" s="424">
        <v>199077</v>
      </c>
      <c r="FX20" s="424">
        <v>193074</v>
      </c>
      <c r="FY20" s="424">
        <v>189522</v>
      </c>
      <c r="FZ20" s="424">
        <v>185744</v>
      </c>
      <c r="GA20" s="424">
        <v>187126</v>
      </c>
      <c r="GB20" s="424">
        <v>196821</v>
      </c>
      <c r="GC20" s="424">
        <v>193658</v>
      </c>
      <c r="GD20" s="424">
        <v>190090</v>
      </c>
      <c r="GE20" s="424">
        <v>192204</v>
      </c>
      <c r="GF20" s="424">
        <v>189969</v>
      </c>
      <c r="GG20" s="424">
        <v>192736</v>
      </c>
      <c r="GH20" s="424">
        <v>183703</v>
      </c>
      <c r="GI20" s="424">
        <v>181398</v>
      </c>
      <c r="GJ20" s="424">
        <v>175750</v>
      </c>
      <c r="GK20" s="424">
        <v>168902</v>
      </c>
      <c r="GL20" s="424">
        <v>162525</v>
      </c>
      <c r="GM20" s="424">
        <v>156200</v>
      </c>
      <c r="GN20" s="424">
        <v>152623</v>
      </c>
      <c r="GO20" s="424">
        <v>154029</v>
      </c>
      <c r="GP20" s="424">
        <v>150210</v>
      </c>
      <c r="GQ20" s="424">
        <v>150299</v>
      </c>
      <c r="GR20" s="424">
        <v>155396</v>
      </c>
      <c r="GS20" s="424">
        <v>156533</v>
      </c>
      <c r="GT20" s="424">
        <v>157417</v>
      </c>
      <c r="GU20" s="424">
        <v>157383</v>
      </c>
      <c r="GV20" s="424">
        <v>161029</v>
      </c>
      <c r="GW20" s="424">
        <v>161300</v>
      </c>
      <c r="GX20" s="424">
        <v>157854</v>
      </c>
      <c r="GY20" s="424">
        <v>160774</v>
      </c>
      <c r="GZ20" s="424">
        <v>163260</v>
      </c>
      <c r="HA20" s="424">
        <v>158817</v>
      </c>
      <c r="HB20" s="424">
        <v>151351</v>
      </c>
      <c r="HC20" s="424">
        <v>164665</v>
      </c>
      <c r="HD20" s="424">
        <v>170413</v>
      </c>
      <c r="HE20" s="424">
        <v>178549</v>
      </c>
      <c r="HF20" s="424">
        <v>179532</v>
      </c>
      <c r="HG20" s="424">
        <v>183902</v>
      </c>
      <c r="HH20" s="424">
        <v>203997</v>
      </c>
      <c r="HI20" s="424">
        <v>204338</v>
      </c>
      <c r="HJ20" s="424">
        <v>206983</v>
      </c>
      <c r="HK20" s="424">
        <v>207115</v>
      </c>
      <c r="HL20" s="424">
        <v>207147</v>
      </c>
      <c r="HM20" s="424">
        <v>208682</v>
      </c>
      <c r="HN20" s="424">
        <v>209008</v>
      </c>
      <c r="HO20" s="424">
        <v>214060</v>
      </c>
    </row>
    <row r="21" spans="1:225" s="10" customFormat="1" ht="12.75" customHeight="1" x14ac:dyDescent="0.25">
      <c r="A21" s="101"/>
      <c r="B21" s="101"/>
      <c r="C21" s="92"/>
      <c r="D21" s="92"/>
      <c r="E21" s="92"/>
      <c r="F21" s="92"/>
      <c r="G21" s="92"/>
      <c r="H21" s="92"/>
      <c r="I21" s="92"/>
      <c r="J21" s="92"/>
      <c r="K21" s="92"/>
      <c r="L21" s="92"/>
      <c r="M21" s="92"/>
      <c r="N21" s="92"/>
      <c r="O21" s="92"/>
      <c r="P21" s="92"/>
      <c r="Q21" s="92"/>
      <c r="R21" s="92"/>
      <c r="S21" s="93"/>
      <c r="T21" s="160"/>
      <c r="U21" s="93"/>
      <c r="V21" s="94"/>
      <c r="W21" s="94"/>
      <c r="X21" s="94"/>
      <c r="Y21" s="94"/>
      <c r="Z21" s="94"/>
      <c r="AA21" s="94"/>
      <c r="AB21" s="94"/>
    </row>
    <row r="22" spans="1:225" s="77" customFormat="1" ht="24.9" hidden="1" customHeight="1" x14ac:dyDescent="0.25">
      <c r="A22" s="662" t="s">
        <v>221</v>
      </c>
      <c r="B22" s="663"/>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3"/>
      <c r="BH22" s="663"/>
      <c r="BI22" s="663"/>
      <c r="BJ22" s="663"/>
      <c r="BK22" s="663"/>
      <c r="BL22" s="663"/>
      <c r="BM22" s="663"/>
      <c r="BN22" s="663"/>
      <c r="BO22" s="663"/>
      <c r="BP22" s="663"/>
      <c r="BQ22" s="663"/>
      <c r="BR22" s="663"/>
      <c r="BS22" s="663"/>
      <c r="BT22" s="663"/>
      <c r="BU22" s="663"/>
      <c r="BV22" s="663"/>
      <c r="BW22" s="663"/>
      <c r="BX22" s="663"/>
      <c r="BY22" s="663"/>
      <c r="BZ22" s="663"/>
      <c r="CA22" s="663"/>
      <c r="CB22" s="663"/>
      <c r="CC22" s="663"/>
      <c r="CD22" s="663"/>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3"/>
      <c r="ED22" s="663"/>
      <c r="EE22" s="663"/>
      <c r="EF22" s="663"/>
      <c r="EG22" s="663"/>
      <c r="EH22" s="663"/>
      <c r="EI22" s="663"/>
      <c r="EJ22" s="663"/>
      <c r="EK22" s="663"/>
      <c r="EL22" s="663"/>
      <c r="EM22" s="663"/>
      <c r="EN22" s="663"/>
      <c r="EO22" s="663"/>
      <c r="EP22" s="663"/>
      <c r="EQ22" s="663"/>
      <c r="ER22" s="663"/>
      <c r="ES22" s="663"/>
      <c r="ET22" s="663"/>
      <c r="EU22" s="663"/>
      <c r="EV22" s="663"/>
      <c r="EW22" s="663"/>
      <c r="EX22" s="663"/>
      <c r="EY22" s="663"/>
      <c r="EZ22" s="663"/>
      <c r="FA22" s="663"/>
      <c r="FB22" s="663"/>
      <c r="FC22" s="663"/>
      <c r="FD22" s="663"/>
      <c r="FE22" s="663"/>
      <c r="FF22" s="663"/>
      <c r="FG22" s="663"/>
      <c r="FH22" s="663"/>
      <c r="FI22" s="663"/>
      <c r="FJ22" s="663"/>
      <c r="FK22" s="663"/>
      <c r="FL22" s="663"/>
      <c r="FM22" s="663"/>
      <c r="FN22" s="663"/>
      <c r="FO22" s="663"/>
      <c r="FP22" s="663"/>
      <c r="FQ22" s="663"/>
      <c r="FR22" s="663"/>
      <c r="FS22" s="663"/>
      <c r="FT22" s="663"/>
      <c r="FU22" s="663"/>
      <c r="FV22" s="663"/>
      <c r="FW22" s="663"/>
      <c r="FX22" s="663"/>
      <c r="FY22" s="663"/>
      <c r="FZ22" s="663"/>
      <c r="GA22" s="663"/>
      <c r="GB22" s="663"/>
      <c r="GC22" s="663"/>
      <c r="GD22" s="663"/>
      <c r="GE22" s="663"/>
      <c r="GF22" s="663"/>
      <c r="GG22" s="663"/>
      <c r="GH22" s="663"/>
      <c r="GI22" s="663"/>
      <c r="GJ22" s="663"/>
      <c r="GK22" s="663"/>
      <c r="GL22" s="663"/>
      <c r="GM22" s="663"/>
      <c r="GN22" s="663"/>
      <c r="GO22" s="663"/>
      <c r="GP22" s="663"/>
      <c r="GQ22" s="663"/>
      <c r="GR22" s="663"/>
      <c r="GS22" s="663"/>
      <c r="GT22" s="663"/>
      <c r="GU22" s="663"/>
      <c r="GV22" s="663"/>
      <c r="GW22" s="663"/>
      <c r="GX22" s="663"/>
      <c r="GY22" s="663"/>
      <c r="GZ22" s="663"/>
      <c r="HA22" s="663"/>
      <c r="HB22" s="663"/>
      <c r="HC22" s="663"/>
      <c r="HD22" s="663"/>
      <c r="HE22" s="663"/>
      <c r="HF22" s="663"/>
      <c r="HG22" s="663"/>
      <c r="HH22" s="663"/>
      <c r="HI22" s="663"/>
      <c r="HJ22" s="663"/>
      <c r="HK22" s="663"/>
      <c r="HL22" s="663"/>
      <c r="HM22" s="663"/>
      <c r="HN22" s="663"/>
      <c r="HO22" s="663"/>
    </row>
    <row r="23" spans="1:225" s="77" customFormat="1" ht="24.9" customHeight="1" x14ac:dyDescent="0.25">
      <c r="A23" s="662" t="s">
        <v>49</v>
      </c>
      <c r="B23" s="663"/>
      <c r="C23" s="663"/>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3"/>
      <c r="AY23" s="663"/>
      <c r="AZ23" s="663"/>
      <c r="BA23" s="663"/>
      <c r="BB23" s="663"/>
      <c r="BC23" s="663"/>
      <c r="BD23" s="663"/>
      <c r="BE23" s="663"/>
      <c r="BF23" s="663"/>
      <c r="BG23" s="663"/>
      <c r="BH23" s="663"/>
      <c r="BI23" s="663"/>
      <c r="BJ23" s="663"/>
      <c r="BK23" s="663"/>
      <c r="BL23" s="663"/>
      <c r="BM23" s="663"/>
      <c r="BN23" s="663"/>
      <c r="BO23" s="663"/>
      <c r="BP23" s="663"/>
      <c r="BQ23" s="663"/>
      <c r="BR23" s="663"/>
      <c r="BS23" s="663"/>
      <c r="BT23" s="663"/>
      <c r="BU23" s="663"/>
      <c r="BV23" s="663"/>
      <c r="BW23" s="663"/>
      <c r="BX23" s="663"/>
      <c r="BY23" s="663"/>
      <c r="BZ23" s="663"/>
      <c r="CA23" s="663"/>
      <c r="CB23" s="663"/>
      <c r="CC23" s="663"/>
      <c r="CD23" s="663"/>
      <c r="CE23" s="663"/>
      <c r="CF23" s="663"/>
      <c r="CG23" s="663"/>
      <c r="CH23" s="663"/>
      <c r="CI23" s="663"/>
      <c r="CJ23" s="663"/>
      <c r="CK23" s="663"/>
      <c r="CL23" s="663"/>
      <c r="CM23" s="663"/>
      <c r="CN23" s="663"/>
      <c r="CO23" s="663"/>
      <c r="CP23" s="663"/>
      <c r="CQ23" s="663"/>
      <c r="CR23" s="663"/>
      <c r="CS23" s="663"/>
      <c r="CT23" s="663"/>
      <c r="CU23" s="663"/>
      <c r="CV23" s="663"/>
      <c r="CW23" s="663"/>
      <c r="CX23" s="663"/>
      <c r="CY23" s="663"/>
      <c r="CZ23" s="663"/>
      <c r="DA23" s="663"/>
      <c r="DB23" s="663"/>
      <c r="DC23" s="663"/>
      <c r="DD23" s="663"/>
      <c r="DE23" s="663"/>
      <c r="DF23" s="663"/>
      <c r="DG23" s="663"/>
      <c r="DH23" s="663"/>
      <c r="DI23" s="663"/>
      <c r="DJ23" s="663"/>
      <c r="DK23" s="663"/>
      <c r="DL23" s="663"/>
      <c r="DM23" s="663"/>
      <c r="DN23" s="663"/>
      <c r="DO23" s="663"/>
      <c r="DP23" s="663"/>
      <c r="DQ23" s="663"/>
      <c r="DR23" s="663"/>
      <c r="DS23" s="663"/>
      <c r="DT23" s="663"/>
      <c r="DU23" s="663"/>
      <c r="DV23" s="663"/>
      <c r="DW23" s="663"/>
      <c r="DX23" s="663"/>
      <c r="DY23" s="663"/>
      <c r="DZ23" s="663"/>
      <c r="EA23" s="663"/>
      <c r="EB23" s="663"/>
      <c r="EC23" s="663"/>
      <c r="ED23" s="663"/>
      <c r="EE23" s="663"/>
      <c r="EF23" s="663"/>
      <c r="EG23" s="663"/>
      <c r="EH23" s="663"/>
      <c r="EI23" s="663"/>
      <c r="EJ23" s="663"/>
      <c r="EK23" s="663"/>
      <c r="EL23" s="663"/>
      <c r="EM23" s="663"/>
      <c r="EN23" s="663"/>
      <c r="EO23" s="663"/>
      <c r="EP23" s="663"/>
      <c r="EQ23" s="663"/>
      <c r="ER23" s="663"/>
      <c r="ES23" s="663"/>
      <c r="ET23" s="663"/>
      <c r="EU23" s="663"/>
      <c r="EV23" s="663"/>
      <c r="EW23" s="663"/>
      <c r="EX23" s="663"/>
      <c r="EY23" s="663"/>
      <c r="EZ23" s="663"/>
      <c r="FA23" s="663"/>
      <c r="FB23" s="663"/>
      <c r="FC23" s="663"/>
      <c r="FD23" s="663"/>
      <c r="FE23" s="663"/>
      <c r="FF23" s="663"/>
      <c r="FG23" s="663"/>
      <c r="FH23" s="663"/>
      <c r="FI23" s="663"/>
      <c r="FJ23" s="663"/>
      <c r="FK23" s="663"/>
      <c r="FL23" s="663"/>
      <c r="FM23" s="663"/>
      <c r="FN23" s="663"/>
      <c r="FO23" s="663"/>
      <c r="FP23" s="663"/>
      <c r="FQ23" s="663"/>
      <c r="FR23" s="663"/>
      <c r="FS23" s="663"/>
      <c r="FT23" s="663"/>
      <c r="FU23" s="663"/>
      <c r="FV23" s="663"/>
      <c r="FW23" s="663"/>
      <c r="FX23" s="663"/>
      <c r="FY23" s="663"/>
      <c r="FZ23" s="663"/>
      <c r="GA23" s="663"/>
      <c r="GB23" s="663"/>
      <c r="GC23" s="663"/>
      <c r="GD23" s="663"/>
      <c r="GE23" s="663"/>
      <c r="GF23" s="663"/>
      <c r="GG23" s="663"/>
      <c r="GH23" s="663"/>
      <c r="GI23" s="663"/>
      <c r="GJ23" s="663"/>
      <c r="GK23" s="663"/>
      <c r="GL23" s="663"/>
      <c r="GM23" s="663"/>
      <c r="GN23" s="663"/>
      <c r="GO23" s="663"/>
      <c r="GP23" s="663"/>
      <c r="GQ23" s="663"/>
      <c r="GR23" s="663"/>
      <c r="GS23" s="663"/>
      <c r="GT23" s="663"/>
      <c r="GU23" s="663"/>
      <c r="GV23" s="663"/>
      <c r="GW23" s="663"/>
      <c r="GX23" s="663"/>
      <c r="GY23" s="663"/>
      <c r="GZ23" s="663"/>
      <c r="HA23" s="663"/>
      <c r="HB23" s="663"/>
      <c r="HC23" s="663"/>
      <c r="HD23" s="663"/>
      <c r="HE23" s="663"/>
      <c r="HF23" s="663"/>
      <c r="HG23" s="663"/>
      <c r="HH23" s="663"/>
      <c r="HI23" s="663"/>
      <c r="HJ23" s="663"/>
      <c r="HK23" s="663"/>
      <c r="HL23" s="663"/>
      <c r="HM23" s="663"/>
      <c r="HN23" s="663"/>
      <c r="HO23" s="663"/>
    </row>
    <row r="24" spans="1:225" s="10" customFormat="1" ht="12.75" customHeight="1" x14ac:dyDescent="0.25">
      <c r="A24" s="95"/>
      <c r="B24" s="95"/>
      <c r="C24" s="96"/>
      <c r="D24" s="96"/>
      <c r="E24" s="96"/>
      <c r="F24" s="96"/>
      <c r="G24" s="96"/>
      <c r="H24" s="96"/>
      <c r="I24" s="96"/>
      <c r="J24" s="96"/>
      <c r="K24" s="96"/>
      <c r="L24" s="96"/>
      <c r="M24" s="96"/>
      <c r="N24" s="96"/>
      <c r="O24" s="96"/>
      <c r="P24" s="96"/>
      <c r="Q24" s="96"/>
      <c r="R24" s="96"/>
      <c r="S24" s="97"/>
      <c r="T24" s="97"/>
      <c r="U24" s="97"/>
      <c r="V24" s="98"/>
      <c r="W24" s="98"/>
      <c r="X24" s="98"/>
      <c r="Y24" s="98"/>
      <c r="Z24" s="98"/>
      <c r="AA24" s="98"/>
      <c r="AB24" s="98"/>
    </row>
    <row r="25" spans="1:225" s="10" customFormat="1" ht="12.75" customHeight="1" x14ac:dyDescent="0.25">
      <c r="A25" s="91"/>
      <c r="B25" s="91"/>
      <c r="C25" s="122" t="s">
        <v>182</v>
      </c>
      <c r="D25" s="432" t="s">
        <v>526</v>
      </c>
      <c r="E25" s="122" t="s">
        <v>174</v>
      </c>
      <c r="F25" s="122" t="s">
        <v>175</v>
      </c>
      <c r="G25" s="122" t="s">
        <v>171</v>
      </c>
      <c r="H25" s="122" t="s">
        <v>176</v>
      </c>
      <c r="I25" s="122" t="s">
        <v>177</v>
      </c>
      <c r="J25" s="122" t="s">
        <v>172</v>
      </c>
      <c r="K25" s="122" t="s">
        <v>178</v>
      </c>
      <c r="L25" s="122" t="s">
        <v>179</v>
      </c>
      <c r="M25" s="122" t="s">
        <v>173</v>
      </c>
      <c r="N25" s="122" t="s">
        <v>180</v>
      </c>
      <c r="O25" s="122" t="s">
        <v>181</v>
      </c>
      <c r="P25" s="432" t="s">
        <v>527</v>
      </c>
      <c r="Q25" s="122" t="s">
        <v>157</v>
      </c>
      <c r="R25" s="122" t="s">
        <v>158</v>
      </c>
      <c r="S25" s="122" t="s">
        <v>159</v>
      </c>
      <c r="T25" s="122" t="s">
        <v>160</v>
      </c>
      <c r="U25" s="122" t="s">
        <v>153</v>
      </c>
      <c r="V25" s="122" t="s">
        <v>154</v>
      </c>
      <c r="W25" s="122" t="s">
        <v>161</v>
      </c>
      <c r="X25" s="122" t="s">
        <v>162</v>
      </c>
      <c r="Y25" s="122" t="s">
        <v>163</v>
      </c>
      <c r="Z25" s="122" t="s">
        <v>164</v>
      </c>
      <c r="AA25" s="122" t="s">
        <v>165</v>
      </c>
      <c r="AB25" s="432" t="s">
        <v>528</v>
      </c>
      <c r="AC25" s="122" t="s">
        <v>167</v>
      </c>
      <c r="AD25" s="122" t="s">
        <v>168</v>
      </c>
      <c r="AE25" s="122" t="s">
        <v>169</v>
      </c>
      <c r="AF25" s="122" t="s">
        <v>170</v>
      </c>
      <c r="AG25" s="122" t="s">
        <v>315</v>
      </c>
      <c r="AH25" s="122" t="s">
        <v>352</v>
      </c>
      <c r="AI25" s="122" t="s">
        <v>208</v>
      </c>
      <c r="AJ25" s="122" t="s">
        <v>95</v>
      </c>
      <c r="AK25" s="122" t="s">
        <v>35</v>
      </c>
      <c r="AL25" s="122" t="s">
        <v>19</v>
      </c>
      <c r="AM25" s="122" t="s">
        <v>25</v>
      </c>
      <c r="AN25" s="432" t="s">
        <v>529</v>
      </c>
      <c r="AO25" s="122" t="s">
        <v>349</v>
      </c>
      <c r="AP25" s="122" t="s">
        <v>341</v>
      </c>
      <c r="AQ25" s="122" t="s">
        <v>57</v>
      </c>
      <c r="AR25" s="122" t="s">
        <v>312</v>
      </c>
      <c r="AS25" s="122" t="s">
        <v>15</v>
      </c>
      <c r="AT25" s="122" t="s">
        <v>22</v>
      </c>
      <c r="AU25" s="122" t="s">
        <v>6</v>
      </c>
      <c r="AV25" s="122" t="s">
        <v>89</v>
      </c>
      <c r="AW25" s="122" t="s">
        <v>353</v>
      </c>
      <c r="AX25" s="122" t="s">
        <v>252</v>
      </c>
      <c r="AY25" s="122" t="s">
        <v>361</v>
      </c>
      <c r="AZ25" s="432" t="s">
        <v>530</v>
      </c>
      <c r="BA25" s="122" t="s">
        <v>366</v>
      </c>
      <c r="BB25" s="122" t="s">
        <v>372</v>
      </c>
      <c r="BC25" s="122" t="s">
        <v>375</v>
      </c>
      <c r="BD25" s="122" t="s">
        <v>379</v>
      </c>
      <c r="BE25" s="122" t="s">
        <v>382</v>
      </c>
      <c r="BF25" s="122" t="s">
        <v>384</v>
      </c>
      <c r="BG25" s="122" t="s">
        <v>387</v>
      </c>
      <c r="BH25" s="122" t="s">
        <v>389</v>
      </c>
      <c r="BI25" s="122" t="s">
        <v>392</v>
      </c>
      <c r="BJ25" s="122" t="s">
        <v>394</v>
      </c>
      <c r="BK25" s="122" t="s">
        <v>491</v>
      </c>
      <c r="BL25" s="432" t="s">
        <v>531</v>
      </c>
      <c r="BM25" s="122" t="s">
        <v>497</v>
      </c>
      <c r="BN25" s="122" t="s">
        <v>499</v>
      </c>
      <c r="BO25" s="122" t="s">
        <v>501</v>
      </c>
      <c r="BP25" s="122" t="s">
        <v>502</v>
      </c>
      <c r="BQ25" s="122" t="s">
        <v>504</v>
      </c>
      <c r="BR25" s="122" t="s">
        <v>507</v>
      </c>
      <c r="BS25" s="122" t="s">
        <v>508</v>
      </c>
      <c r="BT25" s="122" t="s">
        <v>509</v>
      </c>
      <c r="BU25" s="122" t="s">
        <v>510</v>
      </c>
      <c r="BV25" s="122" t="s">
        <v>511</v>
      </c>
      <c r="BW25" s="122" t="s">
        <v>513</v>
      </c>
      <c r="BX25" s="432" t="s">
        <v>532</v>
      </c>
      <c r="BY25" s="122" t="s">
        <v>536</v>
      </c>
      <c r="BZ25" s="122" t="s">
        <v>537</v>
      </c>
      <c r="CA25" s="431" t="s">
        <v>533</v>
      </c>
      <c r="CB25" s="122" t="s">
        <v>538</v>
      </c>
      <c r="CC25" s="122" t="s">
        <v>539</v>
      </c>
      <c r="CD25" s="431" t="s">
        <v>534</v>
      </c>
      <c r="CE25" s="122" t="s">
        <v>535</v>
      </c>
      <c r="CF25" s="122" t="s">
        <v>540</v>
      </c>
      <c r="CG25" s="431" t="s">
        <v>542</v>
      </c>
      <c r="CH25" s="122" t="s">
        <v>544</v>
      </c>
      <c r="CI25" s="122" t="s">
        <v>545</v>
      </c>
      <c r="CJ25" s="432" t="s">
        <v>547</v>
      </c>
      <c r="CK25" s="306" t="s">
        <v>554</v>
      </c>
      <c r="CL25" s="306" t="s">
        <v>565</v>
      </c>
      <c r="CM25" s="431" t="s">
        <v>567</v>
      </c>
      <c r="CN25" s="306" t="s">
        <v>569</v>
      </c>
      <c r="CO25" s="306" t="s">
        <v>572</v>
      </c>
      <c r="CP25" s="431" t="s">
        <v>575</v>
      </c>
      <c r="CQ25" s="306" t="s">
        <v>577</v>
      </c>
      <c r="CR25" s="306" t="s">
        <v>578</v>
      </c>
      <c r="CS25" s="431" t="s">
        <v>580</v>
      </c>
      <c r="CT25" s="306" t="s">
        <v>581</v>
      </c>
      <c r="CU25" s="306" t="s">
        <v>586</v>
      </c>
      <c r="CV25" s="432" t="s">
        <v>588</v>
      </c>
      <c r="CW25" s="306" t="s">
        <v>589</v>
      </c>
      <c r="CX25" s="306" t="s">
        <v>592</v>
      </c>
      <c r="CY25" s="431" t="s">
        <v>595</v>
      </c>
      <c r="CZ25" s="306" t="s">
        <v>596</v>
      </c>
      <c r="DA25" s="306" t="s">
        <v>597</v>
      </c>
      <c r="DB25" s="431" t="s">
        <v>599</v>
      </c>
      <c r="DC25" s="306" t="s">
        <v>600</v>
      </c>
      <c r="DD25" s="306" t="s">
        <v>602</v>
      </c>
      <c r="DE25" s="431" t="s">
        <v>604</v>
      </c>
      <c r="DF25" s="306" t="s">
        <v>605</v>
      </c>
      <c r="DG25" s="306" t="s">
        <v>606</v>
      </c>
      <c r="DH25" s="432" t="s">
        <v>608</v>
      </c>
      <c r="DI25" s="432" t="s">
        <v>609</v>
      </c>
      <c r="DJ25" s="432" t="s">
        <v>654</v>
      </c>
      <c r="DK25" s="432" t="s">
        <v>656</v>
      </c>
      <c r="DL25" s="432" t="s">
        <v>657</v>
      </c>
      <c r="DM25" s="432" t="s">
        <v>658</v>
      </c>
      <c r="DN25" s="432" t="s">
        <v>660</v>
      </c>
      <c r="DO25" s="432" t="s">
        <v>661</v>
      </c>
      <c r="DP25" s="432" t="s">
        <v>662</v>
      </c>
      <c r="DQ25" s="432" t="s">
        <v>664</v>
      </c>
      <c r="DR25" s="432" t="s">
        <v>665</v>
      </c>
      <c r="DS25" s="432" t="s">
        <v>681</v>
      </c>
      <c r="DT25" s="432" t="s">
        <v>683</v>
      </c>
      <c r="DU25" s="432" t="s">
        <v>684</v>
      </c>
      <c r="DV25" s="432" t="s">
        <v>686</v>
      </c>
      <c r="DW25" s="432" t="s">
        <v>688</v>
      </c>
      <c r="DX25" s="432" t="s">
        <v>689</v>
      </c>
      <c r="DY25" s="432" t="s">
        <v>690</v>
      </c>
      <c r="DZ25" s="432" t="s">
        <v>692</v>
      </c>
      <c r="EA25" s="432" t="s">
        <v>693</v>
      </c>
      <c r="EB25" s="432" t="s">
        <v>695</v>
      </c>
      <c r="EC25" s="432" t="s">
        <v>697</v>
      </c>
      <c r="ED25" s="432" t="s">
        <v>698</v>
      </c>
      <c r="EE25" s="432" t="s">
        <v>699</v>
      </c>
      <c r="EF25" s="432" t="s">
        <v>703</v>
      </c>
      <c r="EG25" s="432" t="s">
        <v>704</v>
      </c>
      <c r="EH25" s="432" t="s">
        <v>707</v>
      </c>
      <c r="EI25" s="432" t="s">
        <v>709</v>
      </c>
      <c r="EJ25" s="432" t="s">
        <v>710</v>
      </c>
      <c r="EK25" s="432" t="s">
        <v>711</v>
      </c>
      <c r="EL25" s="432" t="s">
        <v>713</v>
      </c>
      <c r="EM25" s="432" t="s">
        <v>714</v>
      </c>
      <c r="EN25" s="432" t="s">
        <v>715</v>
      </c>
      <c r="EO25" s="432" t="s">
        <v>718</v>
      </c>
      <c r="EP25" s="432" t="s">
        <v>719</v>
      </c>
      <c r="EQ25" s="432" t="s">
        <v>720</v>
      </c>
      <c r="ER25" s="432" t="s">
        <v>722</v>
      </c>
      <c r="ES25" s="432" t="s">
        <v>723</v>
      </c>
      <c r="ET25" s="432" t="s">
        <v>725</v>
      </c>
      <c r="EU25" s="432" t="s">
        <v>727</v>
      </c>
      <c r="EV25" s="432" t="s">
        <v>728</v>
      </c>
      <c r="EW25" s="432" t="s">
        <v>729</v>
      </c>
      <c r="EX25" s="432" t="s">
        <v>731</v>
      </c>
      <c r="EY25" s="432" t="s">
        <v>732</v>
      </c>
      <c r="EZ25" s="432" t="s">
        <v>733</v>
      </c>
      <c r="FA25" s="432" t="s">
        <v>735</v>
      </c>
      <c r="FB25" s="432" t="s">
        <v>736</v>
      </c>
      <c r="FC25" s="432" t="s">
        <v>737</v>
      </c>
      <c r="FD25" s="432" t="s">
        <v>739</v>
      </c>
      <c r="FE25" s="432" t="s">
        <v>740</v>
      </c>
      <c r="FF25" s="432" t="s">
        <v>742</v>
      </c>
      <c r="FG25" s="432" t="s">
        <v>744</v>
      </c>
      <c r="FH25" s="432" t="s">
        <v>745</v>
      </c>
      <c r="FI25" s="432" t="s">
        <v>746</v>
      </c>
      <c r="FJ25" s="432" t="s">
        <v>748</v>
      </c>
      <c r="FK25" s="432" t="s">
        <v>750</v>
      </c>
      <c r="FL25" s="432" t="s">
        <v>751</v>
      </c>
      <c r="FM25" s="432" t="s">
        <v>754</v>
      </c>
      <c r="FN25" s="432" t="s">
        <v>758</v>
      </c>
      <c r="FO25" s="432" t="s">
        <v>759</v>
      </c>
      <c r="FP25" s="432" t="s">
        <v>761</v>
      </c>
      <c r="FQ25" s="432" t="s">
        <v>762</v>
      </c>
      <c r="FR25" s="432" t="s">
        <v>764</v>
      </c>
      <c r="FS25" s="432" t="s">
        <v>766</v>
      </c>
      <c r="FT25" s="432" t="s">
        <v>767</v>
      </c>
      <c r="FU25" s="432" t="s">
        <v>768</v>
      </c>
      <c r="FV25" s="432" t="s">
        <v>770</v>
      </c>
      <c r="FW25" s="432" t="s">
        <v>771</v>
      </c>
      <c r="FX25" s="432" t="s">
        <v>772</v>
      </c>
      <c r="FY25" s="432" t="s">
        <v>774</v>
      </c>
      <c r="FZ25" s="432" t="s">
        <v>776</v>
      </c>
      <c r="GA25" s="432" t="s">
        <v>777</v>
      </c>
      <c r="GB25" s="432" t="s">
        <v>779</v>
      </c>
      <c r="GC25" s="432" t="s">
        <v>780</v>
      </c>
      <c r="GD25" s="432" t="s">
        <v>782</v>
      </c>
      <c r="GE25" s="432" t="s">
        <v>784</v>
      </c>
      <c r="GF25" s="432" t="s">
        <v>785</v>
      </c>
      <c r="GG25" s="432" t="s">
        <v>787</v>
      </c>
      <c r="GH25" s="432" t="s">
        <v>790</v>
      </c>
      <c r="GI25" s="432" t="s">
        <v>792</v>
      </c>
      <c r="GJ25" s="432" t="s">
        <v>793</v>
      </c>
      <c r="GK25" s="432" t="s">
        <v>795</v>
      </c>
      <c r="GL25" s="432" t="s">
        <v>796</v>
      </c>
      <c r="GM25" s="432" t="s">
        <v>798</v>
      </c>
      <c r="GN25" s="432" t="s">
        <v>800</v>
      </c>
      <c r="GO25" s="432" t="s">
        <v>801</v>
      </c>
      <c r="GP25" s="432" t="s">
        <v>803</v>
      </c>
      <c r="GQ25" s="432" t="s">
        <v>805</v>
      </c>
      <c r="GR25" s="432" t="s">
        <v>806</v>
      </c>
      <c r="GS25" s="432" t="s">
        <v>807</v>
      </c>
      <c r="GT25" s="432" t="s">
        <v>809</v>
      </c>
      <c r="GU25" s="432" t="s">
        <v>810</v>
      </c>
      <c r="GV25" s="432" t="s">
        <v>811</v>
      </c>
      <c r="GW25" s="432" t="s">
        <v>813</v>
      </c>
      <c r="GX25" s="432" t="s">
        <v>814</v>
      </c>
      <c r="GY25" s="432" t="s">
        <v>815</v>
      </c>
      <c r="GZ25" s="432" t="s">
        <v>817</v>
      </c>
      <c r="HA25" s="432" t="s">
        <v>818</v>
      </c>
      <c r="HB25" s="432" t="s">
        <v>820</v>
      </c>
      <c r="HC25" s="432" t="s">
        <v>822</v>
      </c>
      <c r="HD25" s="432" t="s">
        <v>824</v>
      </c>
      <c r="HE25" s="432" t="s">
        <v>825</v>
      </c>
      <c r="HF25" s="432" t="s">
        <v>827</v>
      </c>
      <c r="HG25" s="432" t="s">
        <v>828</v>
      </c>
      <c r="HH25" s="432" t="s">
        <v>830</v>
      </c>
      <c r="HI25" s="432" t="s">
        <v>832</v>
      </c>
      <c r="HJ25" s="432" t="s">
        <v>834</v>
      </c>
      <c r="HK25" s="432" t="s">
        <v>835</v>
      </c>
      <c r="HL25" s="432" t="s">
        <v>837</v>
      </c>
      <c r="HM25" s="432" t="s">
        <v>838</v>
      </c>
      <c r="HN25" s="432" t="s">
        <v>840</v>
      </c>
      <c r="HO25" s="432" t="s">
        <v>843</v>
      </c>
      <c r="HQ25" s="534"/>
    </row>
    <row r="26" spans="1:225" s="10" customFormat="1" ht="12.75" customHeight="1" x14ac:dyDescent="0.25">
      <c r="A26" s="339" t="s">
        <v>321</v>
      </c>
      <c r="B26" s="339" t="s">
        <v>322</v>
      </c>
      <c r="C26" s="345" t="s">
        <v>92</v>
      </c>
      <c r="D26" s="345" t="s">
        <v>92</v>
      </c>
      <c r="E26" s="345" t="s">
        <v>92</v>
      </c>
      <c r="F26" s="345" t="s">
        <v>92</v>
      </c>
      <c r="G26" s="345">
        <v>41400</v>
      </c>
      <c r="H26" s="345">
        <v>64065</v>
      </c>
      <c r="I26" s="345">
        <v>67165</v>
      </c>
      <c r="J26" s="345">
        <v>79531</v>
      </c>
      <c r="K26" s="345">
        <v>81322</v>
      </c>
      <c r="L26" s="345">
        <v>83542</v>
      </c>
      <c r="M26" s="345">
        <v>85977</v>
      </c>
      <c r="N26" s="345">
        <v>89323</v>
      </c>
      <c r="O26" s="345">
        <v>89754</v>
      </c>
      <c r="P26" s="347">
        <v>91991</v>
      </c>
      <c r="Q26" s="347">
        <v>87924</v>
      </c>
      <c r="R26" s="347">
        <v>41964</v>
      </c>
      <c r="S26" s="347">
        <v>66912</v>
      </c>
      <c r="T26" s="348">
        <v>70765</v>
      </c>
      <c r="U26" s="347">
        <v>76229</v>
      </c>
      <c r="V26" s="347">
        <v>72677</v>
      </c>
      <c r="W26" s="348">
        <v>83295</v>
      </c>
      <c r="X26" s="348">
        <v>77121</v>
      </c>
      <c r="Y26" s="347">
        <v>75865</v>
      </c>
      <c r="Z26" s="347">
        <v>85501</v>
      </c>
      <c r="AA26" s="347">
        <v>73398</v>
      </c>
      <c r="AB26" s="347">
        <v>77524</v>
      </c>
      <c r="AC26" s="347">
        <v>64777</v>
      </c>
      <c r="AD26" s="347">
        <v>68462</v>
      </c>
      <c r="AE26" s="347">
        <v>66217</v>
      </c>
      <c r="AF26" s="347">
        <v>69829</v>
      </c>
      <c r="AG26" s="347">
        <v>77374</v>
      </c>
      <c r="AH26" s="347">
        <v>72990</v>
      </c>
      <c r="AI26" s="347">
        <v>77688</v>
      </c>
      <c r="AJ26" s="347">
        <v>68454</v>
      </c>
      <c r="AK26" s="347">
        <v>71333</v>
      </c>
      <c r="AL26" s="347">
        <v>74607</v>
      </c>
      <c r="AM26" s="347">
        <v>80312</v>
      </c>
      <c r="AN26" s="347">
        <v>81910</v>
      </c>
      <c r="AO26" s="347">
        <v>69936</v>
      </c>
      <c r="AP26" s="347">
        <v>57958</v>
      </c>
      <c r="AQ26" s="347">
        <v>82572</v>
      </c>
      <c r="AR26" s="347">
        <v>83406</v>
      </c>
      <c r="AS26" s="347">
        <v>71870</v>
      </c>
      <c r="AT26" s="347">
        <v>82027</v>
      </c>
      <c r="AU26" s="347">
        <v>82073</v>
      </c>
      <c r="AV26" s="347">
        <v>73647</v>
      </c>
      <c r="AW26" s="347">
        <v>73191</v>
      </c>
      <c r="AX26" s="347">
        <v>82262</v>
      </c>
      <c r="AY26" s="347">
        <v>68095</v>
      </c>
      <c r="AZ26" s="347">
        <v>94664</v>
      </c>
      <c r="BA26" s="347">
        <v>73513</v>
      </c>
      <c r="BB26" s="347">
        <v>78551</v>
      </c>
      <c r="BC26" s="347">
        <v>71603</v>
      </c>
      <c r="BD26" s="347">
        <v>84185</v>
      </c>
      <c r="BE26" s="347">
        <v>76657</v>
      </c>
      <c r="BF26" s="347">
        <v>74680</v>
      </c>
      <c r="BG26" s="347">
        <v>88497</v>
      </c>
      <c r="BH26" s="347">
        <v>79136</v>
      </c>
      <c r="BI26" s="347">
        <v>78996</v>
      </c>
      <c r="BJ26" s="347">
        <v>77784</v>
      </c>
      <c r="BK26" s="347">
        <v>80938</v>
      </c>
      <c r="BL26" s="347">
        <v>84392</v>
      </c>
      <c r="BM26" s="347">
        <v>77422</v>
      </c>
      <c r="BN26" s="347">
        <v>67176</v>
      </c>
      <c r="BO26" s="347">
        <v>90113</v>
      </c>
      <c r="BP26" s="347">
        <v>81046</v>
      </c>
      <c r="BQ26" s="347">
        <v>80442</v>
      </c>
      <c r="BR26" s="347">
        <v>81089</v>
      </c>
      <c r="BS26" s="347">
        <v>81247</v>
      </c>
      <c r="BT26" s="347">
        <v>76483</v>
      </c>
      <c r="BU26" s="347">
        <v>76189</v>
      </c>
      <c r="BV26" s="347">
        <v>78828</v>
      </c>
      <c r="BW26" s="347">
        <v>76832</v>
      </c>
      <c r="BX26" s="347">
        <v>75007</v>
      </c>
      <c r="BY26" s="347">
        <v>69992</v>
      </c>
      <c r="BZ26" s="347">
        <v>74018</v>
      </c>
      <c r="CA26" s="347">
        <v>76305</v>
      </c>
      <c r="CB26" s="347">
        <v>76119</v>
      </c>
      <c r="CC26" s="347">
        <v>74018</v>
      </c>
      <c r="CD26" s="347">
        <v>75423</v>
      </c>
      <c r="CE26" s="347">
        <v>76029</v>
      </c>
      <c r="CF26" s="347">
        <v>78309</v>
      </c>
      <c r="CG26" s="347">
        <v>75330</v>
      </c>
      <c r="CH26" s="347">
        <v>75786</v>
      </c>
      <c r="CI26" s="347">
        <v>73929</v>
      </c>
      <c r="CJ26" s="347">
        <v>75574</v>
      </c>
      <c r="CK26" s="347">
        <v>67141</v>
      </c>
      <c r="CL26" s="347">
        <v>69461</v>
      </c>
      <c r="CM26" s="347">
        <v>68268</v>
      </c>
      <c r="CN26" s="347">
        <v>77631</v>
      </c>
      <c r="CO26" s="347">
        <v>69365</v>
      </c>
      <c r="CP26" s="347">
        <v>72477</v>
      </c>
      <c r="CQ26" s="347">
        <v>79816</v>
      </c>
      <c r="CR26" s="347">
        <v>72407</v>
      </c>
      <c r="CS26" s="347">
        <v>73153</v>
      </c>
      <c r="CT26" s="347">
        <v>73684</v>
      </c>
      <c r="CU26" s="347">
        <v>78512</v>
      </c>
      <c r="CV26" s="347">
        <v>76038</v>
      </c>
      <c r="CW26" s="347">
        <v>66758</v>
      </c>
      <c r="CX26" s="347">
        <v>68837</v>
      </c>
      <c r="CY26" s="347">
        <v>69014</v>
      </c>
      <c r="CZ26" s="347">
        <v>63041</v>
      </c>
      <c r="DA26" s="347">
        <v>61371</v>
      </c>
      <c r="DB26" s="347">
        <v>61716</v>
      </c>
      <c r="DC26" s="347">
        <v>61252</v>
      </c>
      <c r="DD26" s="347">
        <v>60043</v>
      </c>
      <c r="DE26" s="347">
        <v>58929</v>
      </c>
      <c r="DF26" s="347">
        <v>63280</v>
      </c>
      <c r="DG26" s="347">
        <v>63190</v>
      </c>
      <c r="DH26" s="347">
        <v>63402</v>
      </c>
      <c r="DI26" s="347">
        <v>59949</v>
      </c>
      <c r="DJ26" s="347">
        <v>59854</v>
      </c>
      <c r="DK26" s="347">
        <v>64771</v>
      </c>
      <c r="DL26" s="347">
        <v>65426</v>
      </c>
      <c r="DM26" s="347">
        <v>63761</v>
      </c>
      <c r="DN26" s="347">
        <v>60908</v>
      </c>
      <c r="DO26" s="347">
        <v>64804</v>
      </c>
      <c r="DP26" s="347">
        <v>65750</v>
      </c>
      <c r="DQ26" s="347">
        <v>66428</v>
      </c>
      <c r="DR26" s="347">
        <v>64783</v>
      </c>
      <c r="DS26" s="347">
        <v>63296</v>
      </c>
      <c r="DT26" s="347">
        <v>69253</v>
      </c>
      <c r="DU26" s="347">
        <v>66128</v>
      </c>
      <c r="DV26" s="347">
        <v>64346</v>
      </c>
      <c r="DW26" s="347">
        <v>69707</v>
      </c>
      <c r="DX26" s="347">
        <v>72411</v>
      </c>
      <c r="DY26" s="347">
        <v>75833</v>
      </c>
      <c r="DZ26" s="347">
        <v>77062</v>
      </c>
      <c r="EA26" s="347">
        <v>76768</v>
      </c>
      <c r="EB26" s="347">
        <v>77493</v>
      </c>
      <c r="EC26" s="347">
        <v>63735</v>
      </c>
      <c r="ED26" s="347">
        <v>75055</v>
      </c>
      <c r="EE26" s="347">
        <v>78776</v>
      </c>
      <c r="EF26" s="347">
        <v>79135</v>
      </c>
      <c r="EG26" s="347">
        <v>72969</v>
      </c>
      <c r="EH26" s="347">
        <v>73042</v>
      </c>
      <c r="EI26" s="347">
        <v>77894</v>
      </c>
      <c r="EJ26" s="347">
        <v>62737</v>
      </c>
      <c r="EK26" s="347">
        <v>75525</v>
      </c>
      <c r="EL26" s="347">
        <v>77229</v>
      </c>
      <c r="EM26" s="347">
        <v>78512</v>
      </c>
      <c r="EN26" s="347">
        <v>78229</v>
      </c>
      <c r="EO26" s="347">
        <v>74951</v>
      </c>
      <c r="EP26" s="347">
        <v>78368</v>
      </c>
      <c r="EQ26" s="347">
        <v>81811</v>
      </c>
      <c r="ER26" s="347">
        <v>79639</v>
      </c>
      <c r="ES26" s="347">
        <v>70446</v>
      </c>
      <c r="ET26" s="347">
        <v>77693</v>
      </c>
      <c r="EU26" s="347">
        <v>81712</v>
      </c>
      <c r="EV26" s="347">
        <v>79501</v>
      </c>
      <c r="EW26" s="347">
        <v>82116</v>
      </c>
      <c r="EX26" s="347">
        <v>81876</v>
      </c>
      <c r="EY26" s="347">
        <v>83043</v>
      </c>
      <c r="EZ26" s="347">
        <v>81142</v>
      </c>
      <c r="FA26" s="347">
        <v>83085</v>
      </c>
      <c r="FB26" s="347">
        <v>85426</v>
      </c>
      <c r="FC26" s="347">
        <v>86231</v>
      </c>
      <c r="FD26" s="347">
        <v>85285</v>
      </c>
      <c r="FE26" s="347">
        <v>80410</v>
      </c>
      <c r="FF26" s="347">
        <v>84334</v>
      </c>
      <c r="FG26" s="347">
        <v>78796</v>
      </c>
      <c r="FH26" s="347">
        <v>73959</v>
      </c>
      <c r="FI26" s="347">
        <v>76200</v>
      </c>
      <c r="FJ26" s="347">
        <v>79409</v>
      </c>
      <c r="FK26" s="347">
        <v>81546</v>
      </c>
      <c r="FL26" s="347">
        <v>83361</v>
      </c>
      <c r="FM26" s="347">
        <v>83213</v>
      </c>
      <c r="FN26" s="347">
        <v>84437</v>
      </c>
      <c r="FO26" s="347">
        <v>84089</v>
      </c>
      <c r="FP26" s="347">
        <v>87736</v>
      </c>
      <c r="FQ26" s="347">
        <v>76021</v>
      </c>
      <c r="FR26" s="347">
        <v>82037</v>
      </c>
      <c r="FS26" s="347">
        <v>84923</v>
      </c>
      <c r="FT26" s="347">
        <v>86273</v>
      </c>
      <c r="FU26" s="347">
        <v>70191</v>
      </c>
      <c r="FV26" s="347">
        <v>86279</v>
      </c>
      <c r="FW26" s="347">
        <v>87845</v>
      </c>
      <c r="FX26" s="347">
        <v>88814</v>
      </c>
      <c r="FY26" s="347">
        <v>87415</v>
      </c>
      <c r="FZ26" s="347">
        <v>88267</v>
      </c>
      <c r="GA26" s="347">
        <v>90928</v>
      </c>
      <c r="GB26" s="347">
        <v>92506</v>
      </c>
      <c r="GC26" s="347">
        <v>83515</v>
      </c>
      <c r="GD26" s="347">
        <v>88079</v>
      </c>
      <c r="GE26" s="347">
        <v>78694</v>
      </c>
      <c r="GF26" s="347">
        <v>91840</v>
      </c>
      <c r="GG26" s="347">
        <v>89972</v>
      </c>
      <c r="GH26" s="347">
        <v>79094</v>
      </c>
      <c r="GI26" s="347">
        <v>92271</v>
      </c>
      <c r="GJ26" s="347">
        <v>92729</v>
      </c>
      <c r="GK26" s="347">
        <v>94269</v>
      </c>
      <c r="GL26" s="347">
        <v>92114</v>
      </c>
      <c r="GM26" s="347">
        <v>93481</v>
      </c>
      <c r="GN26" s="347">
        <v>94818</v>
      </c>
      <c r="GO26" s="347">
        <v>72906</v>
      </c>
      <c r="GP26" s="347">
        <v>89308</v>
      </c>
      <c r="GQ26" s="347">
        <v>96791</v>
      </c>
      <c r="GR26" s="347">
        <v>74113</v>
      </c>
      <c r="GS26" s="347">
        <v>80615</v>
      </c>
      <c r="GT26" s="347">
        <v>94003</v>
      </c>
      <c r="GU26" s="347">
        <v>94587</v>
      </c>
      <c r="GV26" s="347">
        <v>90827</v>
      </c>
      <c r="GW26" s="347">
        <v>90899</v>
      </c>
      <c r="GX26" s="347">
        <v>75543</v>
      </c>
      <c r="GY26" s="347">
        <v>94180</v>
      </c>
      <c r="GZ26" s="347">
        <v>98062</v>
      </c>
      <c r="HA26" s="347">
        <v>89333</v>
      </c>
      <c r="HB26" s="347">
        <v>95195</v>
      </c>
      <c r="HC26" s="347">
        <v>99668</v>
      </c>
      <c r="HD26" s="347">
        <v>98336</v>
      </c>
      <c r="HE26" s="347">
        <v>90433</v>
      </c>
      <c r="HF26" s="347">
        <v>96332</v>
      </c>
      <c r="HG26" s="347">
        <v>97204</v>
      </c>
      <c r="HH26" s="347">
        <v>96960</v>
      </c>
      <c r="HI26" s="347">
        <v>83528</v>
      </c>
      <c r="HJ26" s="347">
        <v>99335</v>
      </c>
      <c r="HK26" s="347">
        <v>98245</v>
      </c>
      <c r="HL26" s="347">
        <v>102941</v>
      </c>
      <c r="HM26" s="347">
        <v>90482</v>
      </c>
      <c r="HN26" s="347">
        <v>97339</v>
      </c>
      <c r="HO26" s="347">
        <v>99676</v>
      </c>
    </row>
    <row r="27" spans="1:225" s="10" customFormat="1" ht="12.75" customHeight="1" x14ac:dyDescent="0.25">
      <c r="A27" s="340" t="s">
        <v>582</v>
      </c>
      <c r="B27" s="340" t="s">
        <v>582</v>
      </c>
      <c r="C27" s="349" t="s">
        <v>92</v>
      </c>
      <c r="D27" s="349" t="s">
        <v>92</v>
      </c>
      <c r="E27" s="349" t="s">
        <v>92</v>
      </c>
      <c r="F27" s="349" t="s">
        <v>92</v>
      </c>
      <c r="G27" s="349">
        <v>17190</v>
      </c>
      <c r="H27" s="349">
        <v>17368</v>
      </c>
      <c r="I27" s="349">
        <v>16883</v>
      </c>
      <c r="J27" s="349">
        <v>22335</v>
      </c>
      <c r="K27" s="349">
        <v>22428</v>
      </c>
      <c r="L27" s="349">
        <v>23272</v>
      </c>
      <c r="M27" s="349">
        <v>23235</v>
      </c>
      <c r="N27" s="349">
        <v>23241</v>
      </c>
      <c r="O27" s="349">
        <v>23814</v>
      </c>
      <c r="P27" s="350">
        <v>23357</v>
      </c>
      <c r="Q27" s="350">
        <v>23755</v>
      </c>
      <c r="R27" s="350">
        <v>8406</v>
      </c>
      <c r="S27" s="350">
        <v>18455</v>
      </c>
      <c r="T27" s="351">
        <v>19982</v>
      </c>
      <c r="U27" s="350">
        <v>21110</v>
      </c>
      <c r="V27" s="350">
        <v>20215</v>
      </c>
      <c r="W27" s="351">
        <v>21938</v>
      </c>
      <c r="X27" s="351">
        <v>20389</v>
      </c>
      <c r="Y27" s="350">
        <v>21535</v>
      </c>
      <c r="Z27" s="350">
        <v>21363</v>
      </c>
      <c r="AA27" s="350">
        <v>20903</v>
      </c>
      <c r="AB27" s="350">
        <v>21336</v>
      </c>
      <c r="AC27" s="350">
        <v>19638</v>
      </c>
      <c r="AD27" s="350">
        <v>20905</v>
      </c>
      <c r="AE27" s="350">
        <v>19220</v>
      </c>
      <c r="AF27" s="350">
        <v>19583</v>
      </c>
      <c r="AG27" s="350">
        <v>18843</v>
      </c>
      <c r="AH27" s="350">
        <v>19536</v>
      </c>
      <c r="AI27" s="350">
        <v>18920</v>
      </c>
      <c r="AJ27" s="350">
        <v>18057</v>
      </c>
      <c r="AK27" s="350">
        <v>18602</v>
      </c>
      <c r="AL27" s="350">
        <v>18678</v>
      </c>
      <c r="AM27" s="350">
        <v>19830</v>
      </c>
      <c r="AN27" s="350">
        <v>20056</v>
      </c>
      <c r="AO27" s="350">
        <v>18222</v>
      </c>
      <c r="AP27" s="350">
        <v>10306</v>
      </c>
      <c r="AQ27" s="350">
        <v>20048</v>
      </c>
      <c r="AR27" s="350">
        <v>20005</v>
      </c>
      <c r="AS27" s="350">
        <v>18896</v>
      </c>
      <c r="AT27" s="350">
        <v>19468</v>
      </c>
      <c r="AU27" s="350">
        <v>18864</v>
      </c>
      <c r="AV27" s="350">
        <v>18220</v>
      </c>
      <c r="AW27" s="350">
        <v>19774</v>
      </c>
      <c r="AX27" s="350">
        <v>19440</v>
      </c>
      <c r="AY27" s="350">
        <v>19581</v>
      </c>
      <c r="AZ27" s="350">
        <v>19540</v>
      </c>
      <c r="BA27" s="350">
        <v>17880</v>
      </c>
      <c r="BB27" s="350">
        <v>19389</v>
      </c>
      <c r="BC27" s="350">
        <v>20091</v>
      </c>
      <c r="BD27" s="350">
        <v>19634</v>
      </c>
      <c r="BE27" s="350">
        <v>19764</v>
      </c>
      <c r="BF27" s="350">
        <v>18986</v>
      </c>
      <c r="BG27" s="350">
        <v>18992</v>
      </c>
      <c r="BH27" s="350">
        <v>18919</v>
      </c>
      <c r="BI27" s="350">
        <v>17989</v>
      </c>
      <c r="BJ27" s="350">
        <v>17971</v>
      </c>
      <c r="BK27" s="350">
        <v>18489</v>
      </c>
      <c r="BL27" s="350">
        <v>17751</v>
      </c>
      <c r="BM27" s="350">
        <v>17608</v>
      </c>
      <c r="BN27" s="350">
        <v>9862</v>
      </c>
      <c r="BO27" s="350">
        <v>18420</v>
      </c>
      <c r="BP27" s="350">
        <v>17265</v>
      </c>
      <c r="BQ27" s="350">
        <v>17773</v>
      </c>
      <c r="BR27" s="350">
        <v>17713</v>
      </c>
      <c r="BS27" s="350">
        <v>17024</v>
      </c>
      <c r="BT27" s="350">
        <v>16116</v>
      </c>
      <c r="BU27" s="350">
        <v>16818</v>
      </c>
      <c r="BV27" s="350">
        <v>17080</v>
      </c>
      <c r="BW27" s="350">
        <v>17089</v>
      </c>
      <c r="BX27" s="350">
        <v>16009</v>
      </c>
      <c r="BY27" s="350">
        <v>14927</v>
      </c>
      <c r="BZ27" s="350">
        <v>15624</v>
      </c>
      <c r="CA27" s="350">
        <v>15708</v>
      </c>
      <c r="CB27" s="350">
        <v>15745</v>
      </c>
      <c r="CC27" s="350">
        <v>15268</v>
      </c>
      <c r="CD27" s="350">
        <v>15389</v>
      </c>
      <c r="CE27" s="350">
        <v>15503</v>
      </c>
      <c r="CF27" s="350">
        <v>15431</v>
      </c>
      <c r="CG27" s="350">
        <v>15371</v>
      </c>
      <c r="CH27" s="350">
        <v>15349</v>
      </c>
      <c r="CI27" s="350">
        <v>15403</v>
      </c>
      <c r="CJ27" s="350">
        <v>15535</v>
      </c>
      <c r="CK27" s="350">
        <v>14332</v>
      </c>
      <c r="CL27" s="350">
        <v>20481</v>
      </c>
      <c r="CM27" s="350">
        <v>20293</v>
      </c>
      <c r="CN27" s="350">
        <v>20154</v>
      </c>
      <c r="CO27" s="350">
        <v>20229</v>
      </c>
      <c r="CP27" s="350">
        <v>19978</v>
      </c>
      <c r="CQ27" s="350">
        <v>20399</v>
      </c>
      <c r="CR27" s="350">
        <v>20020</v>
      </c>
      <c r="CS27" s="350">
        <v>20333</v>
      </c>
      <c r="CT27" s="350">
        <v>20480</v>
      </c>
      <c r="CU27" s="350">
        <v>20157</v>
      </c>
      <c r="CV27" s="350">
        <v>20607</v>
      </c>
      <c r="CW27" s="350">
        <v>19772</v>
      </c>
      <c r="CX27" s="350">
        <v>19734</v>
      </c>
      <c r="CY27" s="350">
        <v>20000</v>
      </c>
      <c r="CZ27" s="350">
        <v>14004</v>
      </c>
      <c r="DA27" s="350">
        <v>13484</v>
      </c>
      <c r="DB27" s="350">
        <v>13655</v>
      </c>
      <c r="DC27" s="350">
        <v>13513</v>
      </c>
      <c r="DD27" s="350">
        <v>13469</v>
      </c>
      <c r="DE27" s="350">
        <v>13655</v>
      </c>
      <c r="DF27" s="350">
        <v>13807</v>
      </c>
      <c r="DG27" s="350">
        <v>13752</v>
      </c>
      <c r="DH27" s="350">
        <v>14179</v>
      </c>
      <c r="DI27" s="350">
        <v>12980</v>
      </c>
      <c r="DJ27" s="350">
        <v>13662</v>
      </c>
      <c r="DK27" s="350">
        <v>13906</v>
      </c>
      <c r="DL27" s="350">
        <v>14150</v>
      </c>
      <c r="DM27" s="350">
        <v>13888</v>
      </c>
      <c r="DN27" s="350">
        <v>13918</v>
      </c>
      <c r="DO27" s="350">
        <v>13773</v>
      </c>
      <c r="DP27" s="350">
        <v>13750</v>
      </c>
      <c r="DQ27" s="350">
        <v>13840</v>
      </c>
      <c r="DR27" s="350">
        <v>13896</v>
      </c>
      <c r="DS27" s="350">
        <v>14009</v>
      </c>
      <c r="DT27" s="350">
        <v>14052</v>
      </c>
      <c r="DU27" s="350">
        <v>13482</v>
      </c>
      <c r="DV27" s="350">
        <v>14020</v>
      </c>
      <c r="DW27" s="350">
        <v>14197</v>
      </c>
      <c r="DX27" s="350">
        <v>19209</v>
      </c>
      <c r="DY27" s="350">
        <v>19033</v>
      </c>
      <c r="DZ27" s="350">
        <v>20161</v>
      </c>
      <c r="EA27" s="350">
        <v>18801</v>
      </c>
      <c r="EB27" s="350">
        <v>20132</v>
      </c>
      <c r="EC27" s="350">
        <v>13058</v>
      </c>
      <c r="ED27" s="350">
        <v>20471</v>
      </c>
      <c r="EE27" s="350">
        <v>20730</v>
      </c>
      <c r="EF27" s="350">
        <v>21005</v>
      </c>
      <c r="EG27" s="350">
        <v>20420</v>
      </c>
      <c r="EH27" s="350">
        <v>18964</v>
      </c>
      <c r="EI27" s="350">
        <v>19335</v>
      </c>
      <c r="EJ27" s="350">
        <v>11866</v>
      </c>
      <c r="EK27" s="350">
        <v>19095</v>
      </c>
      <c r="EL27" s="350">
        <v>19305</v>
      </c>
      <c r="EM27" s="350">
        <v>19155</v>
      </c>
      <c r="EN27" s="350">
        <v>19003</v>
      </c>
      <c r="EO27" s="350">
        <v>19174</v>
      </c>
      <c r="EP27" s="350">
        <v>19418</v>
      </c>
      <c r="EQ27" s="350">
        <v>20482</v>
      </c>
      <c r="ER27" s="350">
        <v>20935</v>
      </c>
      <c r="ES27" s="350">
        <v>19898</v>
      </c>
      <c r="ET27" s="350">
        <v>20635</v>
      </c>
      <c r="EU27" s="350">
        <v>20033</v>
      </c>
      <c r="EV27" s="350">
        <v>19205</v>
      </c>
      <c r="EW27" s="350">
        <v>20072</v>
      </c>
      <c r="EX27" s="350">
        <v>20480</v>
      </c>
      <c r="EY27" s="350">
        <v>20093</v>
      </c>
      <c r="EZ27" s="350">
        <v>19490</v>
      </c>
      <c r="FA27" s="350">
        <v>20184</v>
      </c>
      <c r="FB27" s="350">
        <v>20949</v>
      </c>
      <c r="FC27" s="350">
        <v>20830</v>
      </c>
      <c r="FD27" s="350">
        <v>19902</v>
      </c>
      <c r="FE27" s="350">
        <v>19657</v>
      </c>
      <c r="FF27" s="350">
        <v>20379</v>
      </c>
      <c r="FG27" s="350">
        <v>19415</v>
      </c>
      <c r="FH27" s="350">
        <v>14144</v>
      </c>
      <c r="FI27" s="350">
        <v>18288</v>
      </c>
      <c r="FJ27" s="350">
        <v>16814</v>
      </c>
      <c r="FK27" s="350">
        <v>18906</v>
      </c>
      <c r="FL27" s="350">
        <v>21139</v>
      </c>
      <c r="FM27" s="350">
        <v>21328</v>
      </c>
      <c r="FN27" s="350">
        <v>19879</v>
      </c>
      <c r="FO27" s="350">
        <v>19801</v>
      </c>
      <c r="FP27" s="350">
        <v>21946</v>
      </c>
      <c r="FQ27" s="350">
        <v>19314</v>
      </c>
      <c r="FR27" s="350">
        <v>19888</v>
      </c>
      <c r="FS27" s="350">
        <v>20094</v>
      </c>
      <c r="FT27" s="350">
        <v>21800</v>
      </c>
      <c r="FU27" s="350">
        <v>14279</v>
      </c>
      <c r="FV27" s="350">
        <v>20100</v>
      </c>
      <c r="FW27" s="350">
        <v>22260</v>
      </c>
      <c r="FX27" s="350">
        <v>21728</v>
      </c>
      <c r="FY27" s="350">
        <v>22034</v>
      </c>
      <c r="FZ27" s="350">
        <v>21125</v>
      </c>
      <c r="GA27" s="350">
        <v>22327</v>
      </c>
      <c r="GB27" s="350">
        <v>21559</v>
      </c>
      <c r="GC27" s="350">
        <v>21842</v>
      </c>
      <c r="GD27" s="350">
        <v>21261</v>
      </c>
      <c r="GE27" s="350">
        <v>16167</v>
      </c>
      <c r="GF27" s="350">
        <v>22534</v>
      </c>
      <c r="GG27" s="350">
        <v>24510</v>
      </c>
      <c r="GH27" s="350">
        <v>17380</v>
      </c>
      <c r="GI27" s="350">
        <v>24883</v>
      </c>
      <c r="GJ27" s="350">
        <v>23388</v>
      </c>
      <c r="GK27" s="350">
        <v>25255</v>
      </c>
      <c r="GL27" s="350">
        <v>24964</v>
      </c>
      <c r="GM27" s="350">
        <v>25074</v>
      </c>
      <c r="GN27" s="350">
        <v>25469</v>
      </c>
      <c r="GO27" s="350">
        <v>14982</v>
      </c>
      <c r="GP27" s="350">
        <v>23136</v>
      </c>
      <c r="GQ27" s="350">
        <v>25248</v>
      </c>
      <c r="GR27" s="350">
        <v>11681</v>
      </c>
      <c r="GS27" s="350">
        <v>17631</v>
      </c>
      <c r="GT27" s="350">
        <v>24888</v>
      </c>
      <c r="GU27" s="350">
        <v>24175</v>
      </c>
      <c r="GV27" s="350">
        <v>18992</v>
      </c>
      <c r="GW27" s="350">
        <v>21752</v>
      </c>
      <c r="GX27" s="350">
        <v>12699</v>
      </c>
      <c r="GY27" s="350">
        <v>21284</v>
      </c>
      <c r="GZ27" s="350">
        <v>22441</v>
      </c>
      <c r="HA27" s="350">
        <v>19618</v>
      </c>
      <c r="HB27" s="350">
        <v>22157</v>
      </c>
      <c r="HC27" s="350">
        <v>22548</v>
      </c>
      <c r="HD27" s="350">
        <v>22323</v>
      </c>
      <c r="HE27" s="350">
        <v>19380</v>
      </c>
      <c r="HF27" s="350">
        <v>22395</v>
      </c>
      <c r="HG27" s="350">
        <v>20825</v>
      </c>
      <c r="HH27" s="350">
        <v>20993</v>
      </c>
      <c r="HI27" s="350">
        <v>14984</v>
      </c>
      <c r="HJ27" s="350">
        <v>21234</v>
      </c>
      <c r="HK27" s="350">
        <v>21331</v>
      </c>
      <c r="HL27" s="350">
        <v>23352</v>
      </c>
      <c r="HM27" s="350">
        <v>20317</v>
      </c>
      <c r="HN27" s="350">
        <v>22456</v>
      </c>
      <c r="HO27" s="526">
        <v>23448</v>
      </c>
    </row>
    <row r="28" spans="1:225" s="10" customFormat="1" ht="12.75" customHeight="1" x14ac:dyDescent="0.25">
      <c r="A28" s="341" t="s">
        <v>69</v>
      </c>
      <c r="B28" s="341" t="s">
        <v>69</v>
      </c>
      <c r="C28" s="352">
        <v>0</v>
      </c>
      <c r="D28" s="352">
        <v>0</v>
      </c>
      <c r="E28" s="352" t="s">
        <v>92</v>
      </c>
      <c r="F28" s="352" t="s">
        <v>92</v>
      </c>
      <c r="G28" s="352">
        <v>421</v>
      </c>
      <c r="H28" s="352">
        <v>622</v>
      </c>
      <c r="I28" s="352">
        <v>875</v>
      </c>
      <c r="J28" s="352">
        <v>3659</v>
      </c>
      <c r="K28" s="352">
        <v>3792</v>
      </c>
      <c r="L28" s="352">
        <v>4052</v>
      </c>
      <c r="M28" s="352">
        <v>4271</v>
      </c>
      <c r="N28" s="352">
        <v>4349</v>
      </c>
      <c r="O28" s="352">
        <v>4987</v>
      </c>
      <c r="P28" s="352">
        <v>4583</v>
      </c>
      <c r="Q28" s="352">
        <v>4592</v>
      </c>
      <c r="R28" s="352">
        <v>2045</v>
      </c>
      <c r="S28" s="352">
        <v>2570</v>
      </c>
      <c r="T28" s="353">
        <v>2765</v>
      </c>
      <c r="U28" s="352">
        <v>5804</v>
      </c>
      <c r="V28" s="352">
        <v>3141</v>
      </c>
      <c r="W28" s="353">
        <v>6556</v>
      </c>
      <c r="X28" s="353">
        <v>6683</v>
      </c>
      <c r="Y28" s="352">
        <v>3981</v>
      </c>
      <c r="Z28" s="352">
        <v>6835</v>
      </c>
      <c r="AA28" s="352">
        <v>4080</v>
      </c>
      <c r="AB28" s="352">
        <v>4175</v>
      </c>
      <c r="AC28" s="352">
        <v>3675</v>
      </c>
      <c r="AD28" s="352">
        <v>3957</v>
      </c>
      <c r="AE28" s="352">
        <v>3966</v>
      </c>
      <c r="AF28" s="352">
        <v>4040</v>
      </c>
      <c r="AG28" s="352">
        <v>6814</v>
      </c>
      <c r="AH28" s="352">
        <v>4138</v>
      </c>
      <c r="AI28" s="352">
        <v>6812</v>
      </c>
      <c r="AJ28" s="352">
        <v>3889</v>
      </c>
      <c r="AK28" s="352">
        <v>4101</v>
      </c>
      <c r="AL28" s="352">
        <v>4151</v>
      </c>
      <c r="AM28" s="352">
        <v>7335</v>
      </c>
      <c r="AN28" s="352">
        <v>7500</v>
      </c>
      <c r="AO28" s="352">
        <v>4177</v>
      </c>
      <c r="AP28" s="352">
        <v>7675</v>
      </c>
      <c r="AQ28" s="352">
        <v>7962</v>
      </c>
      <c r="AR28" s="352">
        <v>8010</v>
      </c>
      <c r="AS28" s="352">
        <v>4584</v>
      </c>
      <c r="AT28" s="352">
        <v>7909</v>
      </c>
      <c r="AU28" s="352">
        <v>8026</v>
      </c>
      <c r="AV28" s="352">
        <v>5335</v>
      </c>
      <c r="AW28" s="352">
        <v>5389</v>
      </c>
      <c r="AX28" s="352">
        <v>7878</v>
      </c>
      <c r="AY28" s="352">
        <v>6024</v>
      </c>
      <c r="AZ28" s="352">
        <v>6205</v>
      </c>
      <c r="BA28" s="352">
        <v>7856</v>
      </c>
      <c r="BB28" s="352">
        <v>8532</v>
      </c>
      <c r="BC28" s="352">
        <v>6177</v>
      </c>
      <c r="BD28" s="352">
        <v>10093</v>
      </c>
      <c r="BE28" s="352">
        <v>7518</v>
      </c>
      <c r="BF28" s="352">
        <v>7641</v>
      </c>
      <c r="BG28" s="352">
        <v>10156</v>
      </c>
      <c r="BH28" s="352">
        <v>6304</v>
      </c>
      <c r="BI28" s="352">
        <v>7237</v>
      </c>
      <c r="BJ28" s="352">
        <v>7159</v>
      </c>
      <c r="BK28" s="352">
        <v>7188</v>
      </c>
      <c r="BL28" s="352">
        <v>7473</v>
      </c>
      <c r="BM28" s="352">
        <v>7853</v>
      </c>
      <c r="BN28" s="352">
        <v>9532</v>
      </c>
      <c r="BO28" s="352">
        <v>9507</v>
      </c>
      <c r="BP28" s="352">
        <v>7159</v>
      </c>
      <c r="BQ28" s="352">
        <v>7301</v>
      </c>
      <c r="BR28" s="352">
        <v>7375</v>
      </c>
      <c r="BS28" s="352">
        <v>7235</v>
      </c>
      <c r="BT28" s="352">
        <v>7392</v>
      </c>
      <c r="BU28" s="352">
        <v>7274</v>
      </c>
      <c r="BV28" s="352">
        <v>7270</v>
      </c>
      <c r="BW28" s="352">
        <v>7316</v>
      </c>
      <c r="BX28" s="352">
        <v>7393</v>
      </c>
      <c r="BY28" s="352">
        <v>7115</v>
      </c>
      <c r="BZ28" s="352">
        <v>7415</v>
      </c>
      <c r="CA28" s="352">
        <v>7487</v>
      </c>
      <c r="CB28" s="352">
        <v>7507</v>
      </c>
      <c r="CC28" s="352">
        <v>7376</v>
      </c>
      <c r="CD28" s="352">
        <v>7371</v>
      </c>
      <c r="CE28" s="352">
        <v>7510</v>
      </c>
      <c r="CF28" s="352">
        <v>7309</v>
      </c>
      <c r="CG28" s="352">
        <v>7440</v>
      </c>
      <c r="CH28" s="352">
        <v>7356</v>
      </c>
      <c r="CI28" s="352">
        <v>7434</v>
      </c>
      <c r="CJ28" s="352">
        <v>7687</v>
      </c>
      <c r="CK28" s="352">
        <v>7697</v>
      </c>
      <c r="CL28" s="352">
        <v>5920</v>
      </c>
      <c r="CM28" s="352">
        <v>6120</v>
      </c>
      <c r="CN28" s="352">
        <v>7939</v>
      </c>
      <c r="CO28" s="352">
        <v>6605</v>
      </c>
      <c r="CP28" s="352">
        <v>6516</v>
      </c>
      <c r="CQ28" s="352">
        <v>8597</v>
      </c>
      <c r="CR28" s="352">
        <v>6621</v>
      </c>
      <c r="CS28" s="352">
        <v>7216</v>
      </c>
      <c r="CT28" s="352">
        <v>7378</v>
      </c>
      <c r="CU28" s="352">
        <v>9390</v>
      </c>
      <c r="CV28" s="352">
        <v>8207</v>
      </c>
      <c r="CW28" s="352">
        <v>7214</v>
      </c>
      <c r="CX28" s="352">
        <v>7807</v>
      </c>
      <c r="CY28" s="352">
        <v>7418</v>
      </c>
      <c r="CZ28" s="352">
        <v>6922</v>
      </c>
      <c r="DA28" s="352">
        <v>6616</v>
      </c>
      <c r="DB28" s="352">
        <v>7134</v>
      </c>
      <c r="DC28" s="352">
        <v>7190</v>
      </c>
      <c r="DD28" s="352">
        <v>7226</v>
      </c>
      <c r="DE28" s="352">
        <v>7429</v>
      </c>
      <c r="DF28" s="352">
        <v>7619</v>
      </c>
      <c r="DG28" s="352">
        <v>7653</v>
      </c>
      <c r="DH28" s="352">
        <v>7800</v>
      </c>
      <c r="DI28" s="352">
        <v>7083</v>
      </c>
      <c r="DJ28" s="352">
        <v>7526</v>
      </c>
      <c r="DK28" s="352">
        <v>7666</v>
      </c>
      <c r="DL28" s="352">
        <v>7706</v>
      </c>
      <c r="DM28" s="352">
        <v>7564</v>
      </c>
      <c r="DN28" s="352">
        <v>7695</v>
      </c>
      <c r="DO28" s="352">
        <v>7590</v>
      </c>
      <c r="DP28" s="352">
        <v>7645</v>
      </c>
      <c r="DQ28" s="352">
        <v>7767</v>
      </c>
      <c r="DR28" s="352">
        <v>7614</v>
      </c>
      <c r="DS28" s="352">
        <v>7736</v>
      </c>
      <c r="DT28" s="352">
        <v>7845</v>
      </c>
      <c r="DU28" s="352">
        <v>7252</v>
      </c>
      <c r="DV28" s="352">
        <v>8192</v>
      </c>
      <c r="DW28" s="352">
        <v>8723</v>
      </c>
      <c r="DX28" s="352">
        <v>8738</v>
      </c>
      <c r="DY28" s="352">
        <v>9207</v>
      </c>
      <c r="DZ28" s="352">
        <v>9335</v>
      </c>
      <c r="EA28" s="352">
        <v>9426</v>
      </c>
      <c r="EB28" s="352">
        <v>9722</v>
      </c>
      <c r="EC28" s="352">
        <v>9796</v>
      </c>
      <c r="ED28" s="352">
        <v>9842</v>
      </c>
      <c r="EE28" s="352">
        <v>10074</v>
      </c>
      <c r="EF28" s="352">
        <v>10214</v>
      </c>
      <c r="EG28" s="352">
        <v>9615</v>
      </c>
      <c r="EH28" s="352">
        <v>10065</v>
      </c>
      <c r="EI28" s="352">
        <v>10217</v>
      </c>
      <c r="EJ28" s="352">
        <v>10232</v>
      </c>
      <c r="EK28" s="352">
        <v>10296</v>
      </c>
      <c r="EL28" s="352">
        <v>10289</v>
      </c>
      <c r="EM28" s="352">
        <v>10646</v>
      </c>
      <c r="EN28" s="352">
        <v>10922</v>
      </c>
      <c r="EO28" s="352">
        <v>10905</v>
      </c>
      <c r="EP28" s="352">
        <v>11459</v>
      </c>
      <c r="EQ28" s="352">
        <v>12077</v>
      </c>
      <c r="ER28" s="352">
        <v>12367</v>
      </c>
      <c r="ES28" s="352">
        <v>11796</v>
      </c>
      <c r="ET28" s="352">
        <v>12511</v>
      </c>
      <c r="EU28" s="352">
        <v>12885</v>
      </c>
      <c r="EV28" s="352">
        <v>13476</v>
      </c>
      <c r="EW28" s="352">
        <v>13522</v>
      </c>
      <c r="EX28" s="352">
        <v>13291</v>
      </c>
      <c r="EY28" s="352">
        <v>13821</v>
      </c>
      <c r="EZ28" s="352">
        <v>13870</v>
      </c>
      <c r="FA28" s="352">
        <v>14039</v>
      </c>
      <c r="FB28" s="352">
        <v>14355</v>
      </c>
      <c r="FC28" s="352">
        <v>14106</v>
      </c>
      <c r="FD28" s="352">
        <v>14598</v>
      </c>
      <c r="FE28" s="352">
        <v>14223</v>
      </c>
      <c r="FF28" s="352">
        <v>13955</v>
      </c>
      <c r="FG28" s="352">
        <v>13959</v>
      </c>
      <c r="FH28" s="352">
        <v>13842</v>
      </c>
      <c r="FI28" s="352">
        <v>13665</v>
      </c>
      <c r="FJ28" s="352">
        <v>14629</v>
      </c>
      <c r="FK28" s="352">
        <v>14116</v>
      </c>
      <c r="FL28" s="352">
        <v>14098</v>
      </c>
      <c r="FM28" s="352">
        <v>14131</v>
      </c>
      <c r="FN28" s="352">
        <v>14076</v>
      </c>
      <c r="FO28" s="352">
        <v>13935</v>
      </c>
      <c r="FP28" s="352">
        <v>14027</v>
      </c>
      <c r="FQ28" s="352">
        <v>13203</v>
      </c>
      <c r="FR28" s="352">
        <v>13481</v>
      </c>
      <c r="FS28" s="352">
        <v>14448</v>
      </c>
      <c r="FT28" s="352">
        <v>14395</v>
      </c>
      <c r="FU28" s="352">
        <v>15075</v>
      </c>
      <c r="FV28" s="352">
        <v>15605</v>
      </c>
      <c r="FW28" s="352">
        <v>15496</v>
      </c>
      <c r="FX28" s="352">
        <v>15672</v>
      </c>
      <c r="FY28" s="352">
        <v>15795</v>
      </c>
      <c r="FZ28" s="352">
        <v>15350</v>
      </c>
      <c r="GA28" s="352">
        <v>16266</v>
      </c>
      <c r="GB28" s="352">
        <v>16536</v>
      </c>
      <c r="GC28" s="352">
        <v>15437</v>
      </c>
      <c r="GD28" s="352">
        <v>15900</v>
      </c>
      <c r="GE28" s="352">
        <v>15861</v>
      </c>
      <c r="GF28" s="352">
        <v>15354</v>
      </c>
      <c r="GG28" s="352">
        <v>15410</v>
      </c>
      <c r="GH28" s="352">
        <v>15693</v>
      </c>
      <c r="GI28" s="352">
        <v>15220</v>
      </c>
      <c r="GJ28" s="352">
        <v>15545</v>
      </c>
      <c r="GK28" s="352">
        <v>15549</v>
      </c>
      <c r="GL28" s="352">
        <v>15517</v>
      </c>
      <c r="GM28" s="352">
        <v>15619</v>
      </c>
      <c r="GN28" s="352">
        <v>15954</v>
      </c>
      <c r="GO28" s="352">
        <v>15332</v>
      </c>
      <c r="GP28" s="352">
        <v>15720</v>
      </c>
      <c r="GQ28" s="352">
        <v>15897</v>
      </c>
      <c r="GR28" s="352">
        <v>15298</v>
      </c>
      <c r="GS28" s="352">
        <v>15680</v>
      </c>
      <c r="GT28" s="352">
        <v>15477</v>
      </c>
      <c r="GU28" s="352">
        <v>15661</v>
      </c>
      <c r="GV28" s="352">
        <v>15687</v>
      </c>
      <c r="GW28" s="352">
        <v>15289</v>
      </c>
      <c r="GX28" s="352">
        <v>15834</v>
      </c>
      <c r="GY28" s="352">
        <v>16100</v>
      </c>
      <c r="GZ28" s="352">
        <v>16106</v>
      </c>
      <c r="HA28" s="352">
        <v>15757</v>
      </c>
      <c r="HB28" s="352">
        <v>16353</v>
      </c>
      <c r="HC28" s="352">
        <v>16136</v>
      </c>
      <c r="HD28" s="352">
        <v>16491</v>
      </c>
      <c r="HE28" s="352">
        <v>16534</v>
      </c>
      <c r="HF28" s="352">
        <v>15786</v>
      </c>
      <c r="HG28" s="352">
        <v>16729</v>
      </c>
      <c r="HH28" s="352">
        <v>16754</v>
      </c>
      <c r="HI28" s="352">
        <v>16557</v>
      </c>
      <c r="HJ28" s="352">
        <v>17100</v>
      </c>
      <c r="HK28" s="352">
        <v>16560</v>
      </c>
      <c r="HL28" s="352">
        <v>17505</v>
      </c>
      <c r="HM28" s="352">
        <v>16894</v>
      </c>
      <c r="HN28" s="352">
        <v>17460</v>
      </c>
      <c r="HO28" s="352">
        <v>17257</v>
      </c>
    </row>
    <row r="29" spans="1:225" s="10" customFormat="1" ht="12.75" customHeight="1" x14ac:dyDescent="0.25">
      <c r="A29" s="341" t="s">
        <v>548</v>
      </c>
      <c r="B29" s="341" t="s">
        <v>548</v>
      </c>
      <c r="C29" s="352">
        <v>0</v>
      </c>
      <c r="D29" s="352">
        <v>0</v>
      </c>
      <c r="E29" s="352" t="s">
        <v>92</v>
      </c>
      <c r="F29" s="352" t="s">
        <v>92</v>
      </c>
      <c r="G29" s="352">
        <v>340</v>
      </c>
      <c r="H29" s="352">
        <v>501</v>
      </c>
      <c r="I29" s="352">
        <v>786</v>
      </c>
      <c r="J29" s="352">
        <v>870</v>
      </c>
      <c r="K29" s="352">
        <v>1010</v>
      </c>
      <c r="L29" s="352">
        <v>1380</v>
      </c>
      <c r="M29" s="352">
        <v>1788</v>
      </c>
      <c r="N29" s="352">
        <v>2206</v>
      </c>
      <c r="O29" s="352">
        <v>2509</v>
      </c>
      <c r="P29" s="352">
        <v>2866</v>
      </c>
      <c r="Q29" s="352">
        <v>2788</v>
      </c>
      <c r="R29" s="352">
        <v>3700</v>
      </c>
      <c r="S29" s="352">
        <v>3929</v>
      </c>
      <c r="T29" s="353">
        <v>4115</v>
      </c>
      <c r="U29" s="352">
        <v>4305</v>
      </c>
      <c r="V29" s="352">
        <v>3842</v>
      </c>
      <c r="W29" s="353">
        <v>4650</v>
      </c>
      <c r="X29" s="353">
        <v>4555</v>
      </c>
      <c r="Y29" s="352">
        <v>4629</v>
      </c>
      <c r="Z29" s="352">
        <v>4498</v>
      </c>
      <c r="AA29" s="352">
        <v>4151</v>
      </c>
      <c r="AB29" s="352">
        <v>4326</v>
      </c>
      <c r="AC29" s="352">
        <v>4297</v>
      </c>
      <c r="AD29" s="352">
        <v>4325</v>
      </c>
      <c r="AE29" s="352">
        <v>4554</v>
      </c>
      <c r="AF29" s="352">
        <v>4867</v>
      </c>
      <c r="AG29" s="352">
        <v>6939</v>
      </c>
      <c r="AH29" s="352">
        <v>6667</v>
      </c>
      <c r="AI29" s="352">
        <v>6823</v>
      </c>
      <c r="AJ29" s="352">
        <v>6549</v>
      </c>
      <c r="AK29" s="352">
        <v>6535</v>
      </c>
      <c r="AL29" s="352">
        <v>6668</v>
      </c>
      <c r="AM29" s="352">
        <v>7790</v>
      </c>
      <c r="AN29" s="352">
        <v>8577</v>
      </c>
      <c r="AO29" s="352">
        <v>8049</v>
      </c>
      <c r="AP29" s="352">
        <v>8214</v>
      </c>
      <c r="AQ29" s="352">
        <v>9825</v>
      </c>
      <c r="AR29" s="352">
        <v>11735</v>
      </c>
      <c r="AS29" s="352">
        <v>9313</v>
      </c>
      <c r="AT29" s="352">
        <v>11905</v>
      </c>
      <c r="AU29" s="352">
        <v>11635</v>
      </c>
      <c r="AV29" s="352">
        <v>8957</v>
      </c>
      <c r="AW29" s="352">
        <v>8971</v>
      </c>
      <c r="AX29" s="352">
        <v>11580</v>
      </c>
      <c r="AY29" s="352">
        <v>7214</v>
      </c>
      <c r="AZ29" s="352">
        <v>30515</v>
      </c>
      <c r="BA29" s="352">
        <v>16034</v>
      </c>
      <c r="BB29" s="352">
        <v>17295</v>
      </c>
      <c r="BC29" s="352">
        <v>15412</v>
      </c>
      <c r="BD29" s="352">
        <v>18013</v>
      </c>
      <c r="BE29" s="352">
        <v>15613</v>
      </c>
      <c r="BF29" s="352">
        <v>16447</v>
      </c>
      <c r="BG29" s="352">
        <v>20623</v>
      </c>
      <c r="BH29" s="352">
        <v>19014</v>
      </c>
      <c r="BI29" s="352">
        <v>18209</v>
      </c>
      <c r="BJ29" s="352">
        <v>16840</v>
      </c>
      <c r="BK29" s="352">
        <v>18447</v>
      </c>
      <c r="BL29" s="352">
        <v>20363</v>
      </c>
      <c r="BM29" s="352">
        <v>17311</v>
      </c>
      <c r="BN29" s="352">
        <v>19072</v>
      </c>
      <c r="BO29" s="352">
        <v>22363</v>
      </c>
      <c r="BP29" s="352">
        <v>18935</v>
      </c>
      <c r="BQ29" s="352">
        <v>18824</v>
      </c>
      <c r="BR29" s="352">
        <v>18310</v>
      </c>
      <c r="BS29" s="352">
        <v>18879</v>
      </c>
      <c r="BT29" s="352">
        <v>16885</v>
      </c>
      <c r="BU29" s="352">
        <v>16079</v>
      </c>
      <c r="BV29" s="352">
        <v>19362</v>
      </c>
      <c r="BW29" s="352">
        <v>19860</v>
      </c>
      <c r="BX29" s="352">
        <v>18226</v>
      </c>
      <c r="BY29" s="352">
        <v>15988</v>
      </c>
      <c r="BZ29" s="352">
        <v>17293</v>
      </c>
      <c r="CA29" s="352">
        <v>17970</v>
      </c>
      <c r="CB29" s="352">
        <v>17707</v>
      </c>
      <c r="CC29" s="352">
        <v>17870</v>
      </c>
      <c r="CD29" s="352">
        <v>17954</v>
      </c>
      <c r="CE29" s="352">
        <v>17568</v>
      </c>
      <c r="CF29" s="352">
        <v>19632</v>
      </c>
      <c r="CG29" s="352">
        <v>18711</v>
      </c>
      <c r="CH29" s="352">
        <v>18223</v>
      </c>
      <c r="CI29" s="352">
        <v>18430</v>
      </c>
      <c r="CJ29" s="352">
        <v>19709</v>
      </c>
      <c r="CK29" s="352">
        <v>16737</v>
      </c>
      <c r="CL29" s="352">
        <v>16400</v>
      </c>
      <c r="CM29" s="352">
        <v>16282</v>
      </c>
      <c r="CN29" s="352">
        <v>19137</v>
      </c>
      <c r="CO29" s="352">
        <v>16578</v>
      </c>
      <c r="CP29" s="352">
        <v>17622</v>
      </c>
      <c r="CQ29" s="352">
        <v>19369</v>
      </c>
      <c r="CR29" s="352">
        <v>16830</v>
      </c>
      <c r="CS29" s="352">
        <v>17169</v>
      </c>
      <c r="CT29" s="352">
        <v>17094</v>
      </c>
      <c r="CU29" s="352">
        <v>19005</v>
      </c>
      <c r="CV29" s="352">
        <v>18556</v>
      </c>
      <c r="CW29" s="352">
        <v>12817</v>
      </c>
      <c r="CX29" s="352">
        <v>16708</v>
      </c>
      <c r="CY29" s="352">
        <v>14735</v>
      </c>
      <c r="CZ29" s="352">
        <v>14087</v>
      </c>
      <c r="DA29" s="352">
        <v>13148</v>
      </c>
      <c r="DB29" s="352">
        <v>13139</v>
      </c>
      <c r="DC29" s="352">
        <v>12829</v>
      </c>
      <c r="DD29" s="352">
        <v>12447</v>
      </c>
      <c r="DE29" s="352">
        <v>13130</v>
      </c>
      <c r="DF29" s="352">
        <v>12936</v>
      </c>
      <c r="DG29" s="352">
        <v>13136</v>
      </c>
      <c r="DH29" s="352">
        <v>13363</v>
      </c>
      <c r="DI29" s="352">
        <v>11592</v>
      </c>
      <c r="DJ29" s="352">
        <v>12259</v>
      </c>
      <c r="DK29" s="352">
        <v>12169</v>
      </c>
      <c r="DL29" s="352">
        <v>12929</v>
      </c>
      <c r="DM29" s="352">
        <v>12323</v>
      </c>
      <c r="DN29" s="352">
        <v>11275</v>
      </c>
      <c r="DO29" s="352">
        <v>12546</v>
      </c>
      <c r="DP29" s="352">
        <v>12722</v>
      </c>
      <c r="DQ29" s="352">
        <v>13116</v>
      </c>
      <c r="DR29" s="352">
        <v>12332</v>
      </c>
      <c r="DS29" s="352">
        <v>13011</v>
      </c>
      <c r="DT29" s="352">
        <v>13019</v>
      </c>
      <c r="DU29" s="352">
        <v>12485</v>
      </c>
      <c r="DV29" s="352">
        <v>12033</v>
      </c>
      <c r="DW29" s="352">
        <v>12613</v>
      </c>
      <c r="DX29" s="352">
        <v>13044</v>
      </c>
      <c r="DY29" s="352">
        <v>12393</v>
      </c>
      <c r="DZ29" s="352">
        <v>12705</v>
      </c>
      <c r="EA29" s="352">
        <v>13214</v>
      </c>
      <c r="EB29" s="352">
        <v>12679</v>
      </c>
      <c r="EC29" s="352">
        <v>12683</v>
      </c>
      <c r="ED29" s="352">
        <v>12311</v>
      </c>
      <c r="EE29" s="352">
        <v>11876</v>
      </c>
      <c r="EF29" s="352">
        <v>11886</v>
      </c>
      <c r="EG29" s="352">
        <v>11255</v>
      </c>
      <c r="EH29" s="352">
        <v>11329</v>
      </c>
      <c r="EI29" s="352">
        <v>12083</v>
      </c>
      <c r="EJ29" s="352">
        <v>11303</v>
      </c>
      <c r="EK29" s="352">
        <v>11029</v>
      </c>
      <c r="EL29" s="352">
        <v>11198</v>
      </c>
      <c r="EM29" s="352">
        <v>11953</v>
      </c>
      <c r="EN29" s="352">
        <v>11149</v>
      </c>
      <c r="EO29" s="352">
        <v>11187</v>
      </c>
      <c r="EP29" s="352">
        <v>12096</v>
      </c>
      <c r="EQ29" s="352">
        <v>11355</v>
      </c>
      <c r="ER29" s="352">
        <v>10125</v>
      </c>
      <c r="ES29" s="352">
        <v>8237</v>
      </c>
      <c r="ET29" s="352">
        <v>9837</v>
      </c>
      <c r="EU29" s="352">
        <v>10321</v>
      </c>
      <c r="EV29" s="352">
        <v>9924</v>
      </c>
      <c r="EW29" s="352">
        <v>9281</v>
      </c>
      <c r="EX29" s="352">
        <v>9797</v>
      </c>
      <c r="EY29" s="352">
        <v>10298</v>
      </c>
      <c r="EZ29" s="352">
        <v>9300</v>
      </c>
      <c r="FA29" s="352">
        <v>10255</v>
      </c>
      <c r="FB29" s="352">
        <v>9974</v>
      </c>
      <c r="FC29" s="352">
        <v>10347</v>
      </c>
      <c r="FD29" s="352">
        <v>9906</v>
      </c>
      <c r="FE29" s="352">
        <v>8586</v>
      </c>
      <c r="FF29" s="352">
        <v>9951</v>
      </c>
      <c r="FG29" s="352">
        <v>9164</v>
      </c>
      <c r="FH29" s="352">
        <v>9535</v>
      </c>
      <c r="FI29" s="352">
        <v>7640</v>
      </c>
      <c r="FJ29" s="352">
        <v>9919</v>
      </c>
      <c r="FK29" s="352">
        <v>10091</v>
      </c>
      <c r="FL29" s="352">
        <v>9834</v>
      </c>
      <c r="FM29" s="352">
        <v>9110</v>
      </c>
      <c r="FN29" s="352">
        <v>10418</v>
      </c>
      <c r="FO29" s="352">
        <v>10302</v>
      </c>
      <c r="FP29" s="352">
        <v>10710</v>
      </c>
      <c r="FQ29" s="352">
        <v>8073</v>
      </c>
      <c r="FR29" s="352">
        <v>9667</v>
      </c>
      <c r="FS29" s="352">
        <v>9839</v>
      </c>
      <c r="FT29" s="352">
        <v>9436</v>
      </c>
      <c r="FU29" s="352">
        <v>8021</v>
      </c>
      <c r="FV29" s="352">
        <v>10704</v>
      </c>
      <c r="FW29" s="352">
        <v>10054</v>
      </c>
      <c r="FX29" s="352">
        <v>10002</v>
      </c>
      <c r="FY29" s="352">
        <v>10722</v>
      </c>
      <c r="FZ29" s="352">
        <v>10182</v>
      </c>
      <c r="GA29" s="352">
        <v>9746</v>
      </c>
      <c r="GB29" s="352">
        <v>10478</v>
      </c>
      <c r="GC29" s="352">
        <v>8103</v>
      </c>
      <c r="GD29" s="352">
        <v>9734</v>
      </c>
      <c r="GE29" s="352">
        <v>10342</v>
      </c>
      <c r="GF29" s="352">
        <v>10400</v>
      </c>
      <c r="GG29" s="352">
        <v>8369</v>
      </c>
      <c r="GH29" s="352">
        <v>10078</v>
      </c>
      <c r="GI29" s="352">
        <v>10243</v>
      </c>
      <c r="GJ29" s="352">
        <v>9855</v>
      </c>
      <c r="GK29" s="352">
        <v>10700</v>
      </c>
      <c r="GL29" s="352">
        <v>9435</v>
      </c>
      <c r="GM29" s="352">
        <v>9558</v>
      </c>
      <c r="GN29" s="352">
        <v>8938</v>
      </c>
      <c r="GO29" s="352">
        <v>8447</v>
      </c>
      <c r="GP29" s="352">
        <v>9071</v>
      </c>
      <c r="GQ29" s="352">
        <v>10107</v>
      </c>
      <c r="GR29" s="352">
        <v>9688</v>
      </c>
      <c r="GS29" s="352">
        <v>8741</v>
      </c>
      <c r="GT29" s="352">
        <v>9855</v>
      </c>
      <c r="GU29" s="352">
        <v>9439</v>
      </c>
      <c r="GV29" s="352">
        <v>9489</v>
      </c>
      <c r="GW29" s="352">
        <v>9571</v>
      </c>
      <c r="GX29" s="352">
        <v>9594</v>
      </c>
      <c r="GY29" s="352">
        <v>9449</v>
      </c>
      <c r="GZ29" s="352">
        <v>9846</v>
      </c>
      <c r="HA29" s="352">
        <v>8546</v>
      </c>
      <c r="HB29" s="352">
        <v>9630</v>
      </c>
      <c r="HC29" s="352">
        <v>10204</v>
      </c>
      <c r="HD29" s="352">
        <v>9658</v>
      </c>
      <c r="HE29" s="352">
        <v>8454</v>
      </c>
      <c r="HF29" s="352">
        <v>9882</v>
      </c>
      <c r="HG29" s="352">
        <v>9593</v>
      </c>
      <c r="HH29" s="352">
        <v>9185</v>
      </c>
      <c r="HI29" s="352">
        <v>9474</v>
      </c>
      <c r="HJ29" s="352">
        <v>9590</v>
      </c>
      <c r="HK29" s="352">
        <v>9572</v>
      </c>
      <c r="HL29" s="352">
        <v>9839</v>
      </c>
      <c r="HM29" s="352">
        <v>7835</v>
      </c>
      <c r="HN29" s="352">
        <v>7551</v>
      </c>
      <c r="HO29" s="352">
        <v>9129</v>
      </c>
    </row>
    <row r="30" spans="1:225" s="10" customFormat="1" ht="12.75" customHeight="1" x14ac:dyDescent="0.25">
      <c r="A30" s="341" t="s">
        <v>101</v>
      </c>
      <c r="B30" s="341" t="s">
        <v>101</v>
      </c>
      <c r="C30" s="352">
        <v>0</v>
      </c>
      <c r="D30" s="352">
        <v>0</v>
      </c>
      <c r="E30" s="352">
        <v>0</v>
      </c>
      <c r="F30" s="352">
        <v>0</v>
      </c>
      <c r="G30" s="352">
        <v>0</v>
      </c>
      <c r="H30" s="352">
        <v>22064</v>
      </c>
      <c r="I30" s="352">
        <v>25155</v>
      </c>
      <c r="J30" s="352">
        <v>26281</v>
      </c>
      <c r="K30" s="352">
        <v>31039</v>
      </c>
      <c r="L30" s="352">
        <v>31422</v>
      </c>
      <c r="M30" s="352">
        <v>32454</v>
      </c>
      <c r="N30" s="352">
        <v>35054</v>
      </c>
      <c r="O30" s="352">
        <v>33810</v>
      </c>
      <c r="P30" s="352">
        <v>35491</v>
      </c>
      <c r="Q30" s="352">
        <v>32806</v>
      </c>
      <c r="R30" s="352">
        <v>19148</v>
      </c>
      <c r="S30" s="352">
        <v>30979</v>
      </c>
      <c r="T30" s="353">
        <v>32114</v>
      </c>
      <c r="U30" s="352">
        <v>35917</v>
      </c>
      <c r="V30" s="352">
        <v>34254</v>
      </c>
      <c r="W30" s="353">
        <v>38239</v>
      </c>
      <c r="X30" s="353">
        <v>32884</v>
      </c>
      <c r="Y30" s="352">
        <v>34197</v>
      </c>
      <c r="Z30" s="352">
        <v>39247</v>
      </c>
      <c r="AA30" s="352">
        <v>32341</v>
      </c>
      <c r="AB30" s="352">
        <v>34358</v>
      </c>
      <c r="AC30" s="352">
        <v>26186</v>
      </c>
      <c r="AD30" s="352">
        <v>28548</v>
      </c>
      <c r="AE30" s="352">
        <v>27610</v>
      </c>
      <c r="AF30" s="352">
        <v>29895</v>
      </c>
      <c r="AG30" s="352">
        <v>31311</v>
      </c>
      <c r="AH30" s="352">
        <v>29406</v>
      </c>
      <c r="AI30" s="352">
        <v>31462</v>
      </c>
      <c r="AJ30" s="352">
        <v>26622</v>
      </c>
      <c r="AK30" s="352">
        <v>28103</v>
      </c>
      <c r="AL30" s="352">
        <v>30538</v>
      </c>
      <c r="AM30" s="352">
        <v>31753</v>
      </c>
      <c r="AN30" s="352">
        <v>31384</v>
      </c>
      <c r="AO30" s="352">
        <v>27669</v>
      </c>
      <c r="AP30" s="352">
        <v>19131</v>
      </c>
      <c r="AQ30" s="352">
        <v>31484</v>
      </c>
      <c r="AR30" s="352">
        <v>30928</v>
      </c>
      <c r="AS30" s="352">
        <v>26884</v>
      </c>
      <c r="AT30" s="352">
        <v>30074</v>
      </c>
      <c r="AU30" s="352">
        <v>30556</v>
      </c>
      <c r="AV30" s="352">
        <v>28536</v>
      </c>
      <c r="AW30" s="352">
        <v>25767</v>
      </c>
      <c r="AX30" s="352">
        <v>30520</v>
      </c>
      <c r="AY30" s="352">
        <v>24223</v>
      </c>
      <c r="AZ30" s="352">
        <v>29837</v>
      </c>
      <c r="BA30" s="352">
        <v>28879</v>
      </c>
      <c r="BB30" s="352">
        <v>28636</v>
      </c>
      <c r="BC30" s="352">
        <v>25244</v>
      </c>
      <c r="BD30" s="352">
        <v>31852</v>
      </c>
      <c r="BE30" s="352">
        <v>29042</v>
      </c>
      <c r="BF30" s="352">
        <v>26508</v>
      </c>
      <c r="BG30" s="352">
        <v>33698</v>
      </c>
      <c r="BH30" s="352">
        <v>29706</v>
      </c>
      <c r="BI30" s="352">
        <v>30175</v>
      </c>
      <c r="BJ30" s="352">
        <v>30711</v>
      </c>
      <c r="BK30" s="352">
        <v>31240</v>
      </c>
      <c r="BL30" s="352">
        <v>33102</v>
      </c>
      <c r="BM30" s="352">
        <v>30652</v>
      </c>
      <c r="BN30" s="352">
        <v>23019</v>
      </c>
      <c r="BO30" s="352">
        <v>33980</v>
      </c>
      <c r="BP30" s="352">
        <v>31794</v>
      </c>
      <c r="BQ30" s="352">
        <v>30923</v>
      </c>
      <c r="BR30" s="352">
        <v>31741</v>
      </c>
      <c r="BS30" s="352">
        <v>32015</v>
      </c>
      <c r="BT30" s="352">
        <v>29947</v>
      </c>
      <c r="BU30" s="352">
        <v>30341</v>
      </c>
      <c r="BV30" s="352">
        <v>28797</v>
      </c>
      <c r="BW30" s="352">
        <v>26453</v>
      </c>
      <c r="BX30" s="352">
        <v>26883</v>
      </c>
      <c r="BY30" s="352">
        <v>26774</v>
      </c>
      <c r="BZ30" s="352">
        <v>26344</v>
      </c>
      <c r="CA30" s="352">
        <v>27862</v>
      </c>
      <c r="CB30" s="352">
        <v>28324</v>
      </c>
      <c r="CC30" s="352">
        <v>26805</v>
      </c>
      <c r="CD30" s="352">
        <v>28147</v>
      </c>
      <c r="CE30" s="352">
        <v>28779</v>
      </c>
      <c r="CF30" s="352">
        <v>29401</v>
      </c>
      <c r="CG30" s="352">
        <v>27599</v>
      </c>
      <c r="CH30" s="352">
        <v>28671</v>
      </c>
      <c r="CI30" s="352">
        <v>26652</v>
      </c>
      <c r="CJ30" s="352">
        <v>28588</v>
      </c>
      <c r="CK30" s="352">
        <v>25219</v>
      </c>
      <c r="CL30" s="352">
        <v>23962</v>
      </c>
      <c r="CM30" s="352">
        <v>23484</v>
      </c>
      <c r="CN30" s="352">
        <v>27551</v>
      </c>
      <c r="CO30" s="352">
        <v>23067</v>
      </c>
      <c r="CP30" s="352">
        <v>25509</v>
      </c>
      <c r="CQ30" s="352">
        <v>28542</v>
      </c>
      <c r="CR30" s="352">
        <v>26025</v>
      </c>
      <c r="CS30" s="352">
        <v>25510</v>
      </c>
      <c r="CT30" s="352">
        <v>25785</v>
      </c>
      <c r="CU30" s="352">
        <v>27052</v>
      </c>
      <c r="CV30" s="352">
        <v>25592</v>
      </c>
      <c r="CW30" s="352">
        <v>24546</v>
      </c>
      <c r="CX30" s="352">
        <v>21390</v>
      </c>
      <c r="CY30" s="352">
        <v>23597</v>
      </c>
      <c r="CZ30" s="352">
        <v>24701</v>
      </c>
      <c r="DA30" s="352">
        <v>24912</v>
      </c>
      <c r="DB30" s="352">
        <v>24476</v>
      </c>
      <c r="DC30" s="352">
        <v>24410</v>
      </c>
      <c r="DD30" s="352">
        <v>23551</v>
      </c>
      <c r="DE30" s="352">
        <v>20486</v>
      </c>
      <c r="DF30" s="352">
        <v>24622</v>
      </c>
      <c r="DG30" s="352">
        <v>24368</v>
      </c>
      <c r="DH30" s="352">
        <v>23645</v>
      </c>
      <c r="DI30" s="352">
        <v>24638</v>
      </c>
      <c r="DJ30" s="352">
        <v>21984</v>
      </c>
      <c r="DK30" s="352">
        <v>26579</v>
      </c>
      <c r="DL30" s="352">
        <v>25951</v>
      </c>
      <c r="DM30" s="352">
        <v>25324</v>
      </c>
      <c r="DN30" s="352">
        <v>23234</v>
      </c>
      <c r="DO30" s="352">
        <v>26131</v>
      </c>
      <c r="DP30" s="352">
        <v>26037</v>
      </c>
      <c r="DQ30" s="352">
        <v>25962</v>
      </c>
      <c r="DR30" s="352">
        <v>26119</v>
      </c>
      <c r="DS30" s="352">
        <v>22730</v>
      </c>
      <c r="DT30" s="352">
        <v>27540</v>
      </c>
      <c r="DU30" s="352">
        <v>26255</v>
      </c>
      <c r="DV30" s="352">
        <v>23149</v>
      </c>
      <c r="DW30" s="352">
        <v>26959</v>
      </c>
      <c r="DX30" s="352">
        <v>24275</v>
      </c>
      <c r="DY30" s="352">
        <v>27845</v>
      </c>
      <c r="DZ30" s="352">
        <v>27686</v>
      </c>
      <c r="EA30" s="352">
        <v>27836</v>
      </c>
      <c r="EB30" s="352">
        <v>27479</v>
      </c>
      <c r="EC30" s="352">
        <v>20711</v>
      </c>
      <c r="ED30" s="352">
        <v>24871</v>
      </c>
      <c r="EE30" s="352">
        <v>28395</v>
      </c>
      <c r="EF30" s="352">
        <v>28268</v>
      </c>
      <c r="EG30" s="352">
        <v>24134</v>
      </c>
      <c r="EH30" s="352">
        <v>24837</v>
      </c>
      <c r="EI30" s="352">
        <v>28351</v>
      </c>
      <c r="EJ30" s="352">
        <v>21461</v>
      </c>
      <c r="EK30" s="352">
        <v>28076</v>
      </c>
      <c r="EL30" s="352">
        <v>27942</v>
      </c>
      <c r="EM30" s="352">
        <v>28245</v>
      </c>
      <c r="EN30" s="352">
        <v>28525</v>
      </c>
      <c r="EO30" s="352">
        <v>25742</v>
      </c>
      <c r="EP30" s="352">
        <v>25895</v>
      </c>
      <c r="EQ30" s="352">
        <v>28323</v>
      </c>
      <c r="ER30" s="352">
        <v>26432</v>
      </c>
      <c r="ES30" s="352">
        <v>22653</v>
      </c>
      <c r="ET30" s="352">
        <v>24917</v>
      </c>
      <c r="EU30" s="352">
        <v>28367</v>
      </c>
      <c r="EV30" s="352">
        <v>27907</v>
      </c>
      <c r="EW30" s="352">
        <v>28434</v>
      </c>
      <c r="EX30" s="352">
        <v>28249</v>
      </c>
      <c r="EY30" s="352">
        <v>28544</v>
      </c>
      <c r="EZ30" s="352">
        <v>27500</v>
      </c>
      <c r="FA30" s="352">
        <v>27995</v>
      </c>
      <c r="FB30" s="352">
        <v>28974</v>
      </c>
      <c r="FC30" s="352">
        <v>29646</v>
      </c>
      <c r="FD30" s="352">
        <v>29760</v>
      </c>
      <c r="FE30" s="352">
        <v>26937</v>
      </c>
      <c r="FF30" s="352">
        <v>28910</v>
      </c>
      <c r="FG30" s="352">
        <v>25250</v>
      </c>
      <c r="FH30" s="352">
        <v>26298</v>
      </c>
      <c r="FI30" s="352">
        <v>26854</v>
      </c>
      <c r="FJ30" s="352">
        <v>27363</v>
      </c>
      <c r="FK30" s="352">
        <v>27977</v>
      </c>
      <c r="FL30" s="352">
        <v>27904</v>
      </c>
      <c r="FM30" s="352">
        <v>27998</v>
      </c>
      <c r="FN30" s="352">
        <v>29319</v>
      </c>
      <c r="FO30" s="352">
        <v>29341</v>
      </c>
      <c r="FP30" s="352">
        <v>30275</v>
      </c>
      <c r="FQ30" s="352">
        <v>25427</v>
      </c>
      <c r="FR30" s="352">
        <v>28635</v>
      </c>
      <c r="FS30" s="352">
        <v>29572</v>
      </c>
      <c r="FT30" s="352">
        <v>29638</v>
      </c>
      <c r="FU30" s="352">
        <v>22620</v>
      </c>
      <c r="FV30" s="352">
        <v>28667</v>
      </c>
      <c r="FW30" s="352">
        <v>28872</v>
      </c>
      <c r="FX30" s="352">
        <v>30443</v>
      </c>
      <c r="FY30" s="352">
        <v>27712</v>
      </c>
      <c r="FZ30" s="352">
        <v>30413</v>
      </c>
      <c r="GA30" s="352">
        <v>31103</v>
      </c>
      <c r="GB30" s="352">
        <v>32411</v>
      </c>
      <c r="GC30" s="352">
        <v>27796</v>
      </c>
      <c r="GD30" s="352">
        <v>29909</v>
      </c>
      <c r="GE30" s="352">
        <v>24572</v>
      </c>
      <c r="GF30" s="352">
        <v>31634</v>
      </c>
      <c r="GG30" s="352">
        <v>31110</v>
      </c>
      <c r="GH30" s="352">
        <v>24490</v>
      </c>
      <c r="GI30" s="352">
        <v>30872</v>
      </c>
      <c r="GJ30" s="352">
        <v>32400</v>
      </c>
      <c r="GK30" s="352">
        <v>31448</v>
      </c>
      <c r="GL30" s="352">
        <v>31136</v>
      </c>
      <c r="GM30" s="352">
        <v>31591</v>
      </c>
      <c r="GN30" s="352">
        <v>33552</v>
      </c>
      <c r="GO30" s="352">
        <v>21412</v>
      </c>
      <c r="GP30" s="352">
        <v>28977</v>
      </c>
      <c r="GQ30" s="352">
        <v>31961</v>
      </c>
      <c r="GR30" s="352">
        <v>24811</v>
      </c>
      <c r="GS30" s="352">
        <v>25318</v>
      </c>
      <c r="GT30" s="352">
        <v>30705</v>
      </c>
      <c r="GU30" s="352">
        <v>32479</v>
      </c>
      <c r="GV30" s="352">
        <v>33143</v>
      </c>
      <c r="GW30" s="352">
        <v>31425</v>
      </c>
      <c r="GX30" s="352">
        <v>25099</v>
      </c>
      <c r="GY30" s="352">
        <v>33933</v>
      </c>
      <c r="GZ30" s="352">
        <v>35657</v>
      </c>
      <c r="HA30" s="352">
        <v>31340</v>
      </c>
      <c r="HB30" s="352">
        <v>33602</v>
      </c>
      <c r="HC30" s="352">
        <v>35997</v>
      </c>
      <c r="HD30" s="352">
        <v>35048</v>
      </c>
      <c r="HE30" s="352">
        <v>32512</v>
      </c>
      <c r="HF30" s="352">
        <v>33632</v>
      </c>
      <c r="HG30" s="352">
        <v>35034</v>
      </c>
      <c r="HH30" s="352">
        <v>34962</v>
      </c>
      <c r="HI30" s="352">
        <v>27446</v>
      </c>
      <c r="HJ30" s="352">
        <v>36084</v>
      </c>
      <c r="HK30" s="352">
        <v>35773</v>
      </c>
      <c r="HL30" s="352">
        <v>36674</v>
      </c>
      <c r="HM30" s="352">
        <v>31462</v>
      </c>
      <c r="HN30" s="352">
        <v>36037</v>
      </c>
      <c r="HO30" s="352">
        <v>34617</v>
      </c>
    </row>
    <row r="31" spans="1:225" s="10" customFormat="1" ht="12.75" customHeight="1" x14ac:dyDescent="0.25">
      <c r="A31" s="341" t="s">
        <v>583</v>
      </c>
      <c r="B31" s="341" t="s">
        <v>583</v>
      </c>
      <c r="C31" s="352">
        <v>0</v>
      </c>
      <c r="D31" s="352">
        <v>0</v>
      </c>
      <c r="E31" s="352">
        <v>0</v>
      </c>
      <c r="F31" s="352">
        <v>0</v>
      </c>
      <c r="G31" s="352">
        <v>0</v>
      </c>
      <c r="H31" s="352">
        <v>29</v>
      </c>
      <c r="I31" s="352">
        <v>35</v>
      </c>
      <c r="J31" s="352">
        <v>562</v>
      </c>
      <c r="K31" s="352">
        <v>1335</v>
      </c>
      <c r="L31" s="352">
        <v>1602</v>
      </c>
      <c r="M31" s="352">
        <v>2387</v>
      </c>
      <c r="N31" s="352">
        <v>2464</v>
      </c>
      <c r="O31" s="352">
        <v>1371</v>
      </c>
      <c r="P31" s="352">
        <v>2492</v>
      </c>
      <c r="Q31" s="352">
        <v>2666</v>
      </c>
      <c r="R31" s="352">
        <v>1351</v>
      </c>
      <c r="S31" s="352">
        <v>2363</v>
      </c>
      <c r="T31" s="353">
        <v>1461</v>
      </c>
      <c r="U31" s="352">
        <v>1509</v>
      </c>
      <c r="V31" s="352">
        <v>1471</v>
      </c>
      <c r="W31" s="353">
        <v>1719</v>
      </c>
      <c r="X31" s="353">
        <v>1722</v>
      </c>
      <c r="Y31" s="352">
        <v>1619</v>
      </c>
      <c r="Z31" s="352">
        <v>1833</v>
      </c>
      <c r="AA31" s="352">
        <v>1771</v>
      </c>
      <c r="AB31" s="352">
        <v>1907</v>
      </c>
      <c r="AC31" s="352">
        <v>1716</v>
      </c>
      <c r="AD31" s="352">
        <v>1690</v>
      </c>
      <c r="AE31" s="352">
        <v>1741</v>
      </c>
      <c r="AF31" s="352">
        <v>1662</v>
      </c>
      <c r="AG31" s="352">
        <v>3762</v>
      </c>
      <c r="AH31" s="352">
        <v>3903</v>
      </c>
      <c r="AI31" s="352">
        <v>3761</v>
      </c>
      <c r="AJ31" s="352">
        <v>3795</v>
      </c>
      <c r="AK31" s="352">
        <v>3791</v>
      </c>
      <c r="AL31" s="352">
        <v>3740</v>
      </c>
      <c r="AM31" s="352">
        <v>3603</v>
      </c>
      <c r="AN31" s="352">
        <v>3657</v>
      </c>
      <c r="AO31" s="352">
        <v>3391</v>
      </c>
      <c r="AP31" s="352">
        <v>3708</v>
      </c>
      <c r="AQ31" s="352">
        <v>3661</v>
      </c>
      <c r="AR31" s="352">
        <v>3920</v>
      </c>
      <c r="AS31" s="352">
        <v>3709</v>
      </c>
      <c r="AT31" s="352">
        <v>4007</v>
      </c>
      <c r="AU31" s="352">
        <v>3927</v>
      </c>
      <c r="AV31" s="352">
        <v>3494</v>
      </c>
      <c r="AW31" s="352">
        <v>3853</v>
      </c>
      <c r="AX31" s="352">
        <v>3713</v>
      </c>
      <c r="AY31" s="352">
        <v>1239</v>
      </c>
      <c r="AZ31" s="352">
        <v>5339</v>
      </c>
      <c r="BA31" s="352">
        <v>823</v>
      </c>
      <c r="BB31" s="352">
        <v>1190</v>
      </c>
      <c r="BC31" s="352">
        <v>1223</v>
      </c>
      <c r="BD31" s="352">
        <v>1207</v>
      </c>
      <c r="BE31" s="352">
        <v>1169</v>
      </c>
      <c r="BF31" s="352">
        <v>920</v>
      </c>
      <c r="BG31" s="352">
        <v>888</v>
      </c>
      <c r="BH31" s="352">
        <v>822</v>
      </c>
      <c r="BI31" s="352">
        <v>846</v>
      </c>
      <c r="BJ31" s="352">
        <v>849</v>
      </c>
      <c r="BK31" s="352">
        <v>831</v>
      </c>
      <c r="BL31" s="352">
        <v>824</v>
      </c>
      <c r="BM31" s="352">
        <v>797</v>
      </c>
      <c r="BN31" s="352">
        <v>854</v>
      </c>
      <c r="BO31" s="352">
        <v>843</v>
      </c>
      <c r="BP31" s="352">
        <v>835</v>
      </c>
      <c r="BQ31" s="352">
        <v>880</v>
      </c>
      <c r="BR31" s="352">
        <v>871</v>
      </c>
      <c r="BS31" s="352">
        <v>921</v>
      </c>
      <c r="BT31" s="352">
        <v>932</v>
      </c>
      <c r="BU31" s="352">
        <v>994</v>
      </c>
      <c r="BV31" s="352">
        <v>1018</v>
      </c>
      <c r="BW31" s="352">
        <v>1035</v>
      </c>
      <c r="BX31" s="352">
        <v>1046</v>
      </c>
      <c r="BY31" s="352">
        <v>1171</v>
      </c>
      <c r="BZ31" s="352">
        <v>1239</v>
      </c>
      <c r="CA31" s="352">
        <v>1229</v>
      </c>
      <c r="CB31" s="352">
        <v>1231</v>
      </c>
      <c r="CC31" s="352">
        <v>1185</v>
      </c>
      <c r="CD31" s="352">
        <v>1259</v>
      </c>
      <c r="CE31" s="352">
        <v>1231</v>
      </c>
      <c r="CF31" s="352">
        <v>1166</v>
      </c>
      <c r="CG31" s="352">
        <v>880</v>
      </c>
      <c r="CH31" s="352">
        <v>849</v>
      </c>
      <c r="CI31" s="352">
        <v>832</v>
      </c>
      <c r="CJ31" s="352">
        <v>858</v>
      </c>
      <c r="CK31" s="352">
        <v>689</v>
      </c>
      <c r="CL31" s="352">
        <v>777</v>
      </c>
      <c r="CM31" s="352">
        <v>666</v>
      </c>
      <c r="CN31" s="352">
        <v>760</v>
      </c>
      <c r="CO31" s="352">
        <v>776</v>
      </c>
      <c r="CP31" s="352">
        <v>786</v>
      </c>
      <c r="CQ31" s="352">
        <v>800</v>
      </c>
      <c r="CR31" s="352">
        <v>789</v>
      </c>
      <c r="CS31" s="352">
        <v>820</v>
      </c>
      <c r="CT31" s="352">
        <v>790</v>
      </c>
      <c r="CU31" s="352">
        <v>780</v>
      </c>
      <c r="CV31" s="352">
        <v>862</v>
      </c>
      <c r="CW31" s="352">
        <v>824</v>
      </c>
      <c r="CX31" s="352">
        <v>963</v>
      </c>
      <c r="CY31" s="352">
        <v>1008</v>
      </c>
      <c r="CZ31" s="352">
        <v>1008</v>
      </c>
      <c r="DA31" s="352">
        <v>885</v>
      </c>
      <c r="DB31" s="352">
        <v>1010</v>
      </c>
      <c r="DC31" s="352">
        <v>995</v>
      </c>
      <c r="DD31" s="352">
        <v>993</v>
      </c>
      <c r="DE31" s="352">
        <v>998</v>
      </c>
      <c r="DF31" s="352">
        <v>995</v>
      </c>
      <c r="DG31" s="352">
        <v>1002</v>
      </c>
      <c r="DH31" s="352">
        <v>1005</v>
      </c>
      <c r="DI31" s="352">
        <v>910</v>
      </c>
      <c r="DJ31" s="352">
        <v>1029</v>
      </c>
      <c r="DK31" s="352">
        <v>1008</v>
      </c>
      <c r="DL31" s="352">
        <v>1058</v>
      </c>
      <c r="DM31" s="352">
        <v>926</v>
      </c>
      <c r="DN31" s="352">
        <v>1057</v>
      </c>
      <c r="DO31" s="352">
        <v>1035</v>
      </c>
      <c r="DP31" s="352">
        <v>976</v>
      </c>
      <c r="DQ31" s="352">
        <v>1058</v>
      </c>
      <c r="DR31" s="352">
        <v>988</v>
      </c>
      <c r="DS31" s="352">
        <v>1049</v>
      </c>
      <c r="DT31" s="352">
        <v>1900</v>
      </c>
      <c r="DU31" s="352">
        <v>1852</v>
      </c>
      <c r="DV31" s="352">
        <v>1914</v>
      </c>
      <c r="DW31" s="352">
        <v>2039</v>
      </c>
      <c r="DX31" s="352">
        <v>2055</v>
      </c>
      <c r="DY31" s="352">
        <v>2060</v>
      </c>
      <c r="DZ31" s="352">
        <v>2042</v>
      </c>
      <c r="EA31" s="352">
        <v>2134</v>
      </c>
      <c r="EB31" s="352">
        <v>2085</v>
      </c>
      <c r="EC31" s="352">
        <v>2110</v>
      </c>
      <c r="ED31" s="352">
        <v>2154</v>
      </c>
      <c r="EE31" s="352">
        <v>2152</v>
      </c>
      <c r="EF31" s="352">
        <v>2199</v>
      </c>
      <c r="EG31" s="352">
        <v>2036</v>
      </c>
      <c r="EH31" s="352">
        <v>2188</v>
      </c>
      <c r="EI31" s="352">
        <v>2109</v>
      </c>
      <c r="EJ31" s="352">
        <v>2159</v>
      </c>
      <c r="EK31" s="352">
        <v>2140</v>
      </c>
      <c r="EL31" s="352">
        <v>2145</v>
      </c>
      <c r="EM31" s="352">
        <v>2119</v>
      </c>
      <c r="EN31" s="352">
        <v>2132</v>
      </c>
      <c r="EO31" s="352">
        <v>2094</v>
      </c>
      <c r="EP31" s="352">
        <v>2204</v>
      </c>
      <c r="EQ31" s="352">
        <v>2235</v>
      </c>
      <c r="ER31" s="352">
        <v>2265</v>
      </c>
      <c r="ES31" s="352">
        <v>1186</v>
      </c>
      <c r="ET31" s="352">
        <v>2137</v>
      </c>
      <c r="EU31" s="352">
        <v>2255</v>
      </c>
      <c r="EV31" s="352">
        <v>2196</v>
      </c>
      <c r="EW31" s="352">
        <v>2169</v>
      </c>
      <c r="EX31" s="352">
        <v>2167</v>
      </c>
      <c r="EY31" s="352">
        <v>2224</v>
      </c>
      <c r="EZ31" s="352">
        <v>2233</v>
      </c>
      <c r="FA31" s="352">
        <v>2224</v>
      </c>
      <c r="FB31" s="352">
        <v>2336</v>
      </c>
      <c r="FC31" s="352">
        <v>2357</v>
      </c>
      <c r="FD31" s="352">
        <v>2382</v>
      </c>
      <c r="FE31" s="352">
        <v>2305</v>
      </c>
      <c r="FF31" s="352">
        <v>2372</v>
      </c>
      <c r="FG31" s="352">
        <v>2259</v>
      </c>
      <c r="FH31" s="352">
        <v>1297</v>
      </c>
      <c r="FI31" s="352">
        <v>1278</v>
      </c>
      <c r="FJ31" s="352">
        <v>1424</v>
      </c>
      <c r="FK31" s="352">
        <v>1349</v>
      </c>
      <c r="FL31" s="352">
        <v>1319</v>
      </c>
      <c r="FM31" s="352">
        <v>1380</v>
      </c>
      <c r="FN31" s="352">
        <v>1465</v>
      </c>
      <c r="FO31" s="352">
        <v>1436</v>
      </c>
      <c r="FP31" s="352">
        <v>1466</v>
      </c>
      <c r="FQ31" s="352">
        <v>1303</v>
      </c>
      <c r="FR31" s="352">
        <v>1470</v>
      </c>
      <c r="FS31" s="352">
        <v>1473</v>
      </c>
      <c r="FT31" s="352">
        <v>1498</v>
      </c>
      <c r="FU31" s="352">
        <v>1350</v>
      </c>
      <c r="FV31" s="352">
        <v>1473</v>
      </c>
      <c r="FW31" s="352">
        <v>1405</v>
      </c>
      <c r="FX31" s="352">
        <v>1388</v>
      </c>
      <c r="FY31" s="352">
        <v>1452</v>
      </c>
      <c r="FZ31" s="352">
        <v>1517</v>
      </c>
      <c r="GA31" s="352">
        <v>1543</v>
      </c>
      <c r="GB31" s="352">
        <v>1559</v>
      </c>
      <c r="GC31" s="352">
        <v>1417</v>
      </c>
      <c r="GD31" s="352">
        <v>1583</v>
      </c>
      <c r="GE31" s="352">
        <v>1650</v>
      </c>
      <c r="GF31" s="352">
        <v>1680</v>
      </c>
      <c r="GG31" s="352">
        <v>1652</v>
      </c>
      <c r="GH31" s="352">
        <v>1696</v>
      </c>
      <c r="GI31" s="352">
        <v>1680</v>
      </c>
      <c r="GJ31" s="352">
        <v>1702</v>
      </c>
      <c r="GK31" s="352">
        <v>1775</v>
      </c>
      <c r="GL31" s="352">
        <v>1757</v>
      </c>
      <c r="GM31" s="352">
        <v>1770</v>
      </c>
      <c r="GN31" s="352">
        <v>1745</v>
      </c>
      <c r="GO31" s="352">
        <v>2453</v>
      </c>
      <c r="GP31" s="352">
        <v>2677</v>
      </c>
      <c r="GQ31" s="352">
        <v>2672</v>
      </c>
      <c r="GR31" s="352">
        <v>2405</v>
      </c>
      <c r="GS31" s="352">
        <v>2525</v>
      </c>
      <c r="GT31" s="352">
        <v>2583</v>
      </c>
      <c r="GU31" s="352">
        <v>2539</v>
      </c>
      <c r="GV31" s="352">
        <v>2577</v>
      </c>
      <c r="GW31" s="352">
        <v>2534</v>
      </c>
      <c r="GX31" s="352">
        <v>2585</v>
      </c>
      <c r="GY31" s="352">
        <v>2646</v>
      </c>
      <c r="GZ31" s="352">
        <v>2637</v>
      </c>
      <c r="HA31" s="352">
        <v>2563</v>
      </c>
      <c r="HB31" s="352">
        <v>2622</v>
      </c>
      <c r="HC31" s="352">
        <v>2620</v>
      </c>
      <c r="HD31" s="352">
        <v>2635</v>
      </c>
      <c r="HE31" s="352">
        <v>1567</v>
      </c>
      <c r="HF31" s="352">
        <v>2622</v>
      </c>
      <c r="HG31" s="352">
        <v>2600</v>
      </c>
      <c r="HH31" s="352">
        <v>2588</v>
      </c>
      <c r="HI31" s="352">
        <v>2585</v>
      </c>
      <c r="HJ31" s="352">
        <v>2655</v>
      </c>
      <c r="HK31" s="352">
        <v>3025</v>
      </c>
      <c r="HL31" s="352">
        <v>2705</v>
      </c>
      <c r="HM31" s="352">
        <v>2040</v>
      </c>
      <c r="HN31" s="352">
        <v>3018</v>
      </c>
      <c r="HO31" s="352">
        <v>2650</v>
      </c>
    </row>
    <row r="32" spans="1:225" s="10" customFormat="1" ht="12.75" customHeight="1" x14ac:dyDescent="0.25">
      <c r="A32" s="341" t="s">
        <v>549</v>
      </c>
      <c r="B32" s="341" t="s">
        <v>549</v>
      </c>
      <c r="C32" s="352">
        <v>0</v>
      </c>
      <c r="D32" s="352">
        <v>0</v>
      </c>
      <c r="E32" s="352">
        <v>0</v>
      </c>
      <c r="F32" s="352">
        <v>0</v>
      </c>
      <c r="G32" s="352">
        <v>0</v>
      </c>
      <c r="H32" s="352">
        <v>0</v>
      </c>
      <c r="I32" s="352">
        <v>0</v>
      </c>
      <c r="J32" s="352">
        <v>0</v>
      </c>
      <c r="K32" s="352">
        <v>0</v>
      </c>
      <c r="L32" s="352">
        <v>0</v>
      </c>
      <c r="M32" s="352">
        <v>0</v>
      </c>
      <c r="N32" s="352">
        <v>0</v>
      </c>
      <c r="O32" s="352">
        <v>0</v>
      </c>
      <c r="P32" s="352">
        <v>0</v>
      </c>
      <c r="Q32" s="352">
        <v>0</v>
      </c>
      <c r="R32" s="352">
        <v>0</v>
      </c>
      <c r="S32" s="352">
        <v>0</v>
      </c>
      <c r="T32" s="353">
        <v>0</v>
      </c>
      <c r="U32" s="352">
        <v>0</v>
      </c>
      <c r="V32" s="352">
        <v>0</v>
      </c>
      <c r="W32" s="353">
        <v>0</v>
      </c>
      <c r="X32" s="353">
        <v>0</v>
      </c>
      <c r="Y32" s="352">
        <v>0</v>
      </c>
      <c r="Z32" s="352">
        <v>0</v>
      </c>
      <c r="AA32" s="352">
        <v>20</v>
      </c>
      <c r="AB32" s="352">
        <v>65</v>
      </c>
      <c r="AC32" s="352">
        <v>90</v>
      </c>
      <c r="AD32" s="352">
        <v>115</v>
      </c>
      <c r="AE32" s="352">
        <v>163</v>
      </c>
      <c r="AF32" s="352">
        <v>213</v>
      </c>
      <c r="AG32" s="352">
        <v>172</v>
      </c>
      <c r="AH32" s="352">
        <v>378</v>
      </c>
      <c r="AI32" s="352">
        <v>381</v>
      </c>
      <c r="AJ32" s="352">
        <v>601</v>
      </c>
      <c r="AK32" s="352">
        <v>638</v>
      </c>
      <c r="AL32" s="352">
        <v>673</v>
      </c>
      <c r="AM32" s="352">
        <v>725</v>
      </c>
      <c r="AN32" s="352">
        <v>763</v>
      </c>
      <c r="AO32" s="352">
        <v>521</v>
      </c>
      <c r="AP32" s="352">
        <v>805</v>
      </c>
      <c r="AQ32" s="352">
        <v>840</v>
      </c>
      <c r="AR32" s="352">
        <v>871</v>
      </c>
      <c r="AS32" s="352">
        <v>888</v>
      </c>
      <c r="AT32" s="352">
        <v>995</v>
      </c>
      <c r="AU32" s="352">
        <v>1067</v>
      </c>
      <c r="AV32" s="352">
        <v>1114</v>
      </c>
      <c r="AW32" s="352">
        <v>1153</v>
      </c>
      <c r="AX32" s="352">
        <v>1228</v>
      </c>
      <c r="AY32" s="352">
        <v>1376</v>
      </c>
      <c r="AZ32" s="352">
        <v>1527</v>
      </c>
      <c r="BA32" s="352">
        <v>1030</v>
      </c>
      <c r="BB32" s="352">
        <v>1497</v>
      </c>
      <c r="BC32" s="352">
        <v>1643</v>
      </c>
      <c r="BD32" s="352">
        <v>1700</v>
      </c>
      <c r="BE32" s="352">
        <v>1774</v>
      </c>
      <c r="BF32" s="352">
        <v>1919</v>
      </c>
      <c r="BG32" s="352">
        <v>1898</v>
      </c>
      <c r="BH32" s="352">
        <v>2011</v>
      </c>
      <c r="BI32" s="352">
        <v>2093</v>
      </c>
      <c r="BJ32" s="352">
        <v>2174</v>
      </c>
      <c r="BK32" s="352">
        <v>2253</v>
      </c>
      <c r="BL32" s="352">
        <v>2329</v>
      </c>
      <c r="BM32" s="352">
        <v>1710</v>
      </c>
      <c r="BN32" s="352">
        <v>2329</v>
      </c>
      <c r="BO32" s="352">
        <v>2369</v>
      </c>
      <c r="BP32" s="352">
        <v>2437</v>
      </c>
      <c r="BQ32" s="352">
        <v>2472</v>
      </c>
      <c r="BR32" s="352">
        <v>2467</v>
      </c>
      <c r="BS32" s="352">
        <v>2501</v>
      </c>
      <c r="BT32" s="352">
        <v>2525</v>
      </c>
      <c r="BU32" s="352">
        <v>2463</v>
      </c>
      <c r="BV32" s="352">
        <v>2640</v>
      </c>
      <c r="BW32" s="352">
        <v>2639</v>
      </c>
      <c r="BX32" s="352">
        <v>2714</v>
      </c>
      <c r="BY32" s="352">
        <v>2041</v>
      </c>
      <c r="BZ32" s="352">
        <v>2742</v>
      </c>
      <c r="CA32" s="352">
        <v>2724</v>
      </c>
      <c r="CB32" s="352">
        <v>2776</v>
      </c>
      <c r="CC32" s="352">
        <v>2738</v>
      </c>
      <c r="CD32" s="352">
        <v>2618</v>
      </c>
      <c r="CE32" s="352">
        <v>2691</v>
      </c>
      <c r="CF32" s="352">
        <v>2651</v>
      </c>
      <c r="CG32" s="352">
        <v>2617</v>
      </c>
      <c r="CH32" s="352">
        <v>2631</v>
      </c>
      <c r="CI32" s="352">
        <v>2553</v>
      </c>
      <c r="CJ32" s="352">
        <v>3197</v>
      </c>
      <c r="CK32" s="352">
        <v>2467</v>
      </c>
      <c r="CL32" s="352">
        <v>1921</v>
      </c>
      <c r="CM32" s="352">
        <v>1423</v>
      </c>
      <c r="CN32" s="352">
        <v>2090</v>
      </c>
      <c r="CO32" s="352">
        <v>2110</v>
      </c>
      <c r="CP32" s="352">
        <v>2066</v>
      </c>
      <c r="CQ32" s="352">
        <v>2109</v>
      </c>
      <c r="CR32" s="352">
        <v>2122</v>
      </c>
      <c r="CS32" s="352">
        <v>2105</v>
      </c>
      <c r="CT32" s="352">
        <v>2157</v>
      </c>
      <c r="CU32" s="352">
        <v>2128</v>
      </c>
      <c r="CV32" s="352">
        <v>2214</v>
      </c>
      <c r="CW32" s="352">
        <v>1585</v>
      </c>
      <c r="CX32" s="352">
        <v>2235</v>
      </c>
      <c r="CY32" s="352">
        <v>2256</v>
      </c>
      <c r="CZ32" s="352">
        <v>2319</v>
      </c>
      <c r="DA32" s="352">
        <v>2326</v>
      </c>
      <c r="DB32" s="352">
        <v>2302</v>
      </c>
      <c r="DC32" s="352">
        <v>2304</v>
      </c>
      <c r="DD32" s="352">
        <v>2335</v>
      </c>
      <c r="DE32" s="352">
        <v>3200</v>
      </c>
      <c r="DF32" s="352">
        <v>3257</v>
      </c>
      <c r="DG32" s="352">
        <v>3190</v>
      </c>
      <c r="DH32" s="352">
        <v>3309</v>
      </c>
      <c r="DI32" s="352">
        <v>2597</v>
      </c>
      <c r="DJ32" s="352">
        <v>3212</v>
      </c>
      <c r="DK32" s="352">
        <v>3178</v>
      </c>
      <c r="DL32" s="352">
        <v>3286</v>
      </c>
      <c r="DM32" s="352">
        <v>3270</v>
      </c>
      <c r="DN32" s="352">
        <v>3208</v>
      </c>
      <c r="DO32" s="352">
        <v>3183</v>
      </c>
      <c r="DP32" s="352">
        <v>4051</v>
      </c>
      <c r="DQ32" s="352">
        <v>4066</v>
      </c>
      <c r="DR32" s="352">
        <v>3192</v>
      </c>
      <c r="DS32" s="352">
        <v>4063</v>
      </c>
      <c r="DT32" s="352">
        <v>4110</v>
      </c>
      <c r="DU32" s="352">
        <v>4000</v>
      </c>
      <c r="DV32" s="352">
        <v>4123</v>
      </c>
      <c r="DW32" s="352">
        <v>4168</v>
      </c>
      <c r="DX32" s="352">
        <v>4128</v>
      </c>
      <c r="DY32" s="352">
        <v>4181</v>
      </c>
      <c r="DZ32" s="352">
        <v>3986</v>
      </c>
      <c r="EA32" s="352">
        <v>4142</v>
      </c>
      <c r="EB32" s="352">
        <v>4161</v>
      </c>
      <c r="EC32" s="352">
        <v>4168</v>
      </c>
      <c r="ED32" s="352">
        <v>4180</v>
      </c>
      <c r="EE32" s="352">
        <v>4243</v>
      </c>
      <c r="EF32" s="352">
        <v>4303</v>
      </c>
      <c r="EG32" s="352">
        <v>4244</v>
      </c>
      <c r="EH32" s="352">
        <v>4333</v>
      </c>
      <c r="EI32" s="352">
        <v>4420</v>
      </c>
      <c r="EJ32" s="352">
        <v>4365</v>
      </c>
      <c r="EK32" s="352">
        <v>3526</v>
      </c>
      <c r="EL32" s="352">
        <v>4985</v>
      </c>
      <c r="EM32" s="352">
        <v>4981</v>
      </c>
      <c r="EN32" s="352">
        <v>5019</v>
      </c>
      <c r="EO32" s="352">
        <v>4414</v>
      </c>
      <c r="EP32" s="352">
        <v>5707</v>
      </c>
      <c r="EQ32" s="352">
        <v>5669</v>
      </c>
      <c r="ER32" s="352">
        <v>5790</v>
      </c>
      <c r="ES32" s="352">
        <v>5004</v>
      </c>
      <c r="ET32" s="352">
        <v>5889</v>
      </c>
      <c r="EU32" s="352">
        <v>6063</v>
      </c>
      <c r="EV32" s="352">
        <v>4876</v>
      </c>
      <c r="EW32" s="352">
        <v>6617</v>
      </c>
      <c r="EX32" s="352">
        <v>5969</v>
      </c>
      <c r="EY32" s="352">
        <v>5976</v>
      </c>
      <c r="EZ32" s="352">
        <v>6749</v>
      </c>
      <c r="FA32" s="352">
        <v>6271</v>
      </c>
      <c r="FB32" s="352">
        <v>6725</v>
      </c>
      <c r="FC32" s="352">
        <v>6875</v>
      </c>
      <c r="FD32" s="352">
        <v>6535</v>
      </c>
      <c r="FE32" s="352">
        <v>6587</v>
      </c>
      <c r="FF32" s="352">
        <v>6723</v>
      </c>
      <c r="FG32" s="352">
        <v>6676</v>
      </c>
      <c r="FH32" s="352">
        <v>6814</v>
      </c>
      <c r="FI32" s="352">
        <v>6441</v>
      </c>
      <c r="FJ32" s="352">
        <v>7058</v>
      </c>
      <c r="FK32" s="352">
        <v>7000</v>
      </c>
      <c r="FL32" s="352">
        <v>6956</v>
      </c>
      <c r="FM32" s="352">
        <v>7122</v>
      </c>
      <c r="FN32" s="352">
        <v>7156</v>
      </c>
      <c r="FO32" s="352">
        <v>7179</v>
      </c>
      <c r="FP32" s="352">
        <v>7200</v>
      </c>
      <c r="FQ32" s="352">
        <v>6742</v>
      </c>
      <c r="FR32" s="352">
        <v>6938</v>
      </c>
      <c r="FS32" s="352">
        <v>7329</v>
      </c>
      <c r="FT32" s="352">
        <v>7346</v>
      </c>
      <c r="FU32" s="352">
        <v>6510</v>
      </c>
      <c r="FV32" s="352">
        <v>7174</v>
      </c>
      <c r="FW32" s="352">
        <v>7203</v>
      </c>
      <c r="FX32" s="352">
        <v>7024</v>
      </c>
      <c r="FY32" s="352">
        <v>7107</v>
      </c>
      <c r="FZ32" s="352">
        <v>7143</v>
      </c>
      <c r="GA32" s="352">
        <v>7252</v>
      </c>
      <c r="GB32" s="352">
        <v>7239</v>
      </c>
      <c r="GC32" s="352">
        <v>6301</v>
      </c>
      <c r="GD32" s="352">
        <v>6999</v>
      </c>
      <c r="GE32" s="352">
        <v>7370</v>
      </c>
      <c r="GF32" s="352">
        <v>7529</v>
      </c>
      <c r="GG32" s="352">
        <v>6101</v>
      </c>
      <c r="GH32" s="352">
        <v>6979</v>
      </c>
      <c r="GI32" s="352">
        <v>6612</v>
      </c>
      <c r="GJ32" s="352">
        <v>6985</v>
      </c>
      <c r="GK32" s="352">
        <v>6654</v>
      </c>
      <c r="GL32" s="352">
        <v>6430</v>
      </c>
      <c r="GM32" s="352">
        <v>6959</v>
      </c>
      <c r="GN32" s="352">
        <v>6149</v>
      </c>
      <c r="GO32" s="352">
        <v>6867</v>
      </c>
      <c r="GP32" s="352">
        <v>6213</v>
      </c>
      <c r="GQ32" s="352">
        <v>7296</v>
      </c>
      <c r="GR32" s="352">
        <v>6825</v>
      </c>
      <c r="GS32" s="352">
        <v>7148</v>
      </c>
      <c r="GT32" s="352">
        <v>6936</v>
      </c>
      <c r="GU32" s="352">
        <v>6719</v>
      </c>
      <c r="GV32" s="352">
        <v>7352</v>
      </c>
      <c r="GW32" s="352">
        <v>6808</v>
      </c>
      <c r="GX32" s="352">
        <v>6630</v>
      </c>
      <c r="GY32" s="352">
        <v>7031</v>
      </c>
      <c r="GZ32" s="352">
        <v>7666</v>
      </c>
      <c r="HA32" s="352">
        <v>7727</v>
      </c>
      <c r="HB32" s="352">
        <v>6947</v>
      </c>
      <c r="HC32" s="352">
        <v>8313</v>
      </c>
      <c r="HD32" s="352">
        <v>8191</v>
      </c>
      <c r="HE32" s="352">
        <v>8000</v>
      </c>
      <c r="HF32" s="352">
        <v>8183</v>
      </c>
      <c r="HG32" s="352">
        <v>8337</v>
      </c>
      <c r="HH32" s="352">
        <v>8341</v>
      </c>
      <c r="HI32" s="352">
        <v>8376</v>
      </c>
      <c r="HJ32" s="352">
        <v>8433</v>
      </c>
      <c r="HK32" s="352">
        <v>7847</v>
      </c>
      <c r="HL32" s="352">
        <v>8495</v>
      </c>
      <c r="HM32" s="352">
        <v>7579</v>
      </c>
      <c r="HN32" s="352">
        <v>6393</v>
      </c>
      <c r="HO32" s="352">
        <v>8085</v>
      </c>
    </row>
    <row r="33" spans="1:223" s="10" customFormat="1" ht="12.75" customHeight="1" x14ac:dyDescent="0.25">
      <c r="A33" s="341" t="s">
        <v>601</v>
      </c>
      <c r="B33" s="341" t="s">
        <v>601</v>
      </c>
      <c r="C33" s="352">
        <v>0</v>
      </c>
      <c r="D33" s="352">
        <v>0</v>
      </c>
      <c r="E33" s="352">
        <v>0</v>
      </c>
      <c r="F33" s="352">
        <v>0</v>
      </c>
      <c r="G33" s="352">
        <v>0</v>
      </c>
      <c r="H33" s="352">
        <v>0</v>
      </c>
      <c r="I33" s="352">
        <v>0</v>
      </c>
      <c r="J33" s="352">
        <v>0</v>
      </c>
      <c r="K33" s="352">
        <v>0</v>
      </c>
      <c r="L33" s="352">
        <v>0</v>
      </c>
      <c r="M33" s="352">
        <v>0</v>
      </c>
      <c r="N33" s="352">
        <v>0</v>
      </c>
      <c r="O33" s="352">
        <v>0</v>
      </c>
      <c r="P33" s="352">
        <v>0</v>
      </c>
      <c r="Q33" s="352">
        <v>0</v>
      </c>
      <c r="R33" s="352">
        <v>0</v>
      </c>
      <c r="S33" s="352">
        <v>0</v>
      </c>
      <c r="T33" s="352">
        <v>0</v>
      </c>
      <c r="U33" s="352">
        <v>0</v>
      </c>
      <c r="V33" s="352">
        <v>0</v>
      </c>
      <c r="W33" s="352">
        <v>0</v>
      </c>
      <c r="X33" s="352">
        <v>0</v>
      </c>
      <c r="Y33" s="352">
        <v>0</v>
      </c>
      <c r="Z33" s="352">
        <v>0</v>
      </c>
      <c r="AA33" s="352">
        <v>0</v>
      </c>
      <c r="AB33" s="352">
        <v>0</v>
      </c>
      <c r="AC33" s="352">
        <v>0</v>
      </c>
      <c r="AD33" s="352">
        <v>0</v>
      </c>
      <c r="AE33" s="352">
        <v>0</v>
      </c>
      <c r="AF33" s="352">
        <v>0</v>
      </c>
      <c r="AG33" s="352">
        <v>0</v>
      </c>
      <c r="AH33" s="352">
        <v>0</v>
      </c>
      <c r="AI33" s="352">
        <v>0</v>
      </c>
      <c r="AJ33" s="352">
        <v>0</v>
      </c>
      <c r="AK33" s="352">
        <v>0</v>
      </c>
      <c r="AL33" s="352">
        <v>0</v>
      </c>
      <c r="AM33" s="352">
        <v>0</v>
      </c>
      <c r="AN33" s="352">
        <v>0</v>
      </c>
      <c r="AO33" s="352">
        <v>0</v>
      </c>
      <c r="AP33" s="352">
        <v>0</v>
      </c>
      <c r="AQ33" s="352">
        <v>0</v>
      </c>
      <c r="AR33" s="352">
        <v>0</v>
      </c>
      <c r="AS33" s="352">
        <v>0</v>
      </c>
      <c r="AT33" s="352">
        <v>0</v>
      </c>
      <c r="AU33" s="352">
        <v>0</v>
      </c>
      <c r="AV33" s="352">
        <v>0</v>
      </c>
      <c r="AW33" s="352">
        <v>0</v>
      </c>
      <c r="AX33" s="352">
        <v>0</v>
      </c>
      <c r="AY33" s="352">
        <v>0</v>
      </c>
      <c r="AZ33" s="352">
        <v>0</v>
      </c>
      <c r="BA33" s="352">
        <v>0</v>
      </c>
      <c r="BB33" s="352">
        <v>0</v>
      </c>
      <c r="BC33" s="352">
        <v>0</v>
      </c>
      <c r="BD33" s="352">
        <v>0</v>
      </c>
      <c r="BE33" s="352">
        <v>0</v>
      </c>
      <c r="BF33" s="352">
        <v>0</v>
      </c>
      <c r="BG33" s="352">
        <v>0</v>
      </c>
      <c r="BH33" s="352">
        <v>0</v>
      </c>
      <c r="BI33" s="352">
        <v>0</v>
      </c>
      <c r="BJ33" s="352">
        <v>0</v>
      </c>
      <c r="BK33" s="352">
        <v>0</v>
      </c>
      <c r="BL33" s="352">
        <v>0</v>
      </c>
      <c r="BM33" s="352">
        <v>0</v>
      </c>
      <c r="BN33" s="352">
        <v>0</v>
      </c>
      <c r="BO33" s="352">
        <v>0</v>
      </c>
      <c r="BP33" s="352">
        <v>0</v>
      </c>
      <c r="BQ33" s="352">
        <v>0</v>
      </c>
      <c r="BR33" s="352">
        <v>0</v>
      </c>
      <c r="BS33" s="352">
        <v>0</v>
      </c>
      <c r="BT33" s="352">
        <v>0</v>
      </c>
      <c r="BU33" s="352">
        <v>0</v>
      </c>
      <c r="BV33" s="352">
        <v>0</v>
      </c>
      <c r="BW33" s="352">
        <v>0</v>
      </c>
      <c r="BX33" s="352">
        <v>0</v>
      </c>
      <c r="BY33" s="352">
        <v>0</v>
      </c>
      <c r="BZ33" s="352">
        <v>0</v>
      </c>
      <c r="CA33" s="352">
        <v>0</v>
      </c>
      <c r="CB33" s="352">
        <v>0</v>
      </c>
      <c r="CC33" s="352">
        <v>0</v>
      </c>
      <c r="CD33" s="352">
        <v>0</v>
      </c>
      <c r="CE33" s="352">
        <v>0</v>
      </c>
      <c r="CF33" s="352">
        <v>0</v>
      </c>
      <c r="CG33" s="352">
        <v>0</v>
      </c>
      <c r="CH33" s="352">
        <v>0</v>
      </c>
      <c r="CI33" s="352">
        <v>0</v>
      </c>
      <c r="CJ33" s="352">
        <v>0</v>
      </c>
      <c r="CK33" s="352">
        <v>0</v>
      </c>
      <c r="CL33" s="352">
        <v>0</v>
      </c>
      <c r="CM33" s="352">
        <v>0</v>
      </c>
      <c r="CN33" s="352">
        <v>0</v>
      </c>
      <c r="CO33" s="352">
        <v>0</v>
      </c>
      <c r="CP33" s="352">
        <v>0</v>
      </c>
      <c r="CQ33" s="352">
        <v>0</v>
      </c>
      <c r="CR33" s="352">
        <v>0</v>
      </c>
      <c r="CS33" s="352">
        <v>0</v>
      </c>
      <c r="CT33" s="352">
        <v>0</v>
      </c>
      <c r="CU33" s="352">
        <v>0</v>
      </c>
      <c r="CV33" s="352">
        <v>0</v>
      </c>
      <c r="CW33" s="352">
        <v>0</v>
      </c>
      <c r="CX33" s="352">
        <v>0</v>
      </c>
      <c r="CY33" s="352">
        <v>0</v>
      </c>
      <c r="CZ33" s="352">
        <v>0</v>
      </c>
      <c r="DA33" s="352">
        <v>0</v>
      </c>
      <c r="DB33" s="352">
        <v>0</v>
      </c>
      <c r="DC33" s="352">
        <v>11</v>
      </c>
      <c r="DD33" s="352">
        <v>22</v>
      </c>
      <c r="DE33" s="352">
        <v>31</v>
      </c>
      <c r="DF33" s="352">
        <v>44</v>
      </c>
      <c r="DG33" s="352">
        <v>89</v>
      </c>
      <c r="DH33" s="352">
        <v>101</v>
      </c>
      <c r="DI33" s="352">
        <v>149</v>
      </c>
      <c r="DJ33" s="352">
        <v>182</v>
      </c>
      <c r="DK33" s="352">
        <v>265</v>
      </c>
      <c r="DL33" s="352">
        <v>346</v>
      </c>
      <c r="DM33" s="352">
        <v>466</v>
      </c>
      <c r="DN33" s="352">
        <v>521</v>
      </c>
      <c r="DO33" s="352">
        <v>546</v>
      </c>
      <c r="DP33" s="352">
        <v>569</v>
      </c>
      <c r="DQ33" s="352">
        <v>619</v>
      </c>
      <c r="DR33" s="352">
        <v>642</v>
      </c>
      <c r="DS33" s="352">
        <v>698</v>
      </c>
      <c r="DT33" s="352">
        <v>787</v>
      </c>
      <c r="DU33" s="352">
        <v>802</v>
      </c>
      <c r="DV33" s="352">
        <v>915</v>
      </c>
      <c r="DW33" s="352">
        <v>1008</v>
      </c>
      <c r="DX33" s="352">
        <v>962</v>
      </c>
      <c r="DY33" s="352">
        <v>1114</v>
      </c>
      <c r="DZ33" s="352">
        <v>1147</v>
      </c>
      <c r="EA33" s="352">
        <v>1215</v>
      </c>
      <c r="EB33" s="352">
        <v>1235</v>
      </c>
      <c r="EC33" s="352">
        <v>1209</v>
      </c>
      <c r="ED33" s="352">
        <v>1226</v>
      </c>
      <c r="EE33" s="352">
        <v>1306</v>
      </c>
      <c r="EF33" s="352">
        <v>1260</v>
      </c>
      <c r="EG33" s="352">
        <v>1265</v>
      </c>
      <c r="EH33" s="352">
        <v>1326</v>
      </c>
      <c r="EI33" s="352">
        <v>1379</v>
      </c>
      <c r="EJ33" s="352">
        <v>1351</v>
      </c>
      <c r="EK33" s="352">
        <v>1363</v>
      </c>
      <c r="EL33" s="352">
        <v>1365</v>
      </c>
      <c r="EM33" s="352">
        <v>1413</v>
      </c>
      <c r="EN33" s="352">
        <v>1479</v>
      </c>
      <c r="EO33" s="352">
        <v>1435</v>
      </c>
      <c r="EP33" s="352">
        <v>1589</v>
      </c>
      <c r="EQ33" s="352">
        <v>1670</v>
      </c>
      <c r="ER33" s="352">
        <v>1725</v>
      </c>
      <c r="ES33" s="352">
        <v>1672</v>
      </c>
      <c r="ET33" s="352">
        <v>1767</v>
      </c>
      <c r="EU33" s="352">
        <v>1788</v>
      </c>
      <c r="EV33" s="352">
        <v>1917</v>
      </c>
      <c r="EW33" s="352">
        <v>2021</v>
      </c>
      <c r="EX33" s="352">
        <v>1923</v>
      </c>
      <c r="EY33" s="352">
        <v>2087</v>
      </c>
      <c r="EZ33" s="352">
        <v>2000</v>
      </c>
      <c r="FA33" s="352">
        <v>2117</v>
      </c>
      <c r="FB33" s="352">
        <v>2113</v>
      </c>
      <c r="FC33" s="352">
        <v>2070</v>
      </c>
      <c r="FD33" s="352">
        <v>2202</v>
      </c>
      <c r="FE33" s="352">
        <v>2115</v>
      </c>
      <c r="FF33" s="352">
        <v>2044</v>
      </c>
      <c r="FG33" s="352">
        <v>2073</v>
      </c>
      <c r="FH33" s="352">
        <v>2029</v>
      </c>
      <c r="FI33" s="352">
        <v>2034</v>
      </c>
      <c r="FJ33" s="352">
        <v>2202</v>
      </c>
      <c r="FK33" s="352">
        <v>2107</v>
      </c>
      <c r="FL33" s="352">
        <v>2111</v>
      </c>
      <c r="FM33" s="352">
        <v>2144</v>
      </c>
      <c r="FN33" s="352">
        <v>2124</v>
      </c>
      <c r="FO33" s="352">
        <v>2095</v>
      </c>
      <c r="FP33" s="352">
        <v>2112</v>
      </c>
      <c r="FQ33" s="352">
        <v>1959</v>
      </c>
      <c r="FR33" s="352">
        <v>1958</v>
      </c>
      <c r="FS33" s="352">
        <v>2168</v>
      </c>
      <c r="FT33" s="352">
        <v>2160</v>
      </c>
      <c r="FU33" s="352">
        <v>2336</v>
      </c>
      <c r="FV33" s="352">
        <v>2556</v>
      </c>
      <c r="FW33" s="352">
        <v>2555</v>
      </c>
      <c r="FX33" s="352">
        <v>2557</v>
      </c>
      <c r="FY33" s="352">
        <v>2593</v>
      </c>
      <c r="FZ33" s="352">
        <v>2537</v>
      </c>
      <c r="GA33" s="352">
        <v>2691</v>
      </c>
      <c r="GB33" s="352">
        <v>2724</v>
      </c>
      <c r="GC33" s="352">
        <v>2619</v>
      </c>
      <c r="GD33" s="352">
        <v>2693</v>
      </c>
      <c r="GE33" s="352">
        <v>2732</v>
      </c>
      <c r="GF33" s="352">
        <v>2709</v>
      </c>
      <c r="GG33" s="352">
        <v>2820</v>
      </c>
      <c r="GH33" s="352">
        <v>2778</v>
      </c>
      <c r="GI33" s="352">
        <v>2761</v>
      </c>
      <c r="GJ33" s="352">
        <v>2854</v>
      </c>
      <c r="GK33" s="352">
        <v>2888</v>
      </c>
      <c r="GL33" s="352">
        <v>2875</v>
      </c>
      <c r="GM33" s="352">
        <v>2910</v>
      </c>
      <c r="GN33" s="352">
        <v>3011</v>
      </c>
      <c r="GO33" s="352">
        <v>3413</v>
      </c>
      <c r="GP33" s="352">
        <v>3514</v>
      </c>
      <c r="GQ33" s="352">
        <v>3610</v>
      </c>
      <c r="GR33" s="352">
        <v>3405</v>
      </c>
      <c r="GS33" s="352">
        <v>3572</v>
      </c>
      <c r="GT33" s="352">
        <v>3559</v>
      </c>
      <c r="GU33" s="352">
        <v>3575</v>
      </c>
      <c r="GV33" s="352">
        <v>3587</v>
      </c>
      <c r="GW33" s="352">
        <v>3520</v>
      </c>
      <c r="GX33" s="352">
        <v>3102</v>
      </c>
      <c r="GY33" s="352">
        <v>3737</v>
      </c>
      <c r="GZ33" s="352">
        <v>3709</v>
      </c>
      <c r="HA33" s="352">
        <v>3782</v>
      </c>
      <c r="HB33" s="352">
        <v>3884</v>
      </c>
      <c r="HC33" s="352">
        <v>3850</v>
      </c>
      <c r="HD33" s="352">
        <v>3990</v>
      </c>
      <c r="HE33" s="352">
        <v>3986</v>
      </c>
      <c r="HF33" s="352">
        <v>3832</v>
      </c>
      <c r="HG33" s="352">
        <v>4086</v>
      </c>
      <c r="HH33" s="352">
        <v>4137</v>
      </c>
      <c r="HI33" s="352">
        <v>4106</v>
      </c>
      <c r="HJ33" s="352">
        <v>4239</v>
      </c>
      <c r="HK33" s="352">
        <v>4137</v>
      </c>
      <c r="HL33" s="352">
        <v>4371</v>
      </c>
      <c r="HM33" s="352">
        <v>4355</v>
      </c>
      <c r="HN33" s="352">
        <v>4424</v>
      </c>
      <c r="HO33" s="352">
        <v>4490</v>
      </c>
    </row>
    <row r="34" spans="1:223" s="10" customFormat="1" ht="12.75" hidden="1" customHeight="1" outlineLevel="1" x14ac:dyDescent="0.25">
      <c r="A34" s="342" t="s">
        <v>314</v>
      </c>
      <c r="B34" s="342" t="s">
        <v>314</v>
      </c>
      <c r="C34" s="361">
        <v>0</v>
      </c>
      <c r="D34" s="361">
        <v>0</v>
      </c>
      <c r="E34" s="361">
        <v>0</v>
      </c>
      <c r="F34" s="361">
        <v>0</v>
      </c>
      <c r="G34" s="361">
        <v>0</v>
      </c>
      <c r="H34" s="361">
        <v>0</v>
      </c>
      <c r="I34" s="361">
        <v>0</v>
      </c>
      <c r="J34" s="361">
        <v>0</v>
      </c>
      <c r="K34" s="361">
        <v>0</v>
      </c>
      <c r="L34" s="361">
        <v>0</v>
      </c>
      <c r="M34" s="361">
        <v>0</v>
      </c>
      <c r="N34" s="361">
        <v>0</v>
      </c>
      <c r="O34" s="361">
        <v>0</v>
      </c>
      <c r="P34" s="361">
        <v>0</v>
      </c>
      <c r="Q34" s="361">
        <v>0</v>
      </c>
      <c r="R34" s="361">
        <v>0</v>
      </c>
      <c r="S34" s="361">
        <v>0</v>
      </c>
      <c r="T34" s="362">
        <v>0</v>
      </c>
      <c r="U34" s="361">
        <v>0</v>
      </c>
      <c r="V34" s="361">
        <v>0</v>
      </c>
      <c r="W34" s="362">
        <v>0</v>
      </c>
      <c r="X34" s="362">
        <v>0</v>
      </c>
      <c r="Y34" s="361">
        <v>0</v>
      </c>
      <c r="Z34" s="361">
        <v>0</v>
      </c>
      <c r="AA34" s="361">
        <v>16</v>
      </c>
      <c r="AB34" s="361">
        <v>54</v>
      </c>
      <c r="AC34" s="361">
        <v>74</v>
      </c>
      <c r="AD34" s="361">
        <v>81</v>
      </c>
      <c r="AE34" s="361">
        <v>112</v>
      </c>
      <c r="AF34" s="361">
        <v>115</v>
      </c>
      <c r="AG34" s="361">
        <v>99</v>
      </c>
      <c r="AH34" s="361">
        <v>192</v>
      </c>
      <c r="AI34" s="361">
        <v>200</v>
      </c>
      <c r="AJ34" s="361">
        <v>419</v>
      </c>
      <c r="AK34" s="361">
        <v>466</v>
      </c>
      <c r="AL34" s="361">
        <v>498</v>
      </c>
      <c r="AM34" s="361">
        <v>533</v>
      </c>
      <c r="AN34" s="361">
        <v>607</v>
      </c>
      <c r="AO34" s="361">
        <v>300</v>
      </c>
      <c r="AP34" s="361">
        <v>621</v>
      </c>
      <c r="AQ34" s="361">
        <v>656</v>
      </c>
      <c r="AR34" s="361">
        <v>698</v>
      </c>
      <c r="AS34" s="361">
        <v>742</v>
      </c>
      <c r="AT34" s="361">
        <v>840</v>
      </c>
      <c r="AU34" s="361">
        <v>925</v>
      </c>
      <c r="AV34" s="361">
        <v>962</v>
      </c>
      <c r="AW34" s="361">
        <v>964</v>
      </c>
      <c r="AX34" s="361">
        <v>1024</v>
      </c>
      <c r="AY34" s="361">
        <v>1157</v>
      </c>
      <c r="AZ34" s="361">
        <v>1322</v>
      </c>
      <c r="BA34" s="361">
        <v>785</v>
      </c>
      <c r="BB34" s="361">
        <v>1282</v>
      </c>
      <c r="BC34" s="361">
        <v>1440</v>
      </c>
      <c r="BD34" s="361">
        <v>1419</v>
      </c>
      <c r="BE34" s="361">
        <v>1507</v>
      </c>
      <c r="BF34" s="361">
        <v>1609</v>
      </c>
      <c r="BG34" s="361">
        <v>1641</v>
      </c>
      <c r="BH34" s="361">
        <v>1760</v>
      </c>
      <c r="BI34" s="361">
        <v>1819</v>
      </c>
      <c r="BJ34" s="361">
        <v>1861</v>
      </c>
      <c r="BK34" s="361">
        <v>1905</v>
      </c>
      <c r="BL34" s="361">
        <v>1946</v>
      </c>
      <c r="BM34" s="361">
        <v>1335</v>
      </c>
      <c r="BN34" s="361">
        <v>1941</v>
      </c>
      <c r="BO34" s="361">
        <v>2010</v>
      </c>
      <c r="BP34" s="361">
        <v>2032</v>
      </c>
      <c r="BQ34" s="361">
        <v>2003</v>
      </c>
      <c r="BR34" s="361">
        <v>1999</v>
      </c>
      <c r="BS34" s="361">
        <v>2036</v>
      </c>
      <c r="BT34" s="361">
        <v>2062</v>
      </c>
      <c r="BU34" s="361">
        <v>1956</v>
      </c>
      <c r="BV34" s="361">
        <v>2047</v>
      </c>
      <c r="BW34" s="361">
        <v>2053</v>
      </c>
      <c r="BX34" s="361">
        <v>2093</v>
      </c>
      <c r="BY34" s="361">
        <v>1398</v>
      </c>
      <c r="BZ34" s="361">
        <v>2091</v>
      </c>
      <c r="CA34" s="361">
        <v>2065</v>
      </c>
      <c r="CB34" s="361">
        <v>2144</v>
      </c>
      <c r="CC34" s="361">
        <v>2089</v>
      </c>
      <c r="CD34" s="361">
        <v>2013</v>
      </c>
      <c r="CE34" s="361">
        <v>2057</v>
      </c>
      <c r="CF34" s="361">
        <v>2029</v>
      </c>
      <c r="CG34" s="361">
        <v>2035</v>
      </c>
      <c r="CH34" s="361">
        <v>2012</v>
      </c>
      <c r="CI34" s="361">
        <v>1929</v>
      </c>
      <c r="CJ34" s="361">
        <v>0</v>
      </c>
      <c r="CK34" s="361">
        <v>0</v>
      </c>
      <c r="CL34" s="361">
        <v>0</v>
      </c>
      <c r="CM34" s="361">
        <v>0</v>
      </c>
      <c r="CN34" s="361">
        <v>0</v>
      </c>
      <c r="CO34" s="361">
        <v>0</v>
      </c>
      <c r="CP34" s="361">
        <v>0</v>
      </c>
      <c r="CQ34" s="361">
        <v>0</v>
      </c>
      <c r="CR34" s="361">
        <v>0</v>
      </c>
      <c r="CS34" s="361">
        <v>0</v>
      </c>
      <c r="CT34" s="361">
        <v>0</v>
      </c>
      <c r="CU34" s="361">
        <v>0</v>
      </c>
      <c r="CV34" s="361">
        <v>0</v>
      </c>
      <c r="CW34" s="361">
        <v>0</v>
      </c>
      <c r="CX34" s="361">
        <v>0</v>
      </c>
      <c r="CY34" s="361">
        <v>0</v>
      </c>
      <c r="CZ34" s="361">
        <v>0</v>
      </c>
      <c r="DA34" s="361">
        <v>0</v>
      </c>
      <c r="DB34" s="361">
        <v>0</v>
      </c>
      <c r="DC34" s="361">
        <v>0</v>
      </c>
      <c r="DD34" s="361">
        <v>0</v>
      </c>
      <c r="DE34" s="361">
        <v>0</v>
      </c>
      <c r="DF34" s="361">
        <v>0</v>
      </c>
      <c r="DG34" s="361">
        <v>0</v>
      </c>
      <c r="DH34" s="361">
        <v>0</v>
      </c>
      <c r="DI34" s="361">
        <v>0</v>
      </c>
      <c r="DJ34" s="361">
        <v>0</v>
      </c>
      <c r="DK34" s="361">
        <v>0</v>
      </c>
      <c r="DL34" s="361">
        <v>0</v>
      </c>
      <c r="DM34" s="361">
        <v>0</v>
      </c>
      <c r="DN34" s="361">
        <v>0</v>
      </c>
      <c r="DO34" s="361">
        <v>0</v>
      </c>
      <c r="DP34" s="361">
        <v>0</v>
      </c>
      <c r="DQ34" s="361">
        <v>0</v>
      </c>
      <c r="DR34" s="361">
        <v>0</v>
      </c>
      <c r="DS34" s="361">
        <v>0</v>
      </c>
      <c r="DT34" s="361">
        <v>0</v>
      </c>
      <c r="DU34" s="361">
        <v>0</v>
      </c>
      <c r="DV34" s="361">
        <v>0</v>
      </c>
      <c r="DW34" s="361">
        <v>0</v>
      </c>
      <c r="DX34" s="361">
        <v>0</v>
      </c>
      <c r="DY34" s="361">
        <v>0</v>
      </c>
      <c r="DZ34" s="361">
        <v>0</v>
      </c>
      <c r="EA34" s="361">
        <v>0</v>
      </c>
      <c r="EB34" s="361">
        <v>0</v>
      </c>
      <c r="EC34" s="361">
        <v>0</v>
      </c>
      <c r="ED34" s="361">
        <v>0</v>
      </c>
      <c r="EE34" s="361">
        <v>0</v>
      </c>
      <c r="EF34" s="361">
        <v>0</v>
      </c>
      <c r="EG34" s="361">
        <v>0</v>
      </c>
      <c r="EH34" s="361">
        <v>0</v>
      </c>
      <c r="EI34" s="361">
        <v>0</v>
      </c>
      <c r="EJ34" s="361">
        <v>0</v>
      </c>
      <c r="EK34" s="361">
        <v>0</v>
      </c>
      <c r="EL34" s="361">
        <v>0</v>
      </c>
      <c r="EM34" s="361">
        <v>0</v>
      </c>
      <c r="EN34" s="361">
        <v>0</v>
      </c>
      <c r="EO34" s="361">
        <v>0</v>
      </c>
      <c r="EP34" s="361">
        <v>0</v>
      </c>
      <c r="EQ34" s="361">
        <v>0</v>
      </c>
      <c r="ER34" s="361">
        <v>0</v>
      </c>
      <c r="ES34" s="361">
        <v>0</v>
      </c>
      <c r="ET34" s="361">
        <v>0</v>
      </c>
      <c r="EU34" s="361">
        <v>0</v>
      </c>
      <c r="EV34" s="361">
        <v>0</v>
      </c>
      <c r="EW34" s="361">
        <v>0</v>
      </c>
      <c r="EX34" s="361">
        <v>0</v>
      </c>
      <c r="EY34" s="361">
        <v>0</v>
      </c>
      <c r="EZ34" s="361">
        <v>0</v>
      </c>
      <c r="FA34" s="361">
        <v>0</v>
      </c>
      <c r="FB34" s="361">
        <v>0</v>
      </c>
      <c r="FC34" s="361">
        <v>0</v>
      </c>
      <c r="FD34" s="361">
        <v>0</v>
      </c>
      <c r="FE34" s="361">
        <v>0</v>
      </c>
      <c r="FF34" s="361">
        <v>0</v>
      </c>
      <c r="FG34" s="361">
        <v>0</v>
      </c>
      <c r="FH34" s="361">
        <v>0</v>
      </c>
      <c r="FI34" s="361">
        <v>0</v>
      </c>
      <c r="FJ34" s="361">
        <v>0</v>
      </c>
      <c r="FK34" s="361">
        <v>0</v>
      </c>
      <c r="FL34" s="361">
        <v>0</v>
      </c>
      <c r="FM34" s="361">
        <v>0</v>
      </c>
      <c r="FN34" s="361">
        <v>0</v>
      </c>
      <c r="FO34" s="361">
        <v>0</v>
      </c>
      <c r="FP34" s="361">
        <v>0</v>
      </c>
      <c r="FQ34" s="361">
        <v>0</v>
      </c>
      <c r="FR34" s="361">
        <v>0</v>
      </c>
      <c r="FS34" s="361">
        <v>0</v>
      </c>
      <c r="FT34" s="361">
        <v>0</v>
      </c>
      <c r="FU34" s="361">
        <v>0</v>
      </c>
      <c r="FV34" s="361">
        <v>0</v>
      </c>
      <c r="FW34" s="361">
        <v>0</v>
      </c>
      <c r="FX34" s="361">
        <v>0</v>
      </c>
      <c r="FY34" s="361">
        <v>0</v>
      </c>
      <c r="FZ34" s="361">
        <v>0</v>
      </c>
      <c r="GA34" s="361">
        <v>0</v>
      </c>
      <c r="GB34" s="361">
        <v>0</v>
      </c>
      <c r="GC34" s="361">
        <v>0</v>
      </c>
      <c r="GD34" s="361">
        <v>0</v>
      </c>
      <c r="GE34" s="361">
        <v>0</v>
      </c>
      <c r="GF34" s="361">
        <v>0</v>
      </c>
      <c r="GG34" s="361">
        <v>0</v>
      </c>
      <c r="GH34" s="361">
        <v>0</v>
      </c>
      <c r="GI34" s="361">
        <v>0</v>
      </c>
      <c r="GJ34" s="361">
        <v>0</v>
      </c>
      <c r="GK34" s="361">
        <v>0</v>
      </c>
      <c r="GL34" s="361">
        <v>0</v>
      </c>
      <c r="GM34" s="361">
        <v>0</v>
      </c>
      <c r="GN34" s="361">
        <v>0</v>
      </c>
      <c r="GO34" s="361">
        <v>0</v>
      </c>
      <c r="GP34" s="361">
        <v>0</v>
      </c>
      <c r="GQ34" s="361">
        <v>0</v>
      </c>
      <c r="GR34" s="361">
        <v>0</v>
      </c>
      <c r="GS34" s="361">
        <v>0</v>
      </c>
      <c r="GT34" s="361">
        <v>0</v>
      </c>
      <c r="GU34" s="361">
        <v>0</v>
      </c>
      <c r="GV34" s="361">
        <v>0</v>
      </c>
      <c r="GW34" s="361">
        <v>0</v>
      </c>
      <c r="GX34" s="361">
        <v>0</v>
      </c>
      <c r="GY34" s="361">
        <v>0</v>
      </c>
      <c r="GZ34" s="361">
        <v>0</v>
      </c>
      <c r="HA34" s="361">
        <v>0</v>
      </c>
      <c r="HB34" s="361">
        <v>0</v>
      </c>
      <c r="HC34" s="361">
        <v>0</v>
      </c>
      <c r="HD34" s="361">
        <v>0</v>
      </c>
      <c r="HE34" s="361">
        <v>0</v>
      </c>
      <c r="HF34" s="361">
        <v>0</v>
      </c>
      <c r="HG34" s="361">
        <v>0</v>
      </c>
      <c r="HH34" s="361">
        <v>0</v>
      </c>
      <c r="HI34" s="361">
        <v>0</v>
      </c>
      <c r="HJ34" s="361">
        <v>0</v>
      </c>
      <c r="HK34" s="361">
        <v>0</v>
      </c>
      <c r="HL34" s="361">
        <v>0</v>
      </c>
      <c r="HM34" s="361">
        <v>0</v>
      </c>
      <c r="HN34" s="361">
        <v>0</v>
      </c>
      <c r="HO34" s="361">
        <v>0</v>
      </c>
    </row>
    <row r="35" spans="1:223" s="10" customFormat="1" ht="12.75" hidden="1" customHeight="1" outlineLevel="1" x14ac:dyDescent="0.25">
      <c r="A35" s="342" t="s">
        <v>391</v>
      </c>
      <c r="B35" s="342" t="s">
        <v>391</v>
      </c>
      <c r="C35" s="361">
        <v>0</v>
      </c>
      <c r="D35" s="361">
        <v>0</v>
      </c>
      <c r="E35" s="361">
        <v>0</v>
      </c>
      <c r="F35" s="361">
        <v>0</v>
      </c>
      <c r="G35" s="361">
        <v>0</v>
      </c>
      <c r="H35" s="361">
        <v>0</v>
      </c>
      <c r="I35" s="361">
        <v>0</v>
      </c>
      <c r="J35" s="361">
        <v>0</v>
      </c>
      <c r="K35" s="361">
        <v>0</v>
      </c>
      <c r="L35" s="361">
        <v>0</v>
      </c>
      <c r="M35" s="361">
        <v>0</v>
      </c>
      <c r="N35" s="361">
        <v>0</v>
      </c>
      <c r="O35" s="361">
        <v>0</v>
      </c>
      <c r="P35" s="361">
        <v>0</v>
      </c>
      <c r="Q35" s="361">
        <v>0</v>
      </c>
      <c r="R35" s="361">
        <v>0</v>
      </c>
      <c r="S35" s="361">
        <v>0</v>
      </c>
      <c r="T35" s="362">
        <v>0</v>
      </c>
      <c r="U35" s="361">
        <v>0</v>
      </c>
      <c r="V35" s="361">
        <v>0</v>
      </c>
      <c r="W35" s="362">
        <v>0</v>
      </c>
      <c r="X35" s="362">
        <v>0</v>
      </c>
      <c r="Y35" s="361">
        <v>0</v>
      </c>
      <c r="Z35" s="361">
        <v>0</v>
      </c>
      <c r="AA35" s="361">
        <v>0</v>
      </c>
      <c r="AB35" s="361">
        <v>0</v>
      </c>
      <c r="AC35" s="361">
        <v>0</v>
      </c>
      <c r="AD35" s="361">
        <v>0</v>
      </c>
      <c r="AE35" s="361">
        <v>0</v>
      </c>
      <c r="AF35" s="361">
        <v>0</v>
      </c>
      <c r="AG35" s="361">
        <v>0</v>
      </c>
      <c r="AH35" s="361">
        <v>0</v>
      </c>
      <c r="AI35" s="361">
        <v>0</v>
      </c>
      <c r="AJ35" s="361">
        <v>0</v>
      </c>
      <c r="AK35" s="361">
        <v>0</v>
      </c>
      <c r="AL35" s="361">
        <v>0</v>
      </c>
      <c r="AM35" s="361">
        <v>0</v>
      </c>
      <c r="AN35" s="361">
        <v>0</v>
      </c>
      <c r="AO35" s="361">
        <v>0</v>
      </c>
      <c r="AP35" s="361">
        <v>0</v>
      </c>
      <c r="AQ35" s="361">
        <v>0</v>
      </c>
      <c r="AR35" s="361">
        <v>0</v>
      </c>
      <c r="AS35" s="361">
        <v>0</v>
      </c>
      <c r="AT35" s="361">
        <v>0</v>
      </c>
      <c r="AU35" s="361">
        <v>0</v>
      </c>
      <c r="AV35" s="361">
        <v>0</v>
      </c>
      <c r="AW35" s="361">
        <v>0</v>
      </c>
      <c r="AX35" s="361">
        <v>0</v>
      </c>
      <c r="AY35" s="361">
        <v>0</v>
      </c>
      <c r="AZ35" s="361">
        <v>0</v>
      </c>
      <c r="BA35" s="361">
        <v>0</v>
      </c>
      <c r="BB35" s="361">
        <v>0</v>
      </c>
      <c r="BC35" s="361">
        <v>0</v>
      </c>
      <c r="BD35" s="361">
        <v>0</v>
      </c>
      <c r="BE35" s="361">
        <v>0</v>
      </c>
      <c r="BF35" s="361">
        <v>0</v>
      </c>
      <c r="BG35" s="361">
        <v>0</v>
      </c>
      <c r="BH35" s="361">
        <v>0</v>
      </c>
      <c r="BI35" s="361">
        <v>16</v>
      </c>
      <c r="BJ35" s="361">
        <v>0</v>
      </c>
      <c r="BK35" s="361">
        <v>13</v>
      </c>
      <c r="BL35" s="361">
        <v>14</v>
      </c>
      <c r="BM35" s="361">
        <v>0</v>
      </c>
      <c r="BN35" s="361">
        <v>15</v>
      </c>
      <c r="BO35" s="361">
        <v>15</v>
      </c>
      <c r="BP35" s="361">
        <v>16</v>
      </c>
      <c r="BQ35" s="361">
        <v>1</v>
      </c>
      <c r="BR35" s="361">
        <v>15</v>
      </c>
      <c r="BS35" s="361">
        <v>16</v>
      </c>
      <c r="BT35" s="361">
        <v>16</v>
      </c>
      <c r="BU35" s="361">
        <v>5</v>
      </c>
      <c r="BV35" s="361">
        <v>27</v>
      </c>
      <c r="BW35" s="361">
        <v>128</v>
      </c>
      <c r="BX35" s="361">
        <v>30</v>
      </c>
      <c r="BY35" s="361">
        <v>16</v>
      </c>
      <c r="BZ35" s="361">
        <v>683</v>
      </c>
      <c r="CA35" s="361">
        <v>731</v>
      </c>
      <c r="CB35" s="361">
        <v>685</v>
      </c>
      <c r="CC35" s="361">
        <v>687</v>
      </c>
      <c r="CD35" s="361">
        <v>672</v>
      </c>
      <c r="CE35" s="361">
        <v>690</v>
      </c>
      <c r="CF35" s="361">
        <v>690</v>
      </c>
      <c r="CG35" s="361">
        <v>677</v>
      </c>
      <c r="CH35" s="361">
        <v>695</v>
      </c>
      <c r="CI35" s="361">
        <v>696</v>
      </c>
      <c r="CJ35" s="361">
        <v>0</v>
      </c>
      <c r="CK35" s="361">
        <v>0</v>
      </c>
      <c r="CL35" s="361">
        <v>0</v>
      </c>
      <c r="CM35" s="361">
        <v>0</v>
      </c>
      <c r="CN35" s="361">
        <v>0</v>
      </c>
      <c r="CO35" s="361">
        <v>0</v>
      </c>
      <c r="CP35" s="361">
        <v>0</v>
      </c>
      <c r="CQ35" s="361">
        <v>0</v>
      </c>
      <c r="CR35" s="361">
        <v>0</v>
      </c>
      <c r="CS35" s="361">
        <v>0</v>
      </c>
      <c r="CT35" s="361">
        <v>0</v>
      </c>
      <c r="CU35" s="361">
        <v>0</v>
      </c>
      <c r="CV35" s="361">
        <v>0</v>
      </c>
      <c r="CW35" s="361">
        <v>0</v>
      </c>
      <c r="CX35" s="361">
        <v>0</v>
      </c>
      <c r="CY35" s="361">
        <v>0</v>
      </c>
      <c r="CZ35" s="361">
        <v>0</v>
      </c>
      <c r="DA35" s="361">
        <v>0</v>
      </c>
      <c r="DB35" s="361">
        <v>0</v>
      </c>
      <c r="DC35" s="361">
        <v>0</v>
      </c>
      <c r="DD35" s="361">
        <v>0</v>
      </c>
      <c r="DE35" s="361">
        <v>0</v>
      </c>
      <c r="DF35" s="361">
        <v>0</v>
      </c>
      <c r="DG35" s="361">
        <v>0</v>
      </c>
      <c r="DH35" s="361">
        <v>0</v>
      </c>
      <c r="DI35" s="361">
        <v>0</v>
      </c>
      <c r="DJ35" s="361">
        <v>0</v>
      </c>
      <c r="DK35" s="361">
        <v>0</v>
      </c>
      <c r="DL35" s="361">
        <v>0</v>
      </c>
      <c r="DM35" s="361">
        <v>0</v>
      </c>
      <c r="DN35" s="361">
        <v>0</v>
      </c>
      <c r="DO35" s="361">
        <v>0</v>
      </c>
      <c r="DP35" s="361">
        <v>0</v>
      </c>
      <c r="DQ35" s="361">
        <v>0</v>
      </c>
      <c r="DR35" s="361">
        <v>0</v>
      </c>
      <c r="DS35" s="361">
        <v>0</v>
      </c>
      <c r="DT35" s="361">
        <v>0</v>
      </c>
      <c r="DU35" s="361">
        <v>0</v>
      </c>
      <c r="DV35" s="361">
        <v>0</v>
      </c>
      <c r="DW35" s="361">
        <v>0</v>
      </c>
      <c r="DX35" s="361">
        <v>0</v>
      </c>
      <c r="DY35" s="361">
        <v>0</v>
      </c>
      <c r="DZ35" s="361">
        <v>0</v>
      </c>
      <c r="EA35" s="361">
        <v>0</v>
      </c>
      <c r="EB35" s="361">
        <v>0</v>
      </c>
      <c r="EC35" s="361">
        <v>0</v>
      </c>
      <c r="ED35" s="361">
        <v>0</v>
      </c>
      <c r="EE35" s="361">
        <v>0</v>
      </c>
      <c r="EF35" s="361">
        <v>0</v>
      </c>
      <c r="EG35" s="361">
        <v>0</v>
      </c>
      <c r="EH35" s="361">
        <v>0</v>
      </c>
      <c r="EI35" s="361">
        <v>0</v>
      </c>
      <c r="EJ35" s="361">
        <v>0</v>
      </c>
      <c r="EK35" s="361">
        <v>0</v>
      </c>
      <c r="EL35" s="361">
        <v>0</v>
      </c>
      <c r="EM35" s="361">
        <v>0</v>
      </c>
      <c r="EN35" s="361">
        <v>0</v>
      </c>
      <c r="EO35" s="361">
        <v>0</v>
      </c>
      <c r="EP35" s="361">
        <v>0</v>
      </c>
      <c r="EQ35" s="361">
        <v>0</v>
      </c>
      <c r="ER35" s="361">
        <v>0</v>
      </c>
      <c r="ES35" s="361">
        <v>0</v>
      </c>
      <c r="ET35" s="361">
        <v>0</v>
      </c>
      <c r="EU35" s="361">
        <v>0</v>
      </c>
      <c r="EV35" s="361">
        <v>0</v>
      </c>
      <c r="EW35" s="361">
        <v>0</v>
      </c>
      <c r="EX35" s="361">
        <v>0</v>
      </c>
      <c r="EY35" s="361">
        <v>0</v>
      </c>
      <c r="EZ35" s="361">
        <v>0</v>
      </c>
      <c r="FA35" s="361">
        <v>0</v>
      </c>
      <c r="FB35" s="361">
        <v>0</v>
      </c>
      <c r="FC35" s="361">
        <v>0</v>
      </c>
      <c r="FD35" s="361">
        <v>0</v>
      </c>
      <c r="FE35" s="361">
        <v>0</v>
      </c>
      <c r="FF35" s="361">
        <v>0</v>
      </c>
      <c r="FG35" s="361">
        <v>0</v>
      </c>
      <c r="FH35" s="361">
        <v>0</v>
      </c>
      <c r="FI35" s="361">
        <v>0</v>
      </c>
      <c r="FJ35" s="361">
        <v>0</v>
      </c>
      <c r="FK35" s="361">
        <v>0</v>
      </c>
      <c r="FL35" s="361">
        <v>0</v>
      </c>
      <c r="FM35" s="361">
        <v>0</v>
      </c>
      <c r="FN35" s="361">
        <v>0</v>
      </c>
      <c r="FO35" s="361">
        <v>0</v>
      </c>
      <c r="FP35" s="361">
        <v>0</v>
      </c>
      <c r="FQ35" s="361">
        <v>0</v>
      </c>
      <c r="FR35" s="361">
        <v>0</v>
      </c>
      <c r="FS35" s="361">
        <v>0</v>
      </c>
      <c r="FT35" s="361">
        <v>0</v>
      </c>
      <c r="FU35" s="361">
        <v>0</v>
      </c>
      <c r="FV35" s="361">
        <v>0</v>
      </c>
      <c r="FW35" s="361">
        <v>0</v>
      </c>
      <c r="FX35" s="361">
        <v>0</v>
      </c>
      <c r="FY35" s="361">
        <v>0</v>
      </c>
      <c r="FZ35" s="361">
        <v>0</v>
      </c>
      <c r="GA35" s="361">
        <v>0</v>
      </c>
      <c r="GB35" s="361">
        <v>0</v>
      </c>
      <c r="GC35" s="361">
        <v>0</v>
      </c>
      <c r="GD35" s="361">
        <v>0</v>
      </c>
      <c r="GE35" s="361">
        <v>0</v>
      </c>
      <c r="GF35" s="361">
        <v>0</v>
      </c>
      <c r="GG35" s="361">
        <v>0</v>
      </c>
      <c r="GH35" s="361">
        <v>0</v>
      </c>
      <c r="GI35" s="361">
        <v>0</v>
      </c>
      <c r="GJ35" s="361">
        <v>0</v>
      </c>
      <c r="GK35" s="361">
        <v>0</v>
      </c>
      <c r="GL35" s="361">
        <v>0</v>
      </c>
      <c r="GM35" s="361">
        <v>0</v>
      </c>
      <c r="GN35" s="361">
        <v>0</v>
      </c>
      <c r="GO35" s="361">
        <v>0</v>
      </c>
      <c r="GP35" s="361">
        <v>0</v>
      </c>
      <c r="GQ35" s="361">
        <v>0</v>
      </c>
      <c r="GR35" s="361">
        <v>0</v>
      </c>
      <c r="GS35" s="361">
        <v>0</v>
      </c>
      <c r="GT35" s="361">
        <v>0</v>
      </c>
      <c r="GU35" s="361">
        <v>0</v>
      </c>
      <c r="GV35" s="361">
        <v>0</v>
      </c>
      <c r="GW35" s="361">
        <v>0</v>
      </c>
      <c r="GX35" s="361">
        <v>0</v>
      </c>
      <c r="GY35" s="361">
        <v>0</v>
      </c>
      <c r="GZ35" s="361">
        <v>0</v>
      </c>
      <c r="HA35" s="361">
        <v>0</v>
      </c>
      <c r="HB35" s="361">
        <v>0</v>
      </c>
      <c r="HC35" s="361">
        <v>0</v>
      </c>
      <c r="HD35" s="361">
        <v>0</v>
      </c>
      <c r="HE35" s="361">
        <v>0</v>
      </c>
      <c r="HF35" s="361">
        <v>0</v>
      </c>
      <c r="HG35" s="361">
        <v>0</v>
      </c>
      <c r="HH35" s="361">
        <v>0</v>
      </c>
      <c r="HI35" s="361">
        <v>0</v>
      </c>
      <c r="HJ35" s="361">
        <v>0</v>
      </c>
      <c r="HK35" s="361">
        <v>0</v>
      </c>
      <c r="HL35" s="361">
        <v>0</v>
      </c>
      <c r="HM35" s="361">
        <v>0</v>
      </c>
      <c r="HN35" s="361">
        <v>0</v>
      </c>
      <c r="HO35" s="361">
        <v>0</v>
      </c>
    </row>
    <row r="36" spans="1:223" s="10" customFormat="1" ht="12.75" hidden="1" customHeight="1" outlineLevel="1" x14ac:dyDescent="0.25">
      <c r="A36" s="342" t="s">
        <v>102</v>
      </c>
      <c r="B36" s="342" t="s">
        <v>102</v>
      </c>
      <c r="C36" s="361">
        <v>0</v>
      </c>
      <c r="D36" s="361">
        <v>0</v>
      </c>
      <c r="E36" s="361">
        <v>0</v>
      </c>
      <c r="F36" s="361">
        <v>0</v>
      </c>
      <c r="G36" s="361">
        <v>0</v>
      </c>
      <c r="H36" s="361">
        <v>0</v>
      </c>
      <c r="I36" s="361">
        <v>0</v>
      </c>
      <c r="J36" s="361">
        <v>0</v>
      </c>
      <c r="K36" s="361">
        <v>0</v>
      </c>
      <c r="L36" s="361">
        <v>0</v>
      </c>
      <c r="M36" s="361">
        <v>29</v>
      </c>
      <c r="N36" s="361">
        <v>39</v>
      </c>
      <c r="O36" s="361">
        <v>200</v>
      </c>
      <c r="P36" s="361">
        <v>108</v>
      </c>
      <c r="Q36" s="361">
        <v>278</v>
      </c>
      <c r="R36" s="361">
        <v>222</v>
      </c>
      <c r="S36" s="361">
        <v>194</v>
      </c>
      <c r="T36" s="362">
        <v>375</v>
      </c>
      <c r="U36" s="361">
        <v>138</v>
      </c>
      <c r="V36" s="361">
        <v>419</v>
      </c>
      <c r="W36" s="362">
        <v>451</v>
      </c>
      <c r="X36" s="362">
        <v>544</v>
      </c>
      <c r="Y36" s="361">
        <v>521</v>
      </c>
      <c r="Z36" s="361">
        <v>809</v>
      </c>
      <c r="AA36" s="361">
        <v>357</v>
      </c>
      <c r="AB36" s="361">
        <v>689</v>
      </c>
      <c r="AC36" s="361">
        <v>354</v>
      </c>
      <c r="AD36" s="361">
        <v>570</v>
      </c>
      <c r="AE36" s="361">
        <v>432</v>
      </c>
      <c r="AF36" s="361">
        <v>485</v>
      </c>
      <c r="AG36" s="361">
        <v>746</v>
      </c>
      <c r="AH36" s="361">
        <v>488</v>
      </c>
      <c r="AI36" s="361">
        <v>789</v>
      </c>
      <c r="AJ36" s="361">
        <v>522</v>
      </c>
      <c r="AK36" s="361">
        <v>676</v>
      </c>
      <c r="AL36" s="361">
        <v>794</v>
      </c>
      <c r="AM36" s="361">
        <v>446</v>
      </c>
      <c r="AN36" s="361">
        <v>727</v>
      </c>
      <c r="AO36" s="361">
        <v>305</v>
      </c>
      <c r="AP36" s="361">
        <v>382</v>
      </c>
      <c r="AQ36" s="361">
        <v>673</v>
      </c>
      <c r="AR36" s="361">
        <v>417</v>
      </c>
      <c r="AS36" s="361">
        <v>337</v>
      </c>
      <c r="AT36" s="361">
        <v>642</v>
      </c>
      <c r="AU36" s="361">
        <v>377</v>
      </c>
      <c r="AV36" s="361">
        <v>394</v>
      </c>
      <c r="AW36" s="361">
        <v>647</v>
      </c>
      <c r="AX36" s="361">
        <v>380</v>
      </c>
      <c r="AY36" s="361">
        <v>388</v>
      </c>
      <c r="AZ36" s="361">
        <v>379</v>
      </c>
      <c r="BA36" s="361">
        <v>226</v>
      </c>
      <c r="BB36" s="361">
        <v>730</v>
      </c>
      <c r="BC36" s="361">
        <v>373</v>
      </c>
      <c r="BD36" s="361">
        <v>267</v>
      </c>
      <c r="BE36" s="361">
        <v>270</v>
      </c>
      <c r="BF36" s="361">
        <v>650</v>
      </c>
      <c r="BG36" s="361">
        <v>601</v>
      </c>
      <c r="BH36" s="361">
        <v>600</v>
      </c>
      <c r="BI36" s="361">
        <v>612</v>
      </c>
      <c r="BJ36" s="361">
        <v>219</v>
      </c>
      <c r="BK36" s="361">
        <v>572</v>
      </c>
      <c r="BL36" s="361">
        <v>590</v>
      </c>
      <c r="BM36" s="361">
        <v>156</v>
      </c>
      <c r="BN36" s="361">
        <v>552</v>
      </c>
      <c r="BO36" s="361">
        <v>606</v>
      </c>
      <c r="BP36" s="361">
        <v>573</v>
      </c>
      <c r="BQ36" s="361">
        <v>265</v>
      </c>
      <c r="BR36" s="361">
        <v>598</v>
      </c>
      <c r="BS36" s="361">
        <v>620</v>
      </c>
      <c r="BT36" s="361">
        <v>608</v>
      </c>
      <c r="BU36" s="361">
        <v>259</v>
      </c>
      <c r="BV36" s="361">
        <v>587</v>
      </c>
      <c r="BW36" s="361">
        <v>259</v>
      </c>
      <c r="BX36" s="361">
        <v>613</v>
      </c>
      <c r="BY36" s="361">
        <v>562</v>
      </c>
      <c r="BZ36" s="361">
        <v>587</v>
      </c>
      <c r="CA36" s="361">
        <v>529</v>
      </c>
      <c r="CB36" s="361">
        <v>0</v>
      </c>
      <c r="CC36" s="361">
        <v>0</v>
      </c>
      <c r="CD36" s="361">
        <v>0</v>
      </c>
      <c r="CE36" s="361">
        <v>0</v>
      </c>
      <c r="CF36" s="361">
        <v>0</v>
      </c>
      <c r="CG36" s="361">
        <v>0</v>
      </c>
      <c r="CH36" s="361">
        <v>0</v>
      </c>
      <c r="CI36" s="361">
        <v>0</v>
      </c>
      <c r="CJ36" s="361">
        <v>0</v>
      </c>
      <c r="CK36" s="361">
        <v>0</v>
      </c>
      <c r="CL36" s="361">
        <v>0</v>
      </c>
      <c r="CM36" s="361">
        <v>0</v>
      </c>
      <c r="CN36" s="361">
        <v>0</v>
      </c>
      <c r="CO36" s="361">
        <v>0</v>
      </c>
      <c r="CP36" s="361">
        <v>0</v>
      </c>
      <c r="CQ36" s="361">
        <v>0</v>
      </c>
      <c r="CR36" s="361">
        <v>0</v>
      </c>
      <c r="CS36" s="361">
        <v>0</v>
      </c>
      <c r="CT36" s="361">
        <v>0</v>
      </c>
      <c r="CU36" s="361">
        <v>0</v>
      </c>
      <c r="CV36" s="361">
        <v>0</v>
      </c>
      <c r="CW36" s="361">
        <v>0</v>
      </c>
      <c r="CX36" s="361">
        <v>0</v>
      </c>
      <c r="CY36" s="361">
        <v>0</v>
      </c>
      <c r="CZ36" s="361">
        <v>0</v>
      </c>
      <c r="DA36" s="361">
        <v>0</v>
      </c>
      <c r="DB36" s="361">
        <v>0</v>
      </c>
      <c r="DC36" s="361">
        <v>0</v>
      </c>
      <c r="DD36" s="361">
        <v>0</v>
      </c>
      <c r="DE36" s="361">
        <v>0</v>
      </c>
      <c r="DF36" s="361">
        <v>0</v>
      </c>
      <c r="DG36" s="361">
        <v>0</v>
      </c>
      <c r="DH36" s="361">
        <v>0</v>
      </c>
      <c r="DI36" s="361">
        <v>0</v>
      </c>
      <c r="DJ36" s="361">
        <v>0</v>
      </c>
      <c r="DK36" s="361">
        <v>0</v>
      </c>
      <c r="DL36" s="361">
        <v>0</v>
      </c>
      <c r="DM36" s="361">
        <v>0</v>
      </c>
      <c r="DN36" s="361">
        <v>0</v>
      </c>
      <c r="DO36" s="361">
        <v>0</v>
      </c>
      <c r="DP36" s="361">
        <v>0</v>
      </c>
      <c r="DQ36" s="361">
        <v>0</v>
      </c>
      <c r="DR36" s="361">
        <v>0</v>
      </c>
      <c r="DS36" s="361">
        <v>0</v>
      </c>
      <c r="DT36" s="361">
        <v>0</v>
      </c>
      <c r="DU36" s="361">
        <v>0</v>
      </c>
      <c r="DV36" s="361">
        <v>0</v>
      </c>
      <c r="DW36" s="361">
        <v>0</v>
      </c>
      <c r="DX36" s="361">
        <v>0</v>
      </c>
      <c r="DY36" s="361">
        <v>0</v>
      </c>
      <c r="DZ36" s="361">
        <v>0</v>
      </c>
      <c r="EA36" s="361">
        <v>0</v>
      </c>
      <c r="EB36" s="361">
        <v>0</v>
      </c>
      <c r="EC36" s="361">
        <v>0</v>
      </c>
      <c r="ED36" s="361">
        <v>0</v>
      </c>
      <c r="EE36" s="361">
        <v>0</v>
      </c>
      <c r="EF36" s="361">
        <v>0</v>
      </c>
      <c r="EG36" s="361">
        <v>0</v>
      </c>
      <c r="EH36" s="361">
        <v>0</v>
      </c>
      <c r="EI36" s="361">
        <v>0</v>
      </c>
      <c r="EJ36" s="361">
        <v>0</v>
      </c>
      <c r="EK36" s="361">
        <v>0</v>
      </c>
      <c r="EL36" s="361">
        <v>0</v>
      </c>
      <c r="EM36" s="361">
        <v>0</v>
      </c>
      <c r="EN36" s="361">
        <v>0</v>
      </c>
      <c r="EO36" s="361">
        <v>0</v>
      </c>
      <c r="EP36" s="361">
        <v>0</v>
      </c>
      <c r="EQ36" s="361">
        <v>0</v>
      </c>
      <c r="ER36" s="361">
        <v>0</v>
      </c>
      <c r="ES36" s="361">
        <v>0</v>
      </c>
      <c r="ET36" s="361">
        <v>0</v>
      </c>
      <c r="EU36" s="361">
        <v>0</v>
      </c>
      <c r="EV36" s="361">
        <v>0</v>
      </c>
      <c r="EW36" s="361">
        <v>0</v>
      </c>
      <c r="EX36" s="361">
        <v>0</v>
      </c>
      <c r="EY36" s="361">
        <v>0</v>
      </c>
      <c r="EZ36" s="361">
        <v>0</v>
      </c>
      <c r="FA36" s="361">
        <v>0</v>
      </c>
      <c r="FB36" s="361">
        <v>0</v>
      </c>
      <c r="FC36" s="361">
        <v>0</v>
      </c>
      <c r="FD36" s="361">
        <v>0</v>
      </c>
      <c r="FE36" s="361">
        <v>0</v>
      </c>
      <c r="FF36" s="361">
        <v>0</v>
      </c>
      <c r="FG36" s="361">
        <v>0</v>
      </c>
      <c r="FH36" s="361">
        <v>0</v>
      </c>
      <c r="FI36" s="361">
        <v>0</v>
      </c>
      <c r="FJ36" s="361">
        <v>0</v>
      </c>
      <c r="FK36" s="361">
        <v>0</v>
      </c>
      <c r="FL36" s="361">
        <v>0</v>
      </c>
      <c r="FM36" s="361">
        <v>0</v>
      </c>
      <c r="FN36" s="361">
        <v>0</v>
      </c>
      <c r="FO36" s="361">
        <v>0</v>
      </c>
      <c r="FP36" s="361">
        <v>0</v>
      </c>
      <c r="FQ36" s="361">
        <v>0</v>
      </c>
      <c r="FR36" s="361">
        <v>0</v>
      </c>
      <c r="FS36" s="361">
        <v>0</v>
      </c>
      <c r="FT36" s="361">
        <v>0</v>
      </c>
      <c r="FU36" s="361">
        <v>0</v>
      </c>
      <c r="FV36" s="361">
        <v>0</v>
      </c>
      <c r="FW36" s="361">
        <v>0</v>
      </c>
      <c r="FX36" s="361">
        <v>0</v>
      </c>
      <c r="FY36" s="361">
        <v>0</v>
      </c>
      <c r="FZ36" s="361">
        <v>0</v>
      </c>
      <c r="GA36" s="361">
        <v>0</v>
      </c>
      <c r="GB36" s="361">
        <v>0</v>
      </c>
      <c r="GC36" s="361">
        <v>0</v>
      </c>
      <c r="GD36" s="361">
        <v>0</v>
      </c>
      <c r="GE36" s="361">
        <v>0</v>
      </c>
      <c r="GF36" s="361">
        <v>0</v>
      </c>
      <c r="GG36" s="361">
        <v>0</v>
      </c>
      <c r="GH36" s="361">
        <v>0</v>
      </c>
      <c r="GI36" s="361">
        <v>0</v>
      </c>
      <c r="GJ36" s="361">
        <v>0</v>
      </c>
      <c r="GK36" s="361">
        <v>0</v>
      </c>
      <c r="GL36" s="361">
        <v>0</v>
      </c>
      <c r="GM36" s="361">
        <v>0</v>
      </c>
      <c r="GN36" s="361">
        <v>0</v>
      </c>
      <c r="GO36" s="361">
        <v>0</v>
      </c>
      <c r="GP36" s="361">
        <v>0</v>
      </c>
      <c r="GQ36" s="361">
        <v>0</v>
      </c>
      <c r="GR36" s="361">
        <v>0</v>
      </c>
      <c r="GS36" s="361">
        <v>0</v>
      </c>
      <c r="GT36" s="361">
        <v>0</v>
      </c>
      <c r="GU36" s="361">
        <v>0</v>
      </c>
      <c r="GV36" s="361">
        <v>0</v>
      </c>
      <c r="GW36" s="361">
        <v>0</v>
      </c>
      <c r="GX36" s="361">
        <v>0</v>
      </c>
      <c r="GY36" s="361">
        <v>0</v>
      </c>
      <c r="GZ36" s="361">
        <v>0</v>
      </c>
      <c r="HA36" s="361">
        <v>0</v>
      </c>
      <c r="HB36" s="361">
        <v>0</v>
      </c>
      <c r="HC36" s="361">
        <v>0</v>
      </c>
      <c r="HD36" s="361">
        <v>0</v>
      </c>
      <c r="HE36" s="361">
        <v>0</v>
      </c>
      <c r="HF36" s="361">
        <v>0</v>
      </c>
      <c r="HG36" s="361">
        <v>0</v>
      </c>
      <c r="HH36" s="361">
        <v>0</v>
      </c>
      <c r="HI36" s="361">
        <v>0</v>
      </c>
      <c r="HJ36" s="361">
        <v>0</v>
      </c>
      <c r="HK36" s="361">
        <v>0</v>
      </c>
      <c r="HL36" s="361">
        <v>0</v>
      </c>
      <c r="HM36" s="361">
        <v>0</v>
      </c>
      <c r="HN36" s="361">
        <v>0</v>
      </c>
      <c r="HO36" s="361">
        <v>0</v>
      </c>
    </row>
    <row r="37" spans="1:223" s="10" customFormat="1" ht="12.75" hidden="1" customHeight="1" outlineLevel="1" x14ac:dyDescent="0.25">
      <c r="A37" s="342" t="s">
        <v>100</v>
      </c>
      <c r="B37" s="342" t="s">
        <v>100</v>
      </c>
      <c r="C37" s="361">
        <v>0</v>
      </c>
      <c r="D37" s="361">
        <v>0</v>
      </c>
      <c r="E37" s="361">
        <v>0</v>
      </c>
      <c r="F37" s="361" t="s">
        <v>92</v>
      </c>
      <c r="G37" s="361">
        <v>23449</v>
      </c>
      <c r="H37" s="361">
        <v>23481</v>
      </c>
      <c r="I37" s="361">
        <v>23431</v>
      </c>
      <c r="J37" s="361">
        <v>25824</v>
      </c>
      <c r="K37" s="361">
        <v>21718</v>
      </c>
      <c r="L37" s="361">
        <v>21814</v>
      </c>
      <c r="M37" s="361">
        <v>21813</v>
      </c>
      <c r="N37" s="361">
        <v>21970</v>
      </c>
      <c r="O37" s="361">
        <v>23063</v>
      </c>
      <c r="P37" s="361">
        <v>23094</v>
      </c>
      <c r="Q37" s="361">
        <v>21039</v>
      </c>
      <c r="R37" s="361">
        <v>7092</v>
      </c>
      <c r="S37" s="361">
        <v>8422</v>
      </c>
      <c r="T37" s="362">
        <v>9953</v>
      </c>
      <c r="U37" s="361">
        <v>7446</v>
      </c>
      <c r="V37" s="361">
        <v>9335</v>
      </c>
      <c r="W37" s="362">
        <v>9742</v>
      </c>
      <c r="X37" s="362">
        <v>9362</v>
      </c>
      <c r="Y37" s="361">
        <v>8382</v>
      </c>
      <c r="Z37" s="361">
        <v>9906</v>
      </c>
      <c r="AA37" s="361">
        <v>9440</v>
      </c>
      <c r="AB37" s="361">
        <v>9430</v>
      </c>
      <c r="AC37" s="361">
        <v>7611</v>
      </c>
      <c r="AD37" s="361">
        <v>7083</v>
      </c>
      <c r="AE37" s="361">
        <v>7089</v>
      </c>
      <c r="AF37" s="361">
        <v>7686</v>
      </c>
      <c r="AG37" s="361">
        <v>7451</v>
      </c>
      <c r="AH37" s="361">
        <v>7029</v>
      </c>
      <c r="AI37" s="361">
        <v>7280</v>
      </c>
      <c r="AJ37" s="361">
        <v>6747</v>
      </c>
      <c r="AK37" s="361">
        <v>7191</v>
      </c>
      <c r="AL37" s="361">
        <v>7656</v>
      </c>
      <c r="AM37" s="361">
        <v>7090</v>
      </c>
      <c r="AN37" s="361">
        <v>7434</v>
      </c>
      <c r="AO37" s="361">
        <v>6256</v>
      </c>
      <c r="AP37" s="361">
        <v>6065</v>
      </c>
      <c r="AQ37" s="361">
        <v>7423</v>
      </c>
      <c r="AR37" s="361">
        <v>6822</v>
      </c>
      <c r="AS37" s="361">
        <v>6517</v>
      </c>
      <c r="AT37" s="361">
        <v>6187</v>
      </c>
      <c r="AU37" s="361">
        <v>6696</v>
      </c>
      <c r="AV37" s="361">
        <v>6635</v>
      </c>
      <c r="AW37" s="361">
        <v>6673</v>
      </c>
      <c r="AX37" s="361">
        <v>6499</v>
      </c>
      <c r="AY37" s="361">
        <v>6893</v>
      </c>
      <c r="AZ37" s="361">
        <v>0</v>
      </c>
      <c r="BA37" s="361">
        <v>0</v>
      </c>
      <c r="BB37" s="361">
        <v>0</v>
      </c>
      <c r="BC37" s="361">
        <v>0</v>
      </c>
      <c r="BD37" s="361">
        <v>0</v>
      </c>
      <c r="BE37" s="361">
        <v>0</v>
      </c>
      <c r="BF37" s="361">
        <v>0</v>
      </c>
      <c r="BG37" s="361">
        <v>0</v>
      </c>
      <c r="BH37" s="361">
        <v>0</v>
      </c>
      <c r="BI37" s="361">
        <v>0</v>
      </c>
      <c r="BJ37" s="361">
        <v>0</v>
      </c>
      <c r="BK37" s="361">
        <v>0</v>
      </c>
      <c r="BL37" s="361">
        <v>0</v>
      </c>
      <c r="BM37" s="361">
        <v>0</v>
      </c>
      <c r="BN37" s="361">
        <v>0</v>
      </c>
      <c r="BO37" s="361">
        <v>0</v>
      </c>
      <c r="BP37" s="361">
        <v>0</v>
      </c>
      <c r="BQ37" s="361">
        <v>0</v>
      </c>
      <c r="BR37" s="361">
        <v>0</v>
      </c>
      <c r="BS37" s="361">
        <v>0</v>
      </c>
      <c r="BT37" s="361">
        <v>0</v>
      </c>
      <c r="BU37" s="361">
        <v>0</v>
      </c>
      <c r="BV37" s="361">
        <v>0</v>
      </c>
      <c r="BW37" s="361">
        <v>0</v>
      </c>
      <c r="BX37" s="361">
        <v>0</v>
      </c>
      <c r="BY37" s="361">
        <v>0</v>
      </c>
      <c r="BZ37" s="361">
        <v>0</v>
      </c>
      <c r="CA37" s="361">
        <v>0</v>
      </c>
      <c r="CB37" s="361">
        <v>0</v>
      </c>
      <c r="CC37" s="361">
        <v>0</v>
      </c>
      <c r="CD37" s="361">
        <v>0</v>
      </c>
      <c r="CE37" s="361">
        <v>0</v>
      </c>
      <c r="CF37" s="361">
        <v>0</v>
      </c>
      <c r="CG37" s="361">
        <v>0</v>
      </c>
      <c r="CH37" s="361">
        <v>0</v>
      </c>
      <c r="CI37" s="361">
        <v>0</v>
      </c>
      <c r="CJ37" s="361">
        <v>0</v>
      </c>
      <c r="CK37" s="361">
        <v>0</v>
      </c>
      <c r="CL37" s="361">
        <v>0</v>
      </c>
      <c r="CM37" s="361">
        <v>0</v>
      </c>
      <c r="CN37" s="361">
        <v>0</v>
      </c>
      <c r="CO37" s="361">
        <v>0</v>
      </c>
      <c r="CP37" s="361">
        <v>0</v>
      </c>
      <c r="CQ37" s="361">
        <v>0</v>
      </c>
      <c r="CR37" s="361">
        <v>0</v>
      </c>
      <c r="CS37" s="361">
        <v>0</v>
      </c>
      <c r="CT37" s="361">
        <v>0</v>
      </c>
      <c r="CU37" s="361">
        <v>0</v>
      </c>
      <c r="CV37" s="361">
        <v>0</v>
      </c>
      <c r="CW37" s="361">
        <v>0</v>
      </c>
      <c r="CX37" s="361">
        <v>0</v>
      </c>
      <c r="CY37" s="361">
        <v>0</v>
      </c>
      <c r="CZ37" s="361">
        <v>0</v>
      </c>
      <c r="DA37" s="361">
        <v>0</v>
      </c>
      <c r="DB37" s="361">
        <v>0</v>
      </c>
      <c r="DC37" s="361">
        <v>0</v>
      </c>
      <c r="DD37" s="361">
        <v>0</v>
      </c>
      <c r="DE37" s="361">
        <v>0</v>
      </c>
      <c r="DF37" s="361">
        <v>0</v>
      </c>
      <c r="DG37" s="361">
        <v>0</v>
      </c>
      <c r="DH37" s="361">
        <v>0</v>
      </c>
      <c r="DI37" s="361">
        <v>0</v>
      </c>
      <c r="DJ37" s="361">
        <v>0</v>
      </c>
      <c r="DK37" s="361">
        <v>0</v>
      </c>
      <c r="DL37" s="361">
        <v>0</v>
      </c>
      <c r="DM37" s="361">
        <v>0</v>
      </c>
      <c r="DN37" s="361">
        <v>0</v>
      </c>
      <c r="DO37" s="361">
        <v>0</v>
      </c>
      <c r="DP37" s="361">
        <v>0</v>
      </c>
      <c r="DQ37" s="361">
        <v>0</v>
      </c>
      <c r="DR37" s="361">
        <v>0</v>
      </c>
      <c r="DS37" s="361">
        <v>0</v>
      </c>
      <c r="DT37" s="361">
        <v>0</v>
      </c>
      <c r="DU37" s="361">
        <v>0</v>
      </c>
      <c r="DV37" s="361">
        <v>0</v>
      </c>
      <c r="DW37" s="361">
        <v>0</v>
      </c>
      <c r="DX37" s="361">
        <v>0</v>
      </c>
      <c r="DY37" s="361">
        <v>0</v>
      </c>
      <c r="DZ37" s="361">
        <v>0</v>
      </c>
      <c r="EA37" s="361">
        <v>0</v>
      </c>
      <c r="EB37" s="361">
        <v>0</v>
      </c>
      <c r="EC37" s="361">
        <v>0</v>
      </c>
      <c r="ED37" s="361">
        <v>0</v>
      </c>
      <c r="EE37" s="361">
        <v>0</v>
      </c>
      <c r="EF37" s="361">
        <v>0</v>
      </c>
      <c r="EG37" s="361">
        <v>0</v>
      </c>
      <c r="EH37" s="361">
        <v>0</v>
      </c>
      <c r="EI37" s="361">
        <v>0</v>
      </c>
      <c r="EJ37" s="361">
        <v>0</v>
      </c>
      <c r="EK37" s="361">
        <v>0</v>
      </c>
      <c r="EL37" s="361">
        <v>0</v>
      </c>
      <c r="EM37" s="361">
        <v>0</v>
      </c>
      <c r="EN37" s="361">
        <v>0</v>
      </c>
      <c r="EO37" s="361">
        <v>0</v>
      </c>
      <c r="EP37" s="361">
        <v>0</v>
      </c>
      <c r="EQ37" s="361">
        <v>0</v>
      </c>
      <c r="ER37" s="361">
        <v>0</v>
      </c>
      <c r="ES37" s="361">
        <v>0</v>
      </c>
      <c r="ET37" s="361">
        <v>0</v>
      </c>
      <c r="EU37" s="361">
        <v>0</v>
      </c>
      <c r="EV37" s="361">
        <v>0</v>
      </c>
      <c r="EW37" s="361">
        <v>0</v>
      </c>
      <c r="EX37" s="361">
        <v>0</v>
      </c>
      <c r="EY37" s="361">
        <v>0</v>
      </c>
      <c r="EZ37" s="361">
        <v>0</v>
      </c>
      <c r="FA37" s="361">
        <v>0</v>
      </c>
      <c r="FB37" s="361">
        <v>0</v>
      </c>
      <c r="FC37" s="361">
        <v>0</v>
      </c>
      <c r="FD37" s="361">
        <v>0</v>
      </c>
      <c r="FE37" s="361">
        <v>0</v>
      </c>
      <c r="FF37" s="361">
        <v>0</v>
      </c>
      <c r="FG37" s="361">
        <v>0</v>
      </c>
      <c r="FH37" s="361">
        <v>0</v>
      </c>
      <c r="FI37" s="361">
        <v>0</v>
      </c>
      <c r="FJ37" s="361">
        <v>0</v>
      </c>
      <c r="FK37" s="361">
        <v>0</v>
      </c>
      <c r="FL37" s="361">
        <v>0</v>
      </c>
      <c r="FM37" s="361">
        <v>0</v>
      </c>
      <c r="FN37" s="361">
        <v>0</v>
      </c>
      <c r="FO37" s="361">
        <v>0</v>
      </c>
      <c r="FP37" s="361">
        <v>0</v>
      </c>
      <c r="FQ37" s="361">
        <v>0</v>
      </c>
      <c r="FR37" s="361">
        <v>0</v>
      </c>
      <c r="FS37" s="361">
        <v>0</v>
      </c>
      <c r="FT37" s="361">
        <v>0</v>
      </c>
      <c r="FU37" s="361">
        <v>0</v>
      </c>
      <c r="FV37" s="361">
        <v>0</v>
      </c>
      <c r="FW37" s="361">
        <v>0</v>
      </c>
      <c r="FX37" s="361">
        <v>0</v>
      </c>
      <c r="FY37" s="361">
        <v>0</v>
      </c>
      <c r="FZ37" s="361">
        <v>0</v>
      </c>
      <c r="GA37" s="361">
        <v>0</v>
      </c>
      <c r="GB37" s="361">
        <v>0</v>
      </c>
      <c r="GC37" s="361">
        <v>0</v>
      </c>
      <c r="GD37" s="361">
        <v>0</v>
      </c>
      <c r="GE37" s="361">
        <v>0</v>
      </c>
      <c r="GF37" s="361">
        <v>0</v>
      </c>
      <c r="GG37" s="361">
        <v>0</v>
      </c>
      <c r="GH37" s="361">
        <v>0</v>
      </c>
      <c r="GI37" s="361">
        <v>0</v>
      </c>
      <c r="GJ37" s="361">
        <v>0</v>
      </c>
      <c r="GK37" s="361">
        <v>0</v>
      </c>
      <c r="GL37" s="361">
        <v>0</v>
      </c>
      <c r="GM37" s="361">
        <v>0</v>
      </c>
      <c r="GN37" s="361">
        <v>0</v>
      </c>
      <c r="GO37" s="361">
        <v>0</v>
      </c>
      <c r="GP37" s="361">
        <v>0</v>
      </c>
      <c r="GQ37" s="361">
        <v>0</v>
      </c>
      <c r="GR37" s="361">
        <v>0</v>
      </c>
      <c r="GS37" s="361">
        <v>0</v>
      </c>
      <c r="GT37" s="361">
        <v>0</v>
      </c>
      <c r="GU37" s="361">
        <v>0</v>
      </c>
      <c r="GV37" s="361">
        <v>0</v>
      </c>
      <c r="GW37" s="361">
        <v>0</v>
      </c>
      <c r="GX37" s="361">
        <v>0</v>
      </c>
      <c r="GY37" s="361">
        <v>0</v>
      </c>
      <c r="GZ37" s="361">
        <v>0</v>
      </c>
      <c r="HA37" s="361">
        <v>0</v>
      </c>
      <c r="HB37" s="361">
        <v>0</v>
      </c>
      <c r="HC37" s="361">
        <v>0</v>
      </c>
      <c r="HD37" s="361">
        <v>0</v>
      </c>
      <c r="HE37" s="361">
        <v>0</v>
      </c>
      <c r="HF37" s="361">
        <v>0</v>
      </c>
      <c r="HG37" s="361">
        <v>0</v>
      </c>
      <c r="HH37" s="361">
        <v>0</v>
      </c>
      <c r="HI37" s="361">
        <v>0</v>
      </c>
      <c r="HJ37" s="361">
        <v>0</v>
      </c>
      <c r="HK37" s="361">
        <v>0</v>
      </c>
      <c r="HL37" s="361">
        <v>0</v>
      </c>
      <c r="HM37" s="361">
        <v>0</v>
      </c>
      <c r="HN37" s="361">
        <v>0</v>
      </c>
      <c r="HO37" s="361">
        <v>0</v>
      </c>
    </row>
    <row r="38" spans="1:223" s="10" customFormat="1" ht="12.75" hidden="1" customHeight="1" outlineLevel="1" x14ac:dyDescent="0.25">
      <c r="A38" s="364" t="s">
        <v>70</v>
      </c>
      <c r="B38" s="343" t="s">
        <v>70</v>
      </c>
      <c r="C38" s="363">
        <v>0</v>
      </c>
      <c r="D38" s="363">
        <v>0</v>
      </c>
      <c r="E38" s="363">
        <v>0</v>
      </c>
      <c r="F38" s="363">
        <v>0</v>
      </c>
      <c r="G38" s="363">
        <v>0</v>
      </c>
      <c r="H38" s="363">
        <v>0</v>
      </c>
      <c r="I38" s="363">
        <v>0</v>
      </c>
      <c r="J38" s="363">
        <v>0</v>
      </c>
      <c r="K38" s="363">
        <v>0</v>
      </c>
      <c r="L38" s="363">
        <v>0</v>
      </c>
      <c r="M38" s="363">
        <v>0</v>
      </c>
      <c r="N38" s="363">
        <v>0</v>
      </c>
      <c r="O38" s="363">
        <v>0</v>
      </c>
      <c r="P38" s="363">
        <v>0</v>
      </c>
      <c r="Q38" s="363">
        <v>0</v>
      </c>
      <c r="R38" s="363">
        <v>0</v>
      </c>
      <c r="S38" s="363">
        <v>0</v>
      </c>
      <c r="T38" s="363">
        <v>0</v>
      </c>
      <c r="U38" s="363">
        <v>0</v>
      </c>
      <c r="V38" s="363">
        <v>0</v>
      </c>
      <c r="W38" s="363">
        <v>0</v>
      </c>
      <c r="X38" s="363">
        <v>982</v>
      </c>
      <c r="Y38" s="363">
        <v>1001</v>
      </c>
      <c r="Z38" s="363">
        <v>1010</v>
      </c>
      <c r="AA38" s="363">
        <v>319</v>
      </c>
      <c r="AB38" s="363">
        <v>1184</v>
      </c>
      <c r="AC38" s="363">
        <v>1136</v>
      </c>
      <c r="AD38" s="363">
        <v>1188</v>
      </c>
      <c r="AE38" s="363">
        <v>1330</v>
      </c>
      <c r="AF38" s="363">
        <v>1283</v>
      </c>
      <c r="AG38" s="363">
        <v>1237</v>
      </c>
      <c r="AH38" s="363">
        <v>1253</v>
      </c>
      <c r="AI38" s="363">
        <v>1260</v>
      </c>
      <c r="AJ38" s="363">
        <v>1253</v>
      </c>
      <c r="AK38" s="363">
        <v>1230</v>
      </c>
      <c r="AL38" s="363">
        <v>1211</v>
      </c>
      <c r="AM38" s="363">
        <v>1207</v>
      </c>
      <c r="AN38" s="363">
        <v>1205</v>
      </c>
      <c r="AO38" s="363">
        <v>1046</v>
      </c>
      <c r="AP38" s="363">
        <v>1051</v>
      </c>
      <c r="AQ38" s="363">
        <v>0</v>
      </c>
      <c r="AR38" s="363">
        <v>0</v>
      </c>
      <c r="AS38" s="363">
        <v>0</v>
      </c>
      <c r="AT38" s="363">
        <v>0</v>
      </c>
      <c r="AU38" s="363">
        <v>0</v>
      </c>
      <c r="AV38" s="363">
        <v>0</v>
      </c>
      <c r="AW38" s="363">
        <v>0</v>
      </c>
      <c r="AX38" s="363">
        <v>0</v>
      </c>
      <c r="AY38" s="363">
        <v>0</v>
      </c>
      <c r="AZ38" s="363">
        <v>0</v>
      </c>
      <c r="BA38" s="363">
        <v>0</v>
      </c>
      <c r="BB38" s="363">
        <v>0</v>
      </c>
      <c r="BC38" s="363">
        <v>0</v>
      </c>
      <c r="BD38" s="363">
        <v>0</v>
      </c>
      <c r="BE38" s="363">
        <v>0</v>
      </c>
      <c r="BF38" s="363">
        <v>0</v>
      </c>
      <c r="BG38" s="363">
        <v>0</v>
      </c>
      <c r="BH38" s="363">
        <v>0</v>
      </c>
      <c r="BI38" s="363">
        <v>0</v>
      </c>
      <c r="BJ38" s="363">
        <v>0</v>
      </c>
      <c r="BK38" s="363">
        <v>0</v>
      </c>
      <c r="BL38" s="363">
        <v>0</v>
      </c>
      <c r="BM38" s="363">
        <v>0</v>
      </c>
      <c r="BN38" s="363">
        <v>0</v>
      </c>
      <c r="BO38" s="363">
        <v>0</v>
      </c>
      <c r="BP38" s="363">
        <v>0</v>
      </c>
      <c r="BQ38" s="363">
        <v>0</v>
      </c>
      <c r="BR38" s="363">
        <v>0</v>
      </c>
      <c r="BS38" s="363">
        <v>0</v>
      </c>
      <c r="BT38" s="363">
        <v>0</v>
      </c>
      <c r="BU38" s="363">
        <v>0</v>
      </c>
      <c r="BV38" s="363">
        <v>0</v>
      </c>
      <c r="BW38" s="363">
        <v>0</v>
      </c>
      <c r="BX38" s="363">
        <v>0</v>
      </c>
      <c r="BY38" s="363">
        <v>0</v>
      </c>
      <c r="BZ38" s="363">
        <v>0</v>
      </c>
      <c r="CA38" s="363">
        <v>0</v>
      </c>
      <c r="CB38" s="363">
        <v>0</v>
      </c>
      <c r="CC38" s="363">
        <v>0</v>
      </c>
      <c r="CD38" s="363">
        <v>0</v>
      </c>
      <c r="CE38" s="363">
        <v>0</v>
      </c>
      <c r="CF38" s="363">
        <v>0</v>
      </c>
      <c r="CG38" s="363">
        <v>0</v>
      </c>
      <c r="CH38" s="363">
        <v>0</v>
      </c>
      <c r="CI38" s="363">
        <v>0</v>
      </c>
      <c r="CJ38" s="363">
        <v>0</v>
      </c>
      <c r="CK38" s="363">
        <v>0</v>
      </c>
      <c r="CL38" s="363">
        <v>0</v>
      </c>
      <c r="CM38" s="363">
        <v>0</v>
      </c>
      <c r="CN38" s="363">
        <v>0</v>
      </c>
      <c r="CO38" s="363">
        <v>0</v>
      </c>
      <c r="CP38" s="363">
        <v>0</v>
      </c>
      <c r="CQ38" s="363">
        <v>0</v>
      </c>
      <c r="CR38" s="363">
        <v>0</v>
      </c>
      <c r="CS38" s="363">
        <v>0</v>
      </c>
      <c r="CT38" s="363">
        <v>0</v>
      </c>
      <c r="CU38" s="363">
        <v>0</v>
      </c>
      <c r="CV38" s="363">
        <v>0</v>
      </c>
      <c r="CW38" s="363">
        <v>0</v>
      </c>
      <c r="CX38" s="363">
        <v>0</v>
      </c>
      <c r="CY38" s="363">
        <v>0</v>
      </c>
      <c r="CZ38" s="363">
        <v>0</v>
      </c>
      <c r="DA38" s="363">
        <v>0</v>
      </c>
      <c r="DB38" s="363">
        <v>0</v>
      </c>
      <c r="DC38" s="363">
        <v>0</v>
      </c>
      <c r="DD38" s="363">
        <v>0</v>
      </c>
      <c r="DE38" s="363">
        <v>0</v>
      </c>
      <c r="DF38" s="363">
        <v>0</v>
      </c>
      <c r="DG38" s="363">
        <v>0</v>
      </c>
      <c r="DH38" s="363">
        <v>0</v>
      </c>
      <c r="DI38" s="363">
        <v>0</v>
      </c>
      <c r="DJ38" s="363">
        <v>0</v>
      </c>
      <c r="DK38" s="363">
        <v>0</v>
      </c>
      <c r="DL38" s="363">
        <v>0</v>
      </c>
      <c r="DM38" s="363">
        <v>0</v>
      </c>
      <c r="DN38" s="363">
        <v>0</v>
      </c>
      <c r="DO38" s="363">
        <v>0</v>
      </c>
      <c r="DP38" s="363">
        <v>0</v>
      </c>
      <c r="DQ38" s="363">
        <v>0</v>
      </c>
      <c r="DR38" s="363">
        <v>0</v>
      </c>
      <c r="DS38" s="363">
        <v>0</v>
      </c>
      <c r="DT38" s="363">
        <v>0</v>
      </c>
      <c r="DU38" s="363">
        <v>0</v>
      </c>
      <c r="DV38" s="363">
        <v>0</v>
      </c>
      <c r="DW38" s="363">
        <v>0</v>
      </c>
      <c r="DX38" s="363">
        <v>0</v>
      </c>
      <c r="DY38" s="363">
        <v>0</v>
      </c>
      <c r="DZ38" s="363">
        <v>0</v>
      </c>
      <c r="EA38" s="363">
        <v>0</v>
      </c>
      <c r="EB38" s="363">
        <v>0</v>
      </c>
      <c r="EC38" s="363">
        <v>0</v>
      </c>
      <c r="ED38" s="363">
        <v>0</v>
      </c>
      <c r="EE38" s="363">
        <v>0</v>
      </c>
      <c r="EF38" s="363">
        <v>0</v>
      </c>
      <c r="EG38" s="363">
        <v>0</v>
      </c>
      <c r="EH38" s="363">
        <v>0</v>
      </c>
      <c r="EI38" s="363">
        <v>0</v>
      </c>
      <c r="EJ38" s="363">
        <v>0</v>
      </c>
      <c r="EK38" s="363">
        <v>0</v>
      </c>
      <c r="EL38" s="363">
        <v>0</v>
      </c>
      <c r="EM38" s="363">
        <v>0</v>
      </c>
      <c r="EN38" s="363">
        <v>0</v>
      </c>
      <c r="EO38" s="363">
        <v>0</v>
      </c>
      <c r="EP38" s="363">
        <v>0</v>
      </c>
      <c r="EQ38" s="363">
        <v>0</v>
      </c>
      <c r="ER38" s="363">
        <v>0</v>
      </c>
      <c r="ES38" s="363">
        <v>0</v>
      </c>
      <c r="ET38" s="363">
        <v>0</v>
      </c>
      <c r="EU38" s="363">
        <v>0</v>
      </c>
      <c r="EV38" s="363">
        <v>0</v>
      </c>
      <c r="EW38" s="363">
        <v>0</v>
      </c>
      <c r="EX38" s="363">
        <v>0</v>
      </c>
      <c r="EY38" s="363">
        <v>0</v>
      </c>
      <c r="EZ38" s="363">
        <v>0</v>
      </c>
      <c r="FA38" s="363">
        <v>0</v>
      </c>
      <c r="FB38" s="363">
        <v>0</v>
      </c>
      <c r="FC38" s="363">
        <v>0</v>
      </c>
      <c r="FD38" s="363">
        <v>0</v>
      </c>
      <c r="FE38" s="363">
        <v>0</v>
      </c>
      <c r="FF38" s="363">
        <v>0</v>
      </c>
      <c r="FG38" s="363">
        <v>0</v>
      </c>
      <c r="FH38" s="363">
        <v>0</v>
      </c>
      <c r="FI38" s="363">
        <v>0</v>
      </c>
      <c r="FJ38" s="363">
        <v>0</v>
      </c>
      <c r="FK38" s="363">
        <v>0</v>
      </c>
      <c r="FL38" s="363">
        <v>0</v>
      </c>
      <c r="FM38" s="363">
        <v>0</v>
      </c>
      <c r="FN38" s="363">
        <v>0</v>
      </c>
      <c r="FO38" s="363">
        <v>0</v>
      </c>
      <c r="FP38" s="363">
        <v>0</v>
      </c>
      <c r="FQ38" s="363">
        <v>0</v>
      </c>
      <c r="FR38" s="363">
        <v>0</v>
      </c>
      <c r="FS38" s="363">
        <v>0</v>
      </c>
      <c r="FT38" s="363">
        <v>0</v>
      </c>
      <c r="FU38" s="363">
        <v>0</v>
      </c>
      <c r="FV38" s="363">
        <v>0</v>
      </c>
      <c r="FW38" s="363">
        <v>0</v>
      </c>
      <c r="FX38" s="363">
        <v>0</v>
      </c>
      <c r="FY38" s="363">
        <v>0</v>
      </c>
      <c r="FZ38" s="363">
        <v>0</v>
      </c>
      <c r="GA38" s="363">
        <v>0</v>
      </c>
      <c r="GB38" s="363">
        <v>0</v>
      </c>
      <c r="GC38" s="363">
        <v>0</v>
      </c>
      <c r="GD38" s="363">
        <v>0</v>
      </c>
      <c r="GE38" s="363">
        <v>0</v>
      </c>
      <c r="GF38" s="363">
        <v>0</v>
      </c>
      <c r="GG38" s="363">
        <v>0</v>
      </c>
      <c r="GH38" s="363">
        <v>0</v>
      </c>
      <c r="GI38" s="363">
        <v>0</v>
      </c>
      <c r="GJ38" s="363">
        <v>0</v>
      </c>
      <c r="GK38" s="363">
        <v>0</v>
      </c>
      <c r="GL38" s="363">
        <v>0</v>
      </c>
      <c r="GM38" s="363">
        <v>0</v>
      </c>
      <c r="GN38" s="363">
        <v>0</v>
      </c>
      <c r="GO38" s="363">
        <v>0</v>
      </c>
      <c r="GP38" s="363">
        <v>0</v>
      </c>
      <c r="GQ38" s="363">
        <v>0</v>
      </c>
      <c r="GR38" s="363">
        <v>0</v>
      </c>
      <c r="GS38" s="363">
        <v>0</v>
      </c>
      <c r="GT38" s="363">
        <v>0</v>
      </c>
      <c r="GU38" s="363">
        <v>0</v>
      </c>
      <c r="GV38" s="363">
        <v>0</v>
      </c>
      <c r="GW38" s="363">
        <v>0</v>
      </c>
      <c r="GX38" s="363">
        <v>0</v>
      </c>
      <c r="GY38" s="363">
        <v>0</v>
      </c>
      <c r="GZ38" s="363">
        <v>0</v>
      </c>
      <c r="HA38" s="363">
        <v>0</v>
      </c>
      <c r="HB38" s="363">
        <v>0</v>
      </c>
      <c r="HC38" s="363">
        <v>0</v>
      </c>
      <c r="HD38" s="363">
        <v>0</v>
      </c>
      <c r="HE38" s="363">
        <v>0</v>
      </c>
      <c r="HF38" s="363">
        <v>0</v>
      </c>
      <c r="HG38" s="363">
        <v>0</v>
      </c>
      <c r="HH38" s="363">
        <v>0</v>
      </c>
      <c r="HI38" s="363">
        <v>0</v>
      </c>
      <c r="HJ38" s="363">
        <v>0</v>
      </c>
      <c r="HK38" s="363">
        <v>0</v>
      </c>
      <c r="HL38" s="363">
        <v>0</v>
      </c>
      <c r="HM38" s="363">
        <v>0</v>
      </c>
      <c r="HN38" s="363">
        <v>0</v>
      </c>
      <c r="HO38" s="363">
        <v>0</v>
      </c>
    </row>
    <row r="39" spans="1:223" s="95" customFormat="1" ht="21" collapsed="1" thickBot="1" x14ac:dyDescent="0.3">
      <c r="A39" s="291" t="s">
        <v>334</v>
      </c>
      <c r="B39" s="291" t="s">
        <v>333</v>
      </c>
      <c r="C39" s="359" t="s">
        <v>92</v>
      </c>
      <c r="D39" s="359" t="s">
        <v>92</v>
      </c>
      <c r="E39" s="359" t="s">
        <v>92</v>
      </c>
      <c r="F39" s="359" t="s">
        <v>92</v>
      </c>
      <c r="G39" s="360">
        <v>0.80775759467738473</v>
      </c>
      <c r="H39" s="360">
        <v>0.57643512686701459</v>
      </c>
      <c r="I39" s="360">
        <v>0.52943355772414125</v>
      </c>
      <c r="J39" s="360">
        <v>0.61310216699172826</v>
      </c>
      <c r="K39" s="360">
        <v>0.6034983042797456</v>
      </c>
      <c r="L39" s="360">
        <v>0.59583481919977177</v>
      </c>
      <c r="M39" s="360">
        <v>0.60080081618962433</v>
      </c>
      <c r="N39" s="360">
        <v>0.60450998572018322</v>
      </c>
      <c r="O39" s="360">
        <v>0.59029266688589277</v>
      </c>
      <c r="P39" s="360">
        <v>0.58052770082228433</v>
      </c>
      <c r="Q39" s="360">
        <v>0.51568933359922109</v>
      </c>
      <c r="R39" s="360">
        <v>0.24490367612300043</v>
      </c>
      <c r="S39" s="360">
        <v>0.36810949981295249</v>
      </c>
      <c r="T39" s="360">
        <v>0.37569415687148938</v>
      </c>
      <c r="U39" s="360">
        <v>0.39369399612653327</v>
      </c>
      <c r="V39" s="360">
        <v>0.37278859223923472</v>
      </c>
      <c r="W39" s="360">
        <v>0.41871091629300466</v>
      </c>
      <c r="X39" s="360">
        <v>0.38636033445385731</v>
      </c>
      <c r="Y39" s="360">
        <v>0.37418925250930973</v>
      </c>
      <c r="Z39" s="360">
        <v>0.41910611348574567</v>
      </c>
      <c r="AA39" s="360">
        <v>0.35730872022549032</v>
      </c>
      <c r="AB39" s="360">
        <v>0.38452457715391103</v>
      </c>
      <c r="AC39" s="360">
        <v>0.32031033664306302</v>
      </c>
      <c r="AD39" s="360">
        <v>0.33815241604473001</v>
      </c>
      <c r="AE39" s="360">
        <v>0.32539386136473097</v>
      </c>
      <c r="AF39" s="360">
        <v>0.33569375138211899</v>
      </c>
      <c r="AG39" s="360">
        <v>0.36749388491771401</v>
      </c>
      <c r="AH39" s="360">
        <v>0.34562441105581398</v>
      </c>
      <c r="AI39" s="360">
        <v>0.36690453813421203</v>
      </c>
      <c r="AJ39" s="360">
        <v>0.32267552853001502</v>
      </c>
      <c r="AK39" s="360">
        <v>0.33272540696860897</v>
      </c>
      <c r="AL39" s="360">
        <v>0.34524134548197399</v>
      </c>
      <c r="AM39" s="360">
        <v>0.37293881095338299</v>
      </c>
      <c r="AN39" s="360">
        <v>0.37973333827838107</v>
      </c>
      <c r="AO39" s="360">
        <v>0.32368786448208803</v>
      </c>
      <c r="AP39" s="360">
        <v>0.26754373817107496</v>
      </c>
      <c r="AQ39" s="360">
        <v>0.38047054269995301</v>
      </c>
      <c r="AR39" s="360">
        <v>0.37916299198996206</v>
      </c>
      <c r="AS39" s="360">
        <v>0.327482662146522</v>
      </c>
      <c r="AT39" s="360">
        <v>0.37367037632620703</v>
      </c>
      <c r="AU39" s="360">
        <v>0.37295907006757301</v>
      </c>
      <c r="AV39" s="360">
        <v>0.33363685784180502</v>
      </c>
      <c r="AW39" s="360">
        <v>0.33044385149869299</v>
      </c>
      <c r="AX39" s="360">
        <v>0.36971186905345099</v>
      </c>
      <c r="AY39" s="360">
        <v>0.30483792265232901</v>
      </c>
      <c r="AZ39" s="360">
        <v>0.42941061732539204</v>
      </c>
      <c r="BA39" s="360">
        <v>0.33067788223651701</v>
      </c>
      <c r="BB39" s="360">
        <v>0.35522543300321097</v>
      </c>
      <c r="BC39" s="360">
        <v>0.32158143169600201</v>
      </c>
      <c r="BD39" s="360">
        <v>0.37576047027526499</v>
      </c>
      <c r="BE39" s="360">
        <v>0.33800574976189601</v>
      </c>
      <c r="BF39" s="360">
        <v>0.32933352737022703</v>
      </c>
      <c r="BG39" s="360">
        <v>0.38563640879716599</v>
      </c>
      <c r="BH39" s="360">
        <v>0.34431058262522907</v>
      </c>
      <c r="BI39" s="360">
        <v>0.34048092132768398</v>
      </c>
      <c r="BJ39" s="360">
        <v>0.33457066785955503</v>
      </c>
      <c r="BK39" s="360">
        <v>0.34754940270179702</v>
      </c>
      <c r="BL39" s="360">
        <v>0.36002644994774002</v>
      </c>
      <c r="BM39" s="360">
        <v>0.32907862914366098</v>
      </c>
      <c r="BN39" s="360">
        <v>0.28516727725020902</v>
      </c>
      <c r="BO39" s="360">
        <v>0.38217967911716905</v>
      </c>
      <c r="BP39" s="360">
        <v>0.34317822859635105</v>
      </c>
      <c r="BQ39" s="360">
        <v>0.34021010962241199</v>
      </c>
      <c r="BR39" s="360">
        <v>0.342247320949981</v>
      </c>
      <c r="BS39" s="360">
        <v>0.342704449206162</v>
      </c>
      <c r="BT39" s="360">
        <v>0.32294609190597406</v>
      </c>
      <c r="BU39" s="360">
        <v>0.32134783122163502</v>
      </c>
      <c r="BV39" s="360">
        <v>0.32888714583133399</v>
      </c>
      <c r="BW39" s="360">
        <v>0.320272117917764</v>
      </c>
      <c r="BX39" s="360">
        <v>0.31204939072842197</v>
      </c>
      <c r="BY39" s="360">
        <v>0.290774337478034</v>
      </c>
      <c r="BZ39" s="360">
        <v>0.30628982868492899</v>
      </c>
      <c r="CA39" s="360">
        <v>0.31540506020411102</v>
      </c>
      <c r="CB39" s="360">
        <v>0.31477415112831403</v>
      </c>
      <c r="CC39" s="360">
        <v>0.30647879392657101</v>
      </c>
      <c r="CD39" s="360">
        <v>0.31233901224956301</v>
      </c>
      <c r="CE39" s="360">
        <v>0.31507167218522503</v>
      </c>
      <c r="CF39" s="360">
        <v>0.32168340624807401</v>
      </c>
      <c r="CG39" s="360">
        <v>0.30834281597668506</v>
      </c>
      <c r="CH39" s="360">
        <v>0.310346522084538</v>
      </c>
      <c r="CI39" s="360">
        <v>0.30257104970205001</v>
      </c>
      <c r="CJ39" s="360">
        <v>0.30914416146476753</v>
      </c>
      <c r="CK39" s="360">
        <v>0.268325726754642</v>
      </c>
      <c r="CL39" s="360">
        <v>0.27731266892633699</v>
      </c>
      <c r="CM39" s="360">
        <v>0.272686966004002</v>
      </c>
      <c r="CN39" s="360">
        <v>0.31060972828500705</v>
      </c>
      <c r="CO39" s="360">
        <v>0.27759657751613798</v>
      </c>
      <c r="CP39" s="360">
        <v>0.28978976577556403</v>
      </c>
      <c r="CQ39" s="360">
        <v>0.31864837134655805</v>
      </c>
      <c r="CR39" s="360">
        <v>0.28937335145072307</v>
      </c>
      <c r="CS39" s="360">
        <v>0.29174260703104704</v>
      </c>
      <c r="CT39" s="360">
        <v>0.29337474120082802</v>
      </c>
      <c r="CU39" s="360">
        <v>0.31231775961175101</v>
      </c>
      <c r="CV39" s="360">
        <v>0.30165190897838701</v>
      </c>
      <c r="CW39" s="360">
        <v>0.26416841438803401</v>
      </c>
      <c r="CX39" s="360">
        <v>0.27187667856804298</v>
      </c>
      <c r="CY39" s="360">
        <v>0.27017906497858607</v>
      </c>
      <c r="CZ39" s="360">
        <v>0.24691846414764701</v>
      </c>
      <c r="DA39" s="360">
        <v>0.24043392582203402</v>
      </c>
      <c r="DB39" s="360">
        <v>0.24150358639634698</v>
      </c>
      <c r="DC39" s="360">
        <v>0.23946673964462303</v>
      </c>
      <c r="DD39" s="360">
        <v>0.23389701098918203</v>
      </c>
      <c r="DE39" s="360">
        <v>0.22927430901394402</v>
      </c>
      <c r="DF39" s="360">
        <v>0.24551397699276398</v>
      </c>
      <c r="DG39" s="360">
        <v>0.244934822297248</v>
      </c>
      <c r="DH39" s="360">
        <v>0.24567943332764999</v>
      </c>
      <c r="DI39" s="360">
        <v>0.23185720915841601</v>
      </c>
      <c r="DJ39" s="360">
        <v>0.23137703600000001</v>
      </c>
      <c r="DK39" s="360">
        <v>0.25700000000000001</v>
      </c>
      <c r="DL39" s="360">
        <v>0.26</v>
      </c>
      <c r="DM39" s="360">
        <v>0.253315375875029</v>
      </c>
      <c r="DN39" s="360">
        <v>0.24199999999999999</v>
      </c>
      <c r="DO39" s="360">
        <v>0.25700000000000001</v>
      </c>
      <c r="DP39" s="360">
        <v>0.26300000000000001</v>
      </c>
      <c r="DQ39" s="360">
        <v>0.26800000000000002</v>
      </c>
      <c r="DR39" s="360">
        <v>0.26</v>
      </c>
      <c r="DS39" s="360">
        <v>0.254</v>
      </c>
      <c r="DT39" s="360">
        <v>0.27700000000000002</v>
      </c>
      <c r="DU39" s="360">
        <v>0.26300000000000001</v>
      </c>
      <c r="DV39" s="360">
        <v>0.255</v>
      </c>
      <c r="DW39" s="360">
        <v>0.27600000000000002</v>
      </c>
      <c r="DX39" s="360">
        <v>0.28599999999999998</v>
      </c>
      <c r="DY39" s="360">
        <v>0.29899999999999999</v>
      </c>
      <c r="DZ39" s="360">
        <v>0.30299999999999999</v>
      </c>
      <c r="EA39" s="360">
        <v>0.30199999999999999</v>
      </c>
      <c r="EB39" s="360">
        <v>0.30399999999999999</v>
      </c>
      <c r="EC39" s="360">
        <v>0.253</v>
      </c>
      <c r="ED39" s="360">
        <v>0.29899999999999999</v>
      </c>
      <c r="EE39" s="360">
        <v>0.311</v>
      </c>
      <c r="EF39" s="360">
        <v>0.312</v>
      </c>
      <c r="EG39" s="360">
        <v>0.28699999999999998</v>
      </c>
      <c r="EH39" s="360">
        <v>0.28699999999999998</v>
      </c>
      <c r="EI39" s="360">
        <v>0.30499999999999999</v>
      </c>
      <c r="EJ39" s="360">
        <v>0.246</v>
      </c>
      <c r="EK39" s="360">
        <v>0.29499999999999998</v>
      </c>
      <c r="EL39" s="360">
        <v>0.30199999999999999</v>
      </c>
      <c r="EM39" s="360">
        <v>0.30599999999999999</v>
      </c>
      <c r="EN39" s="360">
        <v>0.30499999999999999</v>
      </c>
      <c r="EO39" s="360">
        <v>0.29099999999999998</v>
      </c>
      <c r="EP39" s="360">
        <v>0.30099999999999999</v>
      </c>
      <c r="EQ39" s="360">
        <v>0.313</v>
      </c>
      <c r="ER39" s="360">
        <v>0.30399999999999999</v>
      </c>
      <c r="ES39" s="360">
        <v>0.26700000000000002</v>
      </c>
      <c r="ET39" s="360">
        <v>0.29299999999999998</v>
      </c>
      <c r="EU39" s="360">
        <v>0.30599999999999999</v>
      </c>
      <c r="EV39" s="360">
        <v>0.29699999999999999</v>
      </c>
      <c r="EW39" s="360">
        <v>0.30599999999999999</v>
      </c>
      <c r="EX39" s="360">
        <v>0.30399999999999999</v>
      </c>
      <c r="EY39" s="360">
        <v>0.30599999999999999</v>
      </c>
      <c r="EZ39" s="360">
        <v>0.29799999999999999</v>
      </c>
      <c r="FA39" s="360">
        <v>0.30499999999999999</v>
      </c>
      <c r="FB39" s="360">
        <v>0.312</v>
      </c>
      <c r="FC39" s="360">
        <v>0.314</v>
      </c>
      <c r="FD39" s="360">
        <v>0.309</v>
      </c>
      <c r="FE39" s="360">
        <v>0.29099999999999998</v>
      </c>
      <c r="FF39" s="360">
        <v>0.30399999999999999</v>
      </c>
      <c r="FG39" s="360">
        <v>0.28399999999999997</v>
      </c>
      <c r="FH39" s="360">
        <v>0.26600000000000001</v>
      </c>
      <c r="FI39" s="360">
        <v>0.27500000000000002</v>
      </c>
      <c r="FJ39" s="360">
        <v>0.28599999999999998</v>
      </c>
      <c r="FK39" s="360">
        <v>0.29399999999999998</v>
      </c>
      <c r="FL39" s="360">
        <v>0.3</v>
      </c>
      <c r="FM39" s="360">
        <v>0.29899999999999999</v>
      </c>
      <c r="FN39" s="360">
        <v>0.30199999999999999</v>
      </c>
      <c r="FO39" s="360">
        <v>0.30099999999999999</v>
      </c>
      <c r="FP39" s="360">
        <v>0.314</v>
      </c>
      <c r="FQ39" s="360">
        <v>0.27200000000000002</v>
      </c>
      <c r="FR39" s="360">
        <v>0.29399999999999998</v>
      </c>
      <c r="FS39" s="360">
        <v>0.30399999999999999</v>
      </c>
      <c r="FT39" s="360">
        <v>0.307</v>
      </c>
      <c r="FU39" s="360">
        <v>0.249</v>
      </c>
      <c r="FV39" s="360">
        <v>0.30599999999999999</v>
      </c>
      <c r="FW39" s="360">
        <v>0.307</v>
      </c>
      <c r="FX39" s="360">
        <v>0.31</v>
      </c>
      <c r="FY39" s="360">
        <v>0.30499999999999999</v>
      </c>
      <c r="FZ39" s="360">
        <v>0.308</v>
      </c>
      <c r="GA39" s="360">
        <v>0.316</v>
      </c>
      <c r="GB39" s="360">
        <v>0.32</v>
      </c>
      <c r="GC39" s="360">
        <v>0.28899999999999998</v>
      </c>
      <c r="GD39" s="360">
        <v>0.30399999999999999</v>
      </c>
      <c r="GE39" s="360">
        <v>0.27100000000000002</v>
      </c>
      <c r="GF39" s="360">
        <v>0.316</v>
      </c>
      <c r="GG39" s="360">
        <v>0.308</v>
      </c>
      <c r="GH39" s="360">
        <v>0.27</v>
      </c>
      <c r="GI39" s="360">
        <v>0.314</v>
      </c>
      <c r="GJ39" s="360">
        <v>0.316</v>
      </c>
      <c r="GK39" s="360">
        <v>0.32100000000000001</v>
      </c>
      <c r="GL39" s="360">
        <v>0.313</v>
      </c>
      <c r="GM39" s="360">
        <v>0.318</v>
      </c>
      <c r="GN39" s="360">
        <v>0.32200000000000001</v>
      </c>
      <c r="GO39" s="360">
        <v>0.247</v>
      </c>
      <c r="GP39" s="360">
        <v>0.30099999999999999</v>
      </c>
      <c r="GQ39" s="360">
        <v>0.32600000000000001</v>
      </c>
      <c r="GR39" s="360">
        <v>0.25</v>
      </c>
      <c r="GS39" s="360">
        <v>0.27100000000000002</v>
      </c>
      <c r="GT39" s="360">
        <v>0.314</v>
      </c>
      <c r="GU39" s="360">
        <v>0.315</v>
      </c>
      <c r="GV39" s="360">
        <v>0.30099999999999999</v>
      </c>
      <c r="GW39" s="360">
        <v>0.30099999999999999</v>
      </c>
      <c r="GX39" s="360">
        <v>0.249</v>
      </c>
      <c r="GY39" s="360">
        <v>0.31</v>
      </c>
      <c r="GZ39" s="360">
        <v>0.32200000000000001</v>
      </c>
      <c r="HA39" s="360">
        <v>0.29199999999999998</v>
      </c>
      <c r="HB39" s="360">
        <v>0.31</v>
      </c>
      <c r="HC39" s="360">
        <v>0.32400000000000001</v>
      </c>
      <c r="HD39" s="360">
        <v>0.31900000000000001</v>
      </c>
      <c r="HE39" s="360">
        <v>0.29299999999999998</v>
      </c>
      <c r="HF39" s="360">
        <v>0.312</v>
      </c>
      <c r="HG39" s="360">
        <v>0.314</v>
      </c>
      <c r="HH39" s="360">
        <v>0.313</v>
      </c>
      <c r="HI39" s="360">
        <v>0.26900000000000002</v>
      </c>
      <c r="HJ39" s="360">
        <v>0.31900000000000001</v>
      </c>
      <c r="HK39" s="360">
        <v>0.315</v>
      </c>
      <c r="HL39" s="360">
        <v>0.33</v>
      </c>
      <c r="HM39" s="360">
        <v>0.28899999999999998</v>
      </c>
      <c r="HN39" s="360">
        <v>0.312</v>
      </c>
      <c r="HO39" s="360">
        <v>0.318</v>
      </c>
    </row>
    <row r="40" spans="1:223" s="11" customFormat="1" ht="21" thickTop="1" x14ac:dyDescent="0.25">
      <c r="A40" s="344" t="s">
        <v>332</v>
      </c>
      <c r="B40" s="344" t="s">
        <v>340</v>
      </c>
      <c r="C40" s="357" t="s">
        <v>92</v>
      </c>
      <c r="D40" s="357" t="s">
        <v>92</v>
      </c>
      <c r="E40" s="357" t="s">
        <v>92</v>
      </c>
      <c r="F40" s="357" t="s">
        <v>92</v>
      </c>
      <c r="G40" s="357" t="s">
        <v>92</v>
      </c>
      <c r="H40" s="357" t="s">
        <v>92</v>
      </c>
      <c r="I40" s="358">
        <v>17922</v>
      </c>
      <c r="J40" s="358">
        <v>18489</v>
      </c>
      <c r="K40" s="358">
        <v>19774</v>
      </c>
      <c r="L40" s="358">
        <v>23667</v>
      </c>
      <c r="M40" s="358">
        <v>24858</v>
      </c>
      <c r="N40" s="358">
        <v>26970</v>
      </c>
      <c r="O40" s="358">
        <v>29688</v>
      </c>
      <c r="P40" s="358">
        <v>29152</v>
      </c>
      <c r="Q40" s="358">
        <v>28780</v>
      </c>
      <c r="R40" s="358">
        <v>22932</v>
      </c>
      <c r="S40" s="358">
        <v>49398</v>
      </c>
      <c r="T40" s="358">
        <v>42981</v>
      </c>
      <c r="U40" s="358">
        <v>50626</v>
      </c>
      <c r="V40" s="358">
        <v>42201</v>
      </c>
      <c r="W40" s="358">
        <v>51238</v>
      </c>
      <c r="X40" s="358">
        <v>43722</v>
      </c>
      <c r="Y40" s="358">
        <v>41586</v>
      </c>
      <c r="Z40" s="358">
        <v>50325</v>
      </c>
      <c r="AA40" s="358">
        <v>40694</v>
      </c>
      <c r="AB40" s="358">
        <v>42037</v>
      </c>
      <c r="AC40" s="358">
        <v>35738</v>
      </c>
      <c r="AD40" s="358">
        <v>37818</v>
      </c>
      <c r="AE40" s="358">
        <v>35209</v>
      </c>
      <c r="AF40" s="358">
        <v>35121</v>
      </c>
      <c r="AG40" s="358">
        <v>42704</v>
      </c>
      <c r="AH40" s="358">
        <v>37345</v>
      </c>
      <c r="AI40" s="358">
        <v>38673</v>
      </c>
      <c r="AJ40" s="358">
        <v>35938</v>
      </c>
      <c r="AK40" s="358">
        <v>37799</v>
      </c>
      <c r="AL40" s="358">
        <v>40255</v>
      </c>
      <c r="AM40" s="358">
        <v>46591</v>
      </c>
      <c r="AN40" s="358">
        <v>46435</v>
      </c>
      <c r="AO40" s="358">
        <v>41648</v>
      </c>
      <c r="AP40" s="358">
        <v>25154</v>
      </c>
      <c r="AQ40" s="358">
        <v>47438</v>
      </c>
      <c r="AR40" s="358">
        <v>49890</v>
      </c>
      <c r="AS40" s="358">
        <v>39839</v>
      </c>
      <c r="AT40" s="358">
        <v>47422</v>
      </c>
      <c r="AU40" s="358">
        <v>48116</v>
      </c>
      <c r="AV40" s="358">
        <v>40297</v>
      </c>
      <c r="AW40" s="358">
        <v>41890</v>
      </c>
      <c r="AX40" s="358">
        <v>48269</v>
      </c>
      <c r="AY40" s="358">
        <v>37061</v>
      </c>
      <c r="AZ40" s="358">
        <v>43609</v>
      </c>
      <c r="BA40" s="358">
        <v>45041</v>
      </c>
      <c r="BB40" s="358">
        <v>47492</v>
      </c>
      <c r="BC40" s="358">
        <v>39465</v>
      </c>
      <c r="BD40" s="358">
        <v>50401</v>
      </c>
      <c r="BE40" s="358">
        <v>42906</v>
      </c>
      <c r="BF40" s="358">
        <v>42986</v>
      </c>
      <c r="BG40" s="358">
        <v>52483</v>
      </c>
      <c r="BH40" s="358">
        <v>44488</v>
      </c>
      <c r="BI40" s="358">
        <v>47773</v>
      </c>
      <c r="BJ40" s="358">
        <v>44063</v>
      </c>
      <c r="BK40" s="358">
        <v>47854</v>
      </c>
      <c r="BL40" s="358">
        <v>49029</v>
      </c>
      <c r="BM40" s="358">
        <v>45492</v>
      </c>
      <c r="BN40" s="358">
        <v>35156</v>
      </c>
      <c r="BO40" s="358">
        <v>56110</v>
      </c>
      <c r="BP40" s="358">
        <v>47108</v>
      </c>
      <c r="BQ40" s="358">
        <v>48625</v>
      </c>
      <c r="BR40" s="358">
        <v>47881</v>
      </c>
      <c r="BS40" s="358">
        <v>47633</v>
      </c>
      <c r="BT40" s="358">
        <v>43742</v>
      </c>
      <c r="BU40" s="358">
        <v>44238</v>
      </c>
      <c r="BV40" s="358">
        <v>45594</v>
      </c>
      <c r="BW40" s="358">
        <v>45272</v>
      </c>
      <c r="BX40" s="358">
        <v>43378</v>
      </c>
      <c r="BY40" s="358">
        <v>39593</v>
      </c>
      <c r="BZ40" s="358">
        <v>42920</v>
      </c>
      <c r="CA40" s="358">
        <v>43405</v>
      </c>
      <c r="CB40" s="358">
        <v>42440</v>
      </c>
      <c r="CC40" s="358">
        <v>41444</v>
      </c>
      <c r="CD40" s="358">
        <v>42404</v>
      </c>
      <c r="CE40" s="358">
        <v>42826</v>
      </c>
      <c r="CF40" s="358">
        <v>43297</v>
      </c>
      <c r="CG40" s="358">
        <v>41686</v>
      </c>
      <c r="CH40" s="358">
        <v>42413</v>
      </c>
      <c r="CI40" s="358">
        <v>41709</v>
      </c>
      <c r="CJ40" s="358">
        <v>42516</v>
      </c>
      <c r="CK40" s="358">
        <v>41663</v>
      </c>
      <c r="CL40" s="358">
        <v>41561</v>
      </c>
      <c r="CM40" s="358">
        <v>41244</v>
      </c>
      <c r="CN40" s="358">
        <v>48211</v>
      </c>
      <c r="CO40" s="358">
        <v>42257</v>
      </c>
      <c r="CP40" s="358">
        <v>42344</v>
      </c>
      <c r="CQ40" s="358">
        <v>46890</v>
      </c>
      <c r="CR40" s="358">
        <v>42016</v>
      </c>
      <c r="CS40" s="358">
        <v>41851</v>
      </c>
      <c r="CT40" s="358">
        <v>41641</v>
      </c>
      <c r="CU40" s="358">
        <v>47464</v>
      </c>
      <c r="CV40" s="358">
        <v>43513</v>
      </c>
      <c r="CW40" s="358">
        <v>38034</v>
      </c>
      <c r="CX40" s="358">
        <v>40125</v>
      </c>
      <c r="CY40" s="358">
        <v>38450</v>
      </c>
      <c r="CZ40" s="358">
        <v>30532</v>
      </c>
      <c r="DA40" s="358">
        <v>29773</v>
      </c>
      <c r="DB40" s="358">
        <v>28364</v>
      </c>
      <c r="DC40" s="358">
        <v>28016</v>
      </c>
      <c r="DD40" s="358">
        <v>26853</v>
      </c>
      <c r="DE40" s="358">
        <v>26988</v>
      </c>
      <c r="DF40" s="358">
        <v>27750</v>
      </c>
      <c r="DG40" s="358">
        <v>27821</v>
      </c>
      <c r="DH40" s="358">
        <v>29199</v>
      </c>
      <c r="DI40" s="358">
        <v>27853</v>
      </c>
      <c r="DJ40" s="358">
        <v>26756</v>
      </c>
      <c r="DK40" s="358">
        <v>29152</v>
      </c>
      <c r="DL40" s="358">
        <v>28438</v>
      </c>
      <c r="DM40" s="358">
        <v>27922</v>
      </c>
      <c r="DN40" s="358">
        <v>25261</v>
      </c>
      <c r="DO40" s="358">
        <v>28009</v>
      </c>
      <c r="DP40" s="358">
        <v>28905</v>
      </c>
      <c r="DQ40" s="358">
        <v>29037</v>
      </c>
      <c r="DR40" s="358">
        <v>27625</v>
      </c>
      <c r="DS40" s="358">
        <v>28020</v>
      </c>
      <c r="DT40" s="358">
        <v>30931</v>
      </c>
      <c r="DU40" s="358">
        <v>30495</v>
      </c>
      <c r="DV40" s="358">
        <v>28808</v>
      </c>
      <c r="DW40" s="358">
        <v>29927</v>
      </c>
      <c r="DX40" s="358">
        <v>35836</v>
      </c>
      <c r="DY40" s="358">
        <v>35829</v>
      </c>
      <c r="DZ40" s="358">
        <v>35394</v>
      </c>
      <c r="EA40" s="358">
        <v>35987</v>
      </c>
      <c r="EB40" s="358">
        <v>35375</v>
      </c>
      <c r="EC40" s="358">
        <v>21021</v>
      </c>
      <c r="ED40" s="358">
        <v>35232</v>
      </c>
      <c r="EE40" s="358">
        <v>34831</v>
      </c>
      <c r="EF40" s="358">
        <v>35277</v>
      </c>
      <c r="EG40" s="358">
        <v>34063</v>
      </c>
      <c r="EH40" s="358">
        <v>33873</v>
      </c>
      <c r="EI40" s="358">
        <v>35046</v>
      </c>
      <c r="EJ40" s="358">
        <v>20307</v>
      </c>
      <c r="EK40" s="358">
        <v>32905</v>
      </c>
      <c r="EL40" s="358">
        <v>34986</v>
      </c>
      <c r="EM40" s="358">
        <v>35061</v>
      </c>
      <c r="EN40" s="358">
        <v>34402</v>
      </c>
      <c r="EO40" s="358">
        <v>34285</v>
      </c>
      <c r="EP40" s="358">
        <v>34291</v>
      </c>
      <c r="EQ40" s="358">
        <v>35324</v>
      </c>
      <c r="ER40" s="358">
        <v>32074</v>
      </c>
      <c r="ES40" s="358">
        <v>27984</v>
      </c>
      <c r="ET40" s="358">
        <v>30054</v>
      </c>
      <c r="EU40" s="358">
        <v>32443</v>
      </c>
      <c r="EV40" s="358">
        <v>29055</v>
      </c>
      <c r="EW40" s="358">
        <v>32135</v>
      </c>
      <c r="EX40" s="358">
        <v>31182</v>
      </c>
      <c r="EY40" s="358">
        <v>31705</v>
      </c>
      <c r="EZ40" s="358">
        <v>30516</v>
      </c>
      <c r="FA40" s="358">
        <v>31099</v>
      </c>
      <c r="FB40" s="358">
        <v>31857</v>
      </c>
      <c r="FC40" s="358">
        <v>33082</v>
      </c>
      <c r="FD40" s="358">
        <v>31734</v>
      </c>
      <c r="FE40" s="358">
        <v>30659</v>
      </c>
      <c r="FF40" s="358">
        <v>23419</v>
      </c>
      <c r="FG40" s="358">
        <v>31271</v>
      </c>
      <c r="FH40" s="358">
        <v>24751</v>
      </c>
      <c r="FI40" s="358">
        <v>20085</v>
      </c>
      <c r="FJ40" s="358">
        <v>26256</v>
      </c>
      <c r="FK40" s="358">
        <v>29581</v>
      </c>
      <c r="FL40" s="358">
        <v>30982</v>
      </c>
      <c r="FM40" s="358">
        <v>30065</v>
      </c>
      <c r="FN40" s="358">
        <v>22808</v>
      </c>
      <c r="FO40" s="358">
        <v>32089</v>
      </c>
      <c r="FP40" s="358">
        <v>32765</v>
      </c>
      <c r="FQ40" s="358">
        <v>21807</v>
      </c>
      <c r="FR40" s="358">
        <v>31354</v>
      </c>
      <c r="FS40" s="358">
        <v>31915</v>
      </c>
      <c r="FT40" s="358">
        <v>31462</v>
      </c>
      <c r="FU40" s="358">
        <v>18181</v>
      </c>
      <c r="FV40" s="358">
        <v>31571</v>
      </c>
      <c r="FW40" s="358">
        <v>32254</v>
      </c>
      <c r="FX40" s="358">
        <v>32407</v>
      </c>
      <c r="FY40" s="358">
        <v>30347</v>
      </c>
      <c r="FZ40" s="358">
        <v>32827</v>
      </c>
      <c r="GA40" s="358">
        <v>33177</v>
      </c>
      <c r="GB40" s="358">
        <v>34548</v>
      </c>
      <c r="GC40" s="358">
        <v>31244</v>
      </c>
      <c r="GD40" s="358">
        <v>32094</v>
      </c>
      <c r="GE40" s="358">
        <v>20369</v>
      </c>
      <c r="GF40" s="358">
        <v>34044</v>
      </c>
      <c r="GG40" s="358">
        <v>35240</v>
      </c>
      <c r="GH40" s="358">
        <v>16206</v>
      </c>
      <c r="GI40" s="358">
        <v>36223</v>
      </c>
      <c r="GJ40" s="358">
        <v>36261</v>
      </c>
      <c r="GK40" s="358">
        <v>36580</v>
      </c>
      <c r="GL40" s="358">
        <v>25726</v>
      </c>
      <c r="GM40" s="358">
        <v>35526</v>
      </c>
      <c r="GN40" s="358">
        <v>35938</v>
      </c>
      <c r="GO40" s="358">
        <v>19888</v>
      </c>
      <c r="GP40" s="358">
        <v>35936</v>
      </c>
      <c r="GQ40" s="358">
        <v>37061</v>
      </c>
      <c r="GR40" s="358">
        <v>18470</v>
      </c>
      <c r="GS40" s="358">
        <v>23563</v>
      </c>
      <c r="GT40" s="358">
        <v>27792</v>
      </c>
      <c r="GU40" s="358">
        <v>35426</v>
      </c>
      <c r="GV40" s="358">
        <v>31317</v>
      </c>
      <c r="GW40" s="358">
        <v>29837</v>
      </c>
      <c r="GX40" s="358">
        <v>14768</v>
      </c>
      <c r="GY40" s="358">
        <v>31354</v>
      </c>
      <c r="GZ40" s="358">
        <v>33099</v>
      </c>
      <c r="HA40" s="358">
        <v>31038</v>
      </c>
      <c r="HB40" s="358">
        <v>30557</v>
      </c>
      <c r="HC40" s="358">
        <v>33868</v>
      </c>
      <c r="HD40" s="358">
        <v>31954</v>
      </c>
      <c r="HE40" s="358">
        <v>30307</v>
      </c>
      <c r="HF40" s="358">
        <v>32676</v>
      </c>
      <c r="HG40" s="358">
        <v>32260</v>
      </c>
      <c r="HH40" s="358">
        <v>32832</v>
      </c>
      <c r="HI40" s="358">
        <v>16989</v>
      </c>
      <c r="HJ40" s="358">
        <v>33036</v>
      </c>
      <c r="HK40" s="358">
        <v>32293</v>
      </c>
      <c r="HL40" s="358">
        <v>33693</v>
      </c>
      <c r="HM40" s="358">
        <v>28064</v>
      </c>
      <c r="HN40" s="358">
        <v>29159</v>
      </c>
      <c r="HO40" s="358">
        <v>26315</v>
      </c>
    </row>
    <row r="41" spans="1:223" s="11" customFormat="1" x14ac:dyDescent="0.25">
      <c r="A41" s="339" t="s">
        <v>345</v>
      </c>
      <c r="B41" s="339" t="s">
        <v>318</v>
      </c>
      <c r="C41" s="345" t="s">
        <v>92</v>
      </c>
      <c r="D41" s="345" t="s">
        <v>92</v>
      </c>
      <c r="E41" s="345" t="s">
        <v>92</v>
      </c>
      <c r="F41" s="345" t="s">
        <v>92</v>
      </c>
      <c r="G41" s="345" t="s">
        <v>92</v>
      </c>
      <c r="H41" s="345" t="s">
        <v>92</v>
      </c>
      <c r="I41" s="347">
        <v>50</v>
      </c>
      <c r="J41" s="347">
        <v>57</v>
      </c>
      <c r="K41" s="347">
        <v>66</v>
      </c>
      <c r="L41" s="347">
        <v>86</v>
      </c>
      <c r="M41" s="347">
        <v>92</v>
      </c>
      <c r="N41" s="347">
        <v>102</v>
      </c>
      <c r="O41" s="347">
        <v>122</v>
      </c>
      <c r="P41" s="347">
        <v>124</v>
      </c>
      <c r="Q41" s="347">
        <v>110</v>
      </c>
      <c r="R41" s="347">
        <v>119</v>
      </c>
      <c r="S41" s="347">
        <v>129</v>
      </c>
      <c r="T41" s="347">
        <v>138</v>
      </c>
      <c r="U41" s="347">
        <v>153</v>
      </c>
      <c r="V41" s="347">
        <v>150</v>
      </c>
      <c r="W41" s="347">
        <v>149</v>
      </c>
      <c r="X41" s="347">
        <v>138</v>
      </c>
      <c r="Y41" s="347">
        <v>146</v>
      </c>
      <c r="Z41" s="347">
        <v>160</v>
      </c>
      <c r="AA41" s="347">
        <v>140</v>
      </c>
      <c r="AB41" s="347">
        <v>154</v>
      </c>
      <c r="AC41" s="347">
        <v>118</v>
      </c>
      <c r="AD41" s="347">
        <v>120</v>
      </c>
      <c r="AE41" s="347">
        <v>125</v>
      </c>
      <c r="AF41" s="347">
        <v>131</v>
      </c>
      <c r="AG41" s="347">
        <v>128</v>
      </c>
      <c r="AH41" s="347">
        <v>125</v>
      </c>
      <c r="AI41" s="347">
        <v>122</v>
      </c>
      <c r="AJ41" s="347">
        <v>113</v>
      </c>
      <c r="AK41" s="347">
        <v>126</v>
      </c>
      <c r="AL41" s="347">
        <v>126</v>
      </c>
      <c r="AM41" s="347">
        <v>124</v>
      </c>
      <c r="AN41" s="347">
        <v>133</v>
      </c>
      <c r="AO41" s="347">
        <v>113</v>
      </c>
      <c r="AP41" s="347">
        <v>110</v>
      </c>
      <c r="AQ41" s="347">
        <v>132</v>
      </c>
      <c r="AR41" s="347">
        <v>128</v>
      </c>
      <c r="AS41" s="347">
        <v>123</v>
      </c>
      <c r="AT41" s="347">
        <v>114</v>
      </c>
      <c r="AU41" s="347">
        <v>126</v>
      </c>
      <c r="AV41" s="347">
        <v>120</v>
      </c>
      <c r="AW41" s="347">
        <v>128</v>
      </c>
      <c r="AX41" s="347">
        <v>121</v>
      </c>
      <c r="AY41" s="347">
        <v>125</v>
      </c>
      <c r="AZ41" s="347">
        <v>133</v>
      </c>
      <c r="BA41" s="347">
        <v>114</v>
      </c>
      <c r="BB41" s="347">
        <v>125</v>
      </c>
      <c r="BC41" s="347">
        <v>131</v>
      </c>
      <c r="BD41" s="347">
        <v>134</v>
      </c>
      <c r="BE41" s="347">
        <v>128</v>
      </c>
      <c r="BF41" s="347">
        <v>130</v>
      </c>
      <c r="BG41" s="347">
        <v>134</v>
      </c>
      <c r="BH41" s="347">
        <v>136</v>
      </c>
      <c r="BI41" s="347">
        <v>137</v>
      </c>
      <c r="BJ41" s="347">
        <v>126</v>
      </c>
      <c r="BK41" s="347">
        <v>135</v>
      </c>
      <c r="BL41" s="347">
        <v>136</v>
      </c>
      <c r="BM41" s="347">
        <v>129</v>
      </c>
      <c r="BN41" s="347">
        <v>131</v>
      </c>
      <c r="BO41" s="347">
        <v>136</v>
      </c>
      <c r="BP41" s="347">
        <v>128</v>
      </c>
      <c r="BQ41" s="347">
        <v>127</v>
      </c>
      <c r="BR41" s="347">
        <v>138</v>
      </c>
      <c r="BS41" s="347">
        <v>126</v>
      </c>
      <c r="BT41" s="347">
        <v>130</v>
      </c>
      <c r="BU41" s="347">
        <v>126</v>
      </c>
      <c r="BV41" s="347">
        <v>121</v>
      </c>
      <c r="BW41" s="347">
        <v>130</v>
      </c>
      <c r="BX41" s="347">
        <v>128</v>
      </c>
      <c r="BY41" s="347">
        <v>102</v>
      </c>
      <c r="BZ41" s="347">
        <v>122</v>
      </c>
      <c r="CA41" s="347">
        <v>117</v>
      </c>
      <c r="CB41" s="347">
        <v>113</v>
      </c>
      <c r="CC41" s="347">
        <v>101</v>
      </c>
      <c r="CD41" s="347">
        <v>110</v>
      </c>
      <c r="CE41" s="347">
        <v>112</v>
      </c>
      <c r="CF41" s="347">
        <v>111</v>
      </c>
      <c r="CG41" s="347">
        <v>105</v>
      </c>
      <c r="CH41" s="347">
        <v>110</v>
      </c>
      <c r="CI41" s="347">
        <v>109</v>
      </c>
      <c r="CJ41" s="347">
        <v>119</v>
      </c>
      <c r="CK41" s="347">
        <v>108</v>
      </c>
      <c r="CL41" s="347">
        <v>115</v>
      </c>
      <c r="CM41" s="347">
        <v>106</v>
      </c>
      <c r="CN41" s="347">
        <v>110</v>
      </c>
      <c r="CO41" s="347">
        <v>103</v>
      </c>
      <c r="CP41" s="347">
        <v>99</v>
      </c>
      <c r="CQ41" s="347">
        <v>105</v>
      </c>
      <c r="CR41" s="347">
        <v>99</v>
      </c>
      <c r="CS41" s="347">
        <v>103</v>
      </c>
      <c r="CT41" s="347">
        <v>99</v>
      </c>
      <c r="CU41" s="347">
        <v>99</v>
      </c>
      <c r="CV41" s="347">
        <v>112</v>
      </c>
      <c r="CW41" s="347">
        <v>93</v>
      </c>
      <c r="CX41" s="347">
        <v>98</v>
      </c>
      <c r="CY41" s="347">
        <v>104</v>
      </c>
      <c r="CZ41" s="347">
        <v>97</v>
      </c>
      <c r="DA41" s="347">
        <v>81</v>
      </c>
      <c r="DB41" s="347">
        <v>90</v>
      </c>
      <c r="DC41" s="347">
        <v>91</v>
      </c>
      <c r="DD41" s="347">
        <v>81</v>
      </c>
      <c r="DE41" s="347">
        <v>86</v>
      </c>
      <c r="DF41" s="347">
        <v>92</v>
      </c>
      <c r="DG41" s="347">
        <v>84</v>
      </c>
      <c r="DH41" s="347">
        <v>96</v>
      </c>
      <c r="DI41" s="347">
        <v>86</v>
      </c>
      <c r="DJ41" s="347">
        <v>90</v>
      </c>
      <c r="DK41" s="347">
        <v>91</v>
      </c>
      <c r="DL41" s="347">
        <v>96</v>
      </c>
      <c r="DM41" s="347">
        <v>92</v>
      </c>
      <c r="DN41" s="347">
        <v>93</v>
      </c>
      <c r="DO41" s="347">
        <v>92</v>
      </c>
      <c r="DP41" s="347">
        <v>103</v>
      </c>
      <c r="DQ41" s="347">
        <v>98</v>
      </c>
      <c r="DR41" s="347">
        <v>98</v>
      </c>
      <c r="DS41" s="347">
        <v>98</v>
      </c>
      <c r="DT41" s="347">
        <v>107</v>
      </c>
      <c r="DU41" s="347">
        <v>98</v>
      </c>
      <c r="DV41" s="347">
        <v>100</v>
      </c>
      <c r="DW41" s="347">
        <v>102</v>
      </c>
      <c r="DX41" s="347">
        <v>106</v>
      </c>
      <c r="DY41" s="347">
        <v>106</v>
      </c>
      <c r="DZ41" s="347">
        <v>111</v>
      </c>
      <c r="EA41" s="347">
        <v>111</v>
      </c>
      <c r="EB41" s="347">
        <v>107</v>
      </c>
      <c r="EC41" s="347">
        <v>102</v>
      </c>
      <c r="ED41" s="347">
        <v>110</v>
      </c>
      <c r="EE41" s="347">
        <v>113</v>
      </c>
      <c r="EF41" s="347">
        <v>114</v>
      </c>
      <c r="EG41" s="347">
        <v>93</v>
      </c>
      <c r="EH41" s="347">
        <v>103</v>
      </c>
      <c r="EI41" s="347">
        <v>103</v>
      </c>
      <c r="EJ41" s="347">
        <v>102</v>
      </c>
      <c r="EK41" s="347">
        <v>96</v>
      </c>
      <c r="EL41" s="347">
        <v>107</v>
      </c>
      <c r="EM41" s="347">
        <v>106</v>
      </c>
      <c r="EN41" s="347">
        <v>106</v>
      </c>
      <c r="EO41" s="347">
        <v>111</v>
      </c>
      <c r="EP41" s="347">
        <v>110</v>
      </c>
      <c r="EQ41" s="347">
        <v>109</v>
      </c>
      <c r="ER41" s="347">
        <v>115</v>
      </c>
      <c r="ES41" s="347">
        <v>92</v>
      </c>
      <c r="ET41" s="347">
        <v>105</v>
      </c>
      <c r="EU41" s="347">
        <v>113</v>
      </c>
      <c r="EV41" s="347">
        <v>105</v>
      </c>
      <c r="EW41" s="347">
        <v>109</v>
      </c>
      <c r="EX41" s="347">
        <v>116</v>
      </c>
      <c r="EY41" s="347">
        <v>112</v>
      </c>
      <c r="EZ41" s="347">
        <v>113</v>
      </c>
      <c r="FA41" s="347">
        <v>115</v>
      </c>
      <c r="FB41" s="347">
        <v>121</v>
      </c>
      <c r="FC41" s="347">
        <v>125</v>
      </c>
      <c r="FD41" s="347">
        <v>129</v>
      </c>
      <c r="FE41" s="347">
        <v>110</v>
      </c>
      <c r="FF41" s="347">
        <v>115</v>
      </c>
      <c r="FG41" s="347">
        <v>109</v>
      </c>
      <c r="FH41" s="347">
        <v>99</v>
      </c>
      <c r="FI41" s="347">
        <v>104</v>
      </c>
      <c r="FJ41" s="347">
        <v>117</v>
      </c>
      <c r="FK41" s="347">
        <v>116</v>
      </c>
      <c r="FL41" s="347">
        <v>120</v>
      </c>
      <c r="FM41" s="347">
        <v>122</v>
      </c>
      <c r="FN41" s="347">
        <v>124</v>
      </c>
      <c r="FO41" s="347">
        <v>122</v>
      </c>
      <c r="FP41" s="347">
        <v>136</v>
      </c>
      <c r="FQ41" s="347">
        <v>106</v>
      </c>
      <c r="FR41" s="347">
        <v>121</v>
      </c>
      <c r="FS41" s="347">
        <v>126</v>
      </c>
      <c r="FT41" s="347">
        <v>121</v>
      </c>
      <c r="FU41" s="347">
        <v>118</v>
      </c>
      <c r="FV41" s="347">
        <v>127</v>
      </c>
      <c r="FW41" s="347">
        <v>128</v>
      </c>
      <c r="FX41" s="347">
        <v>124</v>
      </c>
      <c r="FY41" s="347">
        <v>121</v>
      </c>
      <c r="FZ41" s="347">
        <v>123</v>
      </c>
      <c r="GA41" s="347">
        <v>131</v>
      </c>
      <c r="GB41" s="347">
        <v>141</v>
      </c>
      <c r="GC41" s="347">
        <v>106</v>
      </c>
      <c r="GD41" s="347">
        <v>124</v>
      </c>
      <c r="GE41" s="347">
        <v>132</v>
      </c>
      <c r="GF41" s="347">
        <v>139</v>
      </c>
      <c r="GG41" s="347">
        <v>132</v>
      </c>
      <c r="GH41" s="347">
        <v>132</v>
      </c>
      <c r="GI41" s="347">
        <v>145</v>
      </c>
      <c r="GJ41" s="347">
        <v>144</v>
      </c>
      <c r="GK41" s="347">
        <v>146</v>
      </c>
      <c r="GL41" s="347">
        <v>138</v>
      </c>
      <c r="GM41" s="347">
        <v>140</v>
      </c>
      <c r="GN41" s="347">
        <v>142</v>
      </c>
      <c r="GO41" s="347">
        <v>125</v>
      </c>
      <c r="GP41" s="347">
        <v>130</v>
      </c>
      <c r="GQ41" s="347">
        <v>140</v>
      </c>
      <c r="GR41" s="347">
        <v>152</v>
      </c>
      <c r="GS41" s="347">
        <v>144</v>
      </c>
      <c r="GT41" s="347">
        <v>132</v>
      </c>
      <c r="GU41" s="347">
        <v>145</v>
      </c>
      <c r="GV41" s="347">
        <v>150</v>
      </c>
      <c r="GW41" s="347">
        <v>141</v>
      </c>
      <c r="GX41" s="347">
        <v>144</v>
      </c>
      <c r="GY41" s="347">
        <v>133</v>
      </c>
      <c r="GZ41" s="347">
        <v>155</v>
      </c>
      <c r="HA41" s="347">
        <v>125</v>
      </c>
      <c r="HB41" s="347">
        <v>136</v>
      </c>
      <c r="HC41" s="347">
        <v>148</v>
      </c>
      <c r="HD41" s="347">
        <v>146</v>
      </c>
      <c r="HE41" s="347">
        <v>140</v>
      </c>
      <c r="HF41" s="347">
        <v>145</v>
      </c>
      <c r="HG41" s="347">
        <v>143</v>
      </c>
      <c r="HH41" s="347">
        <v>152</v>
      </c>
      <c r="HI41" s="347">
        <v>143</v>
      </c>
      <c r="HJ41" s="347">
        <v>149</v>
      </c>
      <c r="HK41" s="347">
        <v>141</v>
      </c>
      <c r="HL41" s="347">
        <v>156</v>
      </c>
      <c r="HM41" s="347">
        <v>122</v>
      </c>
      <c r="HN41" s="347">
        <v>139</v>
      </c>
      <c r="HO41" s="464">
        <v>77</v>
      </c>
    </row>
    <row r="42" spans="1:223" s="95" customFormat="1" ht="12.75" customHeight="1" x14ac:dyDescent="0.25">
      <c r="A42" s="195"/>
      <c r="B42" s="195"/>
      <c r="C42" s="196"/>
      <c r="D42" s="196"/>
      <c r="E42" s="196"/>
      <c r="F42" s="196"/>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7"/>
      <c r="EJ42" s="197"/>
      <c r="EK42" s="197"/>
      <c r="EL42" s="197"/>
      <c r="EM42" s="197"/>
      <c r="EN42" s="197"/>
      <c r="EO42" s="197"/>
      <c r="EP42" s="197"/>
      <c r="EQ42" s="197"/>
      <c r="ER42" s="197"/>
      <c r="ES42" s="197"/>
      <c r="ET42" s="197"/>
      <c r="EU42" s="197"/>
      <c r="EV42" s="197"/>
      <c r="EW42" s="197"/>
      <c r="EX42" s="197"/>
      <c r="EY42" s="197"/>
      <c r="EZ42" s="197"/>
      <c r="FA42" s="197"/>
      <c r="FB42" s="197"/>
      <c r="FC42" s="197"/>
      <c r="FD42" s="197"/>
      <c r="FE42" s="197"/>
      <c r="FF42" s="197"/>
      <c r="FG42" s="197"/>
      <c r="FH42" s="197"/>
      <c r="FI42" s="197"/>
      <c r="FJ42" s="197"/>
      <c r="FK42" s="197"/>
      <c r="FL42" s="197"/>
      <c r="FM42" s="197"/>
      <c r="FN42" s="197"/>
      <c r="FO42" s="197"/>
      <c r="FP42" s="197"/>
      <c r="FQ42" s="197"/>
      <c r="FR42" s="197"/>
      <c r="FS42" s="197"/>
      <c r="FT42" s="197"/>
      <c r="FU42" s="197"/>
      <c r="FV42" s="197"/>
      <c r="FW42" s="197"/>
      <c r="FX42" s="197"/>
      <c r="FY42" s="197"/>
      <c r="FZ42" s="197"/>
      <c r="GA42" s="197"/>
      <c r="GB42" s="197"/>
      <c r="GC42" s="197"/>
      <c r="GD42" s="197"/>
      <c r="GE42" s="197"/>
      <c r="GF42" s="197"/>
      <c r="GG42" s="197"/>
      <c r="GH42" s="197"/>
      <c r="GI42" s="197"/>
      <c r="GJ42" s="197"/>
      <c r="GK42" s="197"/>
      <c r="GL42" s="197"/>
      <c r="GM42" s="197"/>
      <c r="GN42" s="197"/>
      <c r="GO42" s="197"/>
      <c r="GP42" s="197"/>
      <c r="GQ42" s="197"/>
      <c r="GR42" s="197"/>
      <c r="GS42" s="197"/>
      <c r="GT42" s="197"/>
      <c r="GU42" s="197"/>
      <c r="GV42" s="197"/>
      <c r="GW42" s="197"/>
      <c r="GX42" s="197"/>
      <c r="GY42" s="197"/>
      <c r="GZ42" s="197"/>
      <c r="HA42" s="197"/>
      <c r="HB42" s="197"/>
      <c r="HC42" s="197"/>
      <c r="HD42" s="197"/>
      <c r="HE42" s="197"/>
      <c r="HF42" s="197"/>
      <c r="HG42" s="197"/>
      <c r="HH42" s="197"/>
      <c r="HI42" s="197"/>
      <c r="HJ42" s="197"/>
      <c r="HK42" s="197"/>
      <c r="HL42" s="197"/>
      <c r="HM42" s="197"/>
      <c r="HN42" s="197"/>
      <c r="HO42" s="197"/>
    </row>
    <row r="43" spans="1:223" s="10" customFormat="1" ht="24.9" hidden="1" customHeight="1" x14ac:dyDescent="0.25">
      <c r="A43" s="662" t="s">
        <v>485</v>
      </c>
      <c r="B43" s="662"/>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662"/>
      <c r="AR43" s="662"/>
      <c r="AS43" s="662"/>
      <c r="AT43" s="662"/>
      <c r="AU43" s="662"/>
      <c r="AV43" s="662"/>
      <c r="AW43" s="662"/>
      <c r="AX43" s="662"/>
      <c r="AY43" s="662"/>
      <c r="AZ43" s="662"/>
      <c r="BA43" s="662"/>
      <c r="BB43" s="662"/>
      <c r="BC43" s="662"/>
      <c r="BD43" s="662"/>
      <c r="BE43" s="662"/>
      <c r="BF43" s="662"/>
      <c r="BG43" s="662"/>
      <c r="BH43" s="662"/>
      <c r="BI43" s="662"/>
      <c r="BJ43" s="662"/>
      <c r="BK43" s="662"/>
      <c r="BL43" s="662"/>
      <c r="BM43" s="662"/>
      <c r="BN43" s="662"/>
      <c r="BO43" s="662"/>
      <c r="BP43" s="662"/>
      <c r="BQ43" s="662"/>
      <c r="BR43" s="662"/>
      <c r="BS43" s="662"/>
      <c r="BT43" s="662"/>
      <c r="BU43" s="662"/>
      <c r="BV43" s="662"/>
      <c r="BW43" s="662"/>
      <c r="BX43" s="662"/>
      <c r="BY43" s="662"/>
      <c r="BZ43" s="662"/>
      <c r="CA43" s="662"/>
      <c r="CB43" s="662"/>
      <c r="CC43" s="662"/>
      <c r="CD43" s="662"/>
      <c r="CE43" s="662"/>
      <c r="CF43" s="662"/>
      <c r="CG43" s="662"/>
      <c r="CH43" s="662"/>
      <c r="CI43" s="662"/>
      <c r="CJ43" s="662"/>
      <c r="CK43" s="662"/>
      <c r="CL43" s="662"/>
      <c r="CM43" s="662"/>
      <c r="CN43" s="662"/>
      <c r="CO43" s="662"/>
      <c r="CP43" s="662"/>
      <c r="CQ43" s="662"/>
      <c r="CR43" s="662"/>
      <c r="CS43" s="662"/>
      <c r="CT43" s="662"/>
      <c r="CU43" s="662"/>
      <c r="CV43" s="662"/>
      <c r="CW43" s="662"/>
      <c r="CX43" s="662"/>
      <c r="CY43" s="662"/>
      <c r="CZ43" s="662"/>
      <c r="DA43" s="662"/>
      <c r="DB43" s="662"/>
      <c r="DC43" s="662"/>
      <c r="DD43" s="662"/>
      <c r="DE43" s="662"/>
      <c r="DF43" s="662"/>
      <c r="DG43" s="662"/>
      <c r="DH43" s="662"/>
      <c r="DI43" s="662"/>
      <c r="DJ43" s="662"/>
      <c r="DK43" s="662"/>
      <c r="DL43" s="662"/>
      <c r="DM43" s="662"/>
      <c r="DN43" s="662"/>
      <c r="DO43" s="662"/>
      <c r="DP43" s="662"/>
      <c r="DQ43" s="662"/>
      <c r="DR43" s="662"/>
      <c r="DS43" s="662"/>
      <c r="DT43" s="662"/>
      <c r="DU43" s="662"/>
      <c r="DV43" s="662"/>
      <c r="DW43" s="662"/>
      <c r="DX43" s="662"/>
      <c r="DY43" s="662"/>
      <c r="DZ43" s="662"/>
      <c r="EA43" s="662"/>
      <c r="EB43" s="662"/>
      <c r="EC43" s="662"/>
      <c r="ED43" s="662"/>
      <c r="EE43" s="662"/>
      <c r="EF43" s="662"/>
      <c r="EG43" s="662"/>
      <c r="EH43" s="662"/>
      <c r="EI43" s="662"/>
      <c r="EJ43" s="662"/>
      <c r="EK43" s="662"/>
      <c r="EL43" s="662"/>
      <c r="EM43" s="662"/>
      <c r="EN43" s="662"/>
      <c r="EO43" s="662"/>
      <c r="EP43" s="662"/>
      <c r="EQ43" s="662"/>
      <c r="ER43" s="662"/>
      <c r="ES43" s="662"/>
      <c r="ET43" s="662"/>
      <c r="EU43" s="662"/>
      <c r="EV43" s="662"/>
      <c r="EW43" s="662"/>
      <c r="EX43" s="662"/>
      <c r="EY43" s="662"/>
      <c r="EZ43" s="662"/>
      <c r="FA43" s="662"/>
      <c r="FB43" s="662"/>
      <c r="FC43" s="662"/>
      <c r="FD43" s="662"/>
      <c r="FE43" s="662"/>
      <c r="FF43" s="662"/>
      <c r="FG43" s="662"/>
      <c r="FH43" s="662"/>
      <c r="FI43" s="662"/>
      <c r="FJ43" s="662"/>
      <c r="FK43" s="662"/>
      <c r="FL43" s="662"/>
      <c r="FM43" s="662"/>
      <c r="FN43" s="662"/>
      <c r="FO43" s="662"/>
      <c r="FP43" s="662"/>
      <c r="FQ43" s="662"/>
      <c r="FR43" s="662"/>
      <c r="FS43" s="662"/>
      <c r="FT43" s="662"/>
      <c r="FU43" s="662"/>
      <c r="FV43" s="662"/>
      <c r="FW43" s="662"/>
      <c r="FX43" s="662"/>
      <c r="FY43" s="662"/>
      <c r="FZ43" s="662"/>
      <c r="GA43" s="662"/>
      <c r="GB43" s="662"/>
      <c r="GC43" s="662"/>
      <c r="GD43" s="662"/>
      <c r="GE43" s="662"/>
      <c r="GF43" s="662"/>
      <c r="GG43" s="662"/>
      <c r="GH43" s="662"/>
      <c r="GI43" s="662"/>
      <c r="GJ43" s="662"/>
      <c r="GK43" s="662"/>
      <c r="GL43" s="662"/>
      <c r="GM43" s="662"/>
      <c r="GN43" s="662"/>
      <c r="GO43" s="662"/>
      <c r="GP43" s="662"/>
      <c r="GQ43" s="662"/>
      <c r="GR43" s="662"/>
      <c r="GS43" s="662"/>
      <c r="GT43" s="662"/>
      <c r="GU43" s="662"/>
      <c r="GV43" s="662"/>
      <c r="GW43" s="662"/>
      <c r="GX43" s="662"/>
      <c r="GY43" s="662"/>
      <c r="GZ43" s="662"/>
      <c r="HA43" s="662"/>
      <c r="HB43" s="662"/>
      <c r="HC43" s="662"/>
      <c r="HD43" s="662"/>
      <c r="HE43" s="662"/>
      <c r="HF43" s="662"/>
      <c r="HG43" s="662"/>
      <c r="HH43" s="662"/>
      <c r="HI43" s="662"/>
      <c r="HJ43" s="662"/>
      <c r="HK43" s="662"/>
      <c r="HL43" s="662"/>
      <c r="HM43" s="662"/>
      <c r="HN43" s="662"/>
      <c r="HO43" s="662"/>
    </row>
    <row r="44" spans="1:223" s="10" customFormat="1" ht="24.9" customHeight="1" x14ac:dyDescent="0.25">
      <c r="A44" s="660" t="s">
        <v>488</v>
      </c>
      <c r="B44" s="664"/>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664"/>
      <c r="AP44" s="664"/>
      <c r="AQ44" s="664"/>
      <c r="AR44" s="664"/>
      <c r="AS44" s="664"/>
      <c r="AT44" s="664"/>
      <c r="AU44" s="664"/>
      <c r="AV44" s="664"/>
      <c r="AW44" s="664"/>
      <c r="AX44" s="664"/>
      <c r="AY44" s="664"/>
      <c r="AZ44" s="664"/>
      <c r="BA44" s="664"/>
      <c r="BB44" s="664"/>
      <c r="BC44" s="664"/>
      <c r="BD44" s="664"/>
      <c r="BE44" s="664"/>
      <c r="BF44" s="664"/>
      <c r="BG44" s="664"/>
      <c r="BH44" s="664"/>
      <c r="BI44" s="664"/>
      <c r="BJ44" s="664"/>
      <c r="BK44" s="664"/>
      <c r="BL44" s="664"/>
      <c r="BM44" s="664"/>
      <c r="BN44" s="664"/>
      <c r="BO44" s="664"/>
      <c r="BP44" s="664"/>
      <c r="BQ44" s="664"/>
      <c r="BR44" s="664"/>
      <c r="BS44" s="664"/>
      <c r="BT44" s="664"/>
      <c r="BU44" s="664"/>
      <c r="BV44" s="664"/>
      <c r="BW44" s="664"/>
      <c r="BX44" s="664"/>
      <c r="BY44" s="664"/>
      <c r="BZ44" s="664"/>
      <c r="CA44" s="664"/>
      <c r="CB44" s="664"/>
      <c r="CC44" s="664"/>
      <c r="CD44" s="664"/>
      <c r="CE44" s="664"/>
      <c r="CF44" s="664"/>
      <c r="CG44" s="664"/>
      <c r="CH44" s="664"/>
      <c r="CI44" s="664"/>
      <c r="CJ44" s="664"/>
      <c r="CK44" s="664"/>
      <c r="CL44" s="664"/>
      <c r="CM44" s="664"/>
      <c r="CN44" s="664"/>
      <c r="CO44" s="664"/>
      <c r="CP44" s="664"/>
      <c r="CQ44" s="664"/>
      <c r="CR44" s="664"/>
      <c r="CS44" s="664"/>
      <c r="CT44" s="664"/>
      <c r="CU44" s="664"/>
      <c r="CV44" s="664"/>
      <c r="CW44" s="664"/>
      <c r="CX44" s="664"/>
      <c r="CY44" s="664"/>
      <c r="CZ44" s="664"/>
      <c r="DA44" s="664"/>
      <c r="DB44" s="664"/>
      <c r="DC44" s="664"/>
      <c r="DD44" s="664"/>
      <c r="DE44" s="664"/>
      <c r="DF44" s="664"/>
      <c r="DG44" s="664"/>
      <c r="DH44" s="664"/>
      <c r="DI44" s="664"/>
      <c r="DJ44" s="664"/>
      <c r="DK44" s="664"/>
      <c r="DL44" s="664"/>
      <c r="DM44" s="664"/>
      <c r="DN44" s="664"/>
      <c r="DO44" s="664"/>
      <c r="DP44" s="664"/>
      <c r="DQ44" s="664"/>
      <c r="DR44" s="664"/>
      <c r="DS44" s="664"/>
      <c r="DT44" s="664"/>
      <c r="DU44" s="664"/>
      <c r="DV44" s="664"/>
      <c r="DW44" s="664"/>
      <c r="DX44" s="664"/>
      <c r="DY44" s="664"/>
      <c r="DZ44" s="664"/>
      <c r="EA44" s="664"/>
      <c r="EB44" s="664"/>
      <c r="EC44" s="664"/>
      <c r="ED44" s="664"/>
      <c r="EE44" s="664"/>
      <c r="EF44" s="664"/>
      <c r="EG44" s="664"/>
      <c r="EH44" s="664"/>
      <c r="EI44" s="664"/>
      <c r="EJ44" s="664"/>
      <c r="EK44" s="664"/>
      <c r="EL44" s="664"/>
      <c r="EM44" s="664"/>
      <c r="EN44" s="664"/>
      <c r="EO44" s="664"/>
      <c r="EP44" s="664"/>
      <c r="EQ44" s="664"/>
      <c r="ER44" s="664"/>
      <c r="ES44" s="664"/>
      <c r="ET44" s="664"/>
      <c r="EU44" s="664"/>
      <c r="EV44" s="664"/>
      <c r="EW44" s="664"/>
      <c r="EX44" s="664"/>
      <c r="EY44" s="664"/>
      <c r="EZ44" s="664"/>
      <c r="FA44" s="664"/>
      <c r="FB44" s="664"/>
      <c r="FC44" s="664"/>
      <c r="FD44" s="664"/>
      <c r="FE44" s="664"/>
      <c r="FF44" s="664"/>
      <c r="FG44" s="664"/>
      <c r="FH44" s="664"/>
      <c r="FI44" s="664"/>
      <c r="FJ44" s="664"/>
      <c r="FK44" s="664"/>
      <c r="FL44" s="664"/>
      <c r="FM44" s="664"/>
      <c r="FN44" s="664"/>
      <c r="FO44" s="664"/>
      <c r="FP44" s="664"/>
      <c r="FQ44" s="664"/>
      <c r="FR44" s="664"/>
      <c r="FS44" s="664"/>
      <c r="FT44" s="664"/>
      <c r="FU44" s="664"/>
      <c r="FV44" s="664"/>
      <c r="FW44" s="664"/>
      <c r="FX44" s="664"/>
      <c r="FY44" s="664"/>
      <c r="FZ44" s="664"/>
      <c r="GA44" s="664"/>
      <c r="GB44" s="664"/>
      <c r="GC44" s="664"/>
      <c r="GD44" s="664"/>
      <c r="GE44" s="664"/>
      <c r="GF44" s="664"/>
      <c r="GG44" s="664"/>
      <c r="GH44" s="664"/>
      <c r="GI44" s="664"/>
      <c r="GJ44" s="664"/>
      <c r="GK44" s="664"/>
      <c r="GL44" s="664"/>
      <c r="GM44" s="664"/>
      <c r="GN44" s="664"/>
      <c r="GO44" s="664"/>
      <c r="GP44" s="664"/>
      <c r="GQ44" s="664"/>
      <c r="GR44" s="664"/>
      <c r="GS44" s="664"/>
      <c r="GT44" s="664"/>
      <c r="GU44" s="664"/>
      <c r="GV44" s="664"/>
      <c r="GW44" s="664"/>
      <c r="GX44" s="664"/>
      <c r="GY44" s="664"/>
      <c r="GZ44" s="664"/>
      <c r="HA44" s="664"/>
      <c r="HB44" s="664"/>
      <c r="HC44" s="664"/>
      <c r="HD44" s="664"/>
      <c r="HE44" s="664"/>
      <c r="HF44" s="664"/>
      <c r="HG44" s="664"/>
      <c r="HH44" s="664"/>
      <c r="HI44" s="664"/>
      <c r="HJ44" s="664"/>
      <c r="HK44" s="664"/>
      <c r="HL44" s="664"/>
      <c r="HM44" s="664"/>
      <c r="HN44" s="664"/>
      <c r="HO44" s="664"/>
    </row>
    <row r="45" spans="1:223" s="20" customFormat="1" x14ac:dyDescent="0.25">
      <c r="A45" s="21"/>
      <c r="B45" s="21"/>
    </row>
    <row r="46" spans="1:223" s="20" customFormat="1" x14ac:dyDescent="0.25">
      <c r="A46" s="21"/>
      <c r="B46" s="21"/>
    </row>
    <row r="47" spans="1:223" s="20" customFormat="1" x14ac:dyDescent="0.25">
      <c r="A47" s="21"/>
      <c r="B47" s="21"/>
    </row>
    <row r="48" spans="1:223" s="20" customFormat="1" x14ac:dyDescent="0.25">
      <c r="A48" s="21"/>
      <c r="B48" s="21"/>
    </row>
    <row r="49" spans="1:223" s="20" customFormat="1" x14ac:dyDescent="0.25">
      <c r="A49" s="21"/>
      <c r="B49" s="21"/>
    </row>
    <row r="50" spans="1:223" s="20" customFormat="1" x14ac:dyDescent="0.25">
      <c r="A50" s="21"/>
      <c r="B50" s="21"/>
    </row>
    <row r="51" spans="1:223" s="20" customFormat="1" x14ac:dyDescent="0.25">
      <c r="A51" s="21"/>
      <c r="B51" s="21"/>
    </row>
    <row r="52" spans="1:223" s="20" customFormat="1" x14ac:dyDescent="0.25">
      <c r="A52" s="21"/>
      <c r="B52" s="21"/>
    </row>
    <row r="53" spans="1:223" s="20" customFormat="1" x14ac:dyDescent="0.25">
      <c r="A53" s="21"/>
      <c r="B53" s="21"/>
    </row>
    <row r="54" spans="1:223" s="20" customFormat="1" x14ac:dyDescent="0.25">
      <c r="A54" s="21"/>
      <c r="B54" s="21"/>
    </row>
    <row r="55" spans="1:223" s="20" customFormat="1" x14ac:dyDescent="0.25">
      <c r="A55" s="21"/>
      <c r="B55" s="21"/>
    </row>
    <row r="56" spans="1:223" s="20" customFormat="1" x14ac:dyDescent="0.25">
      <c r="A56" s="21"/>
      <c r="B56" s="21"/>
    </row>
    <row r="57" spans="1:223" s="20" customFormat="1" x14ac:dyDescent="0.25">
      <c r="A57" s="21"/>
      <c r="B57" s="21"/>
    </row>
    <row r="58" spans="1:223" s="20" customFormat="1" x14ac:dyDescent="0.25">
      <c r="A58" s="21"/>
      <c r="B58" s="21"/>
    </row>
    <row r="59" spans="1:223" s="20" customFormat="1" x14ac:dyDescent="0.25">
      <c r="A59" s="21"/>
      <c r="B59" s="21"/>
    </row>
    <row r="60" spans="1:223" s="20" customFormat="1" x14ac:dyDescent="0.25">
      <c r="A60" s="21"/>
      <c r="B60" s="21"/>
    </row>
    <row r="61" spans="1:223" s="20" customFormat="1" x14ac:dyDescent="0.25">
      <c r="A61" s="21"/>
      <c r="B61" s="21"/>
    </row>
    <row r="62" spans="1:223" s="20" customFormat="1" x14ac:dyDescent="0.25">
      <c r="A62" s="21"/>
      <c r="B62" s="21"/>
    </row>
    <row r="63" spans="1:223" s="10" customFormat="1" ht="12.75" customHeight="1" x14ac:dyDescent="0.25">
      <c r="A63" s="90"/>
      <c r="B63" s="90"/>
      <c r="C63" s="90"/>
      <c r="D63" s="90"/>
      <c r="E63" s="90"/>
      <c r="F63" s="90"/>
      <c r="G63" s="90"/>
      <c r="H63" s="90"/>
      <c r="I63" s="90"/>
      <c r="J63" s="90"/>
      <c r="K63" s="90"/>
      <c r="L63" s="90"/>
      <c r="M63" s="90"/>
      <c r="N63" s="90"/>
      <c r="O63" s="90"/>
      <c r="P63" s="90"/>
      <c r="Q63" s="90"/>
      <c r="R63" s="90"/>
      <c r="S63" s="90"/>
      <c r="T63" s="160"/>
      <c r="U63" s="90"/>
      <c r="V63" s="99"/>
      <c r="W63" s="99"/>
      <c r="X63" s="99"/>
      <c r="Y63" s="100"/>
      <c r="Z63" s="100"/>
      <c r="AA63" s="100"/>
      <c r="AB63" s="100"/>
      <c r="AC63" s="13"/>
      <c r="AD63" s="13"/>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row>
    <row r="64" spans="1:223" s="20" customFormat="1" x14ac:dyDescent="0.25">
      <c r="A64" s="21"/>
      <c r="B64" s="21"/>
    </row>
    <row r="65" spans="1:2" s="20" customFormat="1" x14ac:dyDescent="0.25">
      <c r="A65" s="21"/>
      <c r="B65" s="21"/>
    </row>
    <row r="66" spans="1:2" s="20" customFormat="1" x14ac:dyDescent="0.25">
      <c r="A66" s="21"/>
      <c r="B66" s="21"/>
    </row>
    <row r="67" spans="1:2" s="20" customFormat="1" x14ac:dyDescent="0.25">
      <c r="A67" s="21"/>
      <c r="B67" s="21"/>
    </row>
    <row r="68" spans="1:2" s="20" customFormat="1" x14ac:dyDescent="0.25">
      <c r="A68" s="21"/>
      <c r="B68" s="21"/>
    </row>
    <row r="69" spans="1:2" s="20" customFormat="1" x14ac:dyDescent="0.25">
      <c r="A69" s="21"/>
      <c r="B69" s="21"/>
    </row>
    <row r="70" spans="1:2" s="20" customFormat="1" x14ac:dyDescent="0.25">
      <c r="A70" s="21"/>
      <c r="B70" s="21"/>
    </row>
    <row r="71" spans="1:2" s="20" customFormat="1" x14ac:dyDescent="0.25">
      <c r="A71" s="21"/>
      <c r="B71" s="21"/>
    </row>
    <row r="72" spans="1:2" s="20" customFormat="1" x14ac:dyDescent="0.25">
      <c r="A72" s="21"/>
      <c r="B72" s="21"/>
    </row>
    <row r="73" spans="1:2" s="20" customFormat="1" x14ac:dyDescent="0.25">
      <c r="A73" s="21"/>
      <c r="B73" s="21"/>
    </row>
    <row r="74" spans="1:2" s="20" customFormat="1" x14ac:dyDescent="0.25">
      <c r="A74" s="21"/>
      <c r="B74" s="21"/>
    </row>
    <row r="75" spans="1:2" s="20" customFormat="1" x14ac:dyDescent="0.25">
      <c r="A75" s="21"/>
      <c r="B75" s="21"/>
    </row>
    <row r="76" spans="1:2" s="20" customFormat="1" x14ac:dyDescent="0.25">
      <c r="A76" s="21"/>
      <c r="B76" s="21"/>
    </row>
    <row r="77" spans="1:2" s="20" customFormat="1" x14ac:dyDescent="0.25">
      <c r="A77" s="21"/>
      <c r="B77" s="21"/>
    </row>
    <row r="78" spans="1:2" s="20" customFormat="1" x14ac:dyDescent="0.25">
      <c r="A78" s="21"/>
      <c r="B78" s="21"/>
    </row>
    <row r="79" spans="1:2" s="20" customFormat="1" x14ac:dyDescent="0.25">
      <c r="A79" s="21"/>
      <c r="B79" s="21"/>
    </row>
    <row r="80" spans="1:2" s="20" customFormat="1" x14ac:dyDescent="0.25">
      <c r="A80" s="21"/>
      <c r="B80" s="21"/>
    </row>
    <row r="81" spans="1:2" s="20" customFormat="1" x14ac:dyDescent="0.25">
      <c r="A81" s="21"/>
      <c r="B81" s="21"/>
    </row>
    <row r="82" spans="1:2" x14ac:dyDescent="0.25">
      <c r="A82" s="194"/>
    </row>
  </sheetData>
  <mergeCells count="6">
    <mergeCell ref="A1:HO1"/>
    <mergeCell ref="A2:HO2"/>
    <mergeCell ref="A44:HO44"/>
    <mergeCell ref="A22:HO22"/>
    <mergeCell ref="A23:HO23"/>
    <mergeCell ref="A43:HO43"/>
  </mergeCells>
  <phoneticPr fontId="3" type="noConversion"/>
  <pageMargins left="0.47244094488188981" right="0.47244094488188981" top="0.23622047244094491" bottom="0.23622047244094491" header="0" footer="0"/>
  <pageSetup paperSize="9" orientation="landscape" r:id="rId1"/>
  <headerFooter alignWithMargins="0"/>
  <rowBreaks count="1" manualBreakCount="1">
    <brk id="42" max="3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5">
    <tabColor indexed="26"/>
  </sheetPr>
  <dimension ref="A1:HV126"/>
  <sheetViews>
    <sheetView showGridLines="0" topLeftCell="B2" zoomScaleNormal="100" workbookViewId="0">
      <selection activeCell="A2" sqref="A2:HO2"/>
    </sheetView>
  </sheetViews>
  <sheetFormatPr defaultColWidth="9.109375" defaultRowHeight="13.2" outlineLevelRow="1" outlineLevelCol="1" x14ac:dyDescent="0.25"/>
  <cols>
    <col min="1" max="1" width="29.33203125" style="2" hidden="1" customWidth="1"/>
    <col min="2" max="2" width="29.6640625" style="2" customWidth="1"/>
    <col min="3" max="3" width="7.88671875" style="2" hidden="1" customWidth="1" outlineLevel="1"/>
    <col min="4" max="4" width="7.88671875" style="2" hidden="1" customWidth="1" collapsed="1"/>
    <col min="5" max="15" width="7.88671875" style="2" hidden="1" customWidth="1" outlineLevel="1"/>
    <col min="16" max="16" width="6.33203125" style="2" hidden="1" customWidth="1" collapsed="1"/>
    <col min="17" max="19" width="7.88671875" style="2" hidden="1" customWidth="1" outlineLevel="1"/>
    <col min="20" max="27" width="7.88671875" style="2" hidden="1" customWidth="1" outlineLevel="1" collapsed="1"/>
    <col min="28" max="28" width="7.6640625" style="2" hidden="1" customWidth="1" collapsed="1"/>
    <col min="29" max="39" width="7.88671875" style="2" hidden="1" customWidth="1" outlineLevel="1" collapsed="1"/>
    <col min="40" max="40" width="7.6640625" style="2" hidden="1" customWidth="1" collapsed="1"/>
    <col min="41" max="51" width="7.88671875" style="2" hidden="1" customWidth="1" outlineLevel="1" collapsed="1"/>
    <col min="52" max="52" width="7.6640625" style="2" hidden="1" customWidth="1" collapsed="1"/>
    <col min="53" max="63" width="7.88671875" style="2" hidden="1" customWidth="1" outlineLevel="1" collapsed="1"/>
    <col min="64" max="64" width="7.6640625" style="2" hidden="1" customWidth="1" collapsed="1"/>
    <col min="65" max="69" width="7.88671875" style="2" hidden="1" customWidth="1" outlineLevel="1" collapsed="1"/>
    <col min="70" max="75" width="7.88671875" style="2" hidden="1" customWidth="1" outlineLevel="1"/>
    <col min="76" max="76" width="7.6640625" style="2" hidden="1" customWidth="1" collapsed="1"/>
    <col min="77" max="78" width="7.88671875" style="2" hidden="1" customWidth="1" outlineLevel="1"/>
    <col min="79" max="79" width="7.88671875" style="2" hidden="1" customWidth="1" outlineLevel="1" collapsed="1"/>
    <col min="80" max="81" width="7.88671875" style="2" hidden="1" customWidth="1" outlineLevel="1"/>
    <col min="82" max="82" width="7.88671875" style="2" hidden="1" customWidth="1" outlineLevel="1" collapsed="1"/>
    <col min="83" max="84" width="7.88671875" style="2" hidden="1" customWidth="1" outlineLevel="1"/>
    <col min="85" max="85" width="7.88671875" style="2" hidden="1" customWidth="1" outlineLevel="1" collapsed="1"/>
    <col min="86" max="87" width="7.88671875" style="2" hidden="1" customWidth="1" outlineLevel="1"/>
    <col min="88" max="88" width="7.6640625" style="2" hidden="1" customWidth="1" collapsed="1"/>
    <col min="89" max="90" width="7.88671875" style="2" hidden="1" customWidth="1" outlineLevel="1"/>
    <col min="91" max="91" width="7.88671875" style="2" hidden="1" customWidth="1" outlineLevel="1" collapsed="1"/>
    <col min="92" max="93" width="7.88671875" style="2" hidden="1" customWidth="1" outlineLevel="1"/>
    <col min="94" max="94" width="7.88671875" style="2" hidden="1" customWidth="1" outlineLevel="1" collapsed="1"/>
    <col min="95" max="96" width="7.88671875" style="2" hidden="1" customWidth="1" outlineLevel="1"/>
    <col min="97" max="97" width="7.88671875" style="2" hidden="1" customWidth="1" outlineLevel="1" collapsed="1"/>
    <col min="98" max="99" width="7.88671875" style="2" hidden="1" customWidth="1" outlineLevel="1"/>
    <col min="100" max="100" width="7.6640625" style="2" hidden="1" customWidth="1" collapsed="1"/>
    <col min="101" max="102" width="7.88671875" style="2" hidden="1" customWidth="1" outlineLevel="1"/>
    <col min="103" max="103" width="7.88671875" style="2" hidden="1" customWidth="1" outlineLevel="1" collapsed="1"/>
    <col min="104" max="105" width="7.88671875" style="2" hidden="1" customWidth="1" outlineLevel="1"/>
    <col min="106" max="106" width="7.88671875" style="2" hidden="1" customWidth="1" outlineLevel="1" collapsed="1"/>
    <col min="107" max="108" width="7.88671875" style="2" hidden="1" customWidth="1" outlineLevel="1"/>
    <col min="109" max="109" width="7.88671875" style="2" hidden="1" customWidth="1" outlineLevel="1" collapsed="1"/>
    <col min="110" max="111" width="7.88671875" style="2" hidden="1" customWidth="1" outlineLevel="1"/>
    <col min="112" max="112" width="7.6640625" style="2" bestFit="1" customWidth="1" collapsed="1"/>
    <col min="113" max="114" width="7.88671875" style="2" hidden="1" customWidth="1" outlineLevel="1"/>
    <col min="115" max="115" width="7.88671875" style="2" hidden="1" customWidth="1" outlineLevel="1" collapsed="1"/>
    <col min="116" max="117" width="7.88671875" style="2" hidden="1" customWidth="1" outlineLevel="1"/>
    <col min="118" max="118" width="7.88671875" style="2" hidden="1" customWidth="1" outlineLevel="1" collapsed="1"/>
    <col min="119" max="120" width="7.88671875" style="2" hidden="1" customWidth="1" outlineLevel="1"/>
    <col min="121" max="121" width="7.88671875" style="2" hidden="1" customWidth="1" outlineLevel="1" collapsed="1"/>
    <col min="122" max="123" width="7.88671875" style="2" hidden="1" customWidth="1" outlineLevel="1"/>
    <col min="124" max="124" width="7.6640625" style="2" bestFit="1" customWidth="1" collapsed="1"/>
    <col min="125" max="126" width="7.88671875" style="2" hidden="1" customWidth="1" outlineLevel="1"/>
    <col min="127" max="127" width="7.88671875" style="2" hidden="1" customWidth="1" outlineLevel="1" collapsed="1"/>
    <col min="128" max="129" width="7.88671875" style="2" hidden="1" customWidth="1" outlineLevel="1"/>
    <col min="130" max="130" width="7.88671875" style="2" hidden="1" customWidth="1" outlineLevel="1" collapsed="1"/>
    <col min="131" max="132" width="7.88671875" style="2" hidden="1" customWidth="1" outlineLevel="1"/>
    <col min="133" max="133" width="8" style="2" hidden="1" customWidth="1" outlineLevel="1" collapsed="1"/>
    <col min="134" max="135" width="7.88671875" style="2" hidden="1" customWidth="1" outlineLevel="1"/>
    <col min="136" max="136" width="7.6640625" style="2" bestFit="1" customWidth="1" collapsed="1"/>
    <col min="137" max="138" width="7.6640625" style="2" hidden="1" customWidth="1" outlineLevel="1"/>
    <col min="139" max="139" width="7.6640625" style="2" hidden="1" customWidth="1" outlineLevel="1" collapsed="1"/>
    <col min="140" max="140" width="6.88671875" style="2" hidden="1" customWidth="1" outlineLevel="1"/>
    <col min="141" max="141" width="7" style="2" hidden="1" customWidth="1" outlineLevel="1"/>
    <col min="142" max="142" width="7.6640625" style="2" hidden="1" customWidth="1" outlineLevel="1" collapsed="1"/>
    <col min="143" max="144" width="7.33203125" style="2" hidden="1" customWidth="1" outlineLevel="1"/>
    <col min="145" max="145" width="7.6640625" style="2" hidden="1" customWidth="1" outlineLevel="1" collapsed="1"/>
    <col min="146" max="147" width="7.6640625" style="2" hidden="1" customWidth="1" outlineLevel="1"/>
    <col min="148" max="148" width="7.6640625" style="2" customWidth="1" collapsed="1"/>
    <col min="149" max="150" width="7.6640625" style="2" hidden="1" customWidth="1" outlineLevel="1"/>
    <col min="151" max="151" width="7.6640625" style="2" hidden="1" customWidth="1" outlineLevel="1" collapsed="1"/>
    <col min="152" max="153" width="7.6640625" style="2" hidden="1" customWidth="1" outlineLevel="1"/>
    <col min="154" max="154" width="7.6640625" style="2" hidden="1" customWidth="1" outlineLevel="1" collapsed="1"/>
    <col min="155" max="156" width="7.6640625" style="2" hidden="1" customWidth="1" outlineLevel="1"/>
    <col min="157" max="157" width="7.6640625" style="2" hidden="1" customWidth="1" outlineLevel="1" collapsed="1"/>
    <col min="158" max="159" width="7.6640625" style="2" hidden="1" customWidth="1" outlineLevel="1"/>
    <col min="160" max="160" width="7.6640625" style="2" customWidth="1" collapsed="1"/>
    <col min="161" max="162" width="7.6640625" style="2" hidden="1" customWidth="1" outlineLevel="1"/>
    <col min="163" max="163" width="7.6640625" style="2" hidden="1" customWidth="1" outlineLevel="1" collapsed="1"/>
    <col min="164" max="165" width="7.6640625" style="2" hidden="1" customWidth="1" outlineLevel="1"/>
    <col min="166" max="166" width="7.6640625" style="2" hidden="1" customWidth="1" outlineLevel="1" collapsed="1"/>
    <col min="167" max="168" width="7.6640625" style="2" hidden="1" customWidth="1" outlineLevel="1"/>
    <col min="169" max="169" width="7.6640625" style="2" hidden="1" customWidth="1" outlineLevel="1" collapsed="1"/>
    <col min="170" max="171" width="7.6640625" style="2" hidden="1" customWidth="1" outlineLevel="1"/>
    <col min="172" max="172" width="7.6640625" style="2" customWidth="1" collapsed="1"/>
    <col min="173" max="174" width="7.6640625" style="2" hidden="1" customWidth="1" outlineLevel="1"/>
    <col min="175" max="175" width="7.6640625" style="2" hidden="1" customWidth="1" outlineLevel="1" collapsed="1"/>
    <col min="176" max="177" width="7.6640625" style="2" hidden="1" customWidth="1" outlineLevel="1"/>
    <col min="178" max="178" width="7.6640625" style="2" hidden="1" customWidth="1" outlineLevel="1" collapsed="1"/>
    <col min="179" max="180" width="7.6640625" style="2" hidden="1" customWidth="1" outlineLevel="1"/>
    <col min="181" max="181" width="7.6640625" style="2" hidden="1" customWidth="1" outlineLevel="1" collapsed="1"/>
    <col min="182" max="183" width="7.6640625" style="2" hidden="1" customWidth="1" outlineLevel="1"/>
    <col min="184" max="184" width="7.6640625" style="2" customWidth="1" collapsed="1"/>
    <col min="185" max="186" width="7.6640625" style="2" hidden="1" customWidth="1" outlineLevel="1"/>
    <col min="187" max="187" width="7.6640625" style="2" hidden="1" customWidth="1" outlineLevel="1" collapsed="1"/>
    <col min="188" max="189" width="7.6640625" style="2" hidden="1" customWidth="1" outlineLevel="1"/>
    <col min="190" max="190" width="7.6640625" style="2" hidden="1" customWidth="1" outlineLevel="1" collapsed="1"/>
    <col min="191" max="192" width="7.6640625" style="2" hidden="1" customWidth="1" outlineLevel="1"/>
    <col min="193" max="193" width="7.6640625" style="2" hidden="1" customWidth="1" outlineLevel="1" collapsed="1"/>
    <col min="194" max="195" width="7.6640625" style="2" hidden="1" customWidth="1" outlineLevel="1"/>
    <col min="196" max="196" width="7.6640625" style="2" customWidth="1" collapsed="1"/>
    <col min="197" max="198" width="7.6640625" style="2" hidden="1" customWidth="1" outlineLevel="1"/>
    <col min="199" max="199" width="7.6640625" style="2" hidden="1" customWidth="1" outlineLevel="1" collapsed="1"/>
    <col min="200" max="201" width="7.6640625" style="2" hidden="1" customWidth="1" outlineLevel="1"/>
    <col min="202" max="202" width="7.6640625" style="2" hidden="1" customWidth="1" outlineLevel="1" collapsed="1"/>
    <col min="203" max="204" width="7.6640625" style="2" hidden="1" customWidth="1" outlineLevel="1"/>
    <col min="205" max="205" width="7.6640625" style="2" hidden="1" customWidth="1" outlineLevel="1" collapsed="1"/>
    <col min="206" max="207" width="7.6640625" style="2" hidden="1" customWidth="1" outlineLevel="1"/>
    <col min="208" max="208" width="7.6640625" style="2" customWidth="1" collapsed="1"/>
    <col min="209" max="210" width="7.6640625" style="2" hidden="1" customWidth="1" outlineLevel="1"/>
    <col min="211" max="211" width="7.6640625" style="2" hidden="1" customWidth="1" outlineLevel="1" collapsed="1"/>
    <col min="212" max="213" width="7.6640625" style="2" hidden="1" customWidth="1" outlineLevel="1"/>
    <col min="214" max="214" width="7.6640625" style="2" hidden="1" customWidth="1" outlineLevel="1" collapsed="1"/>
    <col min="215" max="216" width="7.6640625" style="2" hidden="1" customWidth="1" outlineLevel="1"/>
    <col min="217" max="217" width="7.6640625" style="2" hidden="1" customWidth="1" outlineLevel="1" collapsed="1"/>
    <col min="218" max="219" width="7.6640625" style="2" hidden="1" customWidth="1" outlineLevel="1"/>
    <col min="220" max="220" width="7.6640625" style="2" customWidth="1" collapsed="1"/>
    <col min="221" max="222" width="7.6640625" style="2" hidden="1" customWidth="1" outlineLevel="1"/>
    <col min="223" max="223" width="7.6640625" style="2" bestFit="1" customWidth="1" collapsed="1"/>
    <col min="224" max="16384" width="9.109375" style="2"/>
  </cols>
  <sheetData>
    <row r="1" spans="1:226" s="60" customFormat="1" ht="24.9" hidden="1" customHeight="1" x14ac:dyDescent="0.25">
      <c r="A1" s="665" t="s">
        <v>214</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c r="BM1" s="665"/>
      <c r="BN1" s="665"/>
      <c r="BO1" s="665"/>
      <c r="BP1" s="665"/>
      <c r="BQ1" s="665"/>
      <c r="BR1" s="665"/>
      <c r="BS1" s="665"/>
      <c r="BT1" s="665"/>
      <c r="BU1" s="665"/>
      <c r="BV1" s="665"/>
      <c r="BW1" s="665"/>
      <c r="BX1" s="665"/>
      <c r="BY1" s="665"/>
      <c r="BZ1" s="665"/>
      <c r="CA1" s="665"/>
      <c r="CB1" s="665"/>
      <c r="CC1" s="665"/>
      <c r="CD1" s="665"/>
      <c r="CE1" s="665"/>
      <c r="CF1" s="665"/>
      <c r="CG1" s="665"/>
      <c r="CH1" s="665"/>
      <c r="CI1" s="665"/>
      <c r="CJ1" s="665"/>
      <c r="CK1" s="665"/>
      <c r="CL1" s="665"/>
      <c r="CM1" s="665"/>
      <c r="CN1" s="665"/>
      <c r="CO1" s="665"/>
      <c r="CP1" s="665"/>
      <c r="CQ1" s="665"/>
      <c r="CR1" s="665"/>
      <c r="CS1" s="665"/>
      <c r="CT1" s="665"/>
      <c r="CU1" s="665"/>
      <c r="CV1" s="665"/>
      <c r="CW1" s="665"/>
      <c r="CX1" s="665"/>
      <c r="CY1" s="665"/>
      <c r="CZ1" s="665"/>
      <c r="DA1" s="665"/>
      <c r="DB1" s="665"/>
      <c r="DC1" s="665"/>
      <c r="DD1" s="665"/>
      <c r="DE1" s="665"/>
      <c r="DF1" s="665"/>
      <c r="DG1" s="665"/>
      <c r="DH1" s="665"/>
      <c r="DI1" s="665"/>
      <c r="DJ1" s="665"/>
      <c r="DK1" s="665"/>
      <c r="DL1" s="665"/>
      <c r="DM1" s="665"/>
      <c r="DN1" s="665"/>
      <c r="DO1" s="665"/>
      <c r="DP1" s="665"/>
      <c r="DQ1" s="665"/>
      <c r="DR1" s="665"/>
      <c r="DS1" s="665"/>
      <c r="DT1" s="665"/>
      <c r="DU1" s="665"/>
      <c r="DV1" s="665"/>
      <c r="DW1" s="665"/>
      <c r="DX1" s="665"/>
      <c r="DY1" s="665"/>
      <c r="DZ1" s="665"/>
      <c r="EA1" s="665"/>
      <c r="EB1" s="665"/>
      <c r="EC1" s="665"/>
      <c r="ED1" s="665"/>
      <c r="EE1" s="665"/>
      <c r="EF1" s="665"/>
      <c r="EG1" s="665"/>
      <c r="EH1" s="665"/>
      <c r="EI1" s="665"/>
      <c r="EJ1" s="665"/>
      <c r="EK1" s="665"/>
      <c r="EL1" s="665"/>
      <c r="EM1" s="665"/>
      <c r="EN1" s="665"/>
      <c r="EO1" s="665"/>
      <c r="EP1" s="665"/>
      <c r="EQ1" s="665"/>
      <c r="ER1" s="665"/>
      <c r="ES1" s="665"/>
      <c r="ET1" s="665"/>
      <c r="EU1" s="665"/>
      <c r="EV1" s="665"/>
      <c r="EW1" s="665"/>
      <c r="EX1" s="665"/>
      <c r="EY1" s="665"/>
      <c r="EZ1" s="665"/>
      <c r="FA1" s="665"/>
      <c r="FB1" s="665"/>
      <c r="FC1" s="665"/>
      <c r="FD1" s="665"/>
      <c r="FE1" s="665"/>
      <c r="FF1" s="665"/>
      <c r="FG1" s="665"/>
      <c r="FH1" s="665"/>
      <c r="FI1" s="665"/>
      <c r="FJ1" s="665"/>
      <c r="FK1" s="665"/>
      <c r="FL1" s="665"/>
      <c r="FM1" s="665"/>
      <c r="FN1" s="665"/>
      <c r="FO1" s="665"/>
      <c r="FP1" s="665"/>
      <c r="FQ1" s="665"/>
      <c r="FR1" s="665"/>
      <c r="FS1" s="665"/>
      <c r="FT1" s="665"/>
      <c r="FU1" s="665"/>
      <c r="FV1" s="665"/>
      <c r="FW1" s="665"/>
      <c r="FX1" s="665"/>
      <c r="FY1" s="665"/>
      <c r="FZ1" s="665"/>
      <c r="GA1" s="665"/>
      <c r="GB1" s="665"/>
      <c r="GC1" s="665"/>
      <c r="GD1" s="665"/>
      <c r="GE1" s="665"/>
      <c r="GF1" s="665"/>
      <c r="GG1" s="665"/>
      <c r="GH1" s="665"/>
      <c r="GI1" s="665"/>
      <c r="GJ1" s="665"/>
      <c r="GK1" s="665"/>
      <c r="GL1" s="665"/>
      <c r="GM1" s="665"/>
      <c r="GN1" s="665"/>
      <c r="GO1" s="665"/>
      <c r="GP1" s="665"/>
      <c r="GQ1" s="665"/>
      <c r="GR1" s="665"/>
      <c r="GS1" s="665"/>
      <c r="GT1" s="665"/>
      <c r="GU1" s="665"/>
      <c r="GV1" s="665"/>
      <c r="GW1" s="665"/>
      <c r="GX1" s="665"/>
      <c r="GY1" s="665"/>
      <c r="GZ1" s="665"/>
      <c r="HA1" s="665"/>
      <c r="HB1" s="665"/>
      <c r="HC1" s="665"/>
      <c r="HD1" s="665"/>
      <c r="HE1" s="665"/>
      <c r="HF1" s="665"/>
      <c r="HG1" s="665"/>
      <c r="HH1" s="665"/>
      <c r="HI1" s="665"/>
      <c r="HJ1" s="665"/>
      <c r="HK1" s="665"/>
      <c r="HL1" s="665"/>
      <c r="HM1" s="665"/>
      <c r="HN1" s="665"/>
      <c r="HO1" s="665"/>
    </row>
    <row r="2" spans="1:226" s="60" customFormat="1" ht="24.9" customHeight="1" x14ac:dyDescent="0.25">
      <c r="A2" s="662" t="s">
        <v>51</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63"/>
      <c r="DX2" s="663"/>
      <c r="DY2" s="663"/>
      <c r="DZ2" s="663"/>
      <c r="EA2" s="663"/>
      <c r="EB2" s="663"/>
      <c r="EC2" s="663"/>
      <c r="ED2" s="663"/>
      <c r="EE2" s="663"/>
      <c r="EF2" s="663"/>
      <c r="EG2" s="663"/>
      <c r="EH2" s="663"/>
      <c r="EI2" s="663"/>
      <c r="EJ2" s="663"/>
      <c r="EK2" s="663"/>
      <c r="EL2" s="663"/>
      <c r="EM2" s="663"/>
      <c r="EN2" s="663"/>
      <c r="EO2" s="663"/>
      <c r="EP2" s="663"/>
      <c r="EQ2" s="663"/>
      <c r="ER2" s="663"/>
      <c r="ES2" s="663"/>
      <c r="ET2" s="663"/>
      <c r="EU2" s="663"/>
      <c r="EV2" s="663"/>
      <c r="EW2" s="663"/>
      <c r="EX2" s="663"/>
      <c r="EY2" s="663"/>
      <c r="EZ2" s="663"/>
      <c r="FA2" s="663"/>
      <c r="FB2" s="663"/>
      <c r="FC2" s="663"/>
      <c r="FD2" s="663"/>
      <c r="FE2" s="663"/>
      <c r="FF2" s="663"/>
      <c r="FG2" s="663"/>
      <c r="FH2" s="663"/>
      <c r="FI2" s="663"/>
      <c r="FJ2" s="663"/>
      <c r="FK2" s="663"/>
      <c r="FL2" s="663"/>
      <c r="FM2" s="663"/>
      <c r="FN2" s="663"/>
      <c r="FO2" s="663"/>
      <c r="FP2" s="663"/>
      <c r="FQ2" s="663"/>
      <c r="FR2" s="663"/>
      <c r="FS2" s="663"/>
      <c r="FT2" s="663"/>
      <c r="FU2" s="663"/>
      <c r="FV2" s="663"/>
      <c r="FW2" s="663"/>
      <c r="FX2" s="663"/>
      <c r="FY2" s="663"/>
      <c r="FZ2" s="663"/>
      <c r="GA2" s="663"/>
      <c r="GB2" s="663"/>
      <c r="GC2" s="663"/>
      <c r="GD2" s="663"/>
      <c r="GE2" s="663"/>
      <c r="GF2" s="663"/>
      <c r="GG2" s="663"/>
      <c r="GH2" s="663"/>
      <c r="GI2" s="663"/>
      <c r="GJ2" s="663"/>
      <c r="GK2" s="663"/>
      <c r="GL2" s="663"/>
      <c r="GM2" s="663"/>
      <c r="GN2" s="663"/>
      <c r="GO2" s="663"/>
      <c r="GP2" s="663"/>
      <c r="GQ2" s="663"/>
      <c r="GR2" s="663"/>
      <c r="GS2" s="663"/>
      <c r="GT2" s="663"/>
      <c r="GU2" s="663"/>
      <c r="GV2" s="663"/>
      <c r="GW2" s="663"/>
      <c r="GX2" s="663"/>
      <c r="GY2" s="663"/>
      <c r="GZ2" s="663"/>
      <c r="HA2" s="663"/>
      <c r="HB2" s="663"/>
      <c r="HC2" s="663"/>
      <c r="HD2" s="663"/>
      <c r="HE2" s="663"/>
      <c r="HF2" s="663"/>
      <c r="HG2" s="663"/>
      <c r="HH2" s="663"/>
      <c r="HI2" s="663"/>
      <c r="HJ2" s="663"/>
      <c r="HK2" s="663"/>
      <c r="HL2" s="663"/>
      <c r="HM2" s="663"/>
      <c r="HN2" s="663"/>
      <c r="HO2" s="663"/>
    </row>
    <row r="3" spans="1:226" s="10" customFormat="1" ht="12.75" customHeight="1" x14ac:dyDescent="0.25">
      <c r="A3" s="89"/>
      <c r="B3" s="89"/>
      <c r="C3" s="89"/>
      <c r="D3" s="89"/>
      <c r="E3" s="89"/>
      <c r="F3" s="89"/>
      <c r="G3" s="89"/>
      <c r="H3" s="89"/>
      <c r="I3" s="89"/>
      <c r="J3" s="89"/>
      <c r="K3" s="89"/>
      <c r="L3" s="89"/>
      <c r="M3" s="89"/>
      <c r="N3" s="89"/>
      <c r="O3" s="89"/>
      <c r="P3" s="89"/>
      <c r="Q3" s="89"/>
      <c r="R3" s="89"/>
      <c r="S3" s="128"/>
      <c r="T3" s="128"/>
      <c r="U3" s="128"/>
      <c r="V3" s="6"/>
      <c r="W3" s="6"/>
      <c r="X3" s="6"/>
      <c r="Y3" s="128"/>
      <c r="Z3" s="128"/>
      <c r="AA3" s="128"/>
      <c r="AB3" s="12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c r="DV3" s="268"/>
      <c r="DW3" s="268"/>
      <c r="DX3" s="268"/>
      <c r="DY3" s="268"/>
      <c r="DZ3" s="268"/>
      <c r="EA3" s="268"/>
      <c r="EB3" s="268"/>
      <c r="EC3" s="268"/>
      <c r="ED3" s="268"/>
      <c r="EE3" s="268"/>
      <c r="EF3" s="268"/>
      <c r="EG3" s="268"/>
      <c r="EH3" s="268"/>
      <c r="EI3" s="268"/>
      <c r="EJ3" s="268"/>
      <c r="EK3" s="268"/>
      <c r="EL3" s="268"/>
      <c r="EM3" s="268"/>
      <c r="EN3" s="268"/>
      <c r="EO3" s="268"/>
      <c r="EP3" s="268"/>
      <c r="EQ3" s="268"/>
      <c r="ER3" s="268"/>
      <c r="ES3" s="268"/>
      <c r="ET3" s="268"/>
      <c r="EU3" s="268"/>
      <c r="EV3" s="268"/>
      <c r="EW3" s="268"/>
      <c r="EX3" s="268"/>
      <c r="EY3" s="268"/>
      <c r="EZ3" s="268"/>
      <c r="FA3" s="268"/>
      <c r="FB3" s="268"/>
      <c r="FC3" s="268"/>
      <c r="FD3" s="268"/>
      <c r="FE3" s="268"/>
      <c r="FF3" s="268"/>
      <c r="FG3" s="268"/>
      <c r="FH3" s="268"/>
      <c r="FI3" s="268"/>
      <c r="FJ3" s="268"/>
      <c r="FK3" s="268"/>
      <c r="FL3" s="268"/>
      <c r="FM3" s="268"/>
      <c r="FN3" s="268"/>
      <c r="FO3" s="268"/>
      <c r="FP3" s="268"/>
      <c r="FQ3" s="268"/>
      <c r="FR3" s="268"/>
      <c r="FS3" s="268"/>
      <c r="FT3" s="268"/>
      <c r="FU3" s="268"/>
      <c r="FV3" s="268"/>
      <c r="FW3" s="268"/>
      <c r="FX3" s="268"/>
      <c r="FY3" s="268"/>
      <c r="FZ3" s="268"/>
      <c r="GA3" s="268"/>
      <c r="GB3" s="268"/>
      <c r="GC3" s="268"/>
      <c r="GD3" s="268"/>
      <c r="GE3" s="268"/>
      <c r="GF3" s="268"/>
      <c r="GG3" s="268"/>
      <c r="GH3" s="268"/>
      <c r="GI3" s="268"/>
      <c r="GJ3" s="268"/>
      <c r="GK3" s="268"/>
      <c r="GL3" s="268"/>
      <c r="GM3" s="268"/>
      <c r="GN3" s="268"/>
      <c r="GO3" s="268"/>
      <c r="GP3" s="268"/>
      <c r="GQ3" s="268"/>
      <c r="GR3" s="268"/>
      <c r="GS3" s="268"/>
      <c r="GT3" s="268"/>
      <c r="GU3" s="268"/>
      <c r="GV3" s="268"/>
      <c r="GW3" s="268"/>
      <c r="GX3" s="268"/>
      <c r="GY3" s="268"/>
      <c r="GZ3" s="268"/>
      <c r="HA3" s="268"/>
      <c r="HB3" s="268"/>
      <c r="HC3" s="268"/>
      <c r="HD3" s="268"/>
      <c r="HE3" s="268"/>
      <c r="HF3" s="268"/>
      <c r="HG3" s="268"/>
      <c r="HH3" s="268"/>
      <c r="HI3" s="268"/>
      <c r="HJ3" s="268"/>
      <c r="HK3" s="268"/>
      <c r="HL3" s="268"/>
      <c r="HM3" s="268"/>
      <c r="HN3" s="268"/>
    </row>
    <row r="4" spans="1:226" s="10" customFormat="1" ht="12.75" customHeight="1" x14ac:dyDescent="0.25">
      <c r="A4" s="91"/>
      <c r="B4" s="91"/>
      <c r="C4" s="122" t="s">
        <v>182</v>
      </c>
      <c r="D4" s="432" t="s">
        <v>526</v>
      </c>
      <c r="E4" s="122" t="s">
        <v>174</v>
      </c>
      <c r="F4" s="122" t="s">
        <v>175</v>
      </c>
      <c r="G4" s="122" t="s">
        <v>171</v>
      </c>
      <c r="H4" s="122" t="s">
        <v>176</v>
      </c>
      <c r="I4" s="122" t="s">
        <v>177</v>
      </c>
      <c r="J4" s="122" t="s">
        <v>172</v>
      </c>
      <c r="K4" s="122" t="s">
        <v>178</v>
      </c>
      <c r="L4" s="122" t="s">
        <v>179</v>
      </c>
      <c r="M4" s="122" t="s">
        <v>173</v>
      </c>
      <c r="N4" s="122" t="s">
        <v>180</v>
      </c>
      <c r="O4" s="122" t="s">
        <v>181</v>
      </c>
      <c r="P4" s="432" t="s">
        <v>527</v>
      </c>
      <c r="Q4" s="122" t="s">
        <v>157</v>
      </c>
      <c r="R4" s="122" t="s">
        <v>158</v>
      </c>
      <c r="S4" s="122" t="s">
        <v>159</v>
      </c>
      <c r="T4" s="122" t="s">
        <v>160</v>
      </c>
      <c r="U4" s="122" t="s">
        <v>153</v>
      </c>
      <c r="V4" s="122" t="s">
        <v>154</v>
      </c>
      <c r="W4" s="122" t="s">
        <v>161</v>
      </c>
      <c r="X4" s="122" t="s">
        <v>162</v>
      </c>
      <c r="Y4" s="122" t="s">
        <v>163</v>
      </c>
      <c r="Z4" s="122" t="s">
        <v>164</v>
      </c>
      <c r="AA4" s="122" t="s">
        <v>165</v>
      </c>
      <c r="AB4" s="432" t="s">
        <v>528</v>
      </c>
      <c r="AC4" s="122" t="s">
        <v>167</v>
      </c>
      <c r="AD4" s="122" t="s">
        <v>168</v>
      </c>
      <c r="AE4" s="122" t="s">
        <v>169</v>
      </c>
      <c r="AF4" s="122" t="s">
        <v>170</v>
      </c>
      <c r="AG4" s="122" t="s">
        <v>315</v>
      </c>
      <c r="AH4" s="122" t="s">
        <v>352</v>
      </c>
      <c r="AI4" s="122" t="s">
        <v>208</v>
      </c>
      <c r="AJ4" s="122" t="s">
        <v>95</v>
      </c>
      <c r="AK4" s="122" t="s">
        <v>35</v>
      </c>
      <c r="AL4" s="122" t="s">
        <v>19</v>
      </c>
      <c r="AM4" s="122" t="s">
        <v>25</v>
      </c>
      <c r="AN4" s="432" t="s">
        <v>529</v>
      </c>
      <c r="AO4" s="122" t="s">
        <v>349</v>
      </c>
      <c r="AP4" s="122" t="s">
        <v>341</v>
      </c>
      <c r="AQ4" s="122" t="s">
        <v>57</v>
      </c>
      <c r="AR4" s="122" t="s">
        <v>312</v>
      </c>
      <c r="AS4" s="122" t="s">
        <v>15</v>
      </c>
      <c r="AT4" s="122" t="s">
        <v>22</v>
      </c>
      <c r="AU4" s="122" t="s">
        <v>6</v>
      </c>
      <c r="AV4" s="122" t="s">
        <v>89</v>
      </c>
      <c r="AW4" s="122" t="s">
        <v>353</v>
      </c>
      <c r="AX4" s="122" t="s">
        <v>252</v>
      </c>
      <c r="AY4" s="122" t="s">
        <v>361</v>
      </c>
      <c r="AZ4" s="432" t="s">
        <v>530</v>
      </c>
      <c r="BA4" s="122" t="s">
        <v>366</v>
      </c>
      <c r="BB4" s="122" t="s">
        <v>372</v>
      </c>
      <c r="BC4" s="122" t="s">
        <v>375</v>
      </c>
      <c r="BD4" s="122" t="s">
        <v>379</v>
      </c>
      <c r="BE4" s="122" t="s">
        <v>382</v>
      </c>
      <c r="BF4" s="122" t="s">
        <v>384</v>
      </c>
      <c r="BG4" s="122" t="s">
        <v>387</v>
      </c>
      <c r="BH4" s="122" t="s">
        <v>389</v>
      </c>
      <c r="BI4" s="122" t="s">
        <v>392</v>
      </c>
      <c r="BJ4" s="122" t="s">
        <v>394</v>
      </c>
      <c r="BK4" s="122" t="s">
        <v>491</v>
      </c>
      <c r="BL4" s="432" t="s">
        <v>531</v>
      </c>
      <c r="BM4" s="122" t="s">
        <v>497</v>
      </c>
      <c r="BN4" s="122" t="s">
        <v>499</v>
      </c>
      <c r="BO4" s="122" t="s">
        <v>501</v>
      </c>
      <c r="BP4" s="122" t="s">
        <v>502</v>
      </c>
      <c r="BQ4" s="122" t="s">
        <v>504</v>
      </c>
      <c r="BR4" s="122" t="s">
        <v>507</v>
      </c>
      <c r="BS4" s="122" t="s">
        <v>508</v>
      </c>
      <c r="BT4" s="122" t="s">
        <v>509</v>
      </c>
      <c r="BU4" s="122" t="s">
        <v>510</v>
      </c>
      <c r="BV4" s="122" t="s">
        <v>511</v>
      </c>
      <c r="BW4" s="122" t="s">
        <v>513</v>
      </c>
      <c r="BX4" s="432" t="s">
        <v>532</v>
      </c>
      <c r="BY4" s="122" t="s">
        <v>536</v>
      </c>
      <c r="BZ4" s="122" t="s">
        <v>537</v>
      </c>
      <c r="CA4" s="431" t="s">
        <v>533</v>
      </c>
      <c r="CB4" s="122" t="s">
        <v>538</v>
      </c>
      <c r="CC4" s="122" t="s">
        <v>539</v>
      </c>
      <c r="CD4" s="431" t="s">
        <v>534</v>
      </c>
      <c r="CE4" s="122" t="s">
        <v>535</v>
      </c>
      <c r="CF4" s="122" t="s">
        <v>540</v>
      </c>
      <c r="CG4" s="431" t="s">
        <v>542</v>
      </c>
      <c r="CH4" s="122" t="s">
        <v>544</v>
      </c>
      <c r="CI4" s="122" t="s">
        <v>545</v>
      </c>
      <c r="CJ4" s="432" t="s">
        <v>547</v>
      </c>
      <c r="CK4" s="122" t="s">
        <v>554</v>
      </c>
      <c r="CL4" s="122" t="s">
        <v>565</v>
      </c>
      <c r="CM4" s="431" t="s">
        <v>567</v>
      </c>
      <c r="CN4" s="122" t="s">
        <v>569</v>
      </c>
      <c r="CO4" s="122" t="s">
        <v>572</v>
      </c>
      <c r="CP4" s="431" t="s">
        <v>575</v>
      </c>
      <c r="CQ4" s="122" t="s">
        <v>577</v>
      </c>
      <c r="CR4" s="122" t="s">
        <v>578</v>
      </c>
      <c r="CS4" s="431" t="s">
        <v>580</v>
      </c>
      <c r="CT4" s="122" t="s">
        <v>581</v>
      </c>
      <c r="CU4" s="122" t="s">
        <v>586</v>
      </c>
      <c r="CV4" s="432" t="s">
        <v>588</v>
      </c>
      <c r="CW4" s="122" t="s">
        <v>589</v>
      </c>
      <c r="CX4" s="122" t="s">
        <v>592</v>
      </c>
      <c r="CY4" s="431" t="s">
        <v>595</v>
      </c>
      <c r="CZ4" s="122" t="s">
        <v>596</v>
      </c>
      <c r="DA4" s="122" t="s">
        <v>597</v>
      </c>
      <c r="DB4" s="431" t="s">
        <v>599</v>
      </c>
      <c r="DC4" s="122" t="s">
        <v>600</v>
      </c>
      <c r="DD4" s="122" t="s">
        <v>602</v>
      </c>
      <c r="DE4" s="431" t="s">
        <v>604</v>
      </c>
      <c r="DF4" s="122" t="s">
        <v>605</v>
      </c>
      <c r="DG4" s="122" t="s">
        <v>606</v>
      </c>
      <c r="DH4" s="432" t="s">
        <v>608</v>
      </c>
      <c r="DI4" s="432" t="s">
        <v>609</v>
      </c>
      <c r="DJ4" s="432" t="s">
        <v>654</v>
      </c>
      <c r="DK4" s="432" t="s">
        <v>656</v>
      </c>
      <c r="DL4" s="432" t="s">
        <v>657</v>
      </c>
      <c r="DM4" s="432" t="s">
        <v>658</v>
      </c>
      <c r="DN4" s="432" t="s">
        <v>660</v>
      </c>
      <c r="DO4" s="432" t="s">
        <v>661</v>
      </c>
      <c r="DP4" s="432" t="s">
        <v>662</v>
      </c>
      <c r="DQ4" s="432" t="s">
        <v>664</v>
      </c>
      <c r="DR4" s="432" t="s">
        <v>665</v>
      </c>
      <c r="DS4" s="432" t="s">
        <v>681</v>
      </c>
      <c r="DT4" s="432" t="s">
        <v>683</v>
      </c>
      <c r="DU4" s="432" t="s">
        <v>684</v>
      </c>
      <c r="DV4" s="432" t="s">
        <v>686</v>
      </c>
      <c r="DW4" s="432" t="s">
        <v>688</v>
      </c>
      <c r="DX4" s="432" t="s">
        <v>689</v>
      </c>
      <c r="DY4" s="432" t="s">
        <v>690</v>
      </c>
      <c r="DZ4" s="432" t="s">
        <v>692</v>
      </c>
      <c r="EA4" s="432" t="s">
        <v>693</v>
      </c>
      <c r="EB4" s="432" t="s">
        <v>695</v>
      </c>
      <c r="EC4" s="432" t="s">
        <v>697</v>
      </c>
      <c r="ED4" s="432" t="s">
        <v>698</v>
      </c>
      <c r="EE4" s="432" t="s">
        <v>699</v>
      </c>
      <c r="EF4" s="432" t="s">
        <v>703</v>
      </c>
      <c r="EG4" s="432" t="s">
        <v>704</v>
      </c>
      <c r="EH4" s="432" t="s">
        <v>707</v>
      </c>
      <c r="EI4" s="432" t="s">
        <v>709</v>
      </c>
      <c r="EJ4" s="432" t="s">
        <v>710</v>
      </c>
      <c r="EK4" s="432" t="s">
        <v>711</v>
      </c>
      <c r="EL4" s="432" t="s">
        <v>713</v>
      </c>
      <c r="EM4" s="432" t="s">
        <v>714</v>
      </c>
      <c r="EN4" s="432" t="s">
        <v>715</v>
      </c>
      <c r="EO4" s="432" t="s">
        <v>718</v>
      </c>
      <c r="EP4" s="432" t="s">
        <v>719</v>
      </c>
      <c r="EQ4" s="432" t="s">
        <v>720</v>
      </c>
      <c r="ER4" s="432" t="s">
        <v>722</v>
      </c>
      <c r="ES4" s="432" t="s">
        <v>723</v>
      </c>
      <c r="ET4" s="432" t="s">
        <v>725</v>
      </c>
      <c r="EU4" s="432" t="s">
        <v>727</v>
      </c>
      <c r="EV4" s="432" t="s">
        <v>728</v>
      </c>
      <c r="EW4" s="432" t="s">
        <v>729</v>
      </c>
      <c r="EX4" s="432" t="s">
        <v>731</v>
      </c>
      <c r="EY4" s="432" t="s">
        <v>732</v>
      </c>
      <c r="EZ4" s="432" t="s">
        <v>733</v>
      </c>
      <c r="FA4" s="432" t="s">
        <v>735</v>
      </c>
      <c r="FB4" s="432" t="s">
        <v>736</v>
      </c>
      <c r="FC4" s="432" t="s">
        <v>737</v>
      </c>
      <c r="FD4" s="432" t="s">
        <v>739</v>
      </c>
      <c r="FE4" s="432" t="s">
        <v>740</v>
      </c>
      <c r="FF4" s="432" t="s">
        <v>742</v>
      </c>
      <c r="FG4" s="432" t="s">
        <v>744</v>
      </c>
      <c r="FH4" s="432" t="s">
        <v>745</v>
      </c>
      <c r="FI4" s="432" t="s">
        <v>746</v>
      </c>
      <c r="FJ4" s="432" t="s">
        <v>748</v>
      </c>
      <c r="FK4" s="432" t="s">
        <v>750</v>
      </c>
      <c r="FL4" s="432" t="s">
        <v>751</v>
      </c>
      <c r="FM4" s="432" t="s">
        <v>754</v>
      </c>
      <c r="FN4" s="432" t="s">
        <v>758</v>
      </c>
      <c r="FO4" s="432" t="s">
        <v>759</v>
      </c>
      <c r="FP4" s="432" t="s">
        <v>761</v>
      </c>
      <c r="FQ4" s="432" t="s">
        <v>762</v>
      </c>
      <c r="FR4" s="432" t="s">
        <v>764</v>
      </c>
      <c r="FS4" s="432" t="s">
        <v>766</v>
      </c>
      <c r="FT4" s="432" t="s">
        <v>767</v>
      </c>
      <c r="FU4" s="432" t="s">
        <v>768</v>
      </c>
      <c r="FV4" s="432" t="s">
        <v>770</v>
      </c>
      <c r="FW4" s="432" t="s">
        <v>771</v>
      </c>
      <c r="FX4" s="432" t="s">
        <v>772</v>
      </c>
      <c r="FY4" s="432" t="s">
        <v>774</v>
      </c>
      <c r="FZ4" s="432" t="s">
        <v>776</v>
      </c>
      <c r="GA4" s="432" t="s">
        <v>777</v>
      </c>
      <c r="GB4" s="432" t="s">
        <v>779</v>
      </c>
      <c r="GC4" s="432" t="s">
        <v>780</v>
      </c>
      <c r="GD4" s="432" t="s">
        <v>782</v>
      </c>
      <c r="GE4" s="432" t="s">
        <v>784</v>
      </c>
      <c r="GF4" s="432" t="s">
        <v>785</v>
      </c>
      <c r="GG4" s="432" t="s">
        <v>787</v>
      </c>
      <c r="GH4" s="432" t="s">
        <v>790</v>
      </c>
      <c r="GI4" s="432" t="s">
        <v>792</v>
      </c>
      <c r="GJ4" s="432" t="s">
        <v>793</v>
      </c>
      <c r="GK4" s="432" t="s">
        <v>795</v>
      </c>
      <c r="GL4" s="432" t="s">
        <v>796</v>
      </c>
      <c r="GM4" s="432" t="s">
        <v>798</v>
      </c>
      <c r="GN4" s="432" t="s">
        <v>800</v>
      </c>
      <c r="GO4" s="432" t="s">
        <v>801</v>
      </c>
      <c r="GP4" s="432" t="s">
        <v>803</v>
      </c>
      <c r="GQ4" s="432" t="s">
        <v>805</v>
      </c>
      <c r="GR4" s="432" t="s">
        <v>806</v>
      </c>
      <c r="GS4" s="432" t="s">
        <v>807</v>
      </c>
      <c r="GT4" s="432" t="s">
        <v>809</v>
      </c>
      <c r="GU4" s="432" t="s">
        <v>810</v>
      </c>
      <c r="GV4" s="432" t="s">
        <v>811</v>
      </c>
      <c r="GW4" s="432" t="s">
        <v>813</v>
      </c>
      <c r="GX4" s="432" t="s">
        <v>814</v>
      </c>
      <c r="GY4" s="432" t="s">
        <v>815</v>
      </c>
      <c r="GZ4" s="432" t="s">
        <v>817</v>
      </c>
      <c r="HA4" s="432" t="s">
        <v>818</v>
      </c>
      <c r="HB4" s="432" t="s">
        <v>820</v>
      </c>
      <c r="HC4" s="432" t="s">
        <v>822</v>
      </c>
      <c r="HD4" s="432" t="s">
        <v>824</v>
      </c>
      <c r="HE4" s="432" t="s">
        <v>825</v>
      </c>
      <c r="HF4" s="432" t="s">
        <v>827</v>
      </c>
      <c r="HG4" s="432" t="s">
        <v>828</v>
      </c>
      <c r="HH4" s="432" t="s">
        <v>830</v>
      </c>
      <c r="HI4" s="432" t="s">
        <v>832</v>
      </c>
      <c r="HJ4" s="432" t="s">
        <v>834</v>
      </c>
      <c r="HK4" s="432" t="s">
        <v>835</v>
      </c>
      <c r="HL4" s="432" t="s">
        <v>837</v>
      </c>
      <c r="HM4" s="432" t="s">
        <v>838</v>
      </c>
      <c r="HN4" s="432" t="s">
        <v>840</v>
      </c>
      <c r="HO4" s="432" t="s">
        <v>843</v>
      </c>
    </row>
    <row r="5" spans="1:226" s="11" customFormat="1" ht="20.399999999999999" x14ac:dyDescent="0.25">
      <c r="A5" s="339" t="s">
        <v>326</v>
      </c>
      <c r="B5" s="339" t="s">
        <v>327</v>
      </c>
      <c r="C5" s="345" t="s">
        <v>92</v>
      </c>
      <c r="D5" s="345" t="s">
        <v>92</v>
      </c>
      <c r="E5" s="345" t="s">
        <v>92</v>
      </c>
      <c r="F5" s="345" t="s">
        <v>92</v>
      </c>
      <c r="G5" s="345" t="s">
        <v>92</v>
      </c>
      <c r="H5" s="345" t="s">
        <v>92</v>
      </c>
      <c r="I5" s="345" t="s">
        <v>92</v>
      </c>
      <c r="J5" s="345" t="s">
        <v>92</v>
      </c>
      <c r="K5" s="345" t="s">
        <v>92</v>
      </c>
      <c r="L5" s="345" t="s">
        <v>92</v>
      </c>
      <c r="M5" s="345" t="s">
        <v>92</v>
      </c>
      <c r="N5" s="345" t="s">
        <v>92</v>
      </c>
      <c r="O5" s="345" t="s">
        <v>92</v>
      </c>
      <c r="P5" s="345" t="s">
        <v>92</v>
      </c>
      <c r="Q5" s="345" t="s">
        <v>92</v>
      </c>
      <c r="R5" s="345" t="s">
        <v>92</v>
      </c>
      <c r="S5" s="345" t="s">
        <v>92</v>
      </c>
      <c r="T5" s="345" t="s">
        <v>92</v>
      </c>
      <c r="U5" s="345" t="s">
        <v>92</v>
      </c>
      <c r="V5" s="347">
        <v>147677</v>
      </c>
      <c r="W5" s="348">
        <v>151970</v>
      </c>
      <c r="X5" s="348">
        <v>152511</v>
      </c>
      <c r="Y5" s="347">
        <v>156977</v>
      </c>
      <c r="Z5" s="347">
        <v>158251</v>
      </c>
      <c r="AA5" s="347">
        <v>159473</v>
      </c>
      <c r="AB5" s="347">
        <v>155954</v>
      </c>
      <c r="AC5" s="347">
        <v>156417</v>
      </c>
      <c r="AD5" s="347">
        <v>156983</v>
      </c>
      <c r="AE5" s="347">
        <v>158263</v>
      </c>
      <c r="AF5" s="347">
        <v>160915</v>
      </c>
      <c r="AG5" s="347">
        <v>161612</v>
      </c>
      <c r="AH5" s="347">
        <v>162544</v>
      </c>
      <c r="AI5" s="347">
        <v>163055</v>
      </c>
      <c r="AJ5" s="347">
        <v>163162</v>
      </c>
      <c r="AK5" s="347">
        <v>164025</v>
      </c>
      <c r="AL5" s="347">
        <v>164839</v>
      </c>
      <c r="AM5" s="347">
        <v>164989</v>
      </c>
      <c r="AN5" s="347">
        <v>165244</v>
      </c>
      <c r="AO5" s="347">
        <v>165399</v>
      </c>
      <c r="AP5" s="347">
        <v>165982</v>
      </c>
      <c r="AQ5" s="347">
        <v>166625</v>
      </c>
      <c r="AR5" s="347">
        <v>166591</v>
      </c>
      <c r="AS5" s="347">
        <v>166791</v>
      </c>
      <c r="AT5" s="347">
        <v>166862</v>
      </c>
      <c r="AU5" s="347">
        <v>167241</v>
      </c>
      <c r="AV5" s="347">
        <v>167761</v>
      </c>
      <c r="AW5" s="347">
        <v>168066</v>
      </c>
      <c r="AX5" s="347">
        <v>168801</v>
      </c>
      <c r="AY5" s="347">
        <v>169356</v>
      </c>
      <c r="AZ5" s="347">
        <v>166780</v>
      </c>
      <c r="BA5" s="347">
        <v>168106</v>
      </c>
      <c r="BB5" s="347">
        <v>168382</v>
      </c>
      <c r="BC5" s="347">
        <v>169038</v>
      </c>
      <c r="BD5" s="347">
        <v>170101</v>
      </c>
      <c r="BE5" s="347">
        <v>171667</v>
      </c>
      <c r="BF5" s="347">
        <v>171959</v>
      </c>
      <c r="BG5" s="347">
        <v>173422</v>
      </c>
      <c r="BH5" s="347">
        <v>173655</v>
      </c>
      <c r="BI5" s="347">
        <v>173920</v>
      </c>
      <c r="BJ5" s="347">
        <v>174418</v>
      </c>
      <c r="BK5" s="347">
        <v>174874</v>
      </c>
      <c r="BL5" s="347">
        <v>174868</v>
      </c>
      <c r="BM5" s="347">
        <v>175459</v>
      </c>
      <c r="BN5" s="347">
        <v>175655</v>
      </c>
      <c r="BO5" s="347">
        <v>175796</v>
      </c>
      <c r="BP5" s="347">
        <v>175849</v>
      </c>
      <c r="BQ5" s="347">
        <v>176070</v>
      </c>
      <c r="BR5" s="347">
        <v>176158</v>
      </c>
      <c r="BS5" s="347">
        <v>176372</v>
      </c>
      <c r="BT5" s="347">
        <v>176243</v>
      </c>
      <c r="BU5" s="347">
        <v>176686</v>
      </c>
      <c r="BV5" s="347">
        <v>179324</v>
      </c>
      <c r="BW5" s="347">
        <v>179522</v>
      </c>
      <c r="BX5" s="347">
        <v>179823</v>
      </c>
      <c r="BY5" s="347">
        <v>180054</v>
      </c>
      <c r="BZ5" s="347">
        <v>180407</v>
      </c>
      <c r="CA5" s="347">
        <v>180850</v>
      </c>
      <c r="CB5" s="347">
        <v>180875</v>
      </c>
      <c r="CC5" s="347">
        <v>180737</v>
      </c>
      <c r="CD5" s="347">
        <v>180669</v>
      </c>
      <c r="CE5" s="347">
        <v>180554</v>
      </c>
      <c r="CF5" s="347">
        <v>182628</v>
      </c>
      <c r="CG5" s="347">
        <v>183547</v>
      </c>
      <c r="CH5" s="347">
        <v>183497</v>
      </c>
      <c r="CI5" s="347">
        <v>183475</v>
      </c>
      <c r="CJ5" s="347">
        <v>183508</v>
      </c>
      <c r="CK5" s="347">
        <v>185710</v>
      </c>
      <c r="CL5" s="347">
        <v>185905</v>
      </c>
      <c r="CM5" s="347">
        <v>185793</v>
      </c>
      <c r="CN5" s="347">
        <v>185569</v>
      </c>
      <c r="CO5" s="347">
        <v>185564</v>
      </c>
      <c r="CP5" s="347">
        <v>185712</v>
      </c>
      <c r="CQ5" s="347">
        <v>186107</v>
      </c>
      <c r="CR5" s="347">
        <v>186025</v>
      </c>
      <c r="CS5" s="347">
        <v>186578</v>
      </c>
      <c r="CT5" s="347">
        <v>187069</v>
      </c>
      <c r="CU5" s="347">
        <v>187303</v>
      </c>
      <c r="CV5" s="347">
        <v>187997</v>
      </c>
      <c r="CW5" s="347">
        <v>188379</v>
      </c>
      <c r="CX5" s="347">
        <v>188593</v>
      </c>
      <c r="CY5" s="347">
        <v>188441</v>
      </c>
      <c r="CZ5" s="347">
        <v>188331</v>
      </c>
      <c r="DA5" s="347">
        <v>188354</v>
      </c>
      <c r="DB5" s="347">
        <v>188694</v>
      </c>
      <c r="DC5" s="347">
        <v>188990</v>
      </c>
      <c r="DD5" s="347">
        <v>189158</v>
      </c>
      <c r="DE5" s="347">
        <v>189382</v>
      </c>
      <c r="DF5" s="347">
        <v>190204</v>
      </c>
      <c r="DG5" s="347">
        <v>190304</v>
      </c>
      <c r="DH5" s="347">
        <v>190492</v>
      </c>
      <c r="DI5" s="347">
        <v>190811</v>
      </c>
      <c r="DJ5" s="347">
        <v>190986</v>
      </c>
      <c r="DK5" s="347">
        <v>185759</v>
      </c>
      <c r="DL5" s="347">
        <v>185560</v>
      </c>
      <c r="DM5" s="347">
        <v>185580</v>
      </c>
      <c r="DN5" s="347">
        <v>185636</v>
      </c>
      <c r="DO5" s="347">
        <v>185653</v>
      </c>
      <c r="DP5" s="347">
        <v>183634</v>
      </c>
      <c r="DQ5" s="347">
        <v>182241</v>
      </c>
      <c r="DR5" s="347">
        <v>183137</v>
      </c>
      <c r="DS5" s="347">
        <v>183295</v>
      </c>
      <c r="DT5" s="347">
        <v>183553</v>
      </c>
      <c r="DU5" s="347">
        <v>183949</v>
      </c>
      <c r="DV5" s="347">
        <v>184704</v>
      </c>
      <c r="DW5" s="347">
        <v>185173</v>
      </c>
      <c r="DX5" s="347">
        <v>185905</v>
      </c>
      <c r="DY5" s="347">
        <v>186398</v>
      </c>
      <c r="DZ5" s="347">
        <v>186670</v>
      </c>
      <c r="EA5" s="347">
        <v>186956</v>
      </c>
      <c r="EB5" s="347">
        <v>187211</v>
      </c>
      <c r="EC5" s="347">
        <v>184105</v>
      </c>
      <c r="ED5" s="347">
        <v>184063</v>
      </c>
      <c r="EE5" s="347">
        <v>184963</v>
      </c>
      <c r="EF5" s="347">
        <v>185445</v>
      </c>
      <c r="EG5" s="347">
        <v>185802</v>
      </c>
      <c r="EH5" s="347">
        <v>186324</v>
      </c>
      <c r="EI5" s="347">
        <v>186769</v>
      </c>
      <c r="EJ5" s="347">
        <v>186902</v>
      </c>
      <c r="EK5" s="347">
        <v>187199</v>
      </c>
      <c r="EL5" s="347">
        <v>187341</v>
      </c>
      <c r="EM5" s="347">
        <v>187766</v>
      </c>
      <c r="EN5" s="347">
        <v>188258</v>
      </c>
      <c r="EO5" s="347">
        <v>188840</v>
      </c>
      <c r="EP5" s="347">
        <v>190981</v>
      </c>
      <c r="EQ5" s="347">
        <v>191711</v>
      </c>
      <c r="ER5" s="347">
        <v>192295</v>
      </c>
      <c r="ES5" s="347">
        <v>193666</v>
      </c>
      <c r="ET5" s="347">
        <v>194610</v>
      </c>
      <c r="EU5" s="347">
        <v>195676</v>
      </c>
      <c r="EV5" s="347">
        <v>196406</v>
      </c>
      <c r="EW5" s="347">
        <v>196878</v>
      </c>
      <c r="EX5" s="347">
        <v>197525</v>
      </c>
      <c r="EY5" s="347">
        <v>198119</v>
      </c>
      <c r="EZ5" s="347">
        <v>198445</v>
      </c>
      <c r="FA5" s="347">
        <v>199294</v>
      </c>
      <c r="FB5" s="347">
        <v>200154</v>
      </c>
      <c r="FC5" s="347">
        <v>200637</v>
      </c>
      <c r="FD5" s="347">
        <v>201587</v>
      </c>
      <c r="FE5" s="347">
        <v>202183</v>
      </c>
      <c r="FF5" s="347">
        <v>202869</v>
      </c>
      <c r="FG5" s="347">
        <v>202918</v>
      </c>
      <c r="FH5" s="347">
        <v>202988</v>
      </c>
      <c r="FI5" s="347">
        <v>202833</v>
      </c>
      <c r="FJ5" s="347">
        <v>203039</v>
      </c>
      <c r="FK5" s="347">
        <v>203287</v>
      </c>
      <c r="FL5" s="347">
        <v>203386</v>
      </c>
      <c r="FM5" s="347">
        <v>203564</v>
      </c>
      <c r="FN5" s="347">
        <v>204812</v>
      </c>
      <c r="FO5" s="347">
        <v>204877</v>
      </c>
      <c r="FP5" s="347">
        <v>204969</v>
      </c>
      <c r="FQ5" s="347">
        <v>205242</v>
      </c>
      <c r="FR5" s="347">
        <v>204752</v>
      </c>
      <c r="FS5" s="347">
        <v>205107</v>
      </c>
      <c r="FT5" s="347">
        <v>205814</v>
      </c>
      <c r="FU5" s="347">
        <v>206220</v>
      </c>
      <c r="FV5" s="347">
        <v>206830</v>
      </c>
      <c r="FW5" s="347">
        <v>208440</v>
      </c>
      <c r="FX5" s="347">
        <v>208669</v>
      </c>
      <c r="FY5" s="347">
        <v>209019</v>
      </c>
      <c r="FZ5" s="347">
        <v>209308</v>
      </c>
      <c r="GA5" s="347">
        <v>209857</v>
      </c>
      <c r="GB5" s="347">
        <v>210697</v>
      </c>
      <c r="GC5" s="347">
        <v>211084</v>
      </c>
      <c r="GD5" s="347">
        <v>211733</v>
      </c>
      <c r="GE5" s="347">
        <v>211888</v>
      </c>
      <c r="GF5" s="347">
        <v>212152</v>
      </c>
      <c r="GG5" s="347">
        <v>213749</v>
      </c>
      <c r="GH5" s="347">
        <v>214040</v>
      </c>
      <c r="GI5" s="347">
        <v>214529</v>
      </c>
      <c r="GJ5" s="347">
        <v>214881</v>
      </c>
      <c r="GK5" s="347">
        <v>214859</v>
      </c>
      <c r="GL5" s="347">
        <v>214971</v>
      </c>
      <c r="GM5" s="347">
        <v>215144</v>
      </c>
      <c r="GN5" s="347">
        <v>215451</v>
      </c>
      <c r="GO5" s="347">
        <v>216373</v>
      </c>
      <c r="GP5" s="347">
        <v>216914</v>
      </c>
      <c r="GQ5" s="347">
        <v>217308</v>
      </c>
      <c r="GR5" s="347">
        <v>217295</v>
      </c>
      <c r="GS5" s="347">
        <v>217283</v>
      </c>
      <c r="GT5" s="347">
        <v>217421</v>
      </c>
      <c r="GU5" s="347">
        <v>217947</v>
      </c>
      <c r="GV5" s="347">
        <v>218116</v>
      </c>
      <c r="GW5" s="347">
        <v>218442</v>
      </c>
      <c r="GX5" s="347">
        <v>219574</v>
      </c>
      <c r="GY5" s="347">
        <v>220195</v>
      </c>
      <c r="GZ5" s="347">
        <v>220714</v>
      </c>
      <c r="HA5" s="347">
        <v>221327</v>
      </c>
      <c r="HB5" s="347">
        <v>222013</v>
      </c>
      <c r="HC5" s="347">
        <v>222553</v>
      </c>
      <c r="HD5" s="347">
        <v>222770</v>
      </c>
      <c r="HE5" s="347">
        <v>223154</v>
      </c>
      <c r="HF5" s="347">
        <v>223452</v>
      </c>
      <c r="HG5" s="347">
        <v>223954</v>
      </c>
      <c r="HH5" s="347">
        <v>224083</v>
      </c>
      <c r="HI5" s="347">
        <v>224376</v>
      </c>
      <c r="HJ5" s="347">
        <v>225039</v>
      </c>
      <c r="HK5" s="347">
        <v>225361</v>
      </c>
      <c r="HL5" s="347">
        <v>225665</v>
      </c>
      <c r="HM5" s="347">
        <v>226290</v>
      </c>
      <c r="HN5" s="347">
        <v>225282</v>
      </c>
      <c r="HO5" s="464">
        <v>226104</v>
      </c>
      <c r="HP5" s="492"/>
      <c r="HQ5" s="531"/>
      <c r="HR5" s="492"/>
    </row>
    <row r="6" spans="1:226" s="10" customFormat="1" ht="12.75" customHeight="1" x14ac:dyDescent="0.25">
      <c r="A6" s="340" t="s">
        <v>582</v>
      </c>
      <c r="B6" s="340" t="s">
        <v>582</v>
      </c>
      <c r="C6" s="349" t="s">
        <v>92</v>
      </c>
      <c r="D6" s="349" t="s">
        <v>92</v>
      </c>
      <c r="E6" s="349" t="s">
        <v>92</v>
      </c>
      <c r="F6" s="349" t="s">
        <v>92</v>
      </c>
      <c r="G6" s="349" t="s">
        <v>92</v>
      </c>
      <c r="H6" s="349" t="s">
        <v>92</v>
      </c>
      <c r="I6" s="349" t="s">
        <v>92</v>
      </c>
      <c r="J6" s="349" t="s">
        <v>92</v>
      </c>
      <c r="K6" s="349" t="s">
        <v>92</v>
      </c>
      <c r="L6" s="349" t="s">
        <v>92</v>
      </c>
      <c r="M6" s="349" t="s">
        <v>92</v>
      </c>
      <c r="N6" s="349" t="s">
        <v>92</v>
      </c>
      <c r="O6" s="349" t="s">
        <v>92</v>
      </c>
      <c r="P6" s="349" t="s">
        <v>92</v>
      </c>
      <c r="Q6" s="349" t="s">
        <v>92</v>
      </c>
      <c r="R6" s="349" t="s">
        <v>92</v>
      </c>
      <c r="S6" s="349" t="s">
        <v>92</v>
      </c>
      <c r="T6" s="349" t="s">
        <v>92</v>
      </c>
      <c r="U6" s="349" t="s">
        <v>92</v>
      </c>
      <c r="V6" s="350">
        <v>43198</v>
      </c>
      <c r="W6" s="351">
        <v>43318</v>
      </c>
      <c r="X6" s="351">
        <v>43269</v>
      </c>
      <c r="Y6" s="350">
        <v>43514</v>
      </c>
      <c r="Z6" s="350">
        <v>43488</v>
      </c>
      <c r="AA6" s="350">
        <v>43474</v>
      </c>
      <c r="AB6" s="350">
        <v>43495</v>
      </c>
      <c r="AC6" s="350">
        <v>43451</v>
      </c>
      <c r="AD6" s="350">
        <v>43396</v>
      </c>
      <c r="AE6" s="350">
        <v>43298</v>
      </c>
      <c r="AF6" s="350">
        <v>43103</v>
      </c>
      <c r="AG6" s="350">
        <v>42917</v>
      </c>
      <c r="AH6" s="350">
        <v>43382</v>
      </c>
      <c r="AI6" s="350">
        <v>43620</v>
      </c>
      <c r="AJ6" s="350">
        <v>43411</v>
      </c>
      <c r="AK6" s="350">
        <v>44157</v>
      </c>
      <c r="AL6" s="350">
        <v>44017</v>
      </c>
      <c r="AM6" s="350">
        <v>43856</v>
      </c>
      <c r="AN6" s="350">
        <v>44037</v>
      </c>
      <c r="AO6" s="350">
        <v>44055</v>
      </c>
      <c r="AP6" s="350">
        <v>43993</v>
      </c>
      <c r="AQ6" s="350">
        <v>43696</v>
      </c>
      <c r="AR6" s="350">
        <v>43371</v>
      </c>
      <c r="AS6" s="350">
        <v>43300</v>
      </c>
      <c r="AT6" s="350">
        <v>43197</v>
      </c>
      <c r="AU6" s="350">
        <v>43230</v>
      </c>
      <c r="AV6" s="350">
        <v>43200</v>
      </c>
      <c r="AW6" s="350">
        <v>42972</v>
      </c>
      <c r="AX6" s="350">
        <v>42747</v>
      </c>
      <c r="AY6" s="350">
        <v>42664</v>
      </c>
      <c r="AZ6" s="350">
        <v>42550</v>
      </c>
      <c r="BA6" s="350">
        <v>42988</v>
      </c>
      <c r="BB6" s="350">
        <v>42943</v>
      </c>
      <c r="BC6" s="350">
        <v>42821</v>
      </c>
      <c r="BD6" s="350">
        <v>42669</v>
      </c>
      <c r="BE6" s="350">
        <v>42580</v>
      </c>
      <c r="BF6" s="350">
        <v>42535</v>
      </c>
      <c r="BG6" s="350">
        <v>42457</v>
      </c>
      <c r="BH6" s="350">
        <v>42448</v>
      </c>
      <c r="BI6" s="350">
        <v>42363</v>
      </c>
      <c r="BJ6" s="350">
        <v>42295</v>
      </c>
      <c r="BK6" s="350">
        <v>42322</v>
      </c>
      <c r="BL6" s="350">
        <v>42156</v>
      </c>
      <c r="BM6" s="350">
        <v>42375</v>
      </c>
      <c r="BN6" s="350">
        <v>42264</v>
      </c>
      <c r="BO6" s="350">
        <v>42178</v>
      </c>
      <c r="BP6" s="350">
        <v>42186</v>
      </c>
      <c r="BQ6" s="350">
        <v>42069</v>
      </c>
      <c r="BR6" s="350">
        <v>41987</v>
      </c>
      <c r="BS6" s="350">
        <v>42107</v>
      </c>
      <c r="BT6" s="350">
        <v>41986</v>
      </c>
      <c r="BU6" s="350">
        <v>42048</v>
      </c>
      <c r="BV6" s="350">
        <v>42052</v>
      </c>
      <c r="BW6" s="350">
        <v>41866</v>
      </c>
      <c r="BX6" s="350">
        <v>41739</v>
      </c>
      <c r="BY6" s="350">
        <v>41835</v>
      </c>
      <c r="BZ6" s="350">
        <v>41758</v>
      </c>
      <c r="CA6" s="350">
        <v>41802</v>
      </c>
      <c r="CB6" s="350">
        <v>41668</v>
      </c>
      <c r="CC6" s="350">
        <v>41570</v>
      </c>
      <c r="CD6" s="350">
        <v>41610</v>
      </c>
      <c r="CE6" s="350">
        <v>41559</v>
      </c>
      <c r="CF6" s="350">
        <v>41511</v>
      </c>
      <c r="CG6" s="350">
        <v>41436</v>
      </c>
      <c r="CH6" s="350">
        <v>41367</v>
      </c>
      <c r="CI6" s="350">
        <v>41292</v>
      </c>
      <c r="CJ6" s="350">
        <v>41233</v>
      </c>
      <c r="CK6" s="350">
        <v>44499</v>
      </c>
      <c r="CL6" s="350">
        <v>44485</v>
      </c>
      <c r="CM6" s="350">
        <v>44292</v>
      </c>
      <c r="CN6" s="350">
        <v>44184</v>
      </c>
      <c r="CO6" s="350">
        <v>44112</v>
      </c>
      <c r="CP6" s="350">
        <v>44047</v>
      </c>
      <c r="CQ6" s="350">
        <v>44030</v>
      </c>
      <c r="CR6" s="350">
        <v>43997</v>
      </c>
      <c r="CS6" s="350">
        <v>43905</v>
      </c>
      <c r="CT6" s="350">
        <v>43866</v>
      </c>
      <c r="CU6" s="350">
        <v>43819</v>
      </c>
      <c r="CV6" s="350">
        <v>43848</v>
      </c>
      <c r="CW6" s="350">
        <v>43923</v>
      </c>
      <c r="CX6" s="350">
        <v>43939</v>
      </c>
      <c r="CY6" s="350">
        <v>43815</v>
      </c>
      <c r="CZ6" s="350">
        <v>43700</v>
      </c>
      <c r="DA6" s="350">
        <v>43629</v>
      </c>
      <c r="DB6" s="350">
        <v>43551</v>
      </c>
      <c r="DC6" s="350">
        <v>43399</v>
      </c>
      <c r="DD6" s="350">
        <v>43344</v>
      </c>
      <c r="DE6" s="350">
        <v>43295</v>
      </c>
      <c r="DF6" s="350">
        <v>43269</v>
      </c>
      <c r="DG6" s="350">
        <v>43244</v>
      </c>
      <c r="DH6" s="350">
        <v>43270</v>
      </c>
      <c r="DI6" s="350">
        <v>43491</v>
      </c>
      <c r="DJ6" s="350">
        <v>43424</v>
      </c>
      <c r="DK6" s="350">
        <v>43540</v>
      </c>
      <c r="DL6" s="350">
        <v>43452</v>
      </c>
      <c r="DM6" s="350">
        <v>43384</v>
      </c>
      <c r="DN6" s="350">
        <v>43336</v>
      </c>
      <c r="DO6" s="350">
        <v>43295</v>
      </c>
      <c r="DP6" s="350">
        <v>43270</v>
      </c>
      <c r="DQ6" s="350">
        <v>43237</v>
      </c>
      <c r="DR6" s="350">
        <v>43201</v>
      </c>
      <c r="DS6" s="350">
        <v>43157</v>
      </c>
      <c r="DT6" s="350">
        <v>43147</v>
      </c>
      <c r="DU6" s="350">
        <v>43185</v>
      </c>
      <c r="DV6" s="350">
        <v>43279</v>
      </c>
      <c r="DW6" s="350">
        <v>43205</v>
      </c>
      <c r="DX6" s="350">
        <v>43505</v>
      </c>
      <c r="DY6" s="350">
        <v>43421</v>
      </c>
      <c r="DZ6" s="350">
        <v>43365</v>
      </c>
      <c r="EA6" s="350">
        <v>43319</v>
      </c>
      <c r="EB6" s="350">
        <v>43274</v>
      </c>
      <c r="EC6" s="350">
        <v>43242</v>
      </c>
      <c r="ED6" s="350">
        <v>43259</v>
      </c>
      <c r="EE6" s="350">
        <v>43512</v>
      </c>
      <c r="EF6" s="350">
        <v>43557</v>
      </c>
      <c r="EG6" s="350">
        <v>43610</v>
      </c>
      <c r="EH6" s="350">
        <v>43646</v>
      </c>
      <c r="EI6" s="350">
        <v>43603</v>
      </c>
      <c r="EJ6" s="350">
        <v>43565</v>
      </c>
      <c r="EK6" s="350">
        <v>43555</v>
      </c>
      <c r="EL6" s="350">
        <v>43545</v>
      </c>
      <c r="EM6" s="350">
        <v>43645</v>
      </c>
      <c r="EN6" s="350">
        <v>43680</v>
      </c>
      <c r="EO6" s="350">
        <v>43672</v>
      </c>
      <c r="EP6" s="350">
        <v>45249</v>
      </c>
      <c r="EQ6" s="350">
        <v>45265</v>
      </c>
      <c r="ER6" s="350">
        <v>45367</v>
      </c>
      <c r="ES6" s="350">
        <v>45588</v>
      </c>
      <c r="ET6" s="350">
        <v>45694</v>
      </c>
      <c r="EU6" s="350">
        <v>45711</v>
      </c>
      <c r="EV6" s="350">
        <v>45737</v>
      </c>
      <c r="EW6" s="350">
        <v>45794</v>
      </c>
      <c r="EX6" s="350">
        <v>45892</v>
      </c>
      <c r="EY6" s="350">
        <v>45964</v>
      </c>
      <c r="EZ6" s="350">
        <v>45946</v>
      </c>
      <c r="FA6" s="350">
        <v>46074</v>
      </c>
      <c r="FB6" s="350">
        <v>46134</v>
      </c>
      <c r="FC6" s="350">
        <v>46272</v>
      </c>
      <c r="FD6" s="350">
        <v>46535</v>
      </c>
      <c r="FE6" s="350">
        <v>46737</v>
      </c>
      <c r="FF6" s="350">
        <v>46886</v>
      </c>
      <c r="FG6" s="350">
        <v>47003</v>
      </c>
      <c r="FH6" s="350">
        <v>47060</v>
      </c>
      <c r="FI6" s="350">
        <v>47061</v>
      </c>
      <c r="FJ6" s="350">
        <v>47215</v>
      </c>
      <c r="FK6" s="350">
        <v>47197</v>
      </c>
      <c r="FL6" s="350">
        <v>47133</v>
      </c>
      <c r="FM6" s="350">
        <v>47216</v>
      </c>
      <c r="FN6" s="350">
        <v>47224</v>
      </c>
      <c r="FO6" s="350">
        <v>47324</v>
      </c>
      <c r="FP6" s="350">
        <v>47346</v>
      </c>
      <c r="FQ6" s="350">
        <v>46938</v>
      </c>
      <c r="FR6" s="350">
        <v>46033</v>
      </c>
      <c r="FS6" s="350">
        <v>46045</v>
      </c>
      <c r="FT6" s="350">
        <v>46203</v>
      </c>
      <c r="FU6" s="350">
        <v>46214</v>
      </c>
      <c r="FV6" s="350">
        <v>46257</v>
      </c>
      <c r="FW6" s="350">
        <v>47287</v>
      </c>
      <c r="FX6" s="350">
        <v>47321</v>
      </c>
      <c r="FY6" s="350">
        <v>47368</v>
      </c>
      <c r="FZ6" s="350">
        <v>47355</v>
      </c>
      <c r="GA6" s="350">
        <v>47614</v>
      </c>
      <c r="GB6" s="350">
        <v>47678</v>
      </c>
      <c r="GC6" s="350">
        <v>47824</v>
      </c>
      <c r="GD6" s="350">
        <v>47878</v>
      </c>
      <c r="GE6" s="350">
        <v>48003</v>
      </c>
      <c r="GF6" s="350">
        <v>48136</v>
      </c>
      <c r="GG6" s="350">
        <v>49646</v>
      </c>
      <c r="GH6" s="350">
        <v>49789</v>
      </c>
      <c r="GI6" s="350">
        <v>49978</v>
      </c>
      <c r="GJ6" s="350">
        <v>50005</v>
      </c>
      <c r="GK6" s="350">
        <v>50018</v>
      </c>
      <c r="GL6" s="350">
        <v>50047</v>
      </c>
      <c r="GM6" s="350">
        <v>50141</v>
      </c>
      <c r="GN6" s="350">
        <v>50228</v>
      </c>
      <c r="GO6" s="350">
        <v>50354</v>
      </c>
      <c r="GP6" s="350">
        <v>50537</v>
      </c>
      <c r="GQ6" s="350">
        <v>50599</v>
      </c>
      <c r="GR6" s="350">
        <v>50607</v>
      </c>
      <c r="GS6" s="350">
        <v>50714</v>
      </c>
      <c r="GT6" s="350">
        <v>50830</v>
      </c>
      <c r="GU6" s="350">
        <v>51327</v>
      </c>
      <c r="GV6" s="350">
        <v>51325</v>
      </c>
      <c r="GW6" s="350">
        <v>51356</v>
      </c>
      <c r="GX6" s="350">
        <v>51388</v>
      </c>
      <c r="GY6" s="350">
        <v>51389</v>
      </c>
      <c r="GZ6" s="350">
        <v>51496</v>
      </c>
      <c r="HA6" s="350">
        <v>51641</v>
      </c>
      <c r="HB6" s="350">
        <v>51800</v>
      </c>
      <c r="HC6" s="350">
        <v>51853</v>
      </c>
      <c r="HD6" s="350">
        <v>51937</v>
      </c>
      <c r="HE6" s="350">
        <v>51973</v>
      </c>
      <c r="HF6" s="350">
        <v>52009</v>
      </c>
      <c r="HG6" s="350">
        <v>52242</v>
      </c>
      <c r="HH6" s="350">
        <v>52273</v>
      </c>
      <c r="HI6" s="350">
        <v>52336</v>
      </c>
      <c r="HJ6" s="350">
        <v>52468</v>
      </c>
      <c r="HK6" s="350">
        <v>52535</v>
      </c>
      <c r="HL6" s="350">
        <v>52555</v>
      </c>
      <c r="HM6" s="350">
        <v>52791</v>
      </c>
      <c r="HN6" s="350">
        <v>52871</v>
      </c>
      <c r="HO6" s="350">
        <v>52938</v>
      </c>
      <c r="HQ6" s="525"/>
      <c r="HR6" s="268"/>
    </row>
    <row r="7" spans="1:226" s="10" customFormat="1" ht="12.75" customHeight="1" x14ac:dyDescent="0.25">
      <c r="A7" s="341" t="s">
        <v>69</v>
      </c>
      <c r="B7" s="341" t="s">
        <v>69</v>
      </c>
      <c r="C7" s="352">
        <v>0</v>
      </c>
      <c r="D7" s="352">
        <v>0</v>
      </c>
      <c r="E7" s="352" t="s">
        <v>92</v>
      </c>
      <c r="F7" s="352" t="s">
        <v>92</v>
      </c>
      <c r="G7" s="352" t="s">
        <v>92</v>
      </c>
      <c r="H7" s="352" t="s">
        <v>92</v>
      </c>
      <c r="I7" s="352" t="s">
        <v>92</v>
      </c>
      <c r="J7" s="352" t="s">
        <v>92</v>
      </c>
      <c r="K7" s="352" t="s">
        <v>92</v>
      </c>
      <c r="L7" s="352" t="s">
        <v>92</v>
      </c>
      <c r="M7" s="352" t="s">
        <v>92</v>
      </c>
      <c r="N7" s="352" t="s">
        <v>92</v>
      </c>
      <c r="O7" s="352" t="s">
        <v>92</v>
      </c>
      <c r="P7" s="352" t="s">
        <v>92</v>
      </c>
      <c r="Q7" s="352" t="s">
        <v>92</v>
      </c>
      <c r="R7" s="352" t="s">
        <v>92</v>
      </c>
      <c r="S7" s="352" t="s">
        <v>92</v>
      </c>
      <c r="T7" s="353" t="s">
        <v>92</v>
      </c>
      <c r="U7" s="352" t="s">
        <v>92</v>
      </c>
      <c r="V7" s="352">
        <v>9949</v>
      </c>
      <c r="W7" s="353">
        <v>10097</v>
      </c>
      <c r="X7" s="353">
        <v>10267</v>
      </c>
      <c r="Y7" s="352">
        <v>10392</v>
      </c>
      <c r="Z7" s="352">
        <v>10524</v>
      </c>
      <c r="AA7" s="352">
        <v>10607</v>
      </c>
      <c r="AB7" s="352">
        <v>10702</v>
      </c>
      <c r="AC7" s="352">
        <v>10742</v>
      </c>
      <c r="AD7" s="352">
        <v>10765</v>
      </c>
      <c r="AE7" s="352">
        <v>10863</v>
      </c>
      <c r="AF7" s="352">
        <v>10895</v>
      </c>
      <c r="AG7" s="352">
        <v>10996</v>
      </c>
      <c r="AH7" s="352">
        <v>11026</v>
      </c>
      <c r="AI7" s="352">
        <v>11060</v>
      </c>
      <c r="AJ7" s="352">
        <v>11812</v>
      </c>
      <c r="AK7" s="352">
        <v>12533</v>
      </c>
      <c r="AL7" s="352">
        <v>12579</v>
      </c>
      <c r="AM7" s="352">
        <v>12631</v>
      </c>
      <c r="AN7" s="352">
        <v>12680</v>
      </c>
      <c r="AO7" s="352">
        <v>12924</v>
      </c>
      <c r="AP7" s="352">
        <v>13402</v>
      </c>
      <c r="AQ7" s="352">
        <v>13648</v>
      </c>
      <c r="AR7" s="352">
        <v>13653</v>
      </c>
      <c r="AS7" s="352">
        <v>13710</v>
      </c>
      <c r="AT7" s="352">
        <v>13732</v>
      </c>
      <c r="AU7" s="352">
        <v>13770</v>
      </c>
      <c r="AV7" s="352">
        <v>13785</v>
      </c>
      <c r="AW7" s="352">
        <v>14302</v>
      </c>
      <c r="AX7" s="352">
        <v>14854</v>
      </c>
      <c r="AY7" s="352">
        <v>15101</v>
      </c>
      <c r="AZ7" s="352">
        <v>15349</v>
      </c>
      <c r="BA7" s="352">
        <v>15524</v>
      </c>
      <c r="BB7" s="352">
        <v>15574</v>
      </c>
      <c r="BC7" s="352">
        <v>17209</v>
      </c>
      <c r="BD7" s="352">
        <v>17232</v>
      </c>
      <c r="BE7" s="352">
        <v>17275</v>
      </c>
      <c r="BF7" s="352">
        <v>17316</v>
      </c>
      <c r="BG7" s="352">
        <v>17389</v>
      </c>
      <c r="BH7" s="352">
        <v>17482</v>
      </c>
      <c r="BI7" s="352">
        <v>17582</v>
      </c>
      <c r="BJ7" s="352">
        <v>17614</v>
      </c>
      <c r="BK7" s="352">
        <v>17626</v>
      </c>
      <c r="BL7" s="352">
        <v>17802</v>
      </c>
      <c r="BM7" s="352">
        <v>17829</v>
      </c>
      <c r="BN7" s="352">
        <v>17820</v>
      </c>
      <c r="BO7" s="352">
        <v>17841</v>
      </c>
      <c r="BP7" s="352">
        <v>17856</v>
      </c>
      <c r="BQ7" s="352">
        <v>17880</v>
      </c>
      <c r="BR7" s="352">
        <v>17962</v>
      </c>
      <c r="BS7" s="352">
        <v>17884</v>
      </c>
      <c r="BT7" s="352">
        <v>17887</v>
      </c>
      <c r="BU7" s="352">
        <v>17890</v>
      </c>
      <c r="BV7" s="352">
        <v>17898</v>
      </c>
      <c r="BW7" s="352">
        <v>17968</v>
      </c>
      <c r="BX7" s="352">
        <v>18030</v>
      </c>
      <c r="BY7" s="352">
        <v>18053</v>
      </c>
      <c r="BZ7" s="352">
        <v>18051</v>
      </c>
      <c r="CA7" s="352">
        <v>18068</v>
      </c>
      <c r="CB7" s="352">
        <v>18010</v>
      </c>
      <c r="CC7" s="352">
        <v>17990</v>
      </c>
      <c r="CD7" s="352">
        <v>17993</v>
      </c>
      <c r="CE7" s="352">
        <v>17993</v>
      </c>
      <c r="CF7" s="352">
        <v>17978</v>
      </c>
      <c r="CG7" s="352">
        <v>17969</v>
      </c>
      <c r="CH7" s="352">
        <v>17977</v>
      </c>
      <c r="CI7" s="352">
        <v>18079</v>
      </c>
      <c r="CJ7" s="352">
        <v>18128</v>
      </c>
      <c r="CK7" s="352">
        <v>18207</v>
      </c>
      <c r="CL7" s="352">
        <v>18285</v>
      </c>
      <c r="CM7" s="352">
        <v>18347</v>
      </c>
      <c r="CN7" s="352">
        <v>18405</v>
      </c>
      <c r="CO7" s="352">
        <v>18499</v>
      </c>
      <c r="CP7" s="352">
        <v>18567</v>
      </c>
      <c r="CQ7" s="352">
        <v>18660</v>
      </c>
      <c r="CR7" s="352">
        <v>18761</v>
      </c>
      <c r="CS7" s="352">
        <v>19386</v>
      </c>
      <c r="CT7" s="352">
        <v>19942</v>
      </c>
      <c r="CU7" s="352">
        <v>20266</v>
      </c>
      <c r="CV7" s="352">
        <v>20740</v>
      </c>
      <c r="CW7" s="352">
        <v>20866</v>
      </c>
      <c r="CX7" s="352">
        <v>20935</v>
      </c>
      <c r="CY7" s="352">
        <v>21022</v>
      </c>
      <c r="CZ7" s="352">
        <v>21088</v>
      </c>
      <c r="DA7" s="352">
        <v>21145</v>
      </c>
      <c r="DB7" s="352">
        <v>21489</v>
      </c>
      <c r="DC7" s="352">
        <v>21675</v>
      </c>
      <c r="DD7" s="352">
        <v>21818</v>
      </c>
      <c r="DE7" s="352">
        <v>22035</v>
      </c>
      <c r="DF7" s="352">
        <v>22084</v>
      </c>
      <c r="DG7" s="352">
        <v>22149</v>
      </c>
      <c r="DH7" s="352">
        <v>22161</v>
      </c>
      <c r="DI7" s="352">
        <v>22238</v>
      </c>
      <c r="DJ7" s="352">
        <v>22222</v>
      </c>
      <c r="DK7" s="352">
        <v>22154</v>
      </c>
      <c r="DL7" s="352">
        <v>22102</v>
      </c>
      <c r="DM7" s="352">
        <v>22091</v>
      </c>
      <c r="DN7" s="352">
        <v>22123</v>
      </c>
      <c r="DO7" s="352">
        <v>22136</v>
      </c>
      <c r="DP7" s="352">
        <v>22227</v>
      </c>
      <c r="DQ7" s="352">
        <v>22289</v>
      </c>
      <c r="DR7" s="352">
        <v>22379</v>
      </c>
      <c r="DS7" s="352">
        <v>22448</v>
      </c>
      <c r="DT7" s="352">
        <v>22518</v>
      </c>
      <c r="DU7" s="352">
        <v>22674</v>
      </c>
      <c r="DV7" s="352">
        <v>23235</v>
      </c>
      <c r="DW7" s="352">
        <v>23682</v>
      </c>
      <c r="DX7" s="352">
        <v>24069</v>
      </c>
      <c r="DY7" s="352">
        <v>24522</v>
      </c>
      <c r="DZ7" s="352">
        <v>24850</v>
      </c>
      <c r="EA7" s="352">
        <v>25144</v>
      </c>
      <c r="EB7" s="352">
        <v>25564</v>
      </c>
      <c r="EC7" s="352">
        <v>25811</v>
      </c>
      <c r="ED7" s="352">
        <v>26032</v>
      </c>
      <c r="EE7" s="352">
        <v>26404</v>
      </c>
      <c r="EF7" s="352">
        <v>26530</v>
      </c>
      <c r="EG7" s="352">
        <v>26671</v>
      </c>
      <c r="EH7" s="352">
        <v>26860</v>
      </c>
      <c r="EI7" s="352">
        <v>27092</v>
      </c>
      <c r="EJ7" s="352">
        <v>27215</v>
      </c>
      <c r="EK7" s="352">
        <v>27337</v>
      </c>
      <c r="EL7" s="352">
        <v>27474</v>
      </c>
      <c r="EM7" s="352">
        <v>27797</v>
      </c>
      <c r="EN7" s="352">
        <v>28181</v>
      </c>
      <c r="EO7" s="352">
        <v>28654</v>
      </c>
      <c r="EP7" s="352">
        <v>29215</v>
      </c>
      <c r="EQ7" s="352">
        <v>29914</v>
      </c>
      <c r="ER7" s="352">
        <v>30280</v>
      </c>
      <c r="ES7" s="352">
        <v>30637</v>
      </c>
      <c r="ET7" s="352">
        <v>31108</v>
      </c>
      <c r="EU7" s="352">
        <v>31872</v>
      </c>
      <c r="EV7" s="352">
        <v>32397</v>
      </c>
      <c r="EW7" s="352">
        <v>32745</v>
      </c>
      <c r="EX7" s="352">
        <v>33197</v>
      </c>
      <c r="EY7" s="352">
        <v>33533</v>
      </c>
      <c r="EZ7" s="352">
        <v>33883</v>
      </c>
      <c r="FA7" s="352">
        <v>34195</v>
      </c>
      <c r="FB7" s="352">
        <v>34576</v>
      </c>
      <c r="FC7" s="352">
        <v>34805</v>
      </c>
      <c r="FD7" s="352">
        <v>35064</v>
      </c>
      <c r="FE7" s="352">
        <v>35189</v>
      </c>
      <c r="FF7" s="352">
        <v>35313</v>
      </c>
      <c r="FG7" s="352">
        <v>35343</v>
      </c>
      <c r="FH7" s="352">
        <v>35334</v>
      </c>
      <c r="FI7" s="352">
        <v>35331</v>
      </c>
      <c r="FJ7" s="352">
        <v>35394</v>
      </c>
      <c r="FK7" s="352">
        <v>35415</v>
      </c>
      <c r="FL7" s="352">
        <v>35460</v>
      </c>
      <c r="FM7" s="352">
        <v>35511</v>
      </c>
      <c r="FN7" s="352">
        <v>35520</v>
      </c>
      <c r="FO7" s="352">
        <v>35529</v>
      </c>
      <c r="FP7" s="352">
        <v>35556</v>
      </c>
      <c r="FQ7" s="352">
        <v>35608</v>
      </c>
      <c r="FR7" s="352">
        <v>35817</v>
      </c>
      <c r="FS7" s="352">
        <v>36148</v>
      </c>
      <c r="FT7" s="352">
        <v>36702</v>
      </c>
      <c r="FU7" s="352">
        <v>37234</v>
      </c>
      <c r="FV7" s="352">
        <v>37834</v>
      </c>
      <c r="FW7" s="352">
        <v>38132</v>
      </c>
      <c r="FX7" s="352">
        <v>38314</v>
      </c>
      <c r="FY7" s="352">
        <v>38443</v>
      </c>
      <c r="FZ7" s="352">
        <v>38552</v>
      </c>
      <c r="GA7" s="352">
        <v>38628</v>
      </c>
      <c r="GB7" s="352">
        <v>38924</v>
      </c>
      <c r="GC7" s="352">
        <v>39002</v>
      </c>
      <c r="GD7" s="352">
        <v>39098</v>
      </c>
      <c r="GE7" s="352">
        <v>39015</v>
      </c>
      <c r="GF7" s="352">
        <v>39006</v>
      </c>
      <c r="GG7" s="352">
        <v>39053</v>
      </c>
      <c r="GH7" s="352">
        <v>39133</v>
      </c>
      <c r="GI7" s="352">
        <v>39201</v>
      </c>
      <c r="GJ7" s="352">
        <v>39250</v>
      </c>
      <c r="GK7" s="352">
        <v>39321</v>
      </c>
      <c r="GL7" s="352">
        <v>39427</v>
      </c>
      <c r="GM7" s="352">
        <v>39516</v>
      </c>
      <c r="GN7" s="352">
        <v>39613</v>
      </c>
      <c r="GO7" s="352">
        <v>39732</v>
      </c>
      <c r="GP7" s="352">
        <v>39869</v>
      </c>
      <c r="GQ7" s="352">
        <v>39979</v>
      </c>
      <c r="GR7" s="352">
        <v>39942</v>
      </c>
      <c r="GS7" s="352">
        <v>39900</v>
      </c>
      <c r="GT7" s="352">
        <v>39844</v>
      </c>
      <c r="GU7" s="352">
        <v>39893</v>
      </c>
      <c r="GV7" s="352">
        <v>39943</v>
      </c>
      <c r="GW7" s="352">
        <v>39992</v>
      </c>
      <c r="GX7" s="352">
        <v>40054</v>
      </c>
      <c r="GY7" s="352">
        <v>40368</v>
      </c>
      <c r="GZ7" s="352">
        <v>40571</v>
      </c>
      <c r="HA7" s="352">
        <v>40715</v>
      </c>
      <c r="HB7" s="352">
        <v>40814</v>
      </c>
      <c r="HC7" s="352">
        <v>40975</v>
      </c>
      <c r="HD7" s="352">
        <v>41078</v>
      </c>
      <c r="HE7" s="352">
        <v>41193</v>
      </c>
      <c r="HF7" s="352">
        <v>41273</v>
      </c>
      <c r="HG7" s="352">
        <v>41345</v>
      </c>
      <c r="HH7" s="352">
        <v>41422</v>
      </c>
      <c r="HI7" s="352">
        <v>41512</v>
      </c>
      <c r="HJ7" s="352">
        <v>41908</v>
      </c>
      <c r="HK7" s="352">
        <v>42043</v>
      </c>
      <c r="HL7" s="352">
        <v>42164</v>
      </c>
      <c r="HM7" s="352">
        <v>42286</v>
      </c>
      <c r="HN7" s="352">
        <v>42378</v>
      </c>
      <c r="HO7" s="352">
        <v>42470</v>
      </c>
      <c r="HQ7" s="525"/>
    </row>
    <row r="8" spans="1:226" s="10" customFormat="1" ht="12.75" customHeight="1" x14ac:dyDescent="0.25">
      <c r="A8" s="341" t="s">
        <v>548</v>
      </c>
      <c r="B8" s="341" t="s">
        <v>548</v>
      </c>
      <c r="C8" s="352">
        <v>0</v>
      </c>
      <c r="D8" s="352">
        <v>0</v>
      </c>
      <c r="E8" s="352" t="s">
        <v>92</v>
      </c>
      <c r="F8" s="352" t="s">
        <v>92</v>
      </c>
      <c r="G8" s="352" t="s">
        <v>92</v>
      </c>
      <c r="H8" s="352" t="s">
        <v>92</v>
      </c>
      <c r="I8" s="352" t="s">
        <v>92</v>
      </c>
      <c r="J8" s="352" t="s">
        <v>92</v>
      </c>
      <c r="K8" s="352" t="s">
        <v>92</v>
      </c>
      <c r="L8" s="352" t="s">
        <v>92</v>
      </c>
      <c r="M8" s="352" t="s">
        <v>92</v>
      </c>
      <c r="N8" s="352" t="s">
        <v>92</v>
      </c>
      <c r="O8" s="352" t="s">
        <v>92</v>
      </c>
      <c r="P8" s="352" t="s">
        <v>92</v>
      </c>
      <c r="Q8" s="352" t="s">
        <v>92</v>
      </c>
      <c r="R8" s="352" t="s">
        <v>92</v>
      </c>
      <c r="S8" s="352" t="s">
        <v>92</v>
      </c>
      <c r="T8" s="353" t="s">
        <v>92</v>
      </c>
      <c r="U8" s="352" t="s">
        <v>92</v>
      </c>
      <c r="V8" s="352">
        <v>9353</v>
      </c>
      <c r="W8" s="353">
        <v>9831</v>
      </c>
      <c r="X8" s="353">
        <v>10264</v>
      </c>
      <c r="Y8" s="352">
        <v>13248</v>
      </c>
      <c r="Z8" s="352">
        <v>13627</v>
      </c>
      <c r="AA8" s="352">
        <v>14560</v>
      </c>
      <c r="AB8" s="352">
        <v>14779</v>
      </c>
      <c r="AC8" s="352">
        <v>15075</v>
      </c>
      <c r="AD8" s="352">
        <v>15273</v>
      </c>
      <c r="AE8" s="352">
        <v>15504</v>
      </c>
      <c r="AF8" s="352">
        <v>17851</v>
      </c>
      <c r="AG8" s="352">
        <v>17871</v>
      </c>
      <c r="AH8" s="352">
        <v>18123</v>
      </c>
      <c r="AI8" s="352">
        <v>18202</v>
      </c>
      <c r="AJ8" s="352">
        <v>18250</v>
      </c>
      <c r="AK8" s="352">
        <v>18903</v>
      </c>
      <c r="AL8" s="352">
        <v>20116</v>
      </c>
      <c r="AM8" s="352">
        <v>20163</v>
      </c>
      <c r="AN8" s="352">
        <v>20154</v>
      </c>
      <c r="AO8" s="352">
        <v>20159</v>
      </c>
      <c r="AP8" s="352">
        <v>20179</v>
      </c>
      <c r="AQ8" s="352">
        <v>22975</v>
      </c>
      <c r="AR8" s="352">
        <v>26391</v>
      </c>
      <c r="AS8" s="352">
        <v>26383</v>
      </c>
      <c r="AT8" s="352">
        <v>26386</v>
      </c>
      <c r="AU8" s="352">
        <v>26381</v>
      </c>
      <c r="AV8" s="352">
        <v>26825</v>
      </c>
      <c r="AW8" s="352">
        <v>26955</v>
      </c>
      <c r="AX8" s="352">
        <v>27407</v>
      </c>
      <c r="AY8" s="352">
        <v>27378</v>
      </c>
      <c r="AZ8" s="352">
        <v>55210</v>
      </c>
      <c r="BA8" s="352">
        <v>55349</v>
      </c>
      <c r="BB8" s="352">
        <v>55049</v>
      </c>
      <c r="BC8" s="352">
        <v>54992</v>
      </c>
      <c r="BD8" s="352">
        <v>55489</v>
      </c>
      <c r="BE8" s="352">
        <v>56550</v>
      </c>
      <c r="BF8" s="352">
        <v>56482</v>
      </c>
      <c r="BG8" s="352">
        <v>57613</v>
      </c>
      <c r="BH8" s="352">
        <v>57545</v>
      </c>
      <c r="BI8" s="352">
        <v>57535</v>
      </c>
      <c r="BJ8" s="352">
        <v>57418</v>
      </c>
      <c r="BK8" s="352">
        <v>57566</v>
      </c>
      <c r="BL8" s="352">
        <v>59039</v>
      </c>
      <c r="BM8" s="352">
        <v>59089</v>
      </c>
      <c r="BN8" s="352">
        <v>59110</v>
      </c>
      <c r="BO8" s="352">
        <v>59109</v>
      </c>
      <c r="BP8" s="352">
        <v>58952</v>
      </c>
      <c r="BQ8" s="352">
        <v>59052</v>
      </c>
      <c r="BR8" s="352">
        <v>59250</v>
      </c>
      <c r="BS8" s="352">
        <v>59298</v>
      </c>
      <c r="BT8" s="352">
        <v>59176</v>
      </c>
      <c r="BU8" s="352">
        <v>58831</v>
      </c>
      <c r="BV8" s="352">
        <v>61333</v>
      </c>
      <c r="BW8" s="352">
        <v>61510</v>
      </c>
      <c r="BX8" s="352">
        <v>61643</v>
      </c>
      <c r="BY8" s="352">
        <v>61557</v>
      </c>
      <c r="BZ8" s="352">
        <v>61444</v>
      </c>
      <c r="CA8" s="352">
        <v>61588</v>
      </c>
      <c r="CB8" s="352">
        <v>62986</v>
      </c>
      <c r="CC8" s="352">
        <v>62827</v>
      </c>
      <c r="CD8" s="352">
        <v>62708</v>
      </c>
      <c r="CE8" s="352">
        <v>62581</v>
      </c>
      <c r="CF8" s="352">
        <v>64721</v>
      </c>
      <c r="CG8" s="352">
        <v>65755</v>
      </c>
      <c r="CH8" s="352">
        <v>65723</v>
      </c>
      <c r="CI8" s="352">
        <v>65699</v>
      </c>
      <c r="CJ8" s="352">
        <v>72326</v>
      </c>
      <c r="CK8" s="352">
        <v>72355</v>
      </c>
      <c r="CL8" s="352">
        <v>72385</v>
      </c>
      <c r="CM8" s="352">
        <v>72424</v>
      </c>
      <c r="CN8" s="352">
        <v>72285</v>
      </c>
      <c r="CO8" s="352">
        <v>72230</v>
      </c>
      <c r="CP8" s="352">
        <v>72446</v>
      </c>
      <c r="CQ8" s="352">
        <v>72442</v>
      </c>
      <c r="CR8" s="352">
        <v>72366</v>
      </c>
      <c r="CS8" s="352">
        <v>72346</v>
      </c>
      <c r="CT8" s="352">
        <v>72318</v>
      </c>
      <c r="CU8" s="352">
        <v>72313</v>
      </c>
      <c r="CV8" s="352">
        <v>72526</v>
      </c>
      <c r="CW8" s="352">
        <v>72538</v>
      </c>
      <c r="CX8" s="352">
        <v>72700</v>
      </c>
      <c r="CY8" s="352">
        <v>72647</v>
      </c>
      <c r="CZ8" s="352">
        <v>72485</v>
      </c>
      <c r="DA8" s="352">
        <v>72412</v>
      </c>
      <c r="DB8" s="352">
        <v>72352</v>
      </c>
      <c r="DC8" s="352">
        <v>72410</v>
      </c>
      <c r="DD8" s="352">
        <v>72465</v>
      </c>
      <c r="DE8" s="352">
        <v>72529</v>
      </c>
      <c r="DF8" s="352">
        <v>72032</v>
      </c>
      <c r="DG8" s="352">
        <v>71868</v>
      </c>
      <c r="DH8" s="352">
        <v>71718</v>
      </c>
      <c r="DI8" s="352">
        <v>71657</v>
      </c>
      <c r="DJ8" s="352">
        <v>71598</v>
      </c>
      <c r="DK8" s="352">
        <v>65231</v>
      </c>
      <c r="DL8" s="352">
        <v>64851</v>
      </c>
      <c r="DM8" s="352">
        <v>64714</v>
      </c>
      <c r="DN8" s="352">
        <v>64624</v>
      </c>
      <c r="DO8" s="352">
        <v>64477</v>
      </c>
      <c r="DP8" s="352">
        <v>62087</v>
      </c>
      <c r="DQ8" s="352">
        <v>60021</v>
      </c>
      <c r="DR8" s="352">
        <v>59960</v>
      </c>
      <c r="DS8" s="352">
        <v>59962</v>
      </c>
      <c r="DT8" s="352">
        <v>60048</v>
      </c>
      <c r="DU8" s="352">
        <v>60018</v>
      </c>
      <c r="DV8" s="352">
        <v>59935</v>
      </c>
      <c r="DW8" s="352">
        <v>59917</v>
      </c>
      <c r="DX8" s="352">
        <v>59821</v>
      </c>
      <c r="DY8" s="352">
        <v>59658</v>
      </c>
      <c r="DZ8" s="352">
        <v>59549</v>
      </c>
      <c r="EA8" s="352">
        <v>59514</v>
      </c>
      <c r="EB8" s="352">
        <v>59475</v>
      </c>
      <c r="EC8" s="352">
        <v>56015</v>
      </c>
      <c r="ED8" s="352">
        <v>55586</v>
      </c>
      <c r="EE8" s="352">
        <v>55425</v>
      </c>
      <c r="EF8" s="352">
        <v>55356</v>
      </c>
      <c r="EG8" s="352">
        <v>55352</v>
      </c>
      <c r="EH8" s="352">
        <v>55197</v>
      </c>
      <c r="EI8" s="352">
        <v>55079</v>
      </c>
      <c r="EJ8" s="352">
        <v>54954</v>
      </c>
      <c r="EK8" s="352">
        <v>54816</v>
      </c>
      <c r="EL8" s="352">
        <v>54757</v>
      </c>
      <c r="EM8" s="352">
        <v>54704</v>
      </c>
      <c r="EN8" s="352">
        <v>54646</v>
      </c>
      <c r="EO8" s="352">
        <v>54564</v>
      </c>
      <c r="EP8" s="352">
        <v>54543</v>
      </c>
      <c r="EQ8" s="352">
        <v>54496</v>
      </c>
      <c r="ER8" s="352">
        <v>54435</v>
      </c>
      <c r="ES8" s="352">
        <v>54387</v>
      </c>
      <c r="ET8" s="352">
        <v>54291</v>
      </c>
      <c r="EU8" s="352">
        <v>54235</v>
      </c>
      <c r="EV8" s="352">
        <v>53925</v>
      </c>
      <c r="EW8" s="352">
        <v>53841</v>
      </c>
      <c r="EX8" s="352">
        <v>53738</v>
      </c>
      <c r="EY8" s="352">
        <v>53680</v>
      </c>
      <c r="EZ8" s="352">
        <v>53581</v>
      </c>
      <c r="FA8" s="352">
        <v>53516</v>
      </c>
      <c r="FB8" s="352">
        <v>53538</v>
      </c>
      <c r="FC8" s="352">
        <v>53540</v>
      </c>
      <c r="FD8" s="352">
        <v>53517</v>
      </c>
      <c r="FE8" s="352">
        <v>53453</v>
      </c>
      <c r="FF8" s="352">
        <v>53392</v>
      </c>
      <c r="FG8" s="352">
        <v>53381</v>
      </c>
      <c r="FH8" s="352">
        <v>53420</v>
      </c>
      <c r="FI8" s="352">
        <v>53332</v>
      </c>
      <c r="FJ8" s="352">
        <v>53240</v>
      </c>
      <c r="FK8" s="352">
        <v>53180</v>
      </c>
      <c r="FL8" s="352">
        <v>53170</v>
      </c>
      <c r="FM8" s="352">
        <v>53093</v>
      </c>
      <c r="FN8" s="352">
        <v>53051</v>
      </c>
      <c r="FO8" s="352">
        <v>52985</v>
      </c>
      <c r="FP8" s="352">
        <v>52881</v>
      </c>
      <c r="FQ8" s="352">
        <v>52845</v>
      </c>
      <c r="FR8" s="352">
        <v>52822</v>
      </c>
      <c r="FS8" s="352">
        <v>52763</v>
      </c>
      <c r="FT8" s="352">
        <v>52647</v>
      </c>
      <c r="FU8" s="352">
        <v>52629</v>
      </c>
      <c r="FV8" s="352">
        <v>52654</v>
      </c>
      <c r="FW8" s="352">
        <v>52621</v>
      </c>
      <c r="FX8" s="352">
        <v>52611</v>
      </c>
      <c r="FY8" s="352">
        <v>52632</v>
      </c>
      <c r="FZ8" s="352">
        <v>52620</v>
      </c>
      <c r="GA8" s="352">
        <v>52602</v>
      </c>
      <c r="GB8" s="352">
        <v>52748</v>
      </c>
      <c r="GC8" s="352">
        <v>52744</v>
      </c>
      <c r="GD8" s="352">
        <v>52817</v>
      </c>
      <c r="GE8" s="352">
        <v>52687</v>
      </c>
      <c r="GF8" s="352">
        <v>52513</v>
      </c>
      <c r="GG8" s="352">
        <v>52445</v>
      </c>
      <c r="GH8" s="352">
        <v>52341</v>
      </c>
      <c r="GI8" s="352">
        <v>52313</v>
      </c>
      <c r="GJ8" s="352">
        <v>52302</v>
      </c>
      <c r="GK8" s="352">
        <v>52278</v>
      </c>
      <c r="GL8" s="352">
        <v>52192</v>
      </c>
      <c r="GM8" s="352">
        <v>52126</v>
      </c>
      <c r="GN8" s="352">
        <v>52115</v>
      </c>
      <c r="GO8" s="352">
        <v>52062</v>
      </c>
      <c r="GP8" s="352">
        <v>52095</v>
      </c>
      <c r="GQ8" s="352">
        <v>52055</v>
      </c>
      <c r="GR8" s="352">
        <v>51905</v>
      </c>
      <c r="GS8" s="352">
        <v>51827</v>
      </c>
      <c r="GT8" s="352">
        <v>51737</v>
      </c>
      <c r="GU8" s="352">
        <v>51650</v>
      </c>
      <c r="GV8" s="352">
        <v>51637</v>
      </c>
      <c r="GW8" s="352">
        <v>51598</v>
      </c>
      <c r="GX8" s="352">
        <v>51537</v>
      </c>
      <c r="GY8" s="352">
        <v>51512</v>
      </c>
      <c r="GZ8" s="352">
        <v>51490</v>
      </c>
      <c r="HA8" s="352">
        <v>51466</v>
      </c>
      <c r="HB8" s="352">
        <v>51402</v>
      </c>
      <c r="HC8" s="352">
        <v>51322</v>
      </c>
      <c r="HD8" s="352">
        <v>51180</v>
      </c>
      <c r="HE8" s="352">
        <v>51104</v>
      </c>
      <c r="HF8" s="352">
        <v>51044</v>
      </c>
      <c r="HG8" s="352">
        <v>50984</v>
      </c>
      <c r="HH8" s="352">
        <v>50910</v>
      </c>
      <c r="HI8" s="352">
        <v>50869</v>
      </c>
      <c r="HJ8" s="352">
        <v>50852</v>
      </c>
      <c r="HK8" s="352">
        <v>50818</v>
      </c>
      <c r="HL8" s="352">
        <v>50738</v>
      </c>
      <c r="HM8" s="352">
        <v>50723</v>
      </c>
      <c r="HN8" s="352">
        <v>49260</v>
      </c>
      <c r="HO8" s="352">
        <v>49120</v>
      </c>
      <c r="HQ8" s="519"/>
    </row>
    <row r="9" spans="1:226" s="10" customFormat="1" ht="12.75" customHeight="1" x14ac:dyDescent="0.25">
      <c r="A9" s="341" t="s">
        <v>101</v>
      </c>
      <c r="B9" s="341" t="s">
        <v>101</v>
      </c>
      <c r="C9" s="352">
        <v>0</v>
      </c>
      <c r="D9" s="352">
        <v>0</v>
      </c>
      <c r="E9" s="352">
        <v>0</v>
      </c>
      <c r="F9" s="352">
        <v>0</v>
      </c>
      <c r="G9" s="352">
        <v>0</v>
      </c>
      <c r="H9" s="352" t="s">
        <v>92</v>
      </c>
      <c r="I9" s="352" t="s">
        <v>92</v>
      </c>
      <c r="J9" s="352" t="s">
        <v>92</v>
      </c>
      <c r="K9" s="352" t="s">
        <v>92</v>
      </c>
      <c r="L9" s="352" t="s">
        <v>92</v>
      </c>
      <c r="M9" s="352" t="s">
        <v>92</v>
      </c>
      <c r="N9" s="352" t="s">
        <v>92</v>
      </c>
      <c r="O9" s="352" t="s">
        <v>92</v>
      </c>
      <c r="P9" s="352" t="s">
        <v>92</v>
      </c>
      <c r="Q9" s="352" t="s">
        <v>92</v>
      </c>
      <c r="R9" s="352" t="s">
        <v>92</v>
      </c>
      <c r="S9" s="352" t="s">
        <v>92</v>
      </c>
      <c r="T9" s="353" t="s">
        <v>92</v>
      </c>
      <c r="U9" s="352" t="s">
        <v>92</v>
      </c>
      <c r="V9" s="352">
        <v>88849</v>
      </c>
      <c r="W9" s="353">
        <v>89140</v>
      </c>
      <c r="X9" s="353">
        <v>88746</v>
      </c>
      <c r="Y9" s="352">
        <v>88647</v>
      </c>
      <c r="Z9" s="352">
        <v>89109</v>
      </c>
      <c r="AA9" s="352">
        <v>89137</v>
      </c>
      <c r="AB9" s="352">
        <v>81702</v>
      </c>
      <c r="AC9" s="352">
        <v>81963</v>
      </c>
      <c r="AD9" s="352">
        <v>81914</v>
      </c>
      <c r="AE9" s="352">
        <v>82425</v>
      </c>
      <c r="AF9" s="352">
        <v>82328</v>
      </c>
      <c r="AG9" s="352">
        <v>81771</v>
      </c>
      <c r="AH9" s="352">
        <v>81709</v>
      </c>
      <c r="AI9" s="352">
        <v>81603</v>
      </c>
      <c r="AJ9" s="352">
        <v>81527</v>
      </c>
      <c r="AK9" s="352">
        <v>81546</v>
      </c>
      <c r="AL9" s="352">
        <v>82048</v>
      </c>
      <c r="AM9" s="352">
        <v>81604</v>
      </c>
      <c r="AN9" s="352">
        <v>81628</v>
      </c>
      <c r="AO9" s="352">
        <v>81528</v>
      </c>
      <c r="AP9" s="352">
        <v>81357</v>
      </c>
      <c r="AQ9" s="352">
        <v>81304</v>
      </c>
      <c r="AR9" s="352">
        <v>81003</v>
      </c>
      <c r="AS9" s="352">
        <v>80212</v>
      </c>
      <c r="AT9" s="352">
        <v>80014</v>
      </c>
      <c r="AU9" s="352">
        <v>79992</v>
      </c>
      <c r="AV9" s="352">
        <v>79971</v>
      </c>
      <c r="AW9" s="352">
        <v>79906</v>
      </c>
      <c r="AX9" s="352">
        <v>79887</v>
      </c>
      <c r="AY9" s="352">
        <v>80436</v>
      </c>
      <c r="AZ9" s="352">
        <v>80392</v>
      </c>
      <c r="BA9" s="352">
        <v>80952</v>
      </c>
      <c r="BB9" s="352">
        <v>80963</v>
      </c>
      <c r="BC9" s="352">
        <v>81044</v>
      </c>
      <c r="BD9" s="352">
        <v>81451</v>
      </c>
      <c r="BE9" s="352">
        <v>81403</v>
      </c>
      <c r="BF9" s="352">
        <v>81286</v>
      </c>
      <c r="BG9" s="352">
        <v>82494</v>
      </c>
      <c r="BH9" s="352">
        <v>82465</v>
      </c>
      <c r="BI9" s="352">
        <v>84111</v>
      </c>
      <c r="BJ9" s="352">
        <v>84246</v>
      </c>
      <c r="BK9" s="352">
        <v>84187</v>
      </c>
      <c r="BL9" s="352">
        <v>83985</v>
      </c>
      <c r="BM9" s="352">
        <v>84290</v>
      </c>
      <c r="BN9" s="352">
        <v>84400</v>
      </c>
      <c r="BO9" s="352">
        <v>84266</v>
      </c>
      <c r="BP9" s="352">
        <v>84292</v>
      </c>
      <c r="BQ9" s="352">
        <v>84268</v>
      </c>
      <c r="BR9" s="352">
        <v>84277</v>
      </c>
      <c r="BS9" s="352">
        <v>84134</v>
      </c>
      <c r="BT9" s="352">
        <v>84020</v>
      </c>
      <c r="BU9" s="352">
        <v>84222</v>
      </c>
      <c r="BV9" s="352">
        <v>84030</v>
      </c>
      <c r="BW9" s="352">
        <v>83994</v>
      </c>
      <c r="BX9" s="352">
        <v>83930</v>
      </c>
      <c r="BY9" s="352">
        <v>83816</v>
      </c>
      <c r="BZ9" s="352">
        <v>84062</v>
      </c>
      <c r="CA9" s="352">
        <v>83836</v>
      </c>
      <c r="CB9" s="352">
        <v>83859</v>
      </c>
      <c r="CC9" s="352">
        <v>83716</v>
      </c>
      <c r="CD9" s="352">
        <v>83621</v>
      </c>
      <c r="CE9" s="352">
        <v>83546</v>
      </c>
      <c r="CF9" s="352">
        <v>83529</v>
      </c>
      <c r="CG9" s="352">
        <v>83442</v>
      </c>
      <c r="CH9" s="352">
        <v>83378</v>
      </c>
      <c r="CI9" s="352">
        <v>83312</v>
      </c>
      <c r="CJ9" s="352">
        <v>83265</v>
      </c>
      <c r="CK9" s="352">
        <v>83305</v>
      </c>
      <c r="CL9" s="352">
        <v>83332</v>
      </c>
      <c r="CM9" s="352">
        <v>83149</v>
      </c>
      <c r="CN9" s="352">
        <v>82915</v>
      </c>
      <c r="CO9" s="352">
        <v>82866</v>
      </c>
      <c r="CP9" s="352">
        <v>82662</v>
      </c>
      <c r="CQ9" s="352">
        <v>82946</v>
      </c>
      <c r="CR9" s="352">
        <v>82744</v>
      </c>
      <c r="CS9" s="352">
        <v>82694</v>
      </c>
      <c r="CT9" s="352">
        <v>82543</v>
      </c>
      <c r="CU9" s="352">
        <v>82365</v>
      </c>
      <c r="CV9" s="352">
        <v>82250</v>
      </c>
      <c r="CW9" s="352">
        <v>82399</v>
      </c>
      <c r="CX9" s="352">
        <v>82232</v>
      </c>
      <c r="CY9" s="352">
        <v>81961</v>
      </c>
      <c r="CZ9" s="352">
        <v>81850</v>
      </c>
      <c r="DA9" s="352">
        <v>81746</v>
      </c>
      <c r="DB9" s="352">
        <v>81785</v>
      </c>
      <c r="DC9" s="352">
        <v>81805</v>
      </c>
      <c r="DD9" s="352">
        <v>81688</v>
      </c>
      <c r="DE9" s="352">
        <v>81609</v>
      </c>
      <c r="DF9" s="352">
        <v>82812</v>
      </c>
      <c r="DG9" s="352">
        <v>82891</v>
      </c>
      <c r="DH9" s="352">
        <v>82967</v>
      </c>
      <c r="DI9" s="352">
        <v>82925</v>
      </c>
      <c r="DJ9" s="352">
        <v>83092</v>
      </c>
      <c r="DK9" s="352">
        <v>83093</v>
      </c>
      <c r="DL9" s="352">
        <v>82915</v>
      </c>
      <c r="DM9" s="352">
        <v>82835</v>
      </c>
      <c r="DN9" s="352">
        <v>82980</v>
      </c>
      <c r="DO9" s="352">
        <v>82913</v>
      </c>
      <c r="DP9" s="352">
        <v>82939</v>
      </c>
      <c r="DQ9" s="352">
        <v>82899</v>
      </c>
      <c r="DR9" s="352">
        <v>82824</v>
      </c>
      <c r="DS9" s="352">
        <v>82822</v>
      </c>
      <c r="DT9" s="352">
        <v>83672</v>
      </c>
      <c r="DU9" s="352">
        <v>83752</v>
      </c>
      <c r="DV9" s="352">
        <v>83793</v>
      </c>
      <c r="DW9" s="352">
        <v>83778</v>
      </c>
      <c r="DX9" s="352">
        <v>83873</v>
      </c>
      <c r="DY9" s="352">
        <v>83990</v>
      </c>
      <c r="DZ9" s="352">
        <v>83984</v>
      </c>
      <c r="EA9" s="352">
        <v>83958</v>
      </c>
      <c r="EB9" s="352">
        <v>83784</v>
      </c>
      <c r="EC9" s="352">
        <v>83766</v>
      </c>
      <c r="ED9" s="352">
        <v>83737</v>
      </c>
      <c r="EE9" s="352">
        <v>84051</v>
      </c>
      <c r="EF9" s="352">
        <v>84401</v>
      </c>
      <c r="EG9" s="352">
        <v>84496</v>
      </c>
      <c r="EH9" s="352">
        <v>84731</v>
      </c>
      <c r="EI9" s="352">
        <v>84908</v>
      </c>
      <c r="EJ9" s="352">
        <v>84896</v>
      </c>
      <c r="EK9" s="352">
        <v>84885</v>
      </c>
      <c r="EL9" s="352">
        <v>84857</v>
      </c>
      <c r="EM9" s="352">
        <v>84854</v>
      </c>
      <c r="EN9" s="352">
        <v>84874</v>
      </c>
      <c r="EO9" s="352">
        <v>84919</v>
      </c>
      <c r="EP9" s="352">
        <v>84844</v>
      </c>
      <c r="EQ9" s="352">
        <v>84794</v>
      </c>
      <c r="ER9" s="352">
        <v>84821</v>
      </c>
      <c r="ES9" s="352">
        <v>85668</v>
      </c>
      <c r="ET9" s="352">
        <v>86106</v>
      </c>
      <c r="EU9" s="352">
        <v>86277</v>
      </c>
      <c r="EV9" s="352">
        <v>86304</v>
      </c>
      <c r="EW9" s="352">
        <v>86272</v>
      </c>
      <c r="EX9" s="352">
        <v>86352</v>
      </c>
      <c r="EY9" s="352">
        <v>86431</v>
      </c>
      <c r="EZ9" s="352">
        <v>86334</v>
      </c>
      <c r="FA9" s="352">
        <v>86676</v>
      </c>
      <c r="FB9" s="352">
        <v>86863</v>
      </c>
      <c r="FC9" s="352">
        <v>86886</v>
      </c>
      <c r="FD9" s="352">
        <v>87195</v>
      </c>
      <c r="FE9" s="352">
        <v>87363</v>
      </c>
      <c r="FF9" s="352">
        <v>87866</v>
      </c>
      <c r="FG9" s="352">
        <v>87644</v>
      </c>
      <c r="FH9" s="352">
        <v>87622</v>
      </c>
      <c r="FI9" s="352">
        <v>87422</v>
      </c>
      <c r="FJ9" s="352">
        <v>87365</v>
      </c>
      <c r="FK9" s="352">
        <v>87517</v>
      </c>
      <c r="FL9" s="352">
        <v>87479</v>
      </c>
      <c r="FM9" s="352">
        <v>87476</v>
      </c>
      <c r="FN9" s="352">
        <v>88564</v>
      </c>
      <c r="FO9" s="352">
        <v>88455</v>
      </c>
      <c r="FP9" s="352">
        <v>88491</v>
      </c>
      <c r="FQ9" s="352">
        <v>89040</v>
      </c>
      <c r="FR9" s="352">
        <v>89135</v>
      </c>
      <c r="FS9" s="352">
        <v>89055</v>
      </c>
      <c r="FT9" s="352">
        <v>88996</v>
      </c>
      <c r="FU9" s="352">
        <v>88714</v>
      </c>
      <c r="FV9" s="352">
        <v>88491</v>
      </c>
      <c r="FW9" s="352">
        <v>89695</v>
      </c>
      <c r="FX9" s="352">
        <v>89604</v>
      </c>
      <c r="FY9" s="352">
        <v>89630</v>
      </c>
      <c r="FZ9" s="352">
        <v>89721</v>
      </c>
      <c r="GA9" s="352">
        <v>89971</v>
      </c>
      <c r="GB9" s="352">
        <v>90164</v>
      </c>
      <c r="GC9" s="352">
        <v>90165</v>
      </c>
      <c r="GD9" s="352">
        <v>90483</v>
      </c>
      <c r="GE9" s="352">
        <v>90335</v>
      </c>
      <c r="GF9" s="352">
        <v>90372</v>
      </c>
      <c r="GG9" s="352">
        <v>90493</v>
      </c>
      <c r="GH9" s="352">
        <v>90512</v>
      </c>
      <c r="GI9" s="352">
        <v>90888</v>
      </c>
      <c r="GJ9" s="352">
        <v>90932</v>
      </c>
      <c r="GK9" s="352">
        <v>90884</v>
      </c>
      <c r="GL9" s="352">
        <v>90821</v>
      </c>
      <c r="GM9" s="352">
        <v>90719</v>
      </c>
      <c r="GN9" s="352">
        <v>90760</v>
      </c>
      <c r="GO9" s="352">
        <v>90852</v>
      </c>
      <c r="GP9" s="352">
        <v>90959</v>
      </c>
      <c r="GQ9" s="352">
        <v>90923</v>
      </c>
      <c r="GR9" s="352">
        <v>90858</v>
      </c>
      <c r="GS9" s="352">
        <v>90706</v>
      </c>
      <c r="GT9" s="352">
        <v>91000</v>
      </c>
      <c r="GU9" s="352">
        <v>91408</v>
      </c>
      <c r="GV9" s="352">
        <v>91394</v>
      </c>
      <c r="GW9" s="352">
        <v>91498</v>
      </c>
      <c r="GX9" s="352">
        <v>92423</v>
      </c>
      <c r="GY9" s="352">
        <v>92587</v>
      </c>
      <c r="GZ9" s="352">
        <v>92739</v>
      </c>
      <c r="HA9" s="352">
        <v>92924</v>
      </c>
      <c r="HB9" s="352">
        <v>93236</v>
      </c>
      <c r="HC9" s="352">
        <v>93431</v>
      </c>
      <c r="HD9" s="352">
        <v>93404</v>
      </c>
      <c r="HE9" s="352">
        <v>93439</v>
      </c>
      <c r="HF9" s="352">
        <v>93552</v>
      </c>
      <c r="HG9" s="352">
        <v>93878</v>
      </c>
      <c r="HH9" s="352">
        <v>93846</v>
      </c>
      <c r="HI9" s="352">
        <v>93901</v>
      </c>
      <c r="HJ9" s="352">
        <v>93920</v>
      </c>
      <c r="HK9" s="352">
        <v>93991</v>
      </c>
      <c r="HL9" s="352">
        <v>94105</v>
      </c>
      <c r="HM9" s="352">
        <v>94574</v>
      </c>
      <c r="HN9" s="352">
        <v>94636</v>
      </c>
      <c r="HO9" s="352">
        <v>95185</v>
      </c>
      <c r="HP9" s="518"/>
    </row>
    <row r="10" spans="1:226" s="10" customFormat="1" ht="12.75" customHeight="1" x14ac:dyDescent="0.25">
      <c r="A10" s="341" t="s">
        <v>583</v>
      </c>
      <c r="B10" s="341" t="s">
        <v>583</v>
      </c>
      <c r="C10" s="352">
        <v>0</v>
      </c>
      <c r="D10" s="352">
        <v>0</v>
      </c>
      <c r="E10" s="352">
        <v>0</v>
      </c>
      <c r="F10" s="352">
        <v>0</v>
      </c>
      <c r="G10" s="352">
        <v>0</v>
      </c>
      <c r="H10" s="352" t="s">
        <v>92</v>
      </c>
      <c r="I10" s="352" t="s">
        <v>92</v>
      </c>
      <c r="J10" s="352" t="s">
        <v>92</v>
      </c>
      <c r="K10" s="352" t="s">
        <v>92</v>
      </c>
      <c r="L10" s="352" t="s">
        <v>92</v>
      </c>
      <c r="M10" s="352" t="s">
        <v>92</v>
      </c>
      <c r="N10" s="352" t="s">
        <v>92</v>
      </c>
      <c r="O10" s="352" t="s">
        <v>92</v>
      </c>
      <c r="P10" s="352" t="s">
        <v>92</v>
      </c>
      <c r="Q10" s="352" t="s">
        <v>92</v>
      </c>
      <c r="R10" s="352" t="s">
        <v>92</v>
      </c>
      <c r="S10" s="352" t="s">
        <v>92</v>
      </c>
      <c r="T10" s="353" t="s">
        <v>92</v>
      </c>
      <c r="U10" s="352" t="s">
        <v>92</v>
      </c>
      <c r="V10" s="352">
        <v>3612</v>
      </c>
      <c r="W10" s="353">
        <v>3648</v>
      </c>
      <c r="X10" s="353">
        <v>3711</v>
      </c>
      <c r="Y10" s="352">
        <v>3773</v>
      </c>
      <c r="Z10" s="352">
        <v>3855</v>
      </c>
      <c r="AA10" s="352">
        <v>3991</v>
      </c>
      <c r="AB10" s="352">
        <v>4032</v>
      </c>
      <c r="AC10" s="352">
        <v>4049</v>
      </c>
      <c r="AD10" s="352">
        <v>4061</v>
      </c>
      <c r="AE10" s="352">
        <v>4049</v>
      </c>
      <c r="AF10" s="352">
        <v>4044</v>
      </c>
      <c r="AG10" s="352">
        <v>6307</v>
      </c>
      <c r="AH10" s="352">
        <v>6323</v>
      </c>
      <c r="AI10" s="352">
        <v>6276</v>
      </c>
      <c r="AJ10" s="352">
        <v>6271</v>
      </c>
      <c r="AK10" s="352">
        <v>6263</v>
      </c>
      <c r="AL10" s="352">
        <v>6247</v>
      </c>
      <c r="AM10" s="352">
        <v>6106</v>
      </c>
      <c r="AN10" s="352">
        <v>6087</v>
      </c>
      <c r="AO10" s="352">
        <v>6082</v>
      </c>
      <c r="AP10" s="352">
        <v>6101</v>
      </c>
      <c r="AQ10" s="352">
        <v>6336</v>
      </c>
      <c r="AR10" s="352">
        <v>6354</v>
      </c>
      <c r="AS10" s="352">
        <v>6345</v>
      </c>
      <c r="AT10" s="352">
        <v>6330</v>
      </c>
      <c r="AU10" s="352">
        <v>6332</v>
      </c>
      <c r="AV10" s="352">
        <v>6314</v>
      </c>
      <c r="AW10" s="352">
        <v>6301</v>
      </c>
      <c r="AX10" s="352">
        <v>6237</v>
      </c>
      <c r="AY10" s="352">
        <v>6019</v>
      </c>
      <c r="AZ10" s="352">
        <v>5819</v>
      </c>
      <c r="BA10" s="352">
        <v>5803</v>
      </c>
      <c r="BB10" s="352">
        <v>4372</v>
      </c>
      <c r="BC10" s="352">
        <v>3749</v>
      </c>
      <c r="BD10" s="352">
        <v>3712</v>
      </c>
      <c r="BE10" s="352">
        <v>3727</v>
      </c>
      <c r="BF10" s="352">
        <v>3428</v>
      </c>
      <c r="BG10" s="352">
        <v>3404</v>
      </c>
      <c r="BH10" s="352">
        <v>3379</v>
      </c>
      <c r="BI10" s="352">
        <v>3361</v>
      </c>
      <c r="BJ10" s="352">
        <v>3349</v>
      </c>
      <c r="BK10" s="352">
        <v>3347</v>
      </c>
      <c r="BL10" s="352">
        <v>3329</v>
      </c>
      <c r="BM10" s="352">
        <v>3329</v>
      </c>
      <c r="BN10" s="352">
        <v>3319</v>
      </c>
      <c r="BO10" s="352">
        <v>3319</v>
      </c>
      <c r="BP10" s="352">
        <v>3336</v>
      </c>
      <c r="BQ10" s="352">
        <v>3394</v>
      </c>
      <c r="BR10" s="352">
        <v>3420</v>
      </c>
      <c r="BS10" s="352">
        <v>3443</v>
      </c>
      <c r="BT10" s="352">
        <v>3423</v>
      </c>
      <c r="BU10" s="352">
        <v>3473</v>
      </c>
      <c r="BV10" s="352">
        <v>3494</v>
      </c>
      <c r="BW10" s="352">
        <v>3519</v>
      </c>
      <c r="BX10" s="352">
        <v>3552</v>
      </c>
      <c r="BY10" s="352">
        <v>3752</v>
      </c>
      <c r="BZ10" s="352">
        <v>3759</v>
      </c>
      <c r="CA10" s="352">
        <v>3789</v>
      </c>
      <c r="CB10" s="352">
        <v>3780</v>
      </c>
      <c r="CC10" s="352">
        <v>3775</v>
      </c>
      <c r="CD10" s="352">
        <v>3796</v>
      </c>
      <c r="CE10" s="352">
        <v>3794</v>
      </c>
      <c r="CF10" s="352">
        <v>3780</v>
      </c>
      <c r="CG10" s="352">
        <v>3744</v>
      </c>
      <c r="CH10" s="352">
        <v>3685</v>
      </c>
      <c r="CI10" s="352">
        <v>3652</v>
      </c>
      <c r="CJ10" s="352">
        <v>3617</v>
      </c>
      <c r="CK10" s="352">
        <v>3617</v>
      </c>
      <c r="CL10" s="352">
        <v>3609</v>
      </c>
      <c r="CM10" s="352">
        <v>3591</v>
      </c>
      <c r="CN10" s="352">
        <v>3568</v>
      </c>
      <c r="CO10" s="352">
        <v>3569</v>
      </c>
      <c r="CP10" s="352">
        <v>3562</v>
      </c>
      <c r="CQ10" s="352">
        <v>3563</v>
      </c>
      <c r="CR10" s="352">
        <v>3555</v>
      </c>
      <c r="CS10" s="352">
        <v>3557</v>
      </c>
      <c r="CT10" s="352">
        <v>3548</v>
      </c>
      <c r="CU10" s="352">
        <v>3543</v>
      </c>
      <c r="CV10" s="352">
        <v>3597</v>
      </c>
      <c r="CW10" s="352">
        <v>3680</v>
      </c>
      <c r="CX10" s="352">
        <v>3762</v>
      </c>
      <c r="CY10" s="352">
        <v>3752</v>
      </c>
      <c r="CZ10" s="352">
        <v>3731</v>
      </c>
      <c r="DA10" s="352">
        <v>3723</v>
      </c>
      <c r="DB10" s="352">
        <v>3725</v>
      </c>
      <c r="DC10" s="352">
        <v>3718</v>
      </c>
      <c r="DD10" s="352">
        <v>3716</v>
      </c>
      <c r="DE10" s="352">
        <v>3718</v>
      </c>
      <c r="DF10" s="352">
        <v>3709</v>
      </c>
      <c r="DG10" s="352">
        <v>3701</v>
      </c>
      <c r="DH10" s="352">
        <v>3702</v>
      </c>
      <c r="DI10" s="352">
        <v>3799</v>
      </c>
      <c r="DJ10" s="352">
        <v>3796</v>
      </c>
      <c r="DK10" s="352">
        <v>3794</v>
      </c>
      <c r="DL10" s="352">
        <v>3791</v>
      </c>
      <c r="DM10" s="352">
        <v>3789</v>
      </c>
      <c r="DN10" s="352">
        <v>3786</v>
      </c>
      <c r="DO10" s="352">
        <v>3776</v>
      </c>
      <c r="DP10" s="352">
        <v>3779</v>
      </c>
      <c r="DQ10" s="352">
        <v>3777</v>
      </c>
      <c r="DR10" s="352">
        <v>4679</v>
      </c>
      <c r="DS10" s="352">
        <v>4681</v>
      </c>
      <c r="DT10" s="352">
        <v>4672</v>
      </c>
      <c r="DU10" s="352">
        <v>4688</v>
      </c>
      <c r="DV10" s="352">
        <v>4802</v>
      </c>
      <c r="DW10" s="352">
        <v>4798</v>
      </c>
      <c r="DX10" s="352">
        <v>4807</v>
      </c>
      <c r="DY10" s="352">
        <v>4814</v>
      </c>
      <c r="DZ10" s="352">
        <v>4824</v>
      </c>
      <c r="EA10" s="352">
        <v>4848</v>
      </c>
      <c r="EB10" s="352">
        <v>4849</v>
      </c>
      <c r="EC10" s="352">
        <v>4847</v>
      </c>
      <c r="ED10" s="352">
        <v>4853</v>
      </c>
      <c r="EE10" s="352">
        <v>4858</v>
      </c>
      <c r="EF10" s="352">
        <v>4857</v>
      </c>
      <c r="EG10" s="352">
        <v>4859</v>
      </c>
      <c r="EH10" s="352">
        <v>4861</v>
      </c>
      <c r="EI10" s="352">
        <v>4856</v>
      </c>
      <c r="EJ10" s="352">
        <v>4855</v>
      </c>
      <c r="EK10" s="352">
        <v>4858</v>
      </c>
      <c r="EL10" s="352">
        <v>4869</v>
      </c>
      <c r="EM10" s="352">
        <v>4871</v>
      </c>
      <c r="EN10" s="352">
        <v>4883</v>
      </c>
      <c r="EO10" s="352">
        <v>4888</v>
      </c>
      <c r="EP10" s="352">
        <v>4882</v>
      </c>
      <c r="EQ10" s="352">
        <v>4893</v>
      </c>
      <c r="ER10" s="352">
        <v>4903</v>
      </c>
      <c r="ES10" s="352">
        <v>4899</v>
      </c>
      <c r="ET10" s="352">
        <v>4893</v>
      </c>
      <c r="EU10" s="352">
        <v>4886</v>
      </c>
      <c r="EV10" s="352">
        <v>4882</v>
      </c>
      <c r="EW10" s="352">
        <v>4884</v>
      </c>
      <c r="EX10" s="352">
        <v>4876</v>
      </c>
      <c r="EY10" s="352">
        <v>4902</v>
      </c>
      <c r="EZ10" s="352">
        <v>4907</v>
      </c>
      <c r="FA10" s="352">
        <v>4928</v>
      </c>
      <c r="FB10" s="352">
        <v>4942</v>
      </c>
      <c r="FC10" s="352">
        <v>4958</v>
      </c>
      <c r="FD10" s="352">
        <v>4966</v>
      </c>
      <c r="FE10" s="352">
        <v>4985</v>
      </c>
      <c r="FF10" s="352">
        <v>5001</v>
      </c>
      <c r="FG10" s="352">
        <v>4993</v>
      </c>
      <c r="FH10" s="352">
        <v>4999</v>
      </c>
      <c r="FI10" s="352">
        <v>5001</v>
      </c>
      <c r="FJ10" s="352">
        <v>4999</v>
      </c>
      <c r="FK10" s="352">
        <v>4999</v>
      </c>
      <c r="FL10" s="352">
        <v>4994</v>
      </c>
      <c r="FM10" s="352">
        <v>4997</v>
      </c>
      <c r="FN10" s="352">
        <v>4996</v>
      </c>
      <c r="FO10" s="352">
        <v>4998</v>
      </c>
      <c r="FP10" s="352">
        <v>5006</v>
      </c>
      <c r="FQ10" s="352">
        <v>5015</v>
      </c>
      <c r="FR10" s="352">
        <v>5009</v>
      </c>
      <c r="FS10" s="352">
        <v>5007</v>
      </c>
      <c r="FT10" s="352">
        <v>5006</v>
      </c>
      <c r="FU10" s="352">
        <v>5016</v>
      </c>
      <c r="FV10" s="352">
        <v>5022</v>
      </c>
      <c r="FW10" s="352">
        <v>5035</v>
      </c>
      <c r="FX10" s="352">
        <v>5038</v>
      </c>
      <c r="FY10" s="352">
        <v>5043</v>
      </c>
      <c r="FZ10" s="352">
        <v>5050</v>
      </c>
      <c r="GA10" s="352">
        <v>5072</v>
      </c>
      <c r="GB10" s="352">
        <v>5094</v>
      </c>
      <c r="GC10" s="352">
        <v>5168</v>
      </c>
      <c r="GD10" s="352">
        <v>5191</v>
      </c>
      <c r="GE10" s="352">
        <v>5311</v>
      </c>
      <c r="GF10" s="352">
        <v>5339</v>
      </c>
      <c r="GG10" s="352">
        <v>5348</v>
      </c>
      <c r="GH10" s="352">
        <v>5353</v>
      </c>
      <c r="GI10" s="352">
        <v>5371</v>
      </c>
      <c r="GJ10" s="352">
        <v>5368</v>
      </c>
      <c r="GK10" s="352">
        <v>5376</v>
      </c>
      <c r="GL10" s="352">
        <v>5376</v>
      </c>
      <c r="GM10" s="352">
        <v>5378</v>
      </c>
      <c r="GN10" s="352">
        <v>5380</v>
      </c>
      <c r="GO10" s="352">
        <v>5502</v>
      </c>
      <c r="GP10" s="352">
        <v>5525</v>
      </c>
      <c r="GQ10" s="352">
        <v>5523</v>
      </c>
      <c r="GR10" s="352">
        <v>5526</v>
      </c>
      <c r="GS10" s="352">
        <v>5534</v>
      </c>
      <c r="GT10" s="352">
        <v>5535</v>
      </c>
      <c r="GU10" s="352">
        <v>5542</v>
      </c>
      <c r="GV10" s="352">
        <v>5534</v>
      </c>
      <c r="GW10" s="352">
        <v>5543</v>
      </c>
      <c r="GX10" s="352">
        <v>5539</v>
      </c>
      <c r="GY10" s="352">
        <v>5541</v>
      </c>
      <c r="GZ10" s="352">
        <v>5540</v>
      </c>
      <c r="HA10" s="352">
        <v>5726</v>
      </c>
      <c r="HB10" s="352">
        <v>5746</v>
      </c>
      <c r="HC10" s="352">
        <v>5746</v>
      </c>
      <c r="HD10" s="352">
        <v>5732</v>
      </c>
      <c r="HE10" s="352">
        <v>5865</v>
      </c>
      <c r="HF10" s="352">
        <v>5868</v>
      </c>
      <c r="HG10" s="352">
        <v>5882</v>
      </c>
      <c r="HH10" s="352">
        <v>5881</v>
      </c>
      <c r="HI10" s="352">
        <v>5879</v>
      </c>
      <c r="HJ10" s="352">
        <v>5959</v>
      </c>
      <c r="HK10" s="352">
        <v>5973</v>
      </c>
      <c r="HL10" s="352">
        <v>5974</v>
      </c>
      <c r="HM10" s="352">
        <v>6005</v>
      </c>
      <c r="HN10" s="352">
        <v>6049</v>
      </c>
      <c r="HO10" s="352">
        <v>6109</v>
      </c>
    </row>
    <row r="11" spans="1:226" s="10" customFormat="1" ht="12.75" customHeight="1" x14ac:dyDescent="0.25">
      <c r="A11" s="341" t="s">
        <v>549</v>
      </c>
      <c r="B11" s="341" t="s">
        <v>549</v>
      </c>
      <c r="C11" s="352">
        <v>0</v>
      </c>
      <c r="D11" s="352">
        <v>0</v>
      </c>
      <c r="E11" s="352">
        <v>0</v>
      </c>
      <c r="F11" s="352">
        <v>0</v>
      </c>
      <c r="G11" s="352">
        <v>0</v>
      </c>
      <c r="H11" s="352">
        <v>0</v>
      </c>
      <c r="I11" s="352">
        <v>0</v>
      </c>
      <c r="J11" s="352">
        <v>0</v>
      </c>
      <c r="K11" s="352">
        <v>0</v>
      </c>
      <c r="L11" s="352">
        <v>0</v>
      </c>
      <c r="M11" s="352">
        <v>0</v>
      </c>
      <c r="N11" s="352">
        <v>0</v>
      </c>
      <c r="O11" s="352">
        <v>0</v>
      </c>
      <c r="P11" s="352">
        <v>0</v>
      </c>
      <c r="Q11" s="352">
        <v>0</v>
      </c>
      <c r="R11" s="352">
        <v>0</v>
      </c>
      <c r="S11" s="352">
        <v>0</v>
      </c>
      <c r="T11" s="353">
        <v>0</v>
      </c>
      <c r="U11" s="352">
        <v>0</v>
      </c>
      <c r="V11" s="352">
        <v>0</v>
      </c>
      <c r="W11" s="353">
        <v>0</v>
      </c>
      <c r="X11" s="353">
        <v>0</v>
      </c>
      <c r="Y11" s="352">
        <v>0</v>
      </c>
      <c r="Z11" s="352">
        <v>0</v>
      </c>
      <c r="AA11" s="352">
        <v>29</v>
      </c>
      <c r="AB11" s="352">
        <v>100</v>
      </c>
      <c r="AC11" s="352">
        <v>187</v>
      </c>
      <c r="AD11" s="352">
        <v>268</v>
      </c>
      <c r="AE11" s="352">
        <v>373</v>
      </c>
      <c r="AF11" s="352">
        <v>403</v>
      </c>
      <c r="AG11" s="352">
        <v>607</v>
      </c>
      <c r="AH11" s="352">
        <v>633</v>
      </c>
      <c r="AI11" s="352">
        <v>846</v>
      </c>
      <c r="AJ11" s="352">
        <v>911</v>
      </c>
      <c r="AK11" s="352">
        <v>978</v>
      </c>
      <c r="AL11" s="352">
        <v>1055</v>
      </c>
      <c r="AM11" s="352">
        <v>1104</v>
      </c>
      <c r="AN11" s="352">
        <v>1175</v>
      </c>
      <c r="AO11" s="352">
        <v>1224</v>
      </c>
      <c r="AP11" s="352">
        <v>1329</v>
      </c>
      <c r="AQ11" s="352">
        <v>1449</v>
      </c>
      <c r="AR11" s="352">
        <v>1526</v>
      </c>
      <c r="AS11" s="352">
        <v>1728</v>
      </c>
      <c r="AT11" s="352">
        <v>1927</v>
      </c>
      <c r="AU11" s="352">
        <v>2184</v>
      </c>
      <c r="AV11" s="352">
        <v>2357</v>
      </c>
      <c r="AW11" s="352">
        <v>2518</v>
      </c>
      <c r="AX11" s="352">
        <v>2727</v>
      </c>
      <c r="AY11" s="352">
        <v>3004</v>
      </c>
      <c r="AZ11" s="352">
        <v>3202</v>
      </c>
      <c r="BA11" s="352">
        <v>3357</v>
      </c>
      <c r="BB11" s="352">
        <v>3604</v>
      </c>
      <c r="BC11" s="352">
        <v>3898</v>
      </c>
      <c r="BD11" s="352">
        <v>4143</v>
      </c>
      <c r="BE11" s="352">
        <v>4553</v>
      </c>
      <c r="BF11" s="352">
        <v>4817</v>
      </c>
      <c r="BG11" s="352">
        <v>5063</v>
      </c>
      <c r="BH11" s="352">
        <v>5281</v>
      </c>
      <c r="BI11" s="352">
        <v>5550</v>
      </c>
      <c r="BJ11" s="352">
        <v>5817</v>
      </c>
      <c r="BK11" s="352">
        <v>5957</v>
      </c>
      <c r="BL11" s="352">
        <v>6118</v>
      </c>
      <c r="BM11" s="352">
        <v>6241</v>
      </c>
      <c r="BN11" s="352">
        <v>6339</v>
      </c>
      <c r="BO11" s="352">
        <v>6525</v>
      </c>
      <c r="BP11" s="352">
        <v>6624</v>
      </c>
      <c r="BQ11" s="352">
        <v>6704</v>
      </c>
      <c r="BR11" s="352">
        <v>6800</v>
      </c>
      <c r="BS11" s="352">
        <v>6875</v>
      </c>
      <c r="BT11" s="352">
        <v>6985</v>
      </c>
      <c r="BU11" s="352">
        <v>7106</v>
      </c>
      <c r="BV11" s="352">
        <v>7297</v>
      </c>
      <c r="BW11" s="352">
        <v>7407</v>
      </c>
      <c r="BX11" s="352">
        <v>7630</v>
      </c>
      <c r="BY11" s="352">
        <v>7706</v>
      </c>
      <c r="BZ11" s="352">
        <v>7810</v>
      </c>
      <c r="CA11" s="352">
        <v>7922</v>
      </c>
      <c r="CB11" s="352">
        <v>8050</v>
      </c>
      <c r="CC11" s="352">
        <v>8113</v>
      </c>
      <c r="CD11" s="352">
        <v>8168</v>
      </c>
      <c r="CE11" s="352">
        <v>8203</v>
      </c>
      <c r="CF11" s="352">
        <v>8249</v>
      </c>
      <c r="CG11" s="352">
        <v>8295</v>
      </c>
      <c r="CH11" s="352">
        <v>8372</v>
      </c>
      <c r="CI11" s="352">
        <v>8377</v>
      </c>
      <c r="CJ11" s="352">
        <v>9199</v>
      </c>
      <c r="CK11" s="352">
        <v>9204</v>
      </c>
      <c r="CL11" s="352">
        <v>9298</v>
      </c>
      <c r="CM11" s="352">
        <v>9421</v>
      </c>
      <c r="CN11" s="352">
        <v>9423</v>
      </c>
      <c r="CO11" s="352">
        <v>9435</v>
      </c>
      <c r="CP11" s="352">
        <v>9631</v>
      </c>
      <c r="CQ11" s="352">
        <v>9667</v>
      </c>
      <c r="CR11" s="352">
        <v>9675</v>
      </c>
      <c r="CS11" s="352">
        <v>9748</v>
      </c>
      <c r="CT11" s="352">
        <v>9884</v>
      </c>
      <c r="CU11" s="352">
        <v>9991</v>
      </c>
      <c r="CV11" s="352">
        <v>10076</v>
      </c>
      <c r="CW11" s="352">
        <v>10246</v>
      </c>
      <c r="CX11" s="352">
        <v>10549</v>
      </c>
      <c r="CY11" s="352">
        <v>13111</v>
      </c>
      <c r="CZ11" s="352">
        <v>13200</v>
      </c>
      <c r="DA11" s="352">
        <v>13276</v>
      </c>
      <c r="DB11" s="352">
        <v>13305</v>
      </c>
      <c r="DC11" s="352">
        <v>13384</v>
      </c>
      <c r="DD11" s="352">
        <v>14281</v>
      </c>
      <c r="DE11" s="352">
        <v>14366</v>
      </c>
      <c r="DF11" s="352">
        <v>14266</v>
      </c>
      <c r="DG11" s="352">
        <v>14345</v>
      </c>
      <c r="DH11" s="352">
        <v>14384</v>
      </c>
      <c r="DI11" s="352">
        <v>14401</v>
      </c>
      <c r="DJ11" s="352">
        <v>14439</v>
      </c>
      <c r="DK11" s="352">
        <v>14498</v>
      </c>
      <c r="DL11" s="352">
        <v>14324</v>
      </c>
      <c r="DM11" s="352">
        <v>14372</v>
      </c>
      <c r="DN11" s="352">
        <v>14393</v>
      </c>
      <c r="DO11" s="352">
        <v>14432</v>
      </c>
      <c r="DP11" s="352">
        <v>15338</v>
      </c>
      <c r="DQ11" s="352">
        <v>15387</v>
      </c>
      <c r="DR11" s="352">
        <v>15424</v>
      </c>
      <c r="DS11" s="352">
        <v>15475</v>
      </c>
      <c r="DT11" s="352">
        <v>15587</v>
      </c>
      <c r="DU11" s="352">
        <v>15663</v>
      </c>
      <c r="DV11" s="352">
        <v>15709</v>
      </c>
      <c r="DW11" s="352">
        <v>15780</v>
      </c>
      <c r="DX11" s="352">
        <v>15805</v>
      </c>
      <c r="DY11" s="352">
        <v>15812</v>
      </c>
      <c r="DZ11" s="352">
        <v>15812</v>
      </c>
      <c r="EA11" s="352">
        <v>15870</v>
      </c>
      <c r="EB11" s="352">
        <v>15925</v>
      </c>
      <c r="EC11" s="352">
        <v>15969</v>
      </c>
      <c r="ED11" s="352">
        <v>16055</v>
      </c>
      <c r="EE11" s="352">
        <v>16126</v>
      </c>
      <c r="EF11" s="352">
        <v>16079</v>
      </c>
      <c r="EG11" s="352">
        <v>16130</v>
      </c>
      <c r="EH11" s="352">
        <v>16198</v>
      </c>
      <c r="EI11" s="352">
        <v>16313</v>
      </c>
      <c r="EJ11" s="352">
        <v>16384</v>
      </c>
      <c r="EK11" s="352">
        <v>16974</v>
      </c>
      <c r="EL11" s="352">
        <v>16991</v>
      </c>
      <c r="EM11" s="352">
        <v>17040</v>
      </c>
      <c r="EN11" s="352">
        <v>17111</v>
      </c>
      <c r="EO11" s="352">
        <v>17156</v>
      </c>
      <c r="EP11" s="352">
        <v>17812</v>
      </c>
      <c r="EQ11" s="352">
        <v>17854</v>
      </c>
      <c r="ER11" s="352">
        <v>17924</v>
      </c>
      <c r="ES11" s="352">
        <v>18006</v>
      </c>
      <c r="ET11" s="352">
        <v>18229</v>
      </c>
      <c r="EU11" s="352">
        <v>18405</v>
      </c>
      <c r="EV11" s="352">
        <v>18639</v>
      </c>
      <c r="EW11" s="352">
        <v>18756</v>
      </c>
      <c r="EX11" s="352">
        <v>18794</v>
      </c>
      <c r="EY11" s="352">
        <v>18843</v>
      </c>
      <c r="EZ11" s="352">
        <v>18890</v>
      </c>
      <c r="FA11" s="352">
        <v>18921</v>
      </c>
      <c r="FB11" s="352">
        <v>19131</v>
      </c>
      <c r="FC11" s="352">
        <v>19197</v>
      </c>
      <c r="FD11" s="352">
        <v>19287</v>
      </c>
      <c r="FE11" s="352">
        <v>19374</v>
      </c>
      <c r="FF11" s="352">
        <v>19481</v>
      </c>
      <c r="FG11" s="352">
        <v>19531</v>
      </c>
      <c r="FH11" s="352">
        <v>19594</v>
      </c>
      <c r="FI11" s="352">
        <v>19616</v>
      </c>
      <c r="FJ11" s="352">
        <v>19697</v>
      </c>
      <c r="FK11" s="352">
        <v>19754</v>
      </c>
      <c r="FL11" s="352">
        <v>19895</v>
      </c>
      <c r="FM11" s="352">
        <v>19938</v>
      </c>
      <c r="FN11" s="352">
        <v>20001</v>
      </c>
      <c r="FO11" s="352">
        <v>20062</v>
      </c>
      <c r="FP11" s="352">
        <v>20095</v>
      </c>
      <c r="FQ11" s="352">
        <v>20168</v>
      </c>
      <c r="FR11" s="352">
        <v>20255</v>
      </c>
      <c r="FS11" s="352">
        <v>20343</v>
      </c>
      <c r="FT11" s="352">
        <v>20433</v>
      </c>
      <c r="FU11" s="352">
        <v>20535</v>
      </c>
      <c r="FV11" s="352">
        <v>20698</v>
      </c>
      <c r="FW11" s="352">
        <v>20763</v>
      </c>
      <c r="FX11" s="352">
        <v>20869</v>
      </c>
      <c r="FY11" s="352">
        <v>20944</v>
      </c>
      <c r="FZ11" s="352">
        <v>21038</v>
      </c>
      <c r="GA11" s="352">
        <v>21127</v>
      </c>
      <c r="GB11" s="352">
        <v>21224</v>
      </c>
      <c r="GC11" s="352">
        <v>21319</v>
      </c>
      <c r="GD11" s="352">
        <v>21413</v>
      </c>
      <c r="GE11" s="352">
        <v>21489</v>
      </c>
      <c r="GF11" s="352">
        <v>21591</v>
      </c>
      <c r="GG11" s="352">
        <v>21595</v>
      </c>
      <c r="GH11" s="352">
        <v>21620</v>
      </c>
      <c r="GI11" s="352">
        <v>21632</v>
      </c>
      <c r="GJ11" s="352">
        <v>21654</v>
      </c>
      <c r="GK11" s="352">
        <v>21698</v>
      </c>
      <c r="GL11" s="352">
        <v>21735</v>
      </c>
      <c r="GM11" s="352">
        <v>21775</v>
      </c>
      <c r="GN11" s="352">
        <v>21835</v>
      </c>
      <c r="GO11" s="352">
        <v>21859</v>
      </c>
      <c r="GP11" s="352">
        <v>21923</v>
      </c>
      <c r="GQ11" s="352">
        <v>22146</v>
      </c>
      <c r="GR11" s="352">
        <v>22200</v>
      </c>
      <c r="GS11" s="352">
        <v>22321</v>
      </c>
      <c r="GT11" s="352">
        <v>22455</v>
      </c>
      <c r="GU11" s="352">
        <v>22509</v>
      </c>
      <c r="GV11" s="352">
        <v>22602</v>
      </c>
      <c r="GW11" s="352">
        <v>22728</v>
      </c>
      <c r="GX11" s="352">
        <v>22898</v>
      </c>
      <c r="GY11" s="352">
        <v>23037</v>
      </c>
      <c r="GZ11" s="352">
        <v>23132</v>
      </c>
      <c r="HA11" s="352">
        <v>23184</v>
      </c>
      <c r="HB11" s="352">
        <v>23266</v>
      </c>
      <c r="HC11" s="352">
        <v>23478</v>
      </c>
      <c r="HD11" s="352">
        <v>23585</v>
      </c>
      <c r="HE11" s="352">
        <v>23703</v>
      </c>
      <c r="HF11" s="352">
        <v>23781</v>
      </c>
      <c r="HG11" s="352">
        <v>23851</v>
      </c>
      <c r="HH11" s="352">
        <v>23917</v>
      </c>
      <c r="HI11" s="352">
        <v>23979</v>
      </c>
      <c r="HJ11" s="352">
        <v>24065</v>
      </c>
      <c r="HK11" s="352">
        <v>24133</v>
      </c>
      <c r="HL11" s="352">
        <v>24172</v>
      </c>
      <c r="HM11" s="352">
        <v>24210</v>
      </c>
      <c r="HN11" s="352">
        <v>24018</v>
      </c>
      <c r="HO11" s="352">
        <v>24124</v>
      </c>
      <c r="HP11" s="268"/>
    </row>
    <row r="12" spans="1:226" s="10" customFormat="1" ht="12.75" customHeight="1" x14ac:dyDescent="0.25">
      <c r="A12" s="341" t="s">
        <v>601</v>
      </c>
      <c r="B12" s="341" t="s">
        <v>601</v>
      </c>
      <c r="C12" s="352">
        <v>0</v>
      </c>
      <c r="D12" s="352">
        <v>0</v>
      </c>
      <c r="E12" s="352">
        <v>0</v>
      </c>
      <c r="F12" s="352">
        <v>0</v>
      </c>
      <c r="G12" s="352">
        <v>0</v>
      </c>
      <c r="H12" s="352">
        <v>0</v>
      </c>
      <c r="I12" s="352">
        <v>0</v>
      </c>
      <c r="J12" s="352">
        <v>0</v>
      </c>
      <c r="K12" s="352">
        <v>0</v>
      </c>
      <c r="L12" s="352">
        <v>0</v>
      </c>
      <c r="M12" s="352">
        <v>0</v>
      </c>
      <c r="N12" s="352">
        <v>0</v>
      </c>
      <c r="O12" s="352">
        <v>0</v>
      </c>
      <c r="P12" s="352">
        <v>0</v>
      </c>
      <c r="Q12" s="352">
        <v>0</v>
      </c>
      <c r="R12" s="352">
        <v>0</v>
      </c>
      <c r="S12" s="352">
        <v>0</v>
      </c>
      <c r="T12" s="352">
        <v>0</v>
      </c>
      <c r="U12" s="352">
        <v>0</v>
      </c>
      <c r="V12" s="352">
        <v>0</v>
      </c>
      <c r="W12" s="352">
        <v>0</v>
      </c>
      <c r="X12" s="352">
        <v>0</v>
      </c>
      <c r="Y12" s="352">
        <v>0</v>
      </c>
      <c r="Z12" s="352">
        <v>0</v>
      </c>
      <c r="AA12" s="352">
        <v>0</v>
      </c>
      <c r="AB12" s="352">
        <v>0</v>
      </c>
      <c r="AC12" s="352">
        <v>0</v>
      </c>
      <c r="AD12" s="352">
        <v>0</v>
      </c>
      <c r="AE12" s="352">
        <v>0</v>
      </c>
      <c r="AF12" s="352">
        <v>0</v>
      </c>
      <c r="AG12" s="352">
        <v>0</v>
      </c>
      <c r="AH12" s="352">
        <v>0</v>
      </c>
      <c r="AI12" s="352">
        <v>0</v>
      </c>
      <c r="AJ12" s="352">
        <v>0</v>
      </c>
      <c r="AK12" s="352">
        <v>0</v>
      </c>
      <c r="AL12" s="352">
        <v>0</v>
      </c>
      <c r="AM12" s="352">
        <v>0</v>
      </c>
      <c r="AN12" s="352">
        <v>0</v>
      </c>
      <c r="AO12" s="352">
        <v>0</v>
      </c>
      <c r="AP12" s="352">
        <v>0</v>
      </c>
      <c r="AQ12" s="352">
        <v>0</v>
      </c>
      <c r="AR12" s="352">
        <v>0</v>
      </c>
      <c r="AS12" s="352">
        <v>0</v>
      </c>
      <c r="AT12" s="352">
        <v>0</v>
      </c>
      <c r="AU12" s="352">
        <v>0</v>
      </c>
      <c r="AV12" s="352">
        <v>0</v>
      </c>
      <c r="AW12" s="352">
        <v>0</v>
      </c>
      <c r="AX12" s="352">
        <v>0</v>
      </c>
      <c r="AY12" s="352">
        <v>0</v>
      </c>
      <c r="AZ12" s="352">
        <v>0</v>
      </c>
      <c r="BA12" s="352">
        <v>0</v>
      </c>
      <c r="BB12" s="352">
        <v>0</v>
      </c>
      <c r="BC12" s="352">
        <v>0</v>
      </c>
      <c r="BD12" s="352">
        <v>0</v>
      </c>
      <c r="BE12" s="352">
        <v>0</v>
      </c>
      <c r="BF12" s="352">
        <v>0</v>
      </c>
      <c r="BG12" s="352">
        <v>0</v>
      </c>
      <c r="BH12" s="352">
        <v>0</v>
      </c>
      <c r="BI12" s="352">
        <v>0</v>
      </c>
      <c r="BJ12" s="352">
        <v>0</v>
      </c>
      <c r="BK12" s="352">
        <v>0</v>
      </c>
      <c r="BL12" s="352">
        <v>0</v>
      </c>
      <c r="BM12" s="352">
        <v>0</v>
      </c>
      <c r="BN12" s="352">
        <v>0</v>
      </c>
      <c r="BO12" s="352">
        <v>0</v>
      </c>
      <c r="BP12" s="352">
        <v>0</v>
      </c>
      <c r="BQ12" s="352">
        <v>0</v>
      </c>
      <c r="BR12" s="352">
        <v>0</v>
      </c>
      <c r="BS12" s="352">
        <v>0</v>
      </c>
      <c r="BT12" s="352">
        <v>0</v>
      </c>
      <c r="BU12" s="352">
        <v>0</v>
      </c>
      <c r="BV12" s="352">
        <v>0</v>
      </c>
      <c r="BW12" s="352">
        <v>0</v>
      </c>
      <c r="BX12" s="352">
        <v>0</v>
      </c>
      <c r="BY12" s="352">
        <v>0</v>
      </c>
      <c r="BZ12" s="352">
        <v>0</v>
      </c>
      <c r="CA12" s="352">
        <v>0</v>
      </c>
      <c r="CB12" s="352">
        <v>0</v>
      </c>
      <c r="CC12" s="352">
        <v>0</v>
      </c>
      <c r="CD12" s="352">
        <v>0</v>
      </c>
      <c r="CE12" s="352">
        <v>0</v>
      </c>
      <c r="CF12" s="352">
        <v>0</v>
      </c>
      <c r="CG12" s="352">
        <v>0</v>
      </c>
      <c r="CH12" s="352">
        <v>0</v>
      </c>
      <c r="CI12" s="352">
        <v>0</v>
      </c>
      <c r="CJ12" s="352">
        <v>0</v>
      </c>
      <c r="CK12" s="352">
        <v>0</v>
      </c>
      <c r="CL12" s="352">
        <v>0</v>
      </c>
      <c r="CM12" s="352">
        <v>0</v>
      </c>
      <c r="CN12" s="352">
        <v>0</v>
      </c>
      <c r="CO12" s="352">
        <v>0</v>
      </c>
      <c r="CP12" s="352">
        <v>0</v>
      </c>
      <c r="CQ12" s="352">
        <v>0</v>
      </c>
      <c r="CR12" s="352">
        <v>0</v>
      </c>
      <c r="CS12" s="352">
        <v>0</v>
      </c>
      <c r="CT12" s="352">
        <v>0</v>
      </c>
      <c r="CU12" s="352">
        <v>0</v>
      </c>
      <c r="CV12" s="352">
        <v>0</v>
      </c>
      <c r="CW12" s="352">
        <v>0</v>
      </c>
      <c r="CX12" s="352">
        <v>0</v>
      </c>
      <c r="CY12" s="352">
        <v>0</v>
      </c>
      <c r="CZ12" s="352">
        <v>0</v>
      </c>
      <c r="DA12" s="352">
        <v>0</v>
      </c>
      <c r="DB12" s="352">
        <v>0</v>
      </c>
      <c r="DC12" s="352">
        <v>41</v>
      </c>
      <c r="DD12" s="352">
        <v>65</v>
      </c>
      <c r="DE12" s="352">
        <v>115</v>
      </c>
      <c r="DF12" s="352">
        <v>186</v>
      </c>
      <c r="DG12" s="352">
        <v>232</v>
      </c>
      <c r="DH12" s="352">
        <v>267</v>
      </c>
      <c r="DI12" s="352">
        <v>410</v>
      </c>
      <c r="DJ12" s="352">
        <v>493</v>
      </c>
      <c r="DK12" s="352">
        <v>624</v>
      </c>
      <c r="DL12" s="352">
        <v>791</v>
      </c>
      <c r="DM12" s="352">
        <v>887</v>
      </c>
      <c r="DN12" s="352">
        <v>988</v>
      </c>
      <c r="DO12" s="352">
        <v>1058</v>
      </c>
      <c r="DP12" s="352">
        <v>1129</v>
      </c>
      <c r="DQ12" s="352">
        <v>1226</v>
      </c>
      <c r="DR12" s="352">
        <v>1284</v>
      </c>
      <c r="DS12" s="352">
        <v>1365</v>
      </c>
      <c r="DT12" s="352">
        <v>1488</v>
      </c>
      <c r="DU12" s="352">
        <v>1604</v>
      </c>
      <c r="DV12" s="352">
        <v>1697</v>
      </c>
      <c r="DW12" s="352">
        <v>1796</v>
      </c>
      <c r="DX12" s="352">
        <v>1904</v>
      </c>
      <c r="DY12" s="352">
        <v>2056</v>
      </c>
      <c r="DZ12" s="352">
        <v>2145</v>
      </c>
      <c r="EA12" s="352">
        <v>2223</v>
      </c>
      <c r="EB12" s="352">
        <v>2328</v>
      </c>
      <c r="EC12" s="352">
        <v>2407</v>
      </c>
      <c r="ED12" s="352">
        <v>2435</v>
      </c>
      <c r="EE12" s="352">
        <v>2511</v>
      </c>
      <c r="EF12" s="352">
        <v>2549</v>
      </c>
      <c r="EG12" s="352">
        <v>2578</v>
      </c>
      <c r="EH12" s="352">
        <v>2633</v>
      </c>
      <c r="EI12" s="352">
        <v>2701</v>
      </c>
      <c r="EJ12" s="352">
        <v>2741</v>
      </c>
      <c r="EK12" s="352">
        <v>2787</v>
      </c>
      <c r="EL12" s="352">
        <v>2827</v>
      </c>
      <c r="EM12" s="352">
        <v>2882</v>
      </c>
      <c r="EN12" s="352">
        <v>2985</v>
      </c>
      <c r="EO12" s="352">
        <v>3066</v>
      </c>
      <c r="EP12" s="352">
        <v>3144</v>
      </c>
      <c r="EQ12" s="352">
        <v>3234</v>
      </c>
      <c r="ER12" s="352">
        <v>3328</v>
      </c>
      <c r="ES12" s="352">
        <v>3389</v>
      </c>
      <c r="ET12" s="352">
        <v>3484</v>
      </c>
      <c r="EU12" s="352">
        <v>3609</v>
      </c>
      <c r="EV12" s="352">
        <v>3713</v>
      </c>
      <c r="EW12" s="352">
        <v>3838</v>
      </c>
      <c r="EX12" s="352">
        <v>3991</v>
      </c>
      <c r="EY12" s="352">
        <v>4095</v>
      </c>
      <c r="EZ12" s="352">
        <v>4165</v>
      </c>
      <c r="FA12" s="352">
        <v>4256</v>
      </c>
      <c r="FB12" s="352">
        <v>4316</v>
      </c>
      <c r="FC12" s="352">
        <v>4354</v>
      </c>
      <c r="FD12" s="352">
        <v>4464</v>
      </c>
      <c r="FE12" s="352">
        <v>4483</v>
      </c>
      <c r="FF12" s="352">
        <v>4505</v>
      </c>
      <c r="FG12" s="352">
        <v>4517</v>
      </c>
      <c r="FH12" s="352">
        <v>4514</v>
      </c>
      <c r="FI12" s="352">
        <v>4520</v>
      </c>
      <c r="FJ12" s="352">
        <v>4546</v>
      </c>
      <c r="FK12" s="352">
        <v>4555</v>
      </c>
      <c r="FL12" s="352">
        <v>4570</v>
      </c>
      <c r="FM12" s="352">
        <v>4597</v>
      </c>
      <c r="FN12" s="352">
        <v>4604</v>
      </c>
      <c r="FO12" s="352">
        <v>4614</v>
      </c>
      <c r="FP12" s="352">
        <v>4630</v>
      </c>
      <c r="FQ12" s="352">
        <v>4633</v>
      </c>
      <c r="FR12" s="352">
        <v>4666</v>
      </c>
      <c r="FS12" s="352">
        <v>4721</v>
      </c>
      <c r="FT12" s="352">
        <v>4887</v>
      </c>
      <c r="FU12" s="352">
        <v>5005</v>
      </c>
      <c r="FV12" s="352">
        <v>5234</v>
      </c>
      <c r="FW12" s="352">
        <v>5311</v>
      </c>
      <c r="FX12" s="352">
        <v>5372</v>
      </c>
      <c r="FY12" s="352">
        <v>5415</v>
      </c>
      <c r="FZ12" s="352">
        <v>5463</v>
      </c>
      <c r="GA12" s="352">
        <v>5510</v>
      </c>
      <c r="GB12" s="352">
        <v>5553</v>
      </c>
      <c r="GC12" s="352">
        <v>5600</v>
      </c>
      <c r="GD12" s="352">
        <v>5660</v>
      </c>
      <c r="GE12" s="352">
        <v>5756</v>
      </c>
      <c r="GF12" s="352">
        <v>5800</v>
      </c>
      <c r="GG12" s="352">
        <v>5858</v>
      </c>
      <c r="GH12" s="352">
        <v>5916</v>
      </c>
      <c r="GI12" s="352">
        <v>5964</v>
      </c>
      <c r="GJ12" s="352">
        <v>6005</v>
      </c>
      <c r="GK12" s="352">
        <v>6046</v>
      </c>
      <c r="GL12" s="352">
        <v>6102</v>
      </c>
      <c r="GM12" s="352">
        <v>6143</v>
      </c>
      <c r="GN12" s="352">
        <v>6192</v>
      </c>
      <c r="GO12" s="352">
        <v>6746</v>
      </c>
      <c r="GP12" s="352">
        <v>6818</v>
      </c>
      <c r="GQ12" s="352">
        <v>6881</v>
      </c>
      <c r="GR12" s="352">
        <v>6924</v>
      </c>
      <c r="GS12" s="352">
        <v>6935</v>
      </c>
      <c r="GT12" s="352">
        <v>6971</v>
      </c>
      <c r="GU12" s="352">
        <v>6990</v>
      </c>
      <c r="GV12" s="352">
        <v>7026</v>
      </c>
      <c r="GW12" s="352">
        <v>7059</v>
      </c>
      <c r="GX12" s="352">
        <v>7093</v>
      </c>
      <c r="GY12" s="352">
        <v>7252</v>
      </c>
      <c r="GZ12" s="352">
        <v>7347</v>
      </c>
      <c r="HA12" s="352">
        <v>7401</v>
      </c>
      <c r="HB12" s="352">
        <v>7485</v>
      </c>
      <c r="HC12" s="352">
        <v>7540</v>
      </c>
      <c r="HD12" s="352">
        <v>7610</v>
      </c>
      <c r="HE12" s="352">
        <v>7679</v>
      </c>
      <c r="HF12" s="352">
        <v>7744</v>
      </c>
      <c r="HG12" s="352">
        <v>7814</v>
      </c>
      <c r="HH12" s="352">
        <v>7858</v>
      </c>
      <c r="HI12" s="352">
        <v>7912</v>
      </c>
      <c r="HJ12" s="352">
        <v>8007</v>
      </c>
      <c r="HK12" s="352">
        <v>8093</v>
      </c>
      <c r="HL12" s="352">
        <v>8191</v>
      </c>
      <c r="HM12" s="352">
        <v>8307</v>
      </c>
      <c r="HN12" s="352">
        <v>8379</v>
      </c>
      <c r="HO12" s="352">
        <v>8443</v>
      </c>
      <c r="HR12" s="268"/>
    </row>
    <row r="13" spans="1:226" s="10" customFormat="1" ht="12.75" hidden="1" customHeight="1" outlineLevel="1" x14ac:dyDescent="0.25">
      <c r="A13" s="342" t="s">
        <v>314</v>
      </c>
      <c r="B13" s="342" t="s">
        <v>314</v>
      </c>
      <c r="C13" s="361">
        <v>0</v>
      </c>
      <c r="D13" s="361">
        <v>0</v>
      </c>
      <c r="E13" s="361">
        <v>0</v>
      </c>
      <c r="F13" s="361">
        <v>0</v>
      </c>
      <c r="G13" s="361">
        <v>0</v>
      </c>
      <c r="H13" s="361">
        <v>0</v>
      </c>
      <c r="I13" s="361">
        <v>0</v>
      </c>
      <c r="J13" s="361">
        <v>0</v>
      </c>
      <c r="K13" s="361">
        <v>0</v>
      </c>
      <c r="L13" s="361">
        <v>0</v>
      </c>
      <c r="M13" s="361">
        <v>0</v>
      </c>
      <c r="N13" s="361">
        <v>0</v>
      </c>
      <c r="O13" s="361">
        <v>0</v>
      </c>
      <c r="P13" s="361">
        <v>0</v>
      </c>
      <c r="Q13" s="361">
        <v>0</v>
      </c>
      <c r="R13" s="361">
        <v>0</v>
      </c>
      <c r="S13" s="361">
        <v>0</v>
      </c>
      <c r="T13" s="362">
        <v>0</v>
      </c>
      <c r="U13" s="361">
        <v>0</v>
      </c>
      <c r="V13" s="361">
        <v>0</v>
      </c>
      <c r="W13" s="362">
        <v>0</v>
      </c>
      <c r="X13" s="362">
        <v>0</v>
      </c>
      <c r="Y13" s="361">
        <v>0</v>
      </c>
      <c r="Z13" s="361">
        <v>0</v>
      </c>
      <c r="AA13" s="361" t="s">
        <v>92</v>
      </c>
      <c r="AB13" s="361">
        <v>73</v>
      </c>
      <c r="AC13" s="361">
        <v>127</v>
      </c>
      <c r="AD13" s="361">
        <v>157</v>
      </c>
      <c r="AE13" s="361">
        <v>189</v>
      </c>
      <c r="AF13" s="361">
        <v>194</v>
      </c>
      <c r="AG13" s="361">
        <v>285</v>
      </c>
      <c r="AH13" s="361">
        <v>326</v>
      </c>
      <c r="AI13" s="361">
        <v>524</v>
      </c>
      <c r="AJ13" s="361">
        <v>568</v>
      </c>
      <c r="AK13" s="361">
        <v>635</v>
      </c>
      <c r="AL13" s="361">
        <v>705</v>
      </c>
      <c r="AM13" s="361">
        <v>759</v>
      </c>
      <c r="AN13" s="361">
        <v>833</v>
      </c>
      <c r="AO13" s="361">
        <v>877</v>
      </c>
      <c r="AP13" s="361">
        <v>955</v>
      </c>
      <c r="AQ13" s="361">
        <v>1040</v>
      </c>
      <c r="AR13" s="361">
        <v>1151</v>
      </c>
      <c r="AS13" s="361">
        <v>1422</v>
      </c>
      <c r="AT13" s="361">
        <v>1659</v>
      </c>
      <c r="AU13" s="361">
        <v>1908</v>
      </c>
      <c r="AV13" s="361">
        <v>2055</v>
      </c>
      <c r="AW13" s="361">
        <v>2199</v>
      </c>
      <c r="AX13" s="361">
        <v>2379</v>
      </c>
      <c r="AY13" s="361">
        <v>2628</v>
      </c>
      <c r="AZ13" s="361">
        <v>2841</v>
      </c>
      <c r="BA13" s="361">
        <v>2992</v>
      </c>
      <c r="BB13" s="361">
        <v>3256</v>
      </c>
      <c r="BC13" s="361">
        <v>3563</v>
      </c>
      <c r="BD13" s="361">
        <v>3792</v>
      </c>
      <c r="BE13" s="361">
        <v>4157</v>
      </c>
      <c r="BF13" s="361">
        <v>4364</v>
      </c>
      <c r="BG13" s="361">
        <v>4533</v>
      </c>
      <c r="BH13" s="361">
        <v>4747</v>
      </c>
      <c r="BI13" s="361">
        <v>5007</v>
      </c>
      <c r="BJ13" s="361">
        <v>5248</v>
      </c>
      <c r="BK13" s="361">
        <v>5358</v>
      </c>
      <c r="BL13" s="361">
        <v>5472</v>
      </c>
      <c r="BM13" s="361">
        <v>5546</v>
      </c>
      <c r="BN13" s="361">
        <v>5621</v>
      </c>
      <c r="BO13" s="361">
        <v>5777</v>
      </c>
      <c r="BP13" s="361">
        <v>5827</v>
      </c>
      <c r="BQ13" s="361">
        <v>5878</v>
      </c>
      <c r="BR13" s="361">
        <v>5937</v>
      </c>
      <c r="BS13" s="361">
        <v>5989</v>
      </c>
      <c r="BT13" s="361">
        <v>6039</v>
      </c>
      <c r="BU13" s="361">
        <v>6088</v>
      </c>
      <c r="BV13" s="361">
        <v>6177</v>
      </c>
      <c r="BW13" s="361">
        <v>6241</v>
      </c>
      <c r="BX13" s="361">
        <v>6376</v>
      </c>
      <c r="BY13" s="361">
        <v>6456</v>
      </c>
      <c r="BZ13" s="361">
        <v>6547</v>
      </c>
      <c r="CA13" s="361">
        <v>6653</v>
      </c>
      <c r="CB13" s="361">
        <v>6780</v>
      </c>
      <c r="CC13" s="361">
        <v>6840</v>
      </c>
      <c r="CD13" s="361">
        <v>6892</v>
      </c>
      <c r="CE13" s="361">
        <v>6927</v>
      </c>
      <c r="CF13" s="361">
        <v>6953</v>
      </c>
      <c r="CG13" s="361">
        <v>6990</v>
      </c>
      <c r="CH13" s="361">
        <v>7040</v>
      </c>
      <c r="CI13" s="361">
        <v>7051</v>
      </c>
      <c r="CJ13" s="361">
        <v>0</v>
      </c>
      <c r="CK13" s="361">
        <v>0</v>
      </c>
      <c r="CL13" s="361">
        <v>0</v>
      </c>
      <c r="CM13" s="361">
        <v>0</v>
      </c>
      <c r="CN13" s="361">
        <v>0</v>
      </c>
      <c r="CO13" s="361">
        <v>0</v>
      </c>
      <c r="CP13" s="361">
        <v>0</v>
      </c>
      <c r="CQ13" s="361">
        <v>0</v>
      </c>
      <c r="CR13" s="361">
        <v>0</v>
      </c>
      <c r="CS13" s="361">
        <v>0</v>
      </c>
      <c r="CT13" s="361">
        <v>0</v>
      </c>
      <c r="CU13" s="361">
        <v>0</v>
      </c>
      <c r="CV13" s="361">
        <v>0</v>
      </c>
      <c r="CW13" s="361">
        <v>0</v>
      </c>
      <c r="CX13" s="361">
        <v>0</v>
      </c>
      <c r="CY13" s="361">
        <v>0</v>
      </c>
      <c r="CZ13" s="361">
        <v>0</v>
      </c>
      <c r="DA13" s="361">
        <v>0</v>
      </c>
      <c r="DB13" s="361">
        <v>0</v>
      </c>
      <c r="DC13" s="361">
        <v>0</v>
      </c>
      <c r="DD13" s="361">
        <v>0</v>
      </c>
      <c r="DE13" s="361">
        <v>0</v>
      </c>
      <c r="DF13" s="361">
        <v>0</v>
      </c>
      <c r="DG13" s="361">
        <v>0</v>
      </c>
      <c r="DH13" s="361">
        <v>0</v>
      </c>
      <c r="DI13" s="361">
        <v>0</v>
      </c>
      <c r="DJ13" s="361">
        <v>0</v>
      </c>
      <c r="DK13" s="361">
        <v>0</v>
      </c>
      <c r="DL13" s="361">
        <v>0</v>
      </c>
      <c r="DM13" s="361">
        <v>0</v>
      </c>
      <c r="DN13" s="361">
        <v>0</v>
      </c>
      <c r="DO13" s="361">
        <v>0</v>
      </c>
      <c r="DP13" s="361">
        <v>0</v>
      </c>
      <c r="DQ13" s="361">
        <v>0</v>
      </c>
      <c r="DR13" s="361">
        <v>0</v>
      </c>
      <c r="DS13" s="361">
        <v>0</v>
      </c>
      <c r="DT13" s="361">
        <v>0</v>
      </c>
      <c r="DU13" s="361">
        <v>0</v>
      </c>
      <c r="DV13" s="361">
        <v>0</v>
      </c>
      <c r="DW13" s="361">
        <v>0</v>
      </c>
      <c r="DX13" s="361">
        <v>0</v>
      </c>
      <c r="DY13" s="361">
        <v>0</v>
      </c>
      <c r="DZ13" s="361">
        <v>0</v>
      </c>
      <c r="EA13" s="361">
        <v>0</v>
      </c>
      <c r="EB13" s="361">
        <v>0</v>
      </c>
      <c r="EC13" s="361">
        <v>0</v>
      </c>
      <c r="ED13" s="361">
        <v>0</v>
      </c>
      <c r="EE13" s="361">
        <v>0</v>
      </c>
      <c r="EF13" s="361">
        <v>0</v>
      </c>
      <c r="EG13" s="361">
        <v>0</v>
      </c>
      <c r="EH13" s="361">
        <v>0</v>
      </c>
      <c r="EI13" s="361">
        <v>0</v>
      </c>
      <c r="EJ13" s="361">
        <v>0</v>
      </c>
      <c r="EK13" s="361">
        <v>0</v>
      </c>
      <c r="EL13" s="361">
        <v>0</v>
      </c>
      <c r="EM13" s="361">
        <v>0</v>
      </c>
      <c r="EN13" s="361">
        <v>0</v>
      </c>
      <c r="EO13" s="361">
        <v>0</v>
      </c>
      <c r="EP13" s="361">
        <v>0</v>
      </c>
      <c r="EQ13" s="361">
        <v>0</v>
      </c>
      <c r="ER13" s="361">
        <v>0</v>
      </c>
      <c r="ES13" s="361">
        <v>0</v>
      </c>
      <c r="ET13" s="361">
        <v>0</v>
      </c>
      <c r="EU13" s="361">
        <v>0</v>
      </c>
      <c r="EV13" s="361">
        <v>0</v>
      </c>
      <c r="EW13" s="361">
        <v>0</v>
      </c>
      <c r="EX13" s="361">
        <v>0</v>
      </c>
      <c r="EY13" s="361">
        <v>0</v>
      </c>
      <c r="EZ13" s="361">
        <v>0</v>
      </c>
      <c r="FA13" s="361">
        <v>0</v>
      </c>
      <c r="FB13" s="361">
        <v>0</v>
      </c>
      <c r="FC13" s="361">
        <v>0</v>
      </c>
      <c r="FD13" s="361">
        <v>0</v>
      </c>
      <c r="FE13" s="361">
        <v>0</v>
      </c>
      <c r="FF13" s="361">
        <v>0</v>
      </c>
      <c r="FG13" s="361">
        <v>0</v>
      </c>
      <c r="FH13" s="361">
        <v>0</v>
      </c>
      <c r="FI13" s="361">
        <v>0</v>
      </c>
      <c r="FJ13" s="361">
        <v>0</v>
      </c>
      <c r="FK13" s="361">
        <v>0</v>
      </c>
      <c r="FL13" s="361">
        <v>0</v>
      </c>
      <c r="FM13" s="361">
        <v>0</v>
      </c>
      <c r="FN13" s="361">
        <v>0</v>
      </c>
      <c r="FO13" s="361">
        <v>0</v>
      </c>
      <c r="FP13" s="361">
        <v>0</v>
      </c>
      <c r="FQ13" s="361">
        <v>0</v>
      </c>
      <c r="FR13" s="361">
        <v>0</v>
      </c>
      <c r="FS13" s="361">
        <v>0</v>
      </c>
      <c r="FT13" s="361">
        <v>0</v>
      </c>
      <c r="FU13" s="361">
        <v>0</v>
      </c>
      <c r="FV13" s="361">
        <v>0</v>
      </c>
      <c r="FW13" s="361">
        <v>0</v>
      </c>
      <c r="FX13" s="361">
        <v>0</v>
      </c>
      <c r="FY13" s="361">
        <v>0</v>
      </c>
      <c r="FZ13" s="361">
        <v>0</v>
      </c>
      <c r="GA13" s="361">
        <v>0</v>
      </c>
      <c r="GB13" s="361">
        <v>0</v>
      </c>
      <c r="GC13" s="361">
        <v>0</v>
      </c>
      <c r="GD13" s="361">
        <v>0</v>
      </c>
      <c r="GE13" s="361">
        <v>0</v>
      </c>
      <c r="GF13" s="361">
        <v>0</v>
      </c>
      <c r="GG13" s="361">
        <v>0</v>
      </c>
      <c r="GH13" s="361">
        <v>0</v>
      </c>
      <c r="GI13" s="361">
        <v>0</v>
      </c>
      <c r="GJ13" s="361">
        <v>0</v>
      </c>
      <c r="GK13" s="361">
        <v>0</v>
      </c>
      <c r="GL13" s="361">
        <v>0</v>
      </c>
      <c r="GM13" s="361">
        <v>0</v>
      </c>
      <c r="GN13" s="361">
        <v>0</v>
      </c>
      <c r="GO13" s="361">
        <v>0</v>
      </c>
      <c r="GP13" s="361">
        <v>0</v>
      </c>
      <c r="GQ13" s="361">
        <v>0</v>
      </c>
      <c r="GR13" s="361">
        <v>0</v>
      </c>
      <c r="GS13" s="361">
        <v>0</v>
      </c>
      <c r="GT13" s="361">
        <v>0</v>
      </c>
      <c r="GU13" s="361">
        <v>0</v>
      </c>
      <c r="GV13" s="361">
        <v>0</v>
      </c>
      <c r="GW13" s="361">
        <v>0</v>
      </c>
      <c r="GX13" s="361">
        <v>0</v>
      </c>
      <c r="GY13" s="361">
        <v>0</v>
      </c>
      <c r="GZ13" s="361">
        <v>0</v>
      </c>
      <c r="HA13" s="361">
        <v>0</v>
      </c>
      <c r="HB13" s="361">
        <v>0</v>
      </c>
      <c r="HC13" s="361">
        <v>0</v>
      </c>
      <c r="HD13" s="361">
        <v>0</v>
      </c>
      <c r="HE13" s="361">
        <v>0</v>
      </c>
      <c r="HF13" s="361">
        <v>0</v>
      </c>
      <c r="HG13" s="361">
        <v>0</v>
      </c>
      <c r="HH13" s="361">
        <v>0</v>
      </c>
      <c r="HI13" s="361">
        <v>0</v>
      </c>
      <c r="HJ13" s="361">
        <v>0</v>
      </c>
      <c r="HK13" s="361">
        <v>0</v>
      </c>
      <c r="HL13" s="361">
        <v>0</v>
      </c>
      <c r="HM13" s="361">
        <v>0</v>
      </c>
      <c r="HN13" s="361">
        <v>0</v>
      </c>
      <c r="HO13" s="361">
        <v>0</v>
      </c>
    </row>
    <row r="14" spans="1:226" s="10" customFormat="1" ht="12.75" hidden="1" customHeight="1" outlineLevel="1" x14ac:dyDescent="0.25">
      <c r="A14" s="342" t="s">
        <v>391</v>
      </c>
      <c r="B14" s="342" t="s">
        <v>391</v>
      </c>
      <c r="C14" s="361">
        <v>0</v>
      </c>
      <c r="D14" s="361">
        <v>0</v>
      </c>
      <c r="E14" s="361">
        <v>0</v>
      </c>
      <c r="F14" s="361">
        <v>0</v>
      </c>
      <c r="G14" s="361">
        <v>0</v>
      </c>
      <c r="H14" s="361">
        <v>0</v>
      </c>
      <c r="I14" s="361">
        <v>0</v>
      </c>
      <c r="J14" s="361">
        <v>0</v>
      </c>
      <c r="K14" s="361">
        <v>0</v>
      </c>
      <c r="L14" s="361">
        <v>0</v>
      </c>
      <c r="M14" s="361">
        <v>0</v>
      </c>
      <c r="N14" s="361">
        <v>0</v>
      </c>
      <c r="O14" s="361">
        <v>0</v>
      </c>
      <c r="P14" s="361">
        <v>0</v>
      </c>
      <c r="Q14" s="361">
        <v>0</v>
      </c>
      <c r="R14" s="361">
        <v>0</v>
      </c>
      <c r="S14" s="361">
        <v>0</v>
      </c>
      <c r="T14" s="362">
        <v>0</v>
      </c>
      <c r="U14" s="361">
        <v>0</v>
      </c>
      <c r="V14" s="361">
        <v>0</v>
      </c>
      <c r="W14" s="362">
        <v>0</v>
      </c>
      <c r="X14" s="362">
        <v>0</v>
      </c>
      <c r="Y14" s="361">
        <v>0</v>
      </c>
      <c r="Z14" s="361">
        <v>0</v>
      </c>
      <c r="AA14" s="361">
        <v>0</v>
      </c>
      <c r="AB14" s="361">
        <v>0</v>
      </c>
      <c r="AC14" s="361">
        <v>0</v>
      </c>
      <c r="AD14" s="361">
        <v>0</v>
      </c>
      <c r="AE14" s="361">
        <v>0</v>
      </c>
      <c r="AF14" s="361">
        <v>0</v>
      </c>
      <c r="AG14" s="361">
        <v>0</v>
      </c>
      <c r="AH14" s="361">
        <v>0</v>
      </c>
      <c r="AI14" s="361">
        <v>0</v>
      </c>
      <c r="AJ14" s="361">
        <v>0</v>
      </c>
      <c r="AK14" s="361">
        <v>0</v>
      </c>
      <c r="AL14" s="361">
        <v>0</v>
      </c>
      <c r="AM14" s="361">
        <v>0</v>
      </c>
      <c r="AN14" s="361">
        <v>0</v>
      </c>
      <c r="AO14" s="361">
        <v>0</v>
      </c>
      <c r="AP14" s="361">
        <v>0</v>
      </c>
      <c r="AQ14" s="361">
        <v>0</v>
      </c>
      <c r="AR14" s="361">
        <v>0</v>
      </c>
      <c r="AS14" s="361">
        <v>0</v>
      </c>
      <c r="AT14" s="361">
        <v>0</v>
      </c>
      <c r="AU14" s="361">
        <v>0</v>
      </c>
      <c r="AV14" s="361">
        <v>0</v>
      </c>
      <c r="AW14" s="361">
        <v>0</v>
      </c>
      <c r="AX14" s="361">
        <v>0</v>
      </c>
      <c r="AY14" s="361">
        <v>0</v>
      </c>
      <c r="AZ14" s="361">
        <v>0</v>
      </c>
      <c r="BA14" s="361">
        <v>0</v>
      </c>
      <c r="BB14" s="361">
        <v>0</v>
      </c>
      <c r="BC14" s="361">
        <v>0</v>
      </c>
      <c r="BD14" s="361">
        <v>0</v>
      </c>
      <c r="BE14" s="361">
        <v>0</v>
      </c>
      <c r="BF14" s="361">
        <v>0</v>
      </c>
      <c r="BG14" s="361">
        <v>0</v>
      </c>
      <c r="BH14" s="361">
        <v>0</v>
      </c>
      <c r="BI14" s="361">
        <v>17</v>
      </c>
      <c r="BJ14" s="361">
        <v>18</v>
      </c>
      <c r="BK14" s="361">
        <v>18</v>
      </c>
      <c r="BL14" s="361">
        <v>18</v>
      </c>
      <c r="BM14" s="361">
        <v>21</v>
      </c>
      <c r="BN14" s="361">
        <v>22</v>
      </c>
      <c r="BO14" s="361">
        <v>22</v>
      </c>
      <c r="BP14" s="361">
        <v>22</v>
      </c>
      <c r="BQ14" s="361">
        <v>22</v>
      </c>
      <c r="BR14" s="361">
        <v>22</v>
      </c>
      <c r="BS14" s="361">
        <v>22</v>
      </c>
      <c r="BT14" s="361">
        <v>26</v>
      </c>
      <c r="BU14" s="361">
        <v>141</v>
      </c>
      <c r="BV14" s="361">
        <v>141</v>
      </c>
      <c r="BW14" s="361">
        <v>144</v>
      </c>
      <c r="BX14" s="361">
        <v>144</v>
      </c>
      <c r="BY14" s="361">
        <v>144</v>
      </c>
      <c r="BZ14" s="361">
        <v>795</v>
      </c>
      <c r="CA14" s="361">
        <v>796</v>
      </c>
      <c r="CB14" s="361">
        <v>801</v>
      </c>
      <c r="CC14" s="361">
        <v>803</v>
      </c>
      <c r="CD14" s="361">
        <v>808</v>
      </c>
      <c r="CE14" s="361">
        <v>811</v>
      </c>
      <c r="CF14" s="361">
        <v>812</v>
      </c>
      <c r="CG14" s="361">
        <v>819</v>
      </c>
      <c r="CH14" s="361">
        <v>819</v>
      </c>
      <c r="CI14" s="361">
        <v>826</v>
      </c>
      <c r="CJ14" s="361">
        <v>0</v>
      </c>
      <c r="CK14" s="361">
        <v>0</v>
      </c>
      <c r="CL14" s="361">
        <v>0</v>
      </c>
      <c r="CM14" s="361">
        <v>0</v>
      </c>
      <c r="CN14" s="361">
        <v>0</v>
      </c>
      <c r="CO14" s="361">
        <v>0</v>
      </c>
      <c r="CP14" s="361">
        <v>0</v>
      </c>
      <c r="CQ14" s="361">
        <v>0</v>
      </c>
      <c r="CR14" s="361">
        <v>0</v>
      </c>
      <c r="CS14" s="361">
        <v>0</v>
      </c>
      <c r="CT14" s="361">
        <v>0</v>
      </c>
      <c r="CU14" s="361">
        <v>0</v>
      </c>
      <c r="CV14" s="361">
        <v>0</v>
      </c>
      <c r="CW14" s="361">
        <v>0</v>
      </c>
      <c r="CX14" s="361">
        <v>0</v>
      </c>
      <c r="CY14" s="361">
        <v>0</v>
      </c>
      <c r="CZ14" s="361">
        <v>0</v>
      </c>
      <c r="DA14" s="361">
        <v>0</v>
      </c>
      <c r="DB14" s="361">
        <v>0</v>
      </c>
      <c r="DC14" s="361">
        <v>0</v>
      </c>
      <c r="DD14" s="361">
        <v>0</v>
      </c>
      <c r="DE14" s="361">
        <v>0</v>
      </c>
      <c r="DF14" s="361">
        <v>0</v>
      </c>
      <c r="DG14" s="361">
        <v>0</v>
      </c>
      <c r="DH14" s="361">
        <v>0</v>
      </c>
      <c r="DI14" s="361">
        <v>0</v>
      </c>
      <c r="DJ14" s="361">
        <v>0</v>
      </c>
      <c r="DK14" s="361">
        <v>0</v>
      </c>
      <c r="DL14" s="361">
        <v>0</v>
      </c>
      <c r="DM14" s="361">
        <v>0</v>
      </c>
      <c r="DN14" s="361">
        <v>0</v>
      </c>
      <c r="DO14" s="361">
        <v>0</v>
      </c>
      <c r="DP14" s="361">
        <v>0</v>
      </c>
      <c r="DQ14" s="361">
        <v>0</v>
      </c>
      <c r="DR14" s="361">
        <v>0</v>
      </c>
      <c r="DS14" s="361">
        <v>0</v>
      </c>
      <c r="DT14" s="361">
        <v>0</v>
      </c>
      <c r="DU14" s="361">
        <v>0</v>
      </c>
      <c r="DV14" s="361">
        <v>0</v>
      </c>
      <c r="DW14" s="361">
        <v>0</v>
      </c>
      <c r="DX14" s="361">
        <v>0</v>
      </c>
      <c r="DY14" s="361">
        <v>0</v>
      </c>
      <c r="DZ14" s="361">
        <v>0</v>
      </c>
      <c r="EA14" s="361">
        <v>0</v>
      </c>
      <c r="EB14" s="361">
        <v>0</v>
      </c>
      <c r="EC14" s="361">
        <v>0</v>
      </c>
      <c r="ED14" s="361">
        <v>0</v>
      </c>
      <c r="EE14" s="361">
        <v>0</v>
      </c>
      <c r="EF14" s="361">
        <v>0</v>
      </c>
      <c r="EG14" s="361">
        <v>0</v>
      </c>
      <c r="EH14" s="361">
        <v>0</v>
      </c>
      <c r="EI14" s="361">
        <v>0</v>
      </c>
      <c r="EJ14" s="361">
        <v>0</v>
      </c>
      <c r="EK14" s="361">
        <v>0</v>
      </c>
      <c r="EL14" s="361">
        <v>0</v>
      </c>
      <c r="EM14" s="361">
        <v>0</v>
      </c>
      <c r="EN14" s="361">
        <v>0</v>
      </c>
      <c r="EO14" s="361">
        <v>0</v>
      </c>
      <c r="EP14" s="361">
        <v>0</v>
      </c>
      <c r="EQ14" s="361">
        <v>0</v>
      </c>
      <c r="ER14" s="361">
        <v>0</v>
      </c>
      <c r="ES14" s="361">
        <v>0</v>
      </c>
      <c r="ET14" s="361">
        <v>0</v>
      </c>
      <c r="EU14" s="361">
        <v>0</v>
      </c>
      <c r="EV14" s="361">
        <v>0</v>
      </c>
      <c r="EW14" s="361">
        <v>0</v>
      </c>
      <c r="EX14" s="361">
        <v>0</v>
      </c>
      <c r="EY14" s="361">
        <v>0</v>
      </c>
      <c r="EZ14" s="361">
        <v>0</v>
      </c>
      <c r="FA14" s="361">
        <v>0</v>
      </c>
      <c r="FB14" s="361">
        <v>0</v>
      </c>
      <c r="FC14" s="361">
        <v>0</v>
      </c>
      <c r="FD14" s="361">
        <v>0</v>
      </c>
      <c r="FE14" s="361">
        <v>0</v>
      </c>
      <c r="FF14" s="361">
        <v>0</v>
      </c>
      <c r="FG14" s="361">
        <v>0</v>
      </c>
      <c r="FH14" s="361">
        <v>0</v>
      </c>
      <c r="FI14" s="361">
        <v>0</v>
      </c>
      <c r="FJ14" s="361">
        <v>0</v>
      </c>
      <c r="FK14" s="361">
        <v>0</v>
      </c>
      <c r="FL14" s="361">
        <v>0</v>
      </c>
      <c r="FM14" s="361">
        <v>0</v>
      </c>
      <c r="FN14" s="361">
        <v>0</v>
      </c>
      <c r="FO14" s="361">
        <v>0</v>
      </c>
      <c r="FP14" s="361">
        <v>0</v>
      </c>
      <c r="FQ14" s="361">
        <v>0</v>
      </c>
      <c r="FR14" s="361">
        <v>0</v>
      </c>
      <c r="FS14" s="361">
        <v>0</v>
      </c>
      <c r="FT14" s="361">
        <v>0</v>
      </c>
      <c r="FU14" s="361">
        <v>0</v>
      </c>
      <c r="FV14" s="361">
        <v>0</v>
      </c>
      <c r="FW14" s="361">
        <v>0</v>
      </c>
      <c r="FX14" s="361">
        <v>0</v>
      </c>
      <c r="FY14" s="361">
        <v>0</v>
      </c>
      <c r="FZ14" s="361">
        <v>0</v>
      </c>
      <c r="GA14" s="361">
        <v>0</v>
      </c>
      <c r="GB14" s="361">
        <v>0</v>
      </c>
      <c r="GC14" s="361">
        <v>0</v>
      </c>
      <c r="GD14" s="361">
        <v>0</v>
      </c>
      <c r="GE14" s="361">
        <v>0</v>
      </c>
      <c r="GF14" s="361">
        <v>0</v>
      </c>
      <c r="GG14" s="361">
        <v>0</v>
      </c>
      <c r="GH14" s="361">
        <v>0</v>
      </c>
      <c r="GI14" s="361">
        <v>0</v>
      </c>
      <c r="GJ14" s="361">
        <v>0</v>
      </c>
      <c r="GK14" s="361">
        <v>0</v>
      </c>
      <c r="GL14" s="361">
        <v>0</v>
      </c>
      <c r="GM14" s="361">
        <v>0</v>
      </c>
      <c r="GN14" s="361">
        <v>0</v>
      </c>
      <c r="GO14" s="361">
        <v>0</v>
      </c>
      <c r="GP14" s="361">
        <v>0</v>
      </c>
      <c r="GQ14" s="361">
        <v>0</v>
      </c>
      <c r="GR14" s="361">
        <v>0</v>
      </c>
      <c r="GS14" s="361">
        <v>0</v>
      </c>
      <c r="GT14" s="361">
        <v>0</v>
      </c>
      <c r="GU14" s="361">
        <v>0</v>
      </c>
      <c r="GV14" s="361">
        <v>0</v>
      </c>
      <c r="GW14" s="361">
        <v>0</v>
      </c>
      <c r="GX14" s="361">
        <v>0</v>
      </c>
      <c r="GY14" s="361">
        <v>0</v>
      </c>
      <c r="GZ14" s="361">
        <v>0</v>
      </c>
      <c r="HA14" s="361">
        <v>0</v>
      </c>
      <c r="HB14" s="361">
        <v>0</v>
      </c>
      <c r="HC14" s="361">
        <v>0</v>
      </c>
      <c r="HD14" s="361">
        <v>0</v>
      </c>
      <c r="HE14" s="361">
        <v>0</v>
      </c>
      <c r="HF14" s="361">
        <v>0</v>
      </c>
      <c r="HG14" s="361">
        <v>0</v>
      </c>
      <c r="HH14" s="361">
        <v>0</v>
      </c>
      <c r="HI14" s="361">
        <v>0</v>
      </c>
      <c r="HJ14" s="361">
        <v>0</v>
      </c>
      <c r="HK14" s="361">
        <v>0</v>
      </c>
      <c r="HL14" s="361">
        <v>0</v>
      </c>
      <c r="HM14" s="361">
        <v>0</v>
      </c>
      <c r="HN14" s="361">
        <v>0</v>
      </c>
      <c r="HO14" s="361">
        <v>0</v>
      </c>
    </row>
    <row r="15" spans="1:226" s="10" customFormat="1" ht="12.75" hidden="1" customHeight="1" outlineLevel="1" x14ac:dyDescent="0.25">
      <c r="A15" s="342" t="s">
        <v>102</v>
      </c>
      <c r="B15" s="342" t="s">
        <v>102</v>
      </c>
      <c r="C15" s="361">
        <v>0</v>
      </c>
      <c r="D15" s="361">
        <v>0</v>
      </c>
      <c r="E15" s="361">
        <v>0</v>
      </c>
      <c r="F15" s="361">
        <v>0</v>
      </c>
      <c r="G15" s="361">
        <v>0</v>
      </c>
      <c r="H15" s="361">
        <v>0</v>
      </c>
      <c r="I15" s="361">
        <v>0</v>
      </c>
      <c r="J15" s="361">
        <v>0</v>
      </c>
      <c r="K15" s="361">
        <v>0</v>
      </c>
      <c r="L15" s="361">
        <v>0</v>
      </c>
      <c r="M15" s="361" t="s">
        <v>92</v>
      </c>
      <c r="N15" s="361" t="s">
        <v>92</v>
      </c>
      <c r="O15" s="361" t="s">
        <v>92</v>
      </c>
      <c r="P15" s="361" t="s">
        <v>92</v>
      </c>
      <c r="Q15" s="361" t="s">
        <v>92</v>
      </c>
      <c r="R15" s="361" t="s">
        <v>92</v>
      </c>
      <c r="S15" s="361" t="s">
        <v>92</v>
      </c>
      <c r="T15" s="362" t="s">
        <v>92</v>
      </c>
      <c r="U15" s="361" t="s">
        <v>92</v>
      </c>
      <c r="V15" s="361">
        <v>881</v>
      </c>
      <c r="W15" s="362">
        <v>889</v>
      </c>
      <c r="X15" s="362">
        <v>909</v>
      </c>
      <c r="Y15" s="361">
        <v>918</v>
      </c>
      <c r="Z15" s="361">
        <v>1010</v>
      </c>
      <c r="AA15" s="361">
        <v>1117</v>
      </c>
      <c r="AB15" s="361">
        <v>4487</v>
      </c>
      <c r="AC15" s="361">
        <v>4490</v>
      </c>
      <c r="AD15" s="361">
        <v>4498</v>
      </c>
      <c r="AE15" s="361">
        <v>4499</v>
      </c>
      <c r="AF15" s="361">
        <v>4499</v>
      </c>
      <c r="AG15" s="361">
        <v>4526</v>
      </c>
      <c r="AH15" s="361">
        <v>4536</v>
      </c>
      <c r="AI15" s="361">
        <v>4537</v>
      </c>
      <c r="AJ15" s="361">
        <v>4535</v>
      </c>
      <c r="AK15" s="361">
        <v>4536</v>
      </c>
      <c r="AL15" s="361">
        <v>4540</v>
      </c>
      <c r="AM15" s="361">
        <v>4550</v>
      </c>
      <c r="AN15" s="361">
        <v>4563</v>
      </c>
      <c r="AO15" s="361">
        <v>4565</v>
      </c>
      <c r="AP15" s="361">
        <v>4559</v>
      </c>
      <c r="AQ15" s="361">
        <v>4565</v>
      </c>
      <c r="AR15" s="361">
        <v>4557</v>
      </c>
      <c r="AS15" s="361">
        <v>4553</v>
      </c>
      <c r="AT15" s="361">
        <v>4536</v>
      </c>
      <c r="AU15" s="361">
        <v>4502</v>
      </c>
      <c r="AV15" s="361">
        <v>4501</v>
      </c>
      <c r="AW15" s="361">
        <v>4513</v>
      </c>
      <c r="AX15" s="361">
        <v>4512</v>
      </c>
      <c r="AY15" s="361">
        <v>4505</v>
      </c>
      <c r="AZ15" s="361">
        <v>1270</v>
      </c>
      <c r="BA15" s="361">
        <v>1386</v>
      </c>
      <c r="BB15" s="361">
        <v>1381</v>
      </c>
      <c r="BC15" s="361">
        <v>1374</v>
      </c>
      <c r="BD15" s="361">
        <v>1369</v>
      </c>
      <c r="BE15" s="361">
        <v>1685</v>
      </c>
      <c r="BF15" s="361">
        <v>1697</v>
      </c>
      <c r="BG15" s="361">
        <v>1698</v>
      </c>
      <c r="BH15" s="361">
        <v>1696</v>
      </c>
      <c r="BI15" s="361">
        <v>1709</v>
      </c>
      <c r="BJ15" s="361">
        <v>1731</v>
      </c>
      <c r="BK15" s="361">
        <v>1758</v>
      </c>
      <c r="BL15" s="361">
        <v>1787</v>
      </c>
      <c r="BM15" s="361">
        <v>1787</v>
      </c>
      <c r="BN15" s="361">
        <v>1789</v>
      </c>
      <c r="BO15" s="361">
        <v>1788</v>
      </c>
      <c r="BP15" s="361">
        <v>1776</v>
      </c>
      <c r="BQ15" s="361">
        <v>1769</v>
      </c>
      <c r="BR15" s="361">
        <v>1782</v>
      </c>
      <c r="BS15" s="361">
        <v>1784</v>
      </c>
      <c r="BT15" s="361">
        <v>1789</v>
      </c>
      <c r="BU15" s="361">
        <v>1784</v>
      </c>
      <c r="BV15" s="361">
        <v>1778</v>
      </c>
      <c r="BW15" s="361">
        <v>1779</v>
      </c>
      <c r="BX15" s="361">
        <v>1784</v>
      </c>
      <c r="BY15" s="361">
        <v>1784</v>
      </c>
      <c r="BZ15" s="361">
        <v>1778</v>
      </c>
      <c r="CA15" s="361">
        <v>1796</v>
      </c>
      <c r="CB15" s="361">
        <v>0</v>
      </c>
      <c r="CC15" s="361">
        <v>0</v>
      </c>
      <c r="CD15" s="361">
        <v>0</v>
      </c>
      <c r="CE15" s="361">
        <v>0</v>
      </c>
      <c r="CF15" s="361">
        <v>0</v>
      </c>
      <c r="CG15" s="361">
        <v>0</v>
      </c>
      <c r="CH15" s="361">
        <v>0</v>
      </c>
      <c r="CI15" s="361">
        <v>0</v>
      </c>
      <c r="CJ15" s="361">
        <v>0</v>
      </c>
      <c r="CK15" s="361">
        <v>0</v>
      </c>
      <c r="CL15" s="361">
        <v>0</v>
      </c>
      <c r="CM15" s="361">
        <v>0</v>
      </c>
      <c r="CN15" s="361">
        <v>0</v>
      </c>
      <c r="CO15" s="361">
        <v>0</v>
      </c>
      <c r="CP15" s="361">
        <v>0</v>
      </c>
      <c r="CQ15" s="361">
        <v>0</v>
      </c>
      <c r="CR15" s="361">
        <v>0</v>
      </c>
      <c r="CS15" s="361">
        <v>0</v>
      </c>
      <c r="CT15" s="361">
        <v>0</v>
      </c>
      <c r="CU15" s="361">
        <v>0</v>
      </c>
      <c r="CV15" s="361">
        <v>0</v>
      </c>
      <c r="CW15" s="361">
        <v>0</v>
      </c>
      <c r="CX15" s="361">
        <v>0</v>
      </c>
      <c r="CY15" s="361">
        <v>0</v>
      </c>
      <c r="CZ15" s="361">
        <v>0</v>
      </c>
      <c r="DA15" s="361">
        <v>0</v>
      </c>
      <c r="DB15" s="361">
        <v>0</v>
      </c>
      <c r="DC15" s="361">
        <v>0</v>
      </c>
      <c r="DD15" s="361">
        <v>0</v>
      </c>
      <c r="DE15" s="361">
        <v>0</v>
      </c>
      <c r="DF15" s="361">
        <v>0</v>
      </c>
      <c r="DG15" s="361">
        <v>0</v>
      </c>
      <c r="DH15" s="361">
        <v>0</v>
      </c>
      <c r="DI15" s="361">
        <v>0</v>
      </c>
      <c r="DJ15" s="361">
        <v>0</v>
      </c>
      <c r="DK15" s="361">
        <v>0</v>
      </c>
      <c r="DL15" s="361">
        <v>0</v>
      </c>
      <c r="DM15" s="361">
        <v>0</v>
      </c>
      <c r="DN15" s="361">
        <v>0</v>
      </c>
      <c r="DO15" s="361">
        <v>0</v>
      </c>
      <c r="DP15" s="361">
        <v>0</v>
      </c>
      <c r="DQ15" s="361">
        <v>0</v>
      </c>
      <c r="DR15" s="361">
        <v>0</v>
      </c>
      <c r="DS15" s="361">
        <v>0</v>
      </c>
      <c r="DT15" s="361">
        <v>0</v>
      </c>
      <c r="DU15" s="361">
        <v>0</v>
      </c>
      <c r="DV15" s="361">
        <v>0</v>
      </c>
      <c r="DW15" s="361">
        <v>0</v>
      </c>
      <c r="DX15" s="361">
        <v>0</v>
      </c>
      <c r="DY15" s="361">
        <v>0</v>
      </c>
      <c r="DZ15" s="361">
        <v>0</v>
      </c>
      <c r="EA15" s="361">
        <v>0</v>
      </c>
      <c r="EB15" s="361">
        <v>0</v>
      </c>
      <c r="EC15" s="361">
        <v>0</v>
      </c>
      <c r="ED15" s="361">
        <v>0</v>
      </c>
      <c r="EE15" s="361">
        <v>0</v>
      </c>
      <c r="EF15" s="361">
        <v>0</v>
      </c>
      <c r="EG15" s="361">
        <v>0</v>
      </c>
      <c r="EH15" s="361">
        <v>0</v>
      </c>
      <c r="EI15" s="361">
        <v>0</v>
      </c>
      <c r="EJ15" s="361">
        <v>0</v>
      </c>
      <c r="EK15" s="361">
        <v>0</v>
      </c>
      <c r="EL15" s="361">
        <v>0</v>
      </c>
      <c r="EM15" s="361">
        <v>0</v>
      </c>
      <c r="EN15" s="361">
        <v>0</v>
      </c>
      <c r="EO15" s="361">
        <v>0</v>
      </c>
      <c r="EP15" s="361">
        <v>0</v>
      </c>
      <c r="EQ15" s="361">
        <v>0</v>
      </c>
      <c r="ER15" s="361">
        <v>0</v>
      </c>
      <c r="ES15" s="361">
        <v>0</v>
      </c>
      <c r="ET15" s="361">
        <v>0</v>
      </c>
      <c r="EU15" s="361">
        <v>0</v>
      </c>
      <c r="EV15" s="361">
        <v>0</v>
      </c>
      <c r="EW15" s="361">
        <v>0</v>
      </c>
      <c r="EX15" s="361">
        <v>0</v>
      </c>
      <c r="EY15" s="361">
        <v>0</v>
      </c>
      <c r="EZ15" s="361">
        <v>0</v>
      </c>
      <c r="FA15" s="361">
        <v>0</v>
      </c>
      <c r="FB15" s="361">
        <v>0</v>
      </c>
      <c r="FC15" s="361">
        <v>0</v>
      </c>
      <c r="FD15" s="361">
        <v>0</v>
      </c>
      <c r="FE15" s="361">
        <v>0</v>
      </c>
      <c r="FF15" s="361">
        <v>0</v>
      </c>
      <c r="FG15" s="361">
        <v>0</v>
      </c>
      <c r="FH15" s="361">
        <v>0</v>
      </c>
      <c r="FI15" s="361">
        <v>0</v>
      </c>
      <c r="FJ15" s="361">
        <v>0</v>
      </c>
      <c r="FK15" s="361">
        <v>0</v>
      </c>
      <c r="FL15" s="361">
        <v>0</v>
      </c>
      <c r="FM15" s="361">
        <v>0</v>
      </c>
      <c r="FN15" s="361">
        <v>0</v>
      </c>
      <c r="FO15" s="361">
        <v>0</v>
      </c>
      <c r="FP15" s="361">
        <v>0</v>
      </c>
      <c r="FQ15" s="361">
        <v>0</v>
      </c>
      <c r="FR15" s="361">
        <v>0</v>
      </c>
      <c r="FS15" s="361">
        <v>0</v>
      </c>
      <c r="FT15" s="361">
        <v>0</v>
      </c>
      <c r="FU15" s="361">
        <v>0</v>
      </c>
      <c r="FV15" s="361">
        <v>0</v>
      </c>
      <c r="FW15" s="361">
        <v>0</v>
      </c>
      <c r="FX15" s="361">
        <v>0</v>
      </c>
      <c r="FY15" s="361">
        <v>0</v>
      </c>
      <c r="FZ15" s="361">
        <v>0</v>
      </c>
      <c r="GA15" s="361">
        <v>0</v>
      </c>
      <c r="GB15" s="361">
        <v>0</v>
      </c>
      <c r="GC15" s="361">
        <v>0</v>
      </c>
      <c r="GD15" s="361">
        <v>0</v>
      </c>
      <c r="GE15" s="361">
        <v>0</v>
      </c>
      <c r="GF15" s="361">
        <v>0</v>
      </c>
      <c r="GG15" s="361">
        <v>0</v>
      </c>
      <c r="GH15" s="361">
        <v>0</v>
      </c>
      <c r="GI15" s="361">
        <v>0</v>
      </c>
      <c r="GJ15" s="361">
        <v>0</v>
      </c>
      <c r="GK15" s="361">
        <v>0</v>
      </c>
      <c r="GL15" s="361">
        <v>0</v>
      </c>
      <c r="GM15" s="361">
        <v>0</v>
      </c>
      <c r="GN15" s="361">
        <v>0</v>
      </c>
      <c r="GO15" s="361">
        <v>0</v>
      </c>
      <c r="GP15" s="361">
        <v>0</v>
      </c>
      <c r="GQ15" s="361">
        <v>0</v>
      </c>
      <c r="GR15" s="361">
        <v>0</v>
      </c>
      <c r="GS15" s="361">
        <v>0</v>
      </c>
      <c r="GT15" s="361">
        <v>0</v>
      </c>
      <c r="GU15" s="361">
        <v>0</v>
      </c>
      <c r="GV15" s="361">
        <v>0</v>
      </c>
      <c r="GW15" s="361">
        <v>0</v>
      </c>
      <c r="GX15" s="361">
        <v>0</v>
      </c>
      <c r="GY15" s="361">
        <v>0</v>
      </c>
      <c r="GZ15" s="361">
        <v>0</v>
      </c>
      <c r="HA15" s="361">
        <v>0</v>
      </c>
      <c r="HB15" s="361">
        <v>0</v>
      </c>
      <c r="HC15" s="361">
        <v>0</v>
      </c>
      <c r="HD15" s="361">
        <v>0</v>
      </c>
      <c r="HE15" s="361">
        <v>0</v>
      </c>
      <c r="HF15" s="361">
        <v>0</v>
      </c>
      <c r="HG15" s="361">
        <v>0</v>
      </c>
      <c r="HH15" s="361">
        <v>0</v>
      </c>
      <c r="HI15" s="361">
        <v>0</v>
      </c>
      <c r="HJ15" s="361">
        <v>0</v>
      </c>
      <c r="HK15" s="361">
        <v>0</v>
      </c>
      <c r="HL15" s="361">
        <v>0</v>
      </c>
      <c r="HM15" s="361">
        <v>0</v>
      </c>
      <c r="HN15" s="361">
        <v>0</v>
      </c>
      <c r="HO15" s="361">
        <v>0</v>
      </c>
    </row>
    <row r="16" spans="1:226" s="10" customFormat="1" ht="12.75" hidden="1" customHeight="1" outlineLevel="1" x14ac:dyDescent="0.25">
      <c r="A16" s="342" t="s">
        <v>100</v>
      </c>
      <c r="B16" s="342" t="s">
        <v>100</v>
      </c>
      <c r="C16" s="361">
        <v>0</v>
      </c>
      <c r="D16" s="361">
        <v>0</v>
      </c>
      <c r="E16" s="361">
        <v>0</v>
      </c>
      <c r="F16" s="361" t="s">
        <v>92</v>
      </c>
      <c r="G16" s="361" t="s">
        <v>92</v>
      </c>
      <c r="H16" s="361" t="s">
        <v>92</v>
      </c>
      <c r="I16" s="361" t="s">
        <v>92</v>
      </c>
      <c r="J16" s="361" t="s">
        <v>92</v>
      </c>
      <c r="K16" s="361" t="s">
        <v>92</v>
      </c>
      <c r="L16" s="361" t="s">
        <v>92</v>
      </c>
      <c r="M16" s="361" t="s">
        <v>92</v>
      </c>
      <c r="N16" s="361" t="s">
        <v>92</v>
      </c>
      <c r="O16" s="361" t="s">
        <v>92</v>
      </c>
      <c r="P16" s="361" t="s">
        <v>92</v>
      </c>
      <c r="Q16" s="361" t="s">
        <v>92</v>
      </c>
      <c r="R16" s="361" t="s">
        <v>92</v>
      </c>
      <c r="S16" s="361" t="s">
        <v>92</v>
      </c>
      <c r="T16" s="362" t="s">
        <v>92</v>
      </c>
      <c r="U16" s="361" t="s">
        <v>92</v>
      </c>
      <c r="V16" s="361">
        <v>26838</v>
      </c>
      <c r="W16" s="362">
        <v>29761</v>
      </c>
      <c r="X16" s="362">
        <v>29203</v>
      </c>
      <c r="Y16" s="361">
        <v>29074</v>
      </c>
      <c r="Z16" s="361">
        <v>29047</v>
      </c>
      <c r="AA16" s="361">
        <v>28988</v>
      </c>
      <c r="AB16" s="361">
        <v>28823</v>
      </c>
      <c r="AC16" s="361">
        <v>28697</v>
      </c>
      <c r="AD16" s="361">
        <v>28688</v>
      </c>
      <c r="AE16" s="361">
        <v>28536</v>
      </c>
      <c r="AF16" s="361">
        <v>30701</v>
      </c>
      <c r="AG16" s="361">
        <v>30451</v>
      </c>
      <c r="AH16" s="361">
        <v>30308</v>
      </c>
      <c r="AI16" s="361">
        <v>30227</v>
      </c>
      <c r="AJ16" s="361">
        <v>30030</v>
      </c>
      <c r="AK16" s="361">
        <v>29949</v>
      </c>
      <c r="AL16" s="361">
        <v>29782</v>
      </c>
      <c r="AM16" s="361">
        <v>29495</v>
      </c>
      <c r="AN16" s="361">
        <v>29450</v>
      </c>
      <c r="AO16" s="361">
        <v>29405</v>
      </c>
      <c r="AP16" s="361">
        <v>29215</v>
      </c>
      <c r="AQ16" s="361">
        <v>29076</v>
      </c>
      <c r="AR16" s="361">
        <v>28958</v>
      </c>
      <c r="AS16" s="361">
        <v>28807</v>
      </c>
      <c r="AT16" s="361">
        <v>28679</v>
      </c>
      <c r="AU16" s="361">
        <v>28631</v>
      </c>
      <c r="AV16" s="361">
        <v>28547</v>
      </c>
      <c r="AW16" s="361">
        <v>28299</v>
      </c>
      <c r="AX16" s="361">
        <v>28066</v>
      </c>
      <c r="AY16" s="361">
        <v>27897</v>
      </c>
      <c r="AZ16" s="361">
        <v>0</v>
      </c>
      <c r="BA16" s="361">
        <v>0</v>
      </c>
      <c r="BB16" s="361">
        <v>0</v>
      </c>
      <c r="BC16" s="361">
        <v>0</v>
      </c>
      <c r="BD16" s="361">
        <v>0</v>
      </c>
      <c r="BE16" s="361">
        <v>0</v>
      </c>
      <c r="BF16" s="361">
        <v>0</v>
      </c>
      <c r="BG16" s="361">
        <v>0</v>
      </c>
      <c r="BH16" s="361">
        <v>0</v>
      </c>
      <c r="BI16" s="361">
        <v>0</v>
      </c>
      <c r="BJ16" s="361">
        <v>0</v>
      </c>
      <c r="BK16" s="361">
        <v>0</v>
      </c>
      <c r="BL16" s="361">
        <v>0</v>
      </c>
      <c r="BM16" s="361">
        <v>0</v>
      </c>
      <c r="BN16" s="361">
        <v>0</v>
      </c>
      <c r="BO16" s="361">
        <v>0</v>
      </c>
      <c r="BP16" s="361">
        <v>0</v>
      </c>
      <c r="BQ16" s="361">
        <v>0</v>
      </c>
      <c r="BR16" s="361">
        <v>0</v>
      </c>
      <c r="BS16" s="361">
        <v>0</v>
      </c>
      <c r="BT16" s="361">
        <v>0</v>
      </c>
      <c r="BU16" s="361">
        <v>0</v>
      </c>
      <c r="BV16" s="361">
        <v>0</v>
      </c>
      <c r="BW16" s="361">
        <v>0</v>
      </c>
      <c r="BX16" s="361">
        <v>0</v>
      </c>
      <c r="BY16" s="361">
        <v>0</v>
      </c>
      <c r="BZ16" s="361">
        <v>0</v>
      </c>
      <c r="CA16" s="361">
        <v>0</v>
      </c>
      <c r="CB16" s="361">
        <v>0</v>
      </c>
      <c r="CC16" s="361">
        <v>0</v>
      </c>
      <c r="CD16" s="361">
        <v>0</v>
      </c>
      <c r="CE16" s="361">
        <v>0</v>
      </c>
      <c r="CF16" s="361">
        <v>0</v>
      </c>
      <c r="CG16" s="361">
        <v>0</v>
      </c>
      <c r="CH16" s="361">
        <v>0</v>
      </c>
      <c r="CI16" s="361">
        <v>0</v>
      </c>
      <c r="CJ16" s="361">
        <v>0</v>
      </c>
      <c r="CK16" s="361">
        <v>0</v>
      </c>
      <c r="CL16" s="361">
        <v>0</v>
      </c>
      <c r="CM16" s="361">
        <v>0</v>
      </c>
      <c r="CN16" s="361">
        <v>0</v>
      </c>
      <c r="CO16" s="361">
        <v>0</v>
      </c>
      <c r="CP16" s="361">
        <v>0</v>
      </c>
      <c r="CQ16" s="361">
        <v>0</v>
      </c>
      <c r="CR16" s="361">
        <v>0</v>
      </c>
      <c r="CS16" s="361">
        <v>0</v>
      </c>
      <c r="CT16" s="361">
        <v>0</v>
      </c>
      <c r="CU16" s="361">
        <v>0</v>
      </c>
      <c r="CV16" s="361">
        <v>0</v>
      </c>
      <c r="CW16" s="361">
        <v>0</v>
      </c>
      <c r="CX16" s="361">
        <v>0</v>
      </c>
      <c r="CY16" s="361">
        <v>0</v>
      </c>
      <c r="CZ16" s="361">
        <v>0</v>
      </c>
      <c r="DA16" s="361">
        <v>0</v>
      </c>
      <c r="DB16" s="361">
        <v>0</v>
      </c>
      <c r="DC16" s="361">
        <v>0</v>
      </c>
      <c r="DD16" s="361">
        <v>0</v>
      </c>
      <c r="DE16" s="361">
        <v>0</v>
      </c>
      <c r="DF16" s="361">
        <v>0</v>
      </c>
      <c r="DG16" s="361">
        <v>0</v>
      </c>
      <c r="DH16" s="361">
        <v>0</v>
      </c>
      <c r="DI16" s="361">
        <v>0</v>
      </c>
      <c r="DJ16" s="361">
        <v>0</v>
      </c>
      <c r="DK16" s="361">
        <v>0</v>
      </c>
      <c r="DL16" s="361">
        <v>0</v>
      </c>
      <c r="DM16" s="361">
        <v>0</v>
      </c>
      <c r="DN16" s="361">
        <v>0</v>
      </c>
      <c r="DO16" s="361">
        <v>0</v>
      </c>
      <c r="DP16" s="361">
        <v>0</v>
      </c>
      <c r="DQ16" s="361">
        <v>0</v>
      </c>
      <c r="DR16" s="361">
        <v>0</v>
      </c>
      <c r="DS16" s="361">
        <v>0</v>
      </c>
      <c r="DT16" s="361">
        <v>0</v>
      </c>
      <c r="DU16" s="361">
        <v>0</v>
      </c>
      <c r="DV16" s="361">
        <v>0</v>
      </c>
      <c r="DW16" s="361">
        <v>0</v>
      </c>
      <c r="DX16" s="361">
        <v>0</v>
      </c>
      <c r="DY16" s="361">
        <v>0</v>
      </c>
      <c r="DZ16" s="361">
        <v>0</v>
      </c>
      <c r="EA16" s="361">
        <v>0</v>
      </c>
      <c r="EB16" s="361">
        <v>0</v>
      </c>
      <c r="EC16" s="361">
        <v>0</v>
      </c>
      <c r="ED16" s="361">
        <v>0</v>
      </c>
      <c r="EE16" s="361">
        <v>0</v>
      </c>
      <c r="EF16" s="361">
        <v>0</v>
      </c>
      <c r="EG16" s="361">
        <v>0</v>
      </c>
      <c r="EH16" s="361">
        <v>0</v>
      </c>
      <c r="EI16" s="361">
        <v>0</v>
      </c>
      <c r="EJ16" s="361">
        <v>0</v>
      </c>
      <c r="EK16" s="361">
        <v>0</v>
      </c>
      <c r="EL16" s="361">
        <v>0</v>
      </c>
      <c r="EM16" s="361">
        <v>0</v>
      </c>
      <c r="EN16" s="361">
        <v>0</v>
      </c>
      <c r="EO16" s="361">
        <v>0</v>
      </c>
      <c r="EP16" s="361">
        <v>0</v>
      </c>
      <c r="EQ16" s="361">
        <v>0</v>
      </c>
      <c r="ER16" s="361">
        <v>0</v>
      </c>
      <c r="ES16" s="361">
        <v>0</v>
      </c>
      <c r="ET16" s="361">
        <v>0</v>
      </c>
      <c r="EU16" s="361">
        <v>0</v>
      </c>
      <c r="EV16" s="361">
        <v>0</v>
      </c>
      <c r="EW16" s="361">
        <v>0</v>
      </c>
      <c r="EX16" s="361">
        <v>0</v>
      </c>
      <c r="EY16" s="361">
        <v>0</v>
      </c>
      <c r="EZ16" s="361">
        <v>0</v>
      </c>
      <c r="FA16" s="361">
        <v>0</v>
      </c>
      <c r="FB16" s="361">
        <v>0</v>
      </c>
      <c r="FC16" s="361">
        <v>0</v>
      </c>
      <c r="FD16" s="361">
        <v>0</v>
      </c>
      <c r="FE16" s="361">
        <v>0</v>
      </c>
      <c r="FF16" s="361">
        <v>0</v>
      </c>
      <c r="FG16" s="361">
        <v>0</v>
      </c>
      <c r="FH16" s="361">
        <v>0</v>
      </c>
      <c r="FI16" s="361">
        <v>0</v>
      </c>
      <c r="FJ16" s="361">
        <v>0</v>
      </c>
      <c r="FK16" s="361">
        <v>0</v>
      </c>
      <c r="FL16" s="361">
        <v>0</v>
      </c>
      <c r="FM16" s="361">
        <v>0</v>
      </c>
      <c r="FN16" s="361">
        <v>0</v>
      </c>
      <c r="FO16" s="361">
        <v>0</v>
      </c>
      <c r="FP16" s="361">
        <v>0</v>
      </c>
      <c r="FQ16" s="361">
        <v>0</v>
      </c>
      <c r="FR16" s="361">
        <v>0</v>
      </c>
      <c r="FS16" s="361">
        <v>0</v>
      </c>
      <c r="FT16" s="361">
        <v>0</v>
      </c>
      <c r="FU16" s="361">
        <v>0</v>
      </c>
      <c r="FV16" s="361">
        <v>0</v>
      </c>
      <c r="FW16" s="361">
        <v>0</v>
      </c>
      <c r="FX16" s="361">
        <v>0</v>
      </c>
      <c r="FY16" s="361">
        <v>0</v>
      </c>
      <c r="FZ16" s="361">
        <v>0</v>
      </c>
      <c r="GA16" s="361">
        <v>0</v>
      </c>
      <c r="GB16" s="361">
        <v>0</v>
      </c>
      <c r="GC16" s="361">
        <v>0</v>
      </c>
      <c r="GD16" s="361">
        <v>0</v>
      </c>
      <c r="GE16" s="361">
        <v>0</v>
      </c>
      <c r="GF16" s="361">
        <v>0</v>
      </c>
      <c r="GG16" s="361">
        <v>0</v>
      </c>
      <c r="GH16" s="361">
        <v>0</v>
      </c>
      <c r="GI16" s="361">
        <v>0</v>
      </c>
      <c r="GJ16" s="361">
        <v>0</v>
      </c>
      <c r="GK16" s="361">
        <v>0</v>
      </c>
      <c r="GL16" s="361">
        <v>0</v>
      </c>
      <c r="GM16" s="361">
        <v>0</v>
      </c>
      <c r="GN16" s="361">
        <v>0</v>
      </c>
      <c r="GO16" s="361">
        <v>0</v>
      </c>
      <c r="GP16" s="361">
        <v>0</v>
      </c>
      <c r="GQ16" s="361">
        <v>0</v>
      </c>
      <c r="GR16" s="361">
        <v>0</v>
      </c>
      <c r="GS16" s="361">
        <v>0</v>
      </c>
      <c r="GT16" s="361">
        <v>0</v>
      </c>
      <c r="GU16" s="361">
        <v>0</v>
      </c>
      <c r="GV16" s="361">
        <v>0</v>
      </c>
      <c r="GW16" s="361">
        <v>0</v>
      </c>
      <c r="GX16" s="361">
        <v>0</v>
      </c>
      <c r="GY16" s="361">
        <v>0</v>
      </c>
      <c r="GZ16" s="361">
        <v>0</v>
      </c>
      <c r="HA16" s="361">
        <v>0</v>
      </c>
      <c r="HB16" s="361">
        <v>0</v>
      </c>
      <c r="HC16" s="361">
        <v>0</v>
      </c>
      <c r="HD16" s="361">
        <v>0</v>
      </c>
      <c r="HE16" s="361">
        <v>0</v>
      </c>
      <c r="HF16" s="361">
        <v>0</v>
      </c>
      <c r="HG16" s="361">
        <v>0</v>
      </c>
      <c r="HH16" s="361">
        <v>0</v>
      </c>
      <c r="HI16" s="361">
        <v>0</v>
      </c>
      <c r="HJ16" s="361">
        <v>0</v>
      </c>
      <c r="HK16" s="361">
        <v>0</v>
      </c>
      <c r="HL16" s="361">
        <v>0</v>
      </c>
      <c r="HM16" s="361">
        <v>0</v>
      </c>
      <c r="HN16" s="361">
        <v>0</v>
      </c>
      <c r="HO16" s="361">
        <v>0</v>
      </c>
    </row>
    <row r="17" spans="1:230" s="10" customFormat="1" ht="12.75" hidden="1" customHeight="1" outlineLevel="1" x14ac:dyDescent="0.25">
      <c r="A17" s="365" t="s">
        <v>70</v>
      </c>
      <c r="B17" s="343" t="s">
        <v>70</v>
      </c>
      <c r="C17" s="366">
        <v>0</v>
      </c>
      <c r="D17" s="363">
        <v>0</v>
      </c>
      <c r="E17" s="363">
        <v>0</v>
      </c>
      <c r="F17" s="363">
        <v>0</v>
      </c>
      <c r="G17" s="363">
        <v>0</v>
      </c>
      <c r="H17" s="363">
        <v>0</v>
      </c>
      <c r="I17" s="363">
        <v>0</v>
      </c>
      <c r="J17" s="363">
        <v>0</v>
      </c>
      <c r="K17" s="363">
        <v>0</v>
      </c>
      <c r="L17" s="363">
        <v>0</v>
      </c>
      <c r="M17" s="363">
        <v>0</v>
      </c>
      <c r="N17" s="363">
        <v>0</v>
      </c>
      <c r="O17" s="363">
        <v>0</v>
      </c>
      <c r="P17" s="363">
        <v>0</v>
      </c>
      <c r="Q17" s="363">
        <v>0</v>
      </c>
      <c r="R17" s="363">
        <v>0</v>
      </c>
      <c r="S17" s="363">
        <v>0</v>
      </c>
      <c r="T17" s="363">
        <v>0</v>
      </c>
      <c r="U17" s="363">
        <v>0</v>
      </c>
      <c r="V17" s="363">
        <v>0</v>
      </c>
      <c r="W17" s="363">
        <v>0</v>
      </c>
      <c r="X17" s="363" t="s">
        <v>92</v>
      </c>
      <c r="Y17" s="363">
        <v>912</v>
      </c>
      <c r="Z17" s="363">
        <v>937</v>
      </c>
      <c r="AA17" s="363">
        <v>1097</v>
      </c>
      <c r="AB17" s="363">
        <v>1129</v>
      </c>
      <c r="AC17" s="363">
        <v>1137</v>
      </c>
      <c r="AD17" s="363">
        <v>1158</v>
      </c>
      <c r="AE17" s="363">
        <v>1503</v>
      </c>
      <c r="AF17" s="363">
        <v>1878</v>
      </c>
      <c r="AG17" s="363">
        <v>2748</v>
      </c>
      <c r="AH17" s="363">
        <v>2751</v>
      </c>
      <c r="AI17" s="363">
        <v>2758</v>
      </c>
      <c r="AJ17" s="363">
        <v>2769</v>
      </c>
      <c r="AK17" s="363">
        <v>2773</v>
      </c>
      <c r="AL17" s="363">
        <v>2781</v>
      </c>
      <c r="AM17" s="363">
        <v>2782</v>
      </c>
      <c r="AN17" s="363">
        <v>2784</v>
      </c>
      <c r="AO17" s="363">
        <v>2796</v>
      </c>
      <c r="AP17" s="363">
        <v>2796</v>
      </c>
      <c r="AQ17" s="363">
        <v>0</v>
      </c>
      <c r="AR17" s="363">
        <v>0</v>
      </c>
      <c r="AS17" s="363">
        <v>0</v>
      </c>
      <c r="AT17" s="363">
        <v>0</v>
      </c>
      <c r="AU17" s="363">
        <v>0</v>
      </c>
      <c r="AV17" s="363">
        <v>0</v>
      </c>
      <c r="AW17" s="363">
        <v>0</v>
      </c>
      <c r="AX17" s="363">
        <v>0</v>
      </c>
      <c r="AY17" s="363">
        <v>0</v>
      </c>
      <c r="AZ17" s="363">
        <v>0</v>
      </c>
      <c r="BA17" s="363">
        <v>0</v>
      </c>
      <c r="BB17" s="363">
        <v>0</v>
      </c>
      <c r="BC17" s="363">
        <v>0</v>
      </c>
      <c r="BD17" s="363">
        <v>0</v>
      </c>
      <c r="BE17" s="363">
        <v>0</v>
      </c>
      <c r="BF17" s="363">
        <v>0</v>
      </c>
      <c r="BG17" s="363">
        <v>0</v>
      </c>
      <c r="BH17" s="363">
        <v>0</v>
      </c>
      <c r="BI17" s="363">
        <v>0</v>
      </c>
      <c r="BJ17" s="363">
        <v>0</v>
      </c>
      <c r="BK17" s="363">
        <v>0</v>
      </c>
      <c r="BL17" s="363">
        <v>0</v>
      </c>
      <c r="BM17" s="363">
        <v>0</v>
      </c>
      <c r="BN17" s="363">
        <v>0</v>
      </c>
      <c r="BO17" s="363">
        <v>0</v>
      </c>
      <c r="BP17" s="363">
        <v>0</v>
      </c>
      <c r="BQ17" s="363">
        <v>0</v>
      </c>
      <c r="BR17" s="363">
        <v>0</v>
      </c>
      <c r="BS17" s="363">
        <v>0</v>
      </c>
      <c r="BT17" s="363">
        <v>0</v>
      </c>
      <c r="BU17" s="363">
        <v>0</v>
      </c>
      <c r="BV17" s="363">
        <v>0</v>
      </c>
      <c r="BW17" s="363">
        <v>0</v>
      </c>
      <c r="BX17" s="363">
        <v>0</v>
      </c>
      <c r="BY17" s="363">
        <v>0</v>
      </c>
      <c r="BZ17" s="363">
        <v>0</v>
      </c>
      <c r="CA17" s="363">
        <v>0</v>
      </c>
      <c r="CB17" s="363">
        <v>0</v>
      </c>
      <c r="CC17" s="363">
        <v>0</v>
      </c>
      <c r="CD17" s="363">
        <v>0</v>
      </c>
      <c r="CE17" s="363">
        <v>0</v>
      </c>
      <c r="CF17" s="363">
        <v>0</v>
      </c>
      <c r="CG17" s="363">
        <v>0</v>
      </c>
      <c r="CH17" s="363">
        <v>0</v>
      </c>
      <c r="CI17" s="363">
        <v>0</v>
      </c>
      <c r="CJ17" s="363">
        <v>0</v>
      </c>
      <c r="CK17" s="363">
        <v>0</v>
      </c>
      <c r="CL17" s="363">
        <v>0</v>
      </c>
      <c r="CM17" s="363">
        <v>0</v>
      </c>
      <c r="CN17" s="363">
        <v>0</v>
      </c>
      <c r="CO17" s="363">
        <v>0</v>
      </c>
      <c r="CP17" s="363">
        <v>0</v>
      </c>
      <c r="CQ17" s="363">
        <v>0</v>
      </c>
      <c r="CR17" s="363">
        <v>0</v>
      </c>
      <c r="CS17" s="363">
        <v>0</v>
      </c>
      <c r="CT17" s="363">
        <v>0</v>
      </c>
      <c r="CU17" s="363">
        <v>0</v>
      </c>
      <c r="CV17" s="363">
        <v>0</v>
      </c>
      <c r="CW17" s="363">
        <v>0</v>
      </c>
      <c r="CX17" s="363">
        <v>0</v>
      </c>
      <c r="CY17" s="363">
        <v>0</v>
      </c>
      <c r="CZ17" s="363">
        <v>0</v>
      </c>
      <c r="DA17" s="363">
        <v>0</v>
      </c>
      <c r="DB17" s="363">
        <v>0</v>
      </c>
      <c r="DC17" s="363">
        <v>0</v>
      </c>
      <c r="DD17" s="363">
        <v>0</v>
      </c>
      <c r="DE17" s="363">
        <v>0</v>
      </c>
      <c r="DF17" s="363">
        <v>0</v>
      </c>
      <c r="DG17" s="363">
        <v>0</v>
      </c>
      <c r="DH17" s="363">
        <v>0</v>
      </c>
      <c r="DI17" s="363">
        <v>0</v>
      </c>
      <c r="DJ17" s="363">
        <v>0</v>
      </c>
      <c r="DK17" s="363">
        <v>0</v>
      </c>
      <c r="DL17" s="363">
        <v>0</v>
      </c>
      <c r="DM17" s="363">
        <v>0</v>
      </c>
      <c r="DN17" s="363">
        <v>0</v>
      </c>
      <c r="DO17" s="363">
        <v>0</v>
      </c>
      <c r="DP17" s="363">
        <v>0</v>
      </c>
      <c r="DQ17" s="363">
        <v>0</v>
      </c>
      <c r="DR17" s="363">
        <v>0</v>
      </c>
      <c r="DS17" s="363">
        <v>0</v>
      </c>
      <c r="DT17" s="363">
        <v>0</v>
      </c>
      <c r="DU17" s="363">
        <v>0</v>
      </c>
      <c r="DV17" s="363">
        <v>0</v>
      </c>
      <c r="DW17" s="363">
        <v>0</v>
      </c>
      <c r="DX17" s="363">
        <v>0</v>
      </c>
      <c r="DY17" s="363">
        <v>0</v>
      </c>
      <c r="DZ17" s="363">
        <v>0</v>
      </c>
      <c r="EA17" s="363">
        <v>0</v>
      </c>
      <c r="EB17" s="363">
        <v>0</v>
      </c>
      <c r="EC17" s="363">
        <v>0</v>
      </c>
      <c r="ED17" s="363">
        <v>0</v>
      </c>
      <c r="EE17" s="363">
        <v>0</v>
      </c>
      <c r="EF17" s="363">
        <v>0</v>
      </c>
      <c r="EG17" s="363">
        <v>0</v>
      </c>
      <c r="EH17" s="363">
        <v>0</v>
      </c>
      <c r="EI17" s="363">
        <v>0</v>
      </c>
      <c r="EJ17" s="363">
        <v>0</v>
      </c>
      <c r="EK17" s="363">
        <v>0</v>
      </c>
      <c r="EL17" s="363">
        <v>0</v>
      </c>
      <c r="EM17" s="363">
        <v>0</v>
      </c>
      <c r="EN17" s="363">
        <v>0</v>
      </c>
      <c r="EO17" s="363">
        <v>0</v>
      </c>
      <c r="EP17" s="363">
        <v>0</v>
      </c>
      <c r="EQ17" s="363">
        <v>0</v>
      </c>
      <c r="ER17" s="363">
        <v>0</v>
      </c>
      <c r="ES17" s="363">
        <v>0</v>
      </c>
      <c r="ET17" s="363">
        <v>0</v>
      </c>
      <c r="EU17" s="363">
        <v>0</v>
      </c>
      <c r="EV17" s="363">
        <v>0</v>
      </c>
      <c r="EW17" s="363">
        <v>0</v>
      </c>
      <c r="EX17" s="363">
        <v>0</v>
      </c>
      <c r="EY17" s="363">
        <v>0</v>
      </c>
      <c r="EZ17" s="363">
        <v>0</v>
      </c>
      <c r="FA17" s="363">
        <v>0</v>
      </c>
      <c r="FB17" s="363">
        <v>0</v>
      </c>
      <c r="FC17" s="363">
        <v>0</v>
      </c>
      <c r="FD17" s="363">
        <v>0</v>
      </c>
      <c r="FE17" s="363">
        <v>0</v>
      </c>
      <c r="FF17" s="363">
        <v>0</v>
      </c>
      <c r="FG17" s="363">
        <v>0</v>
      </c>
      <c r="FH17" s="363">
        <v>0</v>
      </c>
      <c r="FI17" s="363">
        <v>0</v>
      </c>
      <c r="FJ17" s="363">
        <v>0</v>
      </c>
      <c r="FK17" s="363">
        <v>0</v>
      </c>
      <c r="FL17" s="363">
        <v>0</v>
      </c>
      <c r="FM17" s="363">
        <v>0</v>
      </c>
      <c r="FN17" s="363">
        <v>0</v>
      </c>
      <c r="FO17" s="363">
        <v>0</v>
      </c>
      <c r="FP17" s="363">
        <v>0</v>
      </c>
      <c r="FQ17" s="363">
        <v>0</v>
      </c>
      <c r="FR17" s="363">
        <v>0</v>
      </c>
      <c r="FS17" s="363">
        <v>0</v>
      </c>
      <c r="FT17" s="363">
        <v>0</v>
      </c>
      <c r="FU17" s="363">
        <v>0</v>
      </c>
      <c r="FV17" s="363">
        <v>0</v>
      </c>
      <c r="FW17" s="363">
        <v>0</v>
      </c>
      <c r="FX17" s="363">
        <v>0</v>
      </c>
      <c r="FY17" s="363">
        <v>0</v>
      </c>
      <c r="FZ17" s="363">
        <v>0</v>
      </c>
      <c r="GA17" s="363">
        <v>0</v>
      </c>
      <c r="GB17" s="363">
        <v>0</v>
      </c>
      <c r="GC17" s="363">
        <v>0</v>
      </c>
      <c r="GD17" s="363">
        <v>0</v>
      </c>
      <c r="GE17" s="363">
        <v>0</v>
      </c>
      <c r="GF17" s="363">
        <v>0</v>
      </c>
      <c r="GG17" s="363">
        <v>0</v>
      </c>
      <c r="GH17" s="363">
        <v>0</v>
      </c>
      <c r="GI17" s="363">
        <v>0</v>
      </c>
      <c r="GJ17" s="363">
        <v>0</v>
      </c>
      <c r="GK17" s="363">
        <v>0</v>
      </c>
      <c r="GL17" s="363">
        <v>0</v>
      </c>
      <c r="GM17" s="363">
        <v>0</v>
      </c>
      <c r="GN17" s="363">
        <v>0</v>
      </c>
      <c r="GO17" s="363">
        <v>0</v>
      </c>
      <c r="GP17" s="363">
        <v>0</v>
      </c>
      <c r="GQ17" s="363">
        <v>0</v>
      </c>
      <c r="GR17" s="363">
        <v>0</v>
      </c>
      <c r="GS17" s="363">
        <v>0</v>
      </c>
      <c r="GT17" s="363">
        <v>0</v>
      </c>
      <c r="GU17" s="363">
        <v>0</v>
      </c>
      <c r="GV17" s="363">
        <v>0</v>
      </c>
      <c r="GW17" s="363">
        <v>0</v>
      </c>
      <c r="GX17" s="363">
        <v>0</v>
      </c>
      <c r="GY17" s="363">
        <v>0</v>
      </c>
      <c r="GZ17" s="363">
        <v>0</v>
      </c>
      <c r="HA17" s="363">
        <v>0</v>
      </c>
      <c r="HB17" s="363">
        <v>0</v>
      </c>
      <c r="HC17" s="363">
        <v>0</v>
      </c>
      <c r="HD17" s="363">
        <v>0</v>
      </c>
      <c r="HE17" s="363">
        <v>0</v>
      </c>
      <c r="HF17" s="363">
        <v>0</v>
      </c>
      <c r="HG17" s="363">
        <v>0</v>
      </c>
      <c r="HH17" s="363">
        <v>0</v>
      </c>
      <c r="HI17" s="363">
        <v>0</v>
      </c>
      <c r="HJ17" s="363">
        <v>0</v>
      </c>
      <c r="HK17" s="363">
        <v>0</v>
      </c>
      <c r="HL17" s="363">
        <v>0</v>
      </c>
      <c r="HM17" s="363">
        <v>0</v>
      </c>
      <c r="HN17" s="363">
        <v>0</v>
      </c>
      <c r="HO17" s="363">
        <v>0</v>
      </c>
    </row>
    <row r="18" spans="1:230" s="247" customFormat="1" ht="12.75" customHeight="1" collapsed="1" x14ac:dyDescent="0.25">
      <c r="A18" s="367" t="s">
        <v>346</v>
      </c>
      <c r="B18" s="368" t="s">
        <v>28</v>
      </c>
      <c r="C18" s="369" t="s">
        <v>92</v>
      </c>
      <c r="D18" s="369" t="s">
        <v>92</v>
      </c>
      <c r="E18" s="369" t="s">
        <v>92</v>
      </c>
      <c r="F18" s="369" t="s">
        <v>92</v>
      </c>
      <c r="G18" s="369" t="s">
        <v>92</v>
      </c>
      <c r="H18" s="369" t="s">
        <v>92</v>
      </c>
      <c r="I18" s="369" t="s">
        <v>92</v>
      </c>
      <c r="J18" s="369" t="s">
        <v>92</v>
      </c>
      <c r="K18" s="369" t="s">
        <v>92</v>
      </c>
      <c r="L18" s="369" t="s">
        <v>92</v>
      </c>
      <c r="M18" s="369" t="s">
        <v>92</v>
      </c>
      <c r="N18" s="369" t="s">
        <v>92</v>
      </c>
      <c r="O18" s="369" t="s">
        <v>92</v>
      </c>
      <c r="P18" s="369" t="s">
        <v>92</v>
      </c>
      <c r="Q18" s="369" t="s">
        <v>92</v>
      </c>
      <c r="R18" s="369" t="s">
        <v>92</v>
      </c>
      <c r="S18" s="369" t="s">
        <v>92</v>
      </c>
      <c r="T18" s="369" t="s">
        <v>92</v>
      </c>
      <c r="U18" s="369" t="s">
        <v>92</v>
      </c>
      <c r="V18" s="369" t="s">
        <v>92</v>
      </c>
      <c r="W18" s="369">
        <v>4293</v>
      </c>
      <c r="X18" s="369">
        <v>541</v>
      </c>
      <c r="Y18" s="369">
        <v>4466</v>
      </c>
      <c r="Z18" s="369">
        <v>1274</v>
      </c>
      <c r="AA18" s="369">
        <v>1222</v>
      </c>
      <c r="AB18" s="369">
        <v>-3519</v>
      </c>
      <c r="AC18" s="369">
        <v>463</v>
      </c>
      <c r="AD18" s="369">
        <v>566</v>
      </c>
      <c r="AE18" s="369">
        <v>1280</v>
      </c>
      <c r="AF18" s="369">
        <v>2652</v>
      </c>
      <c r="AG18" s="369">
        <v>697</v>
      </c>
      <c r="AH18" s="369">
        <v>932</v>
      </c>
      <c r="AI18" s="369">
        <v>511</v>
      </c>
      <c r="AJ18" s="369">
        <v>107</v>
      </c>
      <c r="AK18" s="369">
        <v>863</v>
      </c>
      <c r="AL18" s="369">
        <v>814</v>
      </c>
      <c r="AM18" s="369">
        <v>150</v>
      </c>
      <c r="AN18" s="369">
        <v>255</v>
      </c>
      <c r="AO18" s="369">
        <v>155</v>
      </c>
      <c r="AP18" s="369">
        <v>583</v>
      </c>
      <c r="AQ18" s="369">
        <v>643</v>
      </c>
      <c r="AR18" s="369">
        <v>-34</v>
      </c>
      <c r="AS18" s="369">
        <v>200</v>
      </c>
      <c r="AT18" s="369">
        <v>71</v>
      </c>
      <c r="AU18" s="369">
        <v>379</v>
      </c>
      <c r="AV18" s="369">
        <v>520</v>
      </c>
      <c r="AW18" s="369">
        <v>305</v>
      </c>
      <c r="AX18" s="369">
        <v>735</v>
      </c>
      <c r="AY18" s="369">
        <v>555</v>
      </c>
      <c r="AZ18" s="369">
        <v>-2576</v>
      </c>
      <c r="BA18" s="369">
        <v>1326</v>
      </c>
      <c r="BB18" s="369">
        <v>276</v>
      </c>
      <c r="BC18" s="369">
        <v>656</v>
      </c>
      <c r="BD18" s="369">
        <v>1063</v>
      </c>
      <c r="BE18" s="369">
        <v>1566</v>
      </c>
      <c r="BF18" s="369">
        <v>292</v>
      </c>
      <c r="BG18" s="369">
        <v>1463</v>
      </c>
      <c r="BH18" s="369">
        <v>233</v>
      </c>
      <c r="BI18" s="369">
        <v>265</v>
      </c>
      <c r="BJ18" s="369">
        <v>498</v>
      </c>
      <c r="BK18" s="369">
        <v>456</v>
      </c>
      <c r="BL18" s="369">
        <v>-6</v>
      </c>
      <c r="BM18" s="369">
        <v>591</v>
      </c>
      <c r="BN18" s="369">
        <v>196</v>
      </c>
      <c r="BO18" s="369">
        <v>141</v>
      </c>
      <c r="BP18" s="369">
        <v>53</v>
      </c>
      <c r="BQ18" s="369">
        <v>221</v>
      </c>
      <c r="BR18" s="369">
        <v>88</v>
      </c>
      <c r="BS18" s="369">
        <v>214</v>
      </c>
      <c r="BT18" s="369">
        <v>-129</v>
      </c>
      <c r="BU18" s="369">
        <v>443</v>
      </c>
      <c r="BV18" s="369">
        <v>2638</v>
      </c>
      <c r="BW18" s="369">
        <v>198</v>
      </c>
      <c r="BX18" s="369">
        <v>301</v>
      </c>
      <c r="BY18" s="369">
        <v>231</v>
      </c>
      <c r="BZ18" s="369">
        <v>353</v>
      </c>
      <c r="CA18" s="369">
        <v>443</v>
      </c>
      <c r="CB18" s="369">
        <v>25</v>
      </c>
      <c r="CC18" s="369">
        <v>-138</v>
      </c>
      <c r="CD18" s="369">
        <v>-68</v>
      </c>
      <c r="CE18" s="369">
        <v>-115</v>
      </c>
      <c r="CF18" s="369">
        <v>2074</v>
      </c>
      <c r="CG18" s="369">
        <v>919</v>
      </c>
      <c r="CH18" s="369">
        <v>-50</v>
      </c>
      <c r="CI18" s="369">
        <v>-22</v>
      </c>
      <c r="CJ18" s="369">
        <v>33</v>
      </c>
      <c r="CK18" s="369">
        <v>2202</v>
      </c>
      <c r="CL18" s="369">
        <v>195</v>
      </c>
      <c r="CM18" s="369">
        <v>-112</v>
      </c>
      <c r="CN18" s="369">
        <v>-224</v>
      </c>
      <c r="CO18" s="369">
        <v>-5</v>
      </c>
      <c r="CP18" s="369">
        <v>148</v>
      </c>
      <c r="CQ18" s="369">
        <v>395</v>
      </c>
      <c r="CR18" s="369">
        <v>-82</v>
      </c>
      <c r="CS18" s="369">
        <v>553</v>
      </c>
      <c r="CT18" s="369">
        <v>491</v>
      </c>
      <c r="CU18" s="369">
        <v>234</v>
      </c>
      <c r="CV18" s="369">
        <v>694</v>
      </c>
      <c r="CW18" s="369">
        <v>382</v>
      </c>
      <c r="CX18" s="369">
        <v>214</v>
      </c>
      <c r="CY18" s="369">
        <v>-152</v>
      </c>
      <c r="CZ18" s="369">
        <v>-110</v>
      </c>
      <c r="DA18" s="369">
        <v>23</v>
      </c>
      <c r="DB18" s="369">
        <v>340</v>
      </c>
      <c r="DC18" s="369">
        <v>296</v>
      </c>
      <c r="DD18" s="369">
        <v>168</v>
      </c>
      <c r="DE18" s="369">
        <v>224</v>
      </c>
      <c r="DF18" s="369">
        <v>822</v>
      </c>
      <c r="DG18" s="369">
        <v>100</v>
      </c>
      <c r="DH18" s="369">
        <v>188</v>
      </c>
      <c r="DI18" s="369">
        <v>319</v>
      </c>
      <c r="DJ18" s="369">
        <v>175</v>
      </c>
      <c r="DK18" s="369">
        <v>-5227</v>
      </c>
      <c r="DL18" s="369">
        <v>-199</v>
      </c>
      <c r="DM18" s="369">
        <v>20</v>
      </c>
      <c r="DN18" s="369">
        <v>56</v>
      </c>
      <c r="DO18" s="369">
        <v>17</v>
      </c>
      <c r="DP18" s="369">
        <v>-2019</v>
      </c>
      <c r="DQ18" s="369">
        <v>-1393</v>
      </c>
      <c r="DR18" s="369">
        <v>896</v>
      </c>
      <c r="DS18" s="369">
        <v>158</v>
      </c>
      <c r="DT18" s="369">
        <v>258</v>
      </c>
      <c r="DU18" s="369">
        <v>396</v>
      </c>
      <c r="DV18" s="369">
        <v>755</v>
      </c>
      <c r="DW18" s="369">
        <v>469</v>
      </c>
      <c r="DX18" s="369">
        <v>732</v>
      </c>
      <c r="DY18" s="369">
        <v>493</v>
      </c>
      <c r="DZ18" s="369">
        <v>272</v>
      </c>
      <c r="EA18" s="369">
        <v>286</v>
      </c>
      <c r="EB18" s="369">
        <v>255</v>
      </c>
      <c r="EC18" s="369">
        <v>-3106</v>
      </c>
      <c r="ED18" s="369">
        <v>-42</v>
      </c>
      <c r="EE18" s="369">
        <v>900</v>
      </c>
      <c r="EF18" s="369">
        <v>482</v>
      </c>
      <c r="EG18" s="369">
        <v>357</v>
      </c>
      <c r="EH18" s="369">
        <v>522</v>
      </c>
      <c r="EI18" s="369">
        <v>445</v>
      </c>
      <c r="EJ18" s="369">
        <v>133</v>
      </c>
      <c r="EK18" s="369">
        <v>297</v>
      </c>
      <c r="EL18" s="369">
        <v>142</v>
      </c>
      <c r="EM18" s="369">
        <v>425</v>
      </c>
      <c r="EN18" s="369">
        <v>492</v>
      </c>
      <c r="EO18" s="369">
        <v>582</v>
      </c>
      <c r="EP18" s="369">
        <v>2141</v>
      </c>
      <c r="EQ18" s="369">
        <v>730</v>
      </c>
      <c r="ER18" s="369">
        <v>584</v>
      </c>
      <c r="ES18" s="369">
        <v>1371</v>
      </c>
      <c r="ET18" s="369">
        <v>944</v>
      </c>
      <c r="EU18" s="369">
        <v>1066</v>
      </c>
      <c r="EV18" s="369">
        <v>730</v>
      </c>
      <c r="EW18" s="369">
        <v>472</v>
      </c>
      <c r="EX18" s="369">
        <v>647</v>
      </c>
      <c r="EY18" s="369">
        <v>594</v>
      </c>
      <c r="EZ18" s="369">
        <v>326</v>
      </c>
      <c r="FA18" s="369">
        <v>849</v>
      </c>
      <c r="FB18" s="369">
        <v>860</v>
      </c>
      <c r="FC18" s="369">
        <v>483</v>
      </c>
      <c r="FD18" s="369">
        <v>950</v>
      </c>
      <c r="FE18" s="369">
        <v>596</v>
      </c>
      <c r="FF18" s="369">
        <v>686</v>
      </c>
      <c r="FG18" s="369">
        <v>49</v>
      </c>
      <c r="FH18" s="369">
        <v>70</v>
      </c>
      <c r="FI18" s="369">
        <v>-155</v>
      </c>
      <c r="FJ18" s="369">
        <v>206</v>
      </c>
      <c r="FK18" s="369">
        <v>248</v>
      </c>
      <c r="FL18" s="369">
        <v>99</v>
      </c>
      <c r="FM18" s="369">
        <v>178</v>
      </c>
      <c r="FN18" s="369">
        <v>1248</v>
      </c>
      <c r="FO18" s="369">
        <v>65</v>
      </c>
      <c r="FP18" s="369">
        <v>92</v>
      </c>
      <c r="FQ18" s="369">
        <v>273</v>
      </c>
      <c r="FR18" s="369">
        <v>-490</v>
      </c>
      <c r="FS18" s="369">
        <v>355</v>
      </c>
      <c r="FT18" s="369">
        <v>707</v>
      </c>
      <c r="FU18" s="369">
        <v>406</v>
      </c>
      <c r="FV18" s="369">
        <v>610</v>
      </c>
      <c r="FW18" s="369">
        <v>1610</v>
      </c>
      <c r="FX18" s="369">
        <v>229</v>
      </c>
      <c r="FY18" s="369">
        <v>350</v>
      </c>
      <c r="FZ18" s="369">
        <v>289</v>
      </c>
      <c r="GA18" s="369">
        <v>549</v>
      </c>
      <c r="GB18" s="369">
        <v>840</v>
      </c>
      <c r="GC18" s="369">
        <v>387</v>
      </c>
      <c r="GD18" s="369">
        <v>649</v>
      </c>
      <c r="GE18" s="369">
        <v>155</v>
      </c>
      <c r="GF18" s="369">
        <v>264</v>
      </c>
      <c r="GG18" s="369">
        <v>1597</v>
      </c>
      <c r="GH18" s="369">
        <v>291</v>
      </c>
      <c r="GI18" s="369">
        <v>489</v>
      </c>
      <c r="GJ18" s="369">
        <v>352</v>
      </c>
      <c r="GK18" s="369">
        <v>-22</v>
      </c>
      <c r="GL18" s="369">
        <v>112</v>
      </c>
      <c r="GM18" s="369">
        <v>173</v>
      </c>
      <c r="GN18" s="369">
        <v>307</v>
      </c>
      <c r="GO18" s="369">
        <v>922</v>
      </c>
      <c r="GP18" s="369">
        <v>541</v>
      </c>
      <c r="GQ18" s="369">
        <v>394</v>
      </c>
      <c r="GR18" s="369">
        <v>-13</v>
      </c>
      <c r="GS18" s="369">
        <v>-12</v>
      </c>
      <c r="GT18" s="369">
        <v>138</v>
      </c>
      <c r="GU18" s="369">
        <v>526</v>
      </c>
      <c r="GV18" s="369">
        <v>169</v>
      </c>
      <c r="GW18" s="369">
        <v>326</v>
      </c>
      <c r="GX18" s="369">
        <v>1132</v>
      </c>
      <c r="GY18" s="369">
        <v>621</v>
      </c>
      <c r="GZ18" s="369">
        <v>519</v>
      </c>
      <c r="HA18" s="369">
        <v>613</v>
      </c>
      <c r="HB18" s="369">
        <v>686</v>
      </c>
      <c r="HC18" s="369">
        <v>540</v>
      </c>
      <c r="HD18" s="369">
        <v>217</v>
      </c>
      <c r="HE18" s="369">
        <v>384</v>
      </c>
      <c r="HF18" s="369">
        <v>298</v>
      </c>
      <c r="HG18" s="369">
        <v>502</v>
      </c>
      <c r="HH18" s="369">
        <v>129</v>
      </c>
      <c r="HI18" s="369">
        <v>293</v>
      </c>
      <c r="HJ18" s="369">
        <v>663</v>
      </c>
      <c r="HK18" s="369">
        <v>322</v>
      </c>
      <c r="HL18" s="369">
        <v>304</v>
      </c>
      <c r="HM18" s="369">
        <v>625</v>
      </c>
      <c r="HN18" s="369">
        <v>-1008</v>
      </c>
      <c r="HO18" s="615">
        <v>822</v>
      </c>
    </row>
    <row r="19" spans="1:230" s="10" customFormat="1" ht="12.75" customHeight="1" x14ac:dyDescent="0.25">
      <c r="A19" s="370" t="s">
        <v>347</v>
      </c>
      <c r="B19" s="371" t="s">
        <v>316</v>
      </c>
      <c r="C19" s="352" t="s">
        <v>92</v>
      </c>
      <c r="D19" s="352" t="s">
        <v>92</v>
      </c>
      <c r="E19" s="352" t="s">
        <v>92</v>
      </c>
      <c r="F19" s="352" t="s">
        <v>92</v>
      </c>
      <c r="G19" s="352" t="s">
        <v>92</v>
      </c>
      <c r="H19" s="352" t="s">
        <v>92</v>
      </c>
      <c r="I19" s="352" t="s">
        <v>92</v>
      </c>
      <c r="J19" s="352" t="s">
        <v>92</v>
      </c>
      <c r="K19" s="352" t="s">
        <v>92</v>
      </c>
      <c r="L19" s="352" t="s">
        <v>92</v>
      </c>
      <c r="M19" s="352" t="s">
        <v>92</v>
      </c>
      <c r="N19" s="352" t="s">
        <v>92</v>
      </c>
      <c r="O19" s="352" t="s">
        <v>92</v>
      </c>
      <c r="P19" s="352" t="s">
        <v>92</v>
      </c>
      <c r="Q19" s="352" t="s">
        <v>92</v>
      </c>
      <c r="R19" s="352" t="s">
        <v>92</v>
      </c>
      <c r="S19" s="352" t="s">
        <v>92</v>
      </c>
      <c r="T19" s="352" t="s">
        <v>92</v>
      </c>
      <c r="U19" s="352" t="s">
        <v>92</v>
      </c>
      <c r="V19" s="352" t="s">
        <v>92</v>
      </c>
      <c r="W19" s="352" t="s">
        <v>92</v>
      </c>
      <c r="X19" s="352" t="s">
        <v>92</v>
      </c>
      <c r="Y19" s="352" t="s">
        <v>92</v>
      </c>
      <c r="Z19" s="352" t="s">
        <v>92</v>
      </c>
      <c r="AA19" s="352" t="s">
        <v>92</v>
      </c>
      <c r="AB19" s="352" t="s">
        <v>92</v>
      </c>
      <c r="AC19" s="352">
        <v>897</v>
      </c>
      <c r="AD19" s="352">
        <v>1238</v>
      </c>
      <c r="AE19" s="352">
        <v>2009</v>
      </c>
      <c r="AF19" s="352">
        <v>3444</v>
      </c>
      <c r="AG19" s="352">
        <v>1458</v>
      </c>
      <c r="AH19" s="352">
        <v>1592</v>
      </c>
      <c r="AI19" s="352">
        <v>1111</v>
      </c>
      <c r="AJ19" s="352">
        <v>674</v>
      </c>
      <c r="AK19" s="352">
        <v>1348</v>
      </c>
      <c r="AL19" s="352">
        <v>1297</v>
      </c>
      <c r="AM19" s="352">
        <v>646</v>
      </c>
      <c r="AN19" s="352">
        <v>805</v>
      </c>
      <c r="AO19" s="352">
        <v>532</v>
      </c>
      <c r="AP19" s="352">
        <v>1020</v>
      </c>
      <c r="AQ19" s="352">
        <v>1268</v>
      </c>
      <c r="AR19" s="352">
        <v>589</v>
      </c>
      <c r="AS19" s="352">
        <v>728</v>
      </c>
      <c r="AT19" s="352">
        <v>639</v>
      </c>
      <c r="AU19" s="352">
        <v>698</v>
      </c>
      <c r="AV19" s="352">
        <v>854</v>
      </c>
      <c r="AW19" s="352">
        <v>695</v>
      </c>
      <c r="AX19" s="352">
        <v>1147</v>
      </c>
      <c r="AY19" s="352">
        <v>913</v>
      </c>
      <c r="AZ19" s="352">
        <v>938</v>
      </c>
      <c r="BA19" s="352">
        <v>1647</v>
      </c>
      <c r="BB19" s="352">
        <v>743</v>
      </c>
      <c r="BC19" s="352">
        <v>1191</v>
      </c>
      <c r="BD19" s="352">
        <v>1557</v>
      </c>
      <c r="BE19" s="352">
        <v>2001</v>
      </c>
      <c r="BF19" s="352">
        <v>639</v>
      </c>
      <c r="BG19" s="352">
        <v>1805</v>
      </c>
      <c r="BH19" s="352">
        <v>571</v>
      </c>
      <c r="BI19" s="352">
        <v>615</v>
      </c>
      <c r="BJ19" s="352">
        <v>873</v>
      </c>
      <c r="BK19" s="352">
        <v>900</v>
      </c>
      <c r="BL19" s="352">
        <v>586</v>
      </c>
      <c r="BM19" s="352">
        <v>923</v>
      </c>
      <c r="BN19" s="352">
        <v>590</v>
      </c>
      <c r="BO19" s="352">
        <v>648</v>
      </c>
      <c r="BP19" s="352">
        <v>606</v>
      </c>
      <c r="BQ19" s="352">
        <v>684</v>
      </c>
      <c r="BR19" s="352">
        <v>617</v>
      </c>
      <c r="BS19" s="352">
        <v>693</v>
      </c>
      <c r="BT19" s="352">
        <v>362</v>
      </c>
      <c r="BU19" s="352">
        <v>1046</v>
      </c>
      <c r="BV19" s="352">
        <v>3159</v>
      </c>
      <c r="BW19" s="352">
        <v>699</v>
      </c>
      <c r="BX19" s="352">
        <v>841</v>
      </c>
      <c r="BY19" s="352">
        <v>708</v>
      </c>
      <c r="BZ19" s="352">
        <v>848</v>
      </c>
      <c r="CA19" s="352">
        <v>1009</v>
      </c>
      <c r="CB19" s="352">
        <v>763</v>
      </c>
      <c r="CC19" s="352">
        <v>351</v>
      </c>
      <c r="CD19" s="352">
        <v>339</v>
      </c>
      <c r="CE19" s="352">
        <v>309</v>
      </c>
      <c r="CF19" s="352">
        <v>2446</v>
      </c>
      <c r="CG19" s="352">
        <v>1332</v>
      </c>
      <c r="CH19" s="352">
        <v>452</v>
      </c>
      <c r="CI19" s="352">
        <v>389</v>
      </c>
      <c r="CJ19" s="352">
        <v>458</v>
      </c>
      <c r="CK19" s="352">
        <v>2574</v>
      </c>
      <c r="CL19" s="352">
        <v>584</v>
      </c>
      <c r="CM19" s="352">
        <v>421</v>
      </c>
      <c r="CN19" s="352">
        <v>481</v>
      </c>
      <c r="CO19" s="352">
        <v>595</v>
      </c>
      <c r="CP19" s="352">
        <v>581</v>
      </c>
      <c r="CQ19" s="352">
        <v>844</v>
      </c>
      <c r="CR19" s="352">
        <v>369</v>
      </c>
      <c r="CS19" s="352">
        <v>1000</v>
      </c>
      <c r="CT19" s="352">
        <v>942</v>
      </c>
      <c r="CU19" s="352">
        <v>659</v>
      </c>
      <c r="CV19" s="352">
        <v>1251</v>
      </c>
      <c r="CW19" s="352">
        <v>713</v>
      </c>
      <c r="CX19" s="352">
        <v>685</v>
      </c>
      <c r="CY19" s="352">
        <v>488</v>
      </c>
      <c r="CZ19" s="352">
        <v>504</v>
      </c>
      <c r="DA19" s="352">
        <v>526</v>
      </c>
      <c r="DB19" s="352">
        <v>818</v>
      </c>
      <c r="DC19" s="352">
        <v>692</v>
      </c>
      <c r="DD19" s="352">
        <v>482</v>
      </c>
      <c r="DE19" s="352">
        <v>531</v>
      </c>
      <c r="DF19" s="352">
        <v>1638</v>
      </c>
      <c r="DG19" s="352">
        <v>526</v>
      </c>
      <c r="DH19" s="352">
        <v>540</v>
      </c>
      <c r="DI19" s="352">
        <v>601</v>
      </c>
      <c r="DJ19" s="352">
        <v>555</v>
      </c>
      <c r="DK19" s="352">
        <v>789</v>
      </c>
      <c r="DL19" s="352">
        <v>448</v>
      </c>
      <c r="DM19" s="352">
        <v>396</v>
      </c>
      <c r="DN19" s="352">
        <v>391</v>
      </c>
      <c r="DO19" s="352">
        <v>328</v>
      </c>
      <c r="DP19" s="352">
        <v>1301</v>
      </c>
      <c r="DQ19" s="352">
        <v>395</v>
      </c>
      <c r="DR19" s="352">
        <v>1272</v>
      </c>
      <c r="DS19" s="352">
        <v>478</v>
      </c>
      <c r="DT19" s="352">
        <v>624</v>
      </c>
      <c r="DU19" s="352">
        <v>634</v>
      </c>
      <c r="DV19" s="352">
        <v>1077</v>
      </c>
      <c r="DW19" s="352">
        <v>980</v>
      </c>
      <c r="DX19" s="352">
        <v>1219</v>
      </c>
      <c r="DY19" s="352">
        <v>937</v>
      </c>
      <c r="DZ19" s="352">
        <v>654</v>
      </c>
      <c r="EA19" s="352">
        <v>610</v>
      </c>
      <c r="EB19" s="352">
        <v>729</v>
      </c>
      <c r="EC19" s="352">
        <v>571</v>
      </c>
      <c r="ED19" s="352">
        <v>600</v>
      </c>
      <c r="EE19" s="352">
        <v>1331</v>
      </c>
      <c r="EF19" s="352">
        <v>898</v>
      </c>
      <c r="EG19" s="352">
        <v>659</v>
      </c>
      <c r="EH19" s="352">
        <v>843</v>
      </c>
      <c r="EI19" s="352">
        <v>901</v>
      </c>
      <c r="EJ19" s="352">
        <v>590</v>
      </c>
      <c r="EK19" s="352">
        <v>685</v>
      </c>
      <c r="EL19" s="352">
        <v>447</v>
      </c>
      <c r="EM19" s="352">
        <v>700</v>
      </c>
      <c r="EN19" s="352">
        <v>760</v>
      </c>
      <c r="EO19" s="352">
        <v>814</v>
      </c>
      <c r="EP19" s="352">
        <v>2483</v>
      </c>
      <c r="EQ19" s="352">
        <v>1006</v>
      </c>
      <c r="ER19" s="352">
        <v>861</v>
      </c>
      <c r="ES19" s="352">
        <v>1727</v>
      </c>
      <c r="ET19" s="352">
        <v>1265</v>
      </c>
      <c r="EU19" s="352">
        <v>1433</v>
      </c>
      <c r="EV19" s="352">
        <v>1220</v>
      </c>
      <c r="EW19" s="352">
        <v>873</v>
      </c>
      <c r="EX19" s="352">
        <v>971</v>
      </c>
      <c r="EY19" s="352">
        <v>906</v>
      </c>
      <c r="EZ19" s="352">
        <v>819</v>
      </c>
      <c r="FA19" s="352">
        <v>1098</v>
      </c>
      <c r="FB19" s="352">
        <v>1141</v>
      </c>
      <c r="FC19" s="352">
        <v>742</v>
      </c>
      <c r="FD19" s="352">
        <v>1225</v>
      </c>
      <c r="FE19" s="352">
        <v>863</v>
      </c>
      <c r="FF19" s="352">
        <v>984</v>
      </c>
      <c r="FG19" s="352">
        <v>542</v>
      </c>
      <c r="FH19" s="352">
        <v>281</v>
      </c>
      <c r="FI19" s="352">
        <v>275</v>
      </c>
      <c r="FJ19" s="352">
        <v>755</v>
      </c>
      <c r="FK19" s="352">
        <v>735</v>
      </c>
      <c r="FL19" s="352">
        <v>557</v>
      </c>
      <c r="FM19" s="352">
        <v>551</v>
      </c>
      <c r="FN19" s="352">
        <v>1630</v>
      </c>
      <c r="FO19" s="352">
        <v>495</v>
      </c>
      <c r="FP19" s="352">
        <v>462</v>
      </c>
      <c r="FQ19" s="352">
        <v>1087</v>
      </c>
      <c r="FR19" s="352">
        <v>1004</v>
      </c>
      <c r="FS19" s="352">
        <v>788</v>
      </c>
      <c r="FT19" s="352">
        <v>1425</v>
      </c>
      <c r="FU19" s="352">
        <v>1068</v>
      </c>
      <c r="FV19" s="352">
        <v>1197</v>
      </c>
      <c r="FW19" s="352">
        <v>2011</v>
      </c>
      <c r="FX19" s="352">
        <v>571</v>
      </c>
      <c r="FY19" s="352">
        <v>743</v>
      </c>
      <c r="FZ19" s="352">
        <v>644</v>
      </c>
      <c r="GA19" s="352">
        <v>901</v>
      </c>
      <c r="GB19" s="352">
        <v>1191</v>
      </c>
      <c r="GC19" s="352">
        <v>667</v>
      </c>
      <c r="GD19" s="352">
        <v>1003</v>
      </c>
      <c r="GE19" s="352">
        <v>1003</v>
      </c>
      <c r="GF19" s="352">
        <v>1131</v>
      </c>
      <c r="GG19" s="352">
        <v>2236</v>
      </c>
      <c r="GH19" s="352">
        <v>750</v>
      </c>
      <c r="GI19" s="352">
        <v>882</v>
      </c>
      <c r="GJ19" s="352">
        <v>645</v>
      </c>
      <c r="GK19" s="352">
        <v>527</v>
      </c>
      <c r="GL19" s="352">
        <v>536</v>
      </c>
      <c r="GM19" s="352">
        <v>575</v>
      </c>
      <c r="GN19" s="352">
        <v>682</v>
      </c>
      <c r="GO19" s="352">
        <v>1217</v>
      </c>
      <c r="GP19" s="352">
        <v>910</v>
      </c>
      <c r="GQ19" s="352">
        <v>934</v>
      </c>
      <c r="GR19" s="352">
        <v>695</v>
      </c>
      <c r="GS19" s="352">
        <v>582</v>
      </c>
      <c r="GT19" s="352">
        <v>627</v>
      </c>
      <c r="GU19" s="352">
        <v>916</v>
      </c>
      <c r="GV19" s="352">
        <v>531</v>
      </c>
      <c r="GW19" s="352">
        <v>630</v>
      </c>
      <c r="GX19" s="352">
        <v>1496</v>
      </c>
      <c r="GY19" s="352">
        <v>1004</v>
      </c>
      <c r="GZ19" s="352">
        <v>884</v>
      </c>
      <c r="HA19" s="352">
        <v>923</v>
      </c>
      <c r="HB19" s="352">
        <v>1057</v>
      </c>
      <c r="HC19" s="352">
        <v>920</v>
      </c>
      <c r="HD19" s="352">
        <v>860</v>
      </c>
      <c r="HE19" s="352">
        <v>823</v>
      </c>
      <c r="HF19" s="352">
        <v>597</v>
      </c>
      <c r="HG19" s="352">
        <v>906</v>
      </c>
      <c r="HH19" s="352">
        <v>473</v>
      </c>
      <c r="HI19" s="352">
        <v>569</v>
      </c>
      <c r="HJ19" s="352">
        <v>1014</v>
      </c>
      <c r="HK19" s="352">
        <v>644</v>
      </c>
      <c r="HL19" s="352">
        <v>681</v>
      </c>
      <c r="HM19" s="352">
        <v>899</v>
      </c>
      <c r="HN19" s="352">
        <v>723</v>
      </c>
      <c r="HO19" s="498">
        <v>1210</v>
      </c>
      <c r="HP19" s="268"/>
      <c r="HR19" s="519"/>
      <c r="HS19" s="519"/>
    </row>
    <row r="20" spans="1:230" s="10" customFormat="1" ht="12.75" customHeight="1" x14ac:dyDescent="0.25">
      <c r="A20" s="334" t="s">
        <v>348</v>
      </c>
      <c r="B20" s="372" t="s">
        <v>317</v>
      </c>
      <c r="C20" s="354">
        <v>0</v>
      </c>
      <c r="D20" s="354" t="s">
        <v>92</v>
      </c>
      <c r="E20" s="354" t="s">
        <v>92</v>
      </c>
      <c r="F20" s="354" t="s">
        <v>92</v>
      </c>
      <c r="G20" s="354" t="s">
        <v>92</v>
      </c>
      <c r="H20" s="354" t="s">
        <v>92</v>
      </c>
      <c r="I20" s="354" t="s">
        <v>92</v>
      </c>
      <c r="J20" s="354" t="s">
        <v>92</v>
      </c>
      <c r="K20" s="354" t="s">
        <v>92</v>
      </c>
      <c r="L20" s="354" t="s">
        <v>92</v>
      </c>
      <c r="M20" s="354" t="s">
        <v>92</v>
      </c>
      <c r="N20" s="354" t="s">
        <v>92</v>
      </c>
      <c r="O20" s="354" t="s">
        <v>92</v>
      </c>
      <c r="P20" s="354" t="s">
        <v>92</v>
      </c>
      <c r="Q20" s="354" t="s">
        <v>92</v>
      </c>
      <c r="R20" s="354" t="s">
        <v>92</v>
      </c>
      <c r="S20" s="354" t="s">
        <v>92</v>
      </c>
      <c r="T20" s="354" t="s">
        <v>92</v>
      </c>
      <c r="U20" s="354" t="s">
        <v>92</v>
      </c>
      <c r="V20" s="354" t="s">
        <v>92</v>
      </c>
      <c r="W20" s="354" t="s">
        <v>92</v>
      </c>
      <c r="X20" s="354" t="s">
        <v>92</v>
      </c>
      <c r="Y20" s="354" t="s">
        <v>92</v>
      </c>
      <c r="Z20" s="354" t="s">
        <v>92</v>
      </c>
      <c r="AA20" s="354" t="s">
        <v>92</v>
      </c>
      <c r="AB20" s="354" t="s">
        <v>92</v>
      </c>
      <c r="AC20" s="354">
        <v>434</v>
      </c>
      <c r="AD20" s="354">
        <v>672</v>
      </c>
      <c r="AE20" s="354">
        <v>729</v>
      </c>
      <c r="AF20" s="354">
        <v>792</v>
      </c>
      <c r="AG20" s="354">
        <v>761</v>
      </c>
      <c r="AH20" s="354">
        <v>660</v>
      </c>
      <c r="AI20" s="354">
        <v>600</v>
      </c>
      <c r="AJ20" s="354">
        <v>567</v>
      </c>
      <c r="AK20" s="354">
        <v>485</v>
      </c>
      <c r="AL20" s="354">
        <v>483</v>
      </c>
      <c r="AM20" s="354">
        <v>496</v>
      </c>
      <c r="AN20" s="354">
        <v>550</v>
      </c>
      <c r="AO20" s="354">
        <v>377</v>
      </c>
      <c r="AP20" s="354">
        <v>437</v>
      </c>
      <c r="AQ20" s="354">
        <v>625</v>
      </c>
      <c r="AR20" s="354">
        <v>623</v>
      </c>
      <c r="AS20" s="354">
        <v>528</v>
      </c>
      <c r="AT20" s="354">
        <v>568</v>
      </c>
      <c r="AU20" s="354">
        <v>319</v>
      </c>
      <c r="AV20" s="354">
        <v>334</v>
      </c>
      <c r="AW20" s="354">
        <v>390</v>
      </c>
      <c r="AX20" s="354">
        <v>412</v>
      </c>
      <c r="AY20" s="354">
        <v>358</v>
      </c>
      <c r="AZ20" s="354">
        <v>3514</v>
      </c>
      <c r="BA20" s="354">
        <v>321</v>
      </c>
      <c r="BB20" s="354">
        <v>467</v>
      </c>
      <c r="BC20" s="354">
        <v>535</v>
      </c>
      <c r="BD20" s="354">
        <v>494</v>
      </c>
      <c r="BE20" s="354">
        <v>435</v>
      </c>
      <c r="BF20" s="354">
        <v>347</v>
      </c>
      <c r="BG20" s="354">
        <v>342</v>
      </c>
      <c r="BH20" s="354">
        <v>338</v>
      </c>
      <c r="BI20" s="354">
        <v>350</v>
      </c>
      <c r="BJ20" s="354">
        <v>375</v>
      </c>
      <c r="BK20" s="354">
        <v>444</v>
      </c>
      <c r="BL20" s="354">
        <v>592</v>
      </c>
      <c r="BM20" s="354">
        <v>332</v>
      </c>
      <c r="BN20" s="354">
        <v>394</v>
      </c>
      <c r="BO20" s="354">
        <v>507</v>
      </c>
      <c r="BP20" s="354">
        <v>553</v>
      </c>
      <c r="BQ20" s="354">
        <v>463</v>
      </c>
      <c r="BR20" s="354">
        <v>529</v>
      </c>
      <c r="BS20" s="354">
        <v>479</v>
      </c>
      <c r="BT20" s="354">
        <v>491</v>
      </c>
      <c r="BU20" s="354">
        <v>603</v>
      </c>
      <c r="BV20" s="354">
        <v>521</v>
      </c>
      <c r="BW20" s="354">
        <v>501</v>
      </c>
      <c r="BX20" s="354">
        <v>540</v>
      </c>
      <c r="BY20" s="354">
        <v>477</v>
      </c>
      <c r="BZ20" s="354">
        <v>495</v>
      </c>
      <c r="CA20" s="354">
        <v>566</v>
      </c>
      <c r="CB20" s="354">
        <v>738</v>
      </c>
      <c r="CC20" s="354">
        <v>489</v>
      </c>
      <c r="CD20" s="354">
        <v>407</v>
      </c>
      <c r="CE20" s="354">
        <v>424</v>
      </c>
      <c r="CF20" s="354">
        <v>372</v>
      </c>
      <c r="CG20" s="354">
        <v>413</v>
      </c>
      <c r="CH20" s="354">
        <v>502</v>
      </c>
      <c r="CI20" s="354">
        <v>411</v>
      </c>
      <c r="CJ20" s="354">
        <v>425</v>
      </c>
      <c r="CK20" s="354">
        <v>372</v>
      </c>
      <c r="CL20" s="354">
        <v>389</v>
      </c>
      <c r="CM20" s="354">
        <v>533</v>
      </c>
      <c r="CN20" s="354">
        <v>705</v>
      </c>
      <c r="CO20" s="354">
        <v>600</v>
      </c>
      <c r="CP20" s="354">
        <v>433</v>
      </c>
      <c r="CQ20" s="354">
        <v>449</v>
      </c>
      <c r="CR20" s="354">
        <v>451</v>
      </c>
      <c r="CS20" s="354">
        <v>447</v>
      </c>
      <c r="CT20" s="354">
        <v>451</v>
      </c>
      <c r="CU20" s="354">
        <v>425</v>
      </c>
      <c r="CV20" s="354">
        <v>557</v>
      </c>
      <c r="CW20" s="354">
        <v>331</v>
      </c>
      <c r="CX20" s="354">
        <v>471</v>
      </c>
      <c r="CY20" s="354">
        <v>640</v>
      </c>
      <c r="CZ20" s="354">
        <v>614</v>
      </c>
      <c r="DA20" s="354">
        <v>503</v>
      </c>
      <c r="DB20" s="354">
        <v>478</v>
      </c>
      <c r="DC20" s="354">
        <v>396</v>
      </c>
      <c r="DD20" s="354">
        <v>314</v>
      </c>
      <c r="DE20" s="354">
        <v>307</v>
      </c>
      <c r="DF20" s="354">
        <v>816</v>
      </c>
      <c r="DG20" s="354">
        <v>426</v>
      </c>
      <c r="DH20" s="354">
        <v>352</v>
      </c>
      <c r="DI20" s="354">
        <v>282</v>
      </c>
      <c r="DJ20" s="354">
        <v>380</v>
      </c>
      <c r="DK20" s="354">
        <v>6016</v>
      </c>
      <c r="DL20" s="354">
        <v>647</v>
      </c>
      <c r="DM20" s="354">
        <v>376</v>
      </c>
      <c r="DN20" s="354">
        <v>335</v>
      </c>
      <c r="DO20" s="354">
        <v>311</v>
      </c>
      <c r="DP20" s="354">
        <v>3320</v>
      </c>
      <c r="DQ20" s="354">
        <v>1788</v>
      </c>
      <c r="DR20" s="354">
        <v>376</v>
      </c>
      <c r="DS20" s="354">
        <v>320</v>
      </c>
      <c r="DT20" s="354">
        <v>366</v>
      </c>
      <c r="DU20" s="354">
        <v>238</v>
      </c>
      <c r="DV20" s="354">
        <v>322</v>
      </c>
      <c r="DW20" s="354">
        <v>511</v>
      </c>
      <c r="DX20" s="354">
        <v>487</v>
      </c>
      <c r="DY20" s="354">
        <v>444</v>
      </c>
      <c r="DZ20" s="354">
        <v>382</v>
      </c>
      <c r="EA20" s="354">
        <v>324</v>
      </c>
      <c r="EB20" s="354">
        <v>474</v>
      </c>
      <c r="EC20" s="354">
        <v>3677</v>
      </c>
      <c r="ED20" s="354">
        <v>642</v>
      </c>
      <c r="EE20" s="354">
        <v>431</v>
      </c>
      <c r="EF20" s="354">
        <v>416</v>
      </c>
      <c r="EG20" s="354">
        <v>302</v>
      </c>
      <c r="EH20" s="354">
        <v>321</v>
      </c>
      <c r="EI20" s="354">
        <v>456</v>
      </c>
      <c r="EJ20" s="354">
        <v>457</v>
      </c>
      <c r="EK20" s="354">
        <v>388</v>
      </c>
      <c r="EL20" s="354">
        <v>305</v>
      </c>
      <c r="EM20" s="354">
        <v>275</v>
      </c>
      <c r="EN20" s="354">
        <v>268</v>
      </c>
      <c r="EO20" s="354">
        <v>232</v>
      </c>
      <c r="EP20" s="354">
        <v>342</v>
      </c>
      <c r="EQ20" s="354">
        <v>276</v>
      </c>
      <c r="ER20" s="354">
        <v>277</v>
      </c>
      <c r="ES20" s="354">
        <v>356</v>
      </c>
      <c r="ET20" s="354">
        <v>321</v>
      </c>
      <c r="EU20" s="354">
        <v>367</v>
      </c>
      <c r="EV20" s="354">
        <v>490</v>
      </c>
      <c r="EW20" s="354">
        <v>401</v>
      </c>
      <c r="EX20" s="354">
        <v>324</v>
      </c>
      <c r="EY20" s="354">
        <v>312</v>
      </c>
      <c r="EZ20" s="354">
        <v>493</v>
      </c>
      <c r="FA20" s="354">
        <v>249</v>
      </c>
      <c r="FB20" s="354">
        <v>281</v>
      </c>
      <c r="FC20" s="354">
        <v>259</v>
      </c>
      <c r="FD20" s="354">
        <v>275</v>
      </c>
      <c r="FE20" s="354">
        <v>267</v>
      </c>
      <c r="FF20" s="354">
        <v>298</v>
      </c>
      <c r="FG20" s="354">
        <v>493</v>
      </c>
      <c r="FH20" s="354">
        <v>211</v>
      </c>
      <c r="FI20" s="354">
        <v>430</v>
      </c>
      <c r="FJ20" s="354">
        <v>549</v>
      </c>
      <c r="FK20" s="354">
        <v>487</v>
      </c>
      <c r="FL20" s="354">
        <v>458</v>
      </c>
      <c r="FM20" s="354">
        <v>373</v>
      </c>
      <c r="FN20" s="354">
        <v>382</v>
      </c>
      <c r="FO20" s="354">
        <v>430</v>
      </c>
      <c r="FP20" s="354">
        <v>370</v>
      </c>
      <c r="FQ20" s="354">
        <v>814</v>
      </c>
      <c r="FR20" s="354">
        <v>1494</v>
      </c>
      <c r="FS20" s="354">
        <v>433</v>
      </c>
      <c r="FT20" s="354">
        <v>718</v>
      </c>
      <c r="FU20" s="354">
        <v>662</v>
      </c>
      <c r="FV20" s="354">
        <v>587</v>
      </c>
      <c r="FW20" s="354">
        <v>401</v>
      </c>
      <c r="FX20" s="354">
        <v>342</v>
      </c>
      <c r="FY20" s="354">
        <v>393</v>
      </c>
      <c r="FZ20" s="354">
        <v>355</v>
      </c>
      <c r="GA20" s="354">
        <v>352</v>
      </c>
      <c r="GB20" s="354">
        <v>351</v>
      </c>
      <c r="GC20" s="354">
        <v>280</v>
      </c>
      <c r="GD20" s="354">
        <v>354</v>
      </c>
      <c r="GE20" s="354">
        <v>848</v>
      </c>
      <c r="GF20" s="354">
        <v>867</v>
      </c>
      <c r="GG20" s="354">
        <v>639</v>
      </c>
      <c r="GH20" s="354">
        <v>459</v>
      </c>
      <c r="GI20" s="354">
        <v>393</v>
      </c>
      <c r="GJ20" s="354">
        <v>293</v>
      </c>
      <c r="GK20" s="354">
        <v>549</v>
      </c>
      <c r="GL20" s="354">
        <v>424</v>
      </c>
      <c r="GM20" s="354">
        <v>402</v>
      </c>
      <c r="GN20" s="354">
        <v>375</v>
      </c>
      <c r="GO20" s="354">
        <v>295</v>
      </c>
      <c r="GP20" s="354">
        <v>369</v>
      </c>
      <c r="GQ20" s="354">
        <v>540</v>
      </c>
      <c r="GR20" s="354">
        <v>708</v>
      </c>
      <c r="GS20" s="354">
        <v>594</v>
      </c>
      <c r="GT20" s="354">
        <v>489</v>
      </c>
      <c r="GU20" s="354">
        <v>390</v>
      </c>
      <c r="GV20" s="354">
        <v>362</v>
      </c>
      <c r="GW20" s="354">
        <v>304</v>
      </c>
      <c r="GX20" s="354">
        <v>364</v>
      </c>
      <c r="GY20" s="354">
        <v>383</v>
      </c>
      <c r="GZ20" s="354">
        <v>365</v>
      </c>
      <c r="HA20" s="354">
        <v>310</v>
      </c>
      <c r="HB20" s="354">
        <v>371</v>
      </c>
      <c r="HC20" s="354">
        <v>380</v>
      </c>
      <c r="HD20" s="354">
        <v>643</v>
      </c>
      <c r="HE20" s="354">
        <v>439</v>
      </c>
      <c r="HF20" s="354">
        <v>299</v>
      </c>
      <c r="HG20" s="354">
        <v>404</v>
      </c>
      <c r="HH20" s="354">
        <v>344</v>
      </c>
      <c r="HI20" s="354">
        <v>276</v>
      </c>
      <c r="HJ20" s="354">
        <v>351</v>
      </c>
      <c r="HK20" s="354">
        <v>322</v>
      </c>
      <c r="HL20" s="354">
        <v>377</v>
      </c>
      <c r="HM20" s="354">
        <v>274</v>
      </c>
      <c r="HN20" s="354">
        <v>1731</v>
      </c>
      <c r="HO20" s="616">
        <v>388</v>
      </c>
      <c r="HP20" s="268"/>
    </row>
    <row r="21" spans="1:230" s="95" customFormat="1" ht="31.2" thickBot="1" x14ac:dyDescent="0.3">
      <c r="A21" s="291" t="s">
        <v>401</v>
      </c>
      <c r="B21" s="291" t="s">
        <v>328</v>
      </c>
      <c r="C21" s="355" t="s">
        <v>92</v>
      </c>
      <c r="D21" s="355" t="s">
        <v>92</v>
      </c>
      <c r="E21" s="355" t="s">
        <v>92</v>
      </c>
      <c r="F21" s="355" t="s">
        <v>92</v>
      </c>
      <c r="G21" s="355" t="s">
        <v>92</v>
      </c>
      <c r="H21" s="355" t="s">
        <v>92</v>
      </c>
      <c r="I21" s="355" t="s">
        <v>92</v>
      </c>
      <c r="J21" s="355" t="s">
        <v>92</v>
      </c>
      <c r="K21" s="355" t="s">
        <v>92</v>
      </c>
      <c r="L21" s="355" t="s">
        <v>92</v>
      </c>
      <c r="M21" s="355" t="s">
        <v>92</v>
      </c>
      <c r="N21" s="355" t="s">
        <v>92</v>
      </c>
      <c r="O21" s="355" t="s">
        <v>92</v>
      </c>
      <c r="P21" s="355" t="s">
        <v>92</v>
      </c>
      <c r="Q21" s="355" t="s">
        <v>92</v>
      </c>
      <c r="R21" s="355" t="s">
        <v>92</v>
      </c>
      <c r="S21" s="355" t="s">
        <v>92</v>
      </c>
      <c r="T21" s="355" t="s">
        <v>92</v>
      </c>
      <c r="U21" s="355" t="s">
        <v>92</v>
      </c>
      <c r="V21" s="356">
        <v>25183.331050603683</v>
      </c>
      <c r="W21" s="356">
        <v>25075.146410475751</v>
      </c>
      <c r="X21" s="356">
        <v>25797.654792900183</v>
      </c>
      <c r="Y21" s="356">
        <v>25330.47536518089</v>
      </c>
      <c r="Z21" s="356">
        <v>26663.510967260871</v>
      </c>
      <c r="AA21" s="356">
        <v>27812.487624864392</v>
      </c>
      <c r="AB21" s="356">
        <v>29756.282137617502</v>
      </c>
      <c r="AC21" s="356">
        <v>31334.942719770203</v>
      </c>
      <c r="AD21" s="356">
        <v>32011.702995684002</v>
      </c>
      <c r="AE21" s="356">
        <v>32874.032230149096</v>
      </c>
      <c r="AF21" s="356">
        <v>33734.136912995302</v>
      </c>
      <c r="AG21" s="356">
        <v>35345.522512332107</v>
      </c>
      <c r="AH21" s="356">
        <v>36175.387964197798</v>
      </c>
      <c r="AI21" s="356">
        <v>37266.280274937199</v>
      </c>
      <c r="AJ21" s="356">
        <v>38997.188283166499</v>
      </c>
      <c r="AK21" s="356">
        <v>40297.340749748306</v>
      </c>
      <c r="AL21" s="356">
        <v>41187.073548820299</v>
      </c>
      <c r="AM21" s="356">
        <v>41885.409052160903</v>
      </c>
      <c r="AN21" s="356">
        <v>43493.047873697702</v>
      </c>
      <c r="AO21" s="356">
        <v>44929.546621422298</v>
      </c>
      <c r="AP21" s="356">
        <v>46237.344867187705</v>
      </c>
      <c r="AQ21" s="356">
        <v>47398.325412623803</v>
      </c>
      <c r="AR21" s="356">
        <v>48914.190605948301</v>
      </c>
      <c r="AS21" s="356">
        <v>49915.099306620301</v>
      </c>
      <c r="AT21" s="356">
        <v>51336.809800640302</v>
      </c>
      <c r="AU21" s="356">
        <v>52851.491503768797</v>
      </c>
      <c r="AV21" s="356">
        <v>53606.246272517601</v>
      </c>
      <c r="AW21" s="356">
        <v>54761.250648675603</v>
      </c>
      <c r="AX21" s="356">
        <v>56193.727913147006</v>
      </c>
      <c r="AY21" s="356">
        <v>56900.690285166507</v>
      </c>
      <c r="AZ21" s="356">
        <v>59124.209518217605</v>
      </c>
      <c r="BA21" s="356">
        <v>59961.620076658204</v>
      </c>
      <c r="BB21" s="356">
        <v>60791.272517110308</v>
      </c>
      <c r="BC21" s="356">
        <v>61720.378182578403</v>
      </c>
      <c r="BD21" s="356">
        <v>61768.286661065002</v>
      </c>
      <c r="BE21" s="356">
        <v>62459.551649913905</v>
      </c>
      <c r="BF21" s="356">
        <v>64340.0789613171</v>
      </c>
      <c r="BG21" s="356">
        <v>65172.040262789604</v>
      </c>
      <c r="BH21" s="356">
        <v>65916.838218286197</v>
      </c>
      <c r="BI21" s="356">
        <v>66605.192433631702</v>
      </c>
      <c r="BJ21" s="356">
        <v>67940.787849568602</v>
      </c>
      <c r="BK21" s="356">
        <v>69306.49378983381</v>
      </c>
      <c r="BL21" s="356">
        <v>71182.767309254297</v>
      </c>
      <c r="BM21" s="356">
        <v>72480.937398009104</v>
      </c>
      <c r="BN21" s="356">
        <v>74468.584859648297</v>
      </c>
      <c r="BO21" s="356">
        <v>76334.643249183398</v>
      </c>
      <c r="BP21" s="356">
        <v>77674.796159904712</v>
      </c>
      <c r="BQ21" s="356">
        <v>79473.835677851108</v>
      </c>
      <c r="BR21" s="356">
        <v>80651.255741962508</v>
      </c>
      <c r="BS21" s="356">
        <v>82678.902247453414</v>
      </c>
      <c r="BT21" s="356">
        <v>83975.262625682095</v>
      </c>
      <c r="BU21" s="356">
        <v>84354.828134251904</v>
      </c>
      <c r="BV21" s="356">
        <v>84315.593634055404</v>
      </c>
      <c r="BW21" s="356">
        <v>86021.910544713202</v>
      </c>
      <c r="BX21" s="356">
        <v>88778.888133815213</v>
      </c>
      <c r="BY21" s="356">
        <v>90334.306464252004</v>
      </c>
      <c r="BZ21" s="356">
        <v>91779.126204298096</v>
      </c>
      <c r="CA21" s="356">
        <v>93975.350832859811</v>
      </c>
      <c r="CB21" s="356">
        <v>95488.484757703394</v>
      </c>
      <c r="CC21" s="356">
        <v>97459.979647001805</v>
      </c>
      <c r="CD21" s="356">
        <v>99770.481407136002</v>
      </c>
      <c r="CE21" s="356">
        <v>101608.950721991</v>
      </c>
      <c r="CF21" s="356">
        <v>101826.79856499701</v>
      </c>
      <c r="CG21" s="356">
        <v>102570.14168478399</v>
      </c>
      <c r="CH21" s="356">
        <v>103411.81580646201</v>
      </c>
      <c r="CI21" s="356">
        <v>105212.780082613</v>
      </c>
      <c r="CJ21" s="356">
        <v>108386.73713379199</v>
      </c>
      <c r="CK21" s="356">
        <v>108099.342009318</v>
      </c>
      <c r="CL21" s="356">
        <v>109393.83296291</v>
      </c>
      <c r="CM21" s="356">
        <v>110736.507599544</v>
      </c>
      <c r="CN21" s="356">
        <v>112570.20250110999</v>
      </c>
      <c r="CO21" s="356">
        <v>115034.90348596701</v>
      </c>
      <c r="CP21" s="356">
        <v>116911.881217656</v>
      </c>
      <c r="CQ21" s="356">
        <v>118478.202324224</v>
      </c>
      <c r="CR21" s="356">
        <v>120184.17875671799</v>
      </c>
      <c r="CS21" s="356">
        <v>121526.65628090501</v>
      </c>
      <c r="CT21" s="356">
        <v>122701.43928588802</v>
      </c>
      <c r="CU21" s="356">
        <v>124505.189863983</v>
      </c>
      <c r="CV21" s="356">
        <v>125213.51445083402</v>
      </c>
      <c r="CW21" s="356">
        <v>126683.363643373</v>
      </c>
      <c r="CX21" s="356">
        <v>126988.944538467</v>
      </c>
      <c r="CY21" s="356">
        <v>130623.37627131802</v>
      </c>
      <c r="CZ21" s="356">
        <v>133117.37229827899</v>
      </c>
      <c r="DA21" s="356">
        <v>134505.484890708</v>
      </c>
      <c r="DB21" s="356">
        <v>134987.20554869701</v>
      </c>
      <c r="DC21" s="356">
        <v>136463.637101448</v>
      </c>
      <c r="DD21" s="356">
        <v>137378.97592055099</v>
      </c>
      <c r="DE21" s="356">
        <v>139081.55786844899</v>
      </c>
      <c r="DF21" s="356">
        <v>148680.03049105799</v>
      </c>
      <c r="DG21" s="356">
        <v>149555.68975560699</v>
      </c>
      <c r="DH21" s="356">
        <v>151201.017876547</v>
      </c>
      <c r="DI21" s="356">
        <v>151925.59639240801</v>
      </c>
      <c r="DJ21" s="356">
        <v>153124.47917485598</v>
      </c>
      <c r="DK21" s="356">
        <v>159161</v>
      </c>
      <c r="DL21" s="356">
        <v>161550</v>
      </c>
      <c r="DM21" s="356">
        <v>163174.26829816101</v>
      </c>
      <c r="DN21" s="356">
        <v>164976</v>
      </c>
      <c r="DO21" s="356">
        <v>167364</v>
      </c>
      <c r="DP21" s="356">
        <v>169988</v>
      </c>
      <c r="DQ21" s="356">
        <v>172794</v>
      </c>
      <c r="DR21" s="356">
        <v>174566</v>
      </c>
      <c r="DS21" s="356">
        <v>175822</v>
      </c>
      <c r="DT21" s="356">
        <v>178079</v>
      </c>
      <c r="DU21" s="356">
        <v>178117</v>
      </c>
      <c r="DV21" s="356">
        <v>178730</v>
      </c>
      <c r="DW21" s="356">
        <v>179627</v>
      </c>
      <c r="DX21" s="356">
        <v>179930</v>
      </c>
      <c r="DY21" s="356">
        <v>180340</v>
      </c>
      <c r="DZ21" s="356">
        <v>181950</v>
      </c>
      <c r="EA21" s="356">
        <v>183514</v>
      </c>
      <c r="EB21" s="356">
        <v>183970</v>
      </c>
      <c r="EC21" s="356">
        <v>188751</v>
      </c>
      <c r="ED21" s="356">
        <v>191403</v>
      </c>
      <c r="EE21" s="356">
        <v>192356</v>
      </c>
      <c r="EF21" s="356">
        <v>194179</v>
      </c>
      <c r="EG21" s="356">
        <v>196048</v>
      </c>
      <c r="EH21" s="356">
        <v>196318</v>
      </c>
      <c r="EI21" s="356">
        <v>197805</v>
      </c>
      <c r="EJ21" s="356">
        <v>198893</v>
      </c>
      <c r="EK21" s="356">
        <v>200301</v>
      </c>
      <c r="EL21" s="356">
        <v>202330</v>
      </c>
      <c r="EM21" s="356">
        <v>203912</v>
      </c>
      <c r="EN21" s="356">
        <v>205567</v>
      </c>
      <c r="EO21" s="356">
        <v>206140</v>
      </c>
      <c r="EP21" s="356">
        <v>204673</v>
      </c>
      <c r="EQ21" s="356">
        <v>205559</v>
      </c>
      <c r="ER21" s="356">
        <v>207981</v>
      </c>
      <c r="ES21" s="356">
        <v>205107</v>
      </c>
      <c r="ET21" s="356">
        <v>205517</v>
      </c>
      <c r="EU21" s="356">
        <v>211587</v>
      </c>
      <c r="EV21" s="356">
        <v>209590</v>
      </c>
      <c r="EW21" s="356">
        <v>209919</v>
      </c>
      <c r="EX21" s="356">
        <v>211469</v>
      </c>
      <c r="EY21" s="356">
        <v>213797</v>
      </c>
      <c r="EZ21" s="356">
        <v>216013</v>
      </c>
      <c r="FA21" s="356">
        <v>216645</v>
      </c>
      <c r="FB21" s="356">
        <v>217926</v>
      </c>
      <c r="FC21" s="356">
        <v>221369</v>
      </c>
      <c r="FD21" s="356">
        <v>222826</v>
      </c>
      <c r="FE21" s="356">
        <v>223444</v>
      </c>
      <c r="FF21" s="356">
        <v>223222</v>
      </c>
      <c r="FG21" s="356">
        <v>218265</v>
      </c>
      <c r="FH21" s="356">
        <v>218702</v>
      </c>
      <c r="FI21" s="356">
        <v>220928</v>
      </c>
      <c r="FJ21" s="356">
        <v>220436</v>
      </c>
      <c r="FK21" s="356">
        <v>221492</v>
      </c>
      <c r="FL21" s="356">
        <v>223418</v>
      </c>
      <c r="FM21" s="356">
        <v>223312</v>
      </c>
      <c r="FN21" s="356">
        <v>222898</v>
      </c>
      <c r="FO21" s="356">
        <v>223932</v>
      </c>
      <c r="FP21" s="356">
        <v>227367</v>
      </c>
      <c r="FQ21" s="356">
        <v>228367</v>
      </c>
      <c r="FR21" s="356">
        <v>230149</v>
      </c>
      <c r="FS21" s="356">
        <v>230563</v>
      </c>
      <c r="FT21" s="356">
        <v>230512</v>
      </c>
      <c r="FU21" s="356">
        <v>230618</v>
      </c>
      <c r="FV21" s="356">
        <v>230843</v>
      </c>
      <c r="FW21" s="356">
        <v>230582</v>
      </c>
      <c r="FX21" s="356">
        <v>231779</v>
      </c>
      <c r="FY21" s="356">
        <v>231220</v>
      </c>
      <c r="FZ21" s="356">
        <v>230624</v>
      </c>
      <c r="GA21" s="356">
        <v>230874</v>
      </c>
      <c r="GB21" s="356">
        <v>230467</v>
      </c>
      <c r="GC21" s="356">
        <v>235584</v>
      </c>
      <c r="GD21" s="356">
        <v>231701</v>
      </c>
      <c r="GE21" s="356">
        <v>228201</v>
      </c>
      <c r="GF21" s="356">
        <v>228931</v>
      </c>
      <c r="GG21" s="356">
        <v>228886</v>
      </c>
      <c r="GH21" s="356">
        <v>220855</v>
      </c>
      <c r="GI21" s="356">
        <v>221851</v>
      </c>
      <c r="GJ21" s="356">
        <v>217232</v>
      </c>
      <c r="GK21" s="356">
        <v>217171</v>
      </c>
      <c r="GL21" s="356">
        <v>215669</v>
      </c>
      <c r="GM21" s="356">
        <v>219193</v>
      </c>
      <c r="GN21" s="356">
        <v>221571</v>
      </c>
      <c r="GO21" s="356">
        <v>222858</v>
      </c>
      <c r="GP21" s="356">
        <v>224857</v>
      </c>
      <c r="GQ21" s="356">
        <v>226461</v>
      </c>
      <c r="GR21" s="356">
        <v>229562</v>
      </c>
      <c r="GS21" s="356">
        <v>232031</v>
      </c>
      <c r="GT21" s="356">
        <v>235796</v>
      </c>
      <c r="GU21" s="356">
        <v>236470</v>
      </c>
      <c r="GV21" s="356">
        <v>237329</v>
      </c>
      <c r="GW21" s="356">
        <v>237589</v>
      </c>
      <c r="GX21" s="356">
        <v>236464</v>
      </c>
      <c r="GY21" s="356">
        <v>237983</v>
      </c>
      <c r="GZ21" s="356">
        <v>241321</v>
      </c>
      <c r="HA21" s="356">
        <v>243055</v>
      </c>
      <c r="HB21" s="356">
        <v>244474</v>
      </c>
      <c r="HC21" s="356">
        <v>247587</v>
      </c>
      <c r="HD21" s="356">
        <v>248898</v>
      </c>
      <c r="HE21" s="356">
        <v>252253</v>
      </c>
      <c r="HF21" s="356">
        <v>254500</v>
      </c>
      <c r="HG21" s="356">
        <v>257581</v>
      </c>
      <c r="HH21" s="356">
        <v>261054</v>
      </c>
      <c r="HI21" s="356">
        <v>263916</v>
      </c>
      <c r="HJ21" s="356">
        <v>267840</v>
      </c>
      <c r="HK21" s="356">
        <v>270104</v>
      </c>
      <c r="HL21" s="356">
        <v>270783</v>
      </c>
      <c r="HM21" s="356">
        <v>271543</v>
      </c>
      <c r="HN21" s="356">
        <v>273936</v>
      </c>
      <c r="HO21" s="356">
        <v>270550</v>
      </c>
      <c r="HP21" s="488"/>
      <c r="HQ21" s="496"/>
      <c r="HR21" s="488"/>
    </row>
    <row r="22" spans="1:230" s="11" customFormat="1" ht="24.6" customHeight="1" thickTop="1" x14ac:dyDescent="0.25">
      <c r="A22" s="344" t="s">
        <v>337</v>
      </c>
      <c r="B22" s="344" t="s">
        <v>329</v>
      </c>
      <c r="C22" s="357">
        <v>0</v>
      </c>
      <c r="D22" s="357">
        <v>0</v>
      </c>
      <c r="E22" s="357">
        <v>0</v>
      </c>
      <c r="F22" s="357">
        <v>0</v>
      </c>
      <c r="G22" s="357">
        <v>0</v>
      </c>
      <c r="H22" s="357">
        <v>0</v>
      </c>
      <c r="I22" s="357" t="s">
        <v>92</v>
      </c>
      <c r="J22" s="357" t="s">
        <v>92</v>
      </c>
      <c r="K22" s="357" t="s">
        <v>92</v>
      </c>
      <c r="L22" s="357" t="s">
        <v>92</v>
      </c>
      <c r="M22" s="357" t="s">
        <v>92</v>
      </c>
      <c r="N22" s="357" t="s">
        <v>92</v>
      </c>
      <c r="O22" s="357" t="s">
        <v>92</v>
      </c>
      <c r="P22" s="357" t="s">
        <v>92</v>
      </c>
      <c r="Q22" s="357" t="s">
        <v>92</v>
      </c>
      <c r="R22" s="357" t="s">
        <v>92</v>
      </c>
      <c r="S22" s="357" t="s">
        <v>92</v>
      </c>
      <c r="T22" s="357" t="s">
        <v>92</v>
      </c>
      <c r="U22" s="357" t="s">
        <v>92</v>
      </c>
      <c r="V22" s="357" t="s">
        <v>92</v>
      </c>
      <c r="W22" s="357" t="s">
        <v>92</v>
      </c>
      <c r="X22" s="357" t="s">
        <v>92</v>
      </c>
      <c r="Y22" s="357" t="s">
        <v>92</v>
      </c>
      <c r="Z22" s="357" t="s">
        <v>92</v>
      </c>
      <c r="AA22" s="357" t="s">
        <v>92</v>
      </c>
      <c r="AB22" s="357" t="s">
        <v>92</v>
      </c>
      <c r="AC22" s="358">
        <v>10</v>
      </c>
      <c r="AD22" s="358">
        <v>10</v>
      </c>
      <c r="AE22" s="358">
        <v>9</v>
      </c>
      <c r="AF22" s="358">
        <v>8</v>
      </c>
      <c r="AG22" s="358">
        <v>8</v>
      </c>
      <c r="AH22" s="358">
        <v>8</v>
      </c>
      <c r="AI22" s="358">
        <v>8</v>
      </c>
      <c r="AJ22" s="358">
        <v>8</v>
      </c>
      <c r="AK22" s="358">
        <v>8</v>
      </c>
      <c r="AL22" s="358">
        <v>8</v>
      </c>
      <c r="AM22" s="358">
        <v>8</v>
      </c>
      <c r="AN22" s="358">
        <v>8</v>
      </c>
      <c r="AO22" s="358">
        <v>8</v>
      </c>
      <c r="AP22" s="358">
        <v>7</v>
      </c>
      <c r="AQ22" s="358">
        <v>7</v>
      </c>
      <c r="AR22" s="358">
        <v>8</v>
      </c>
      <c r="AS22" s="358">
        <v>9</v>
      </c>
      <c r="AT22" s="358">
        <v>9</v>
      </c>
      <c r="AU22" s="358">
        <v>11</v>
      </c>
      <c r="AV22" s="358">
        <v>11</v>
      </c>
      <c r="AW22" s="358">
        <v>11</v>
      </c>
      <c r="AX22" s="358">
        <v>11</v>
      </c>
      <c r="AY22" s="358">
        <v>11</v>
      </c>
      <c r="AZ22" s="358">
        <v>10</v>
      </c>
      <c r="BA22" s="358">
        <v>11</v>
      </c>
      <c r="BB22" s="358">
        <v>11</v>
      </c>
      <c r="BC22" s="358">
        <v>10</v>
      </c>
      <c r="BD22" s="358">
        <v>11</v>
      </c>
      <c r="BE22" s="358">
        <v>11</v>
      </c>
      <c r="BF22" s="358">
        <v>13</v>
      </c>
      <c r="BG22" s="358">
        <v>15</v>
      </c>
      <c r="BH22" s="358">
        <v>15</v>
      </c>
      <c r="BI22" s="358">
        <v>15</v>
      </c>
      <c r="BJ22" s="358">
        <v>15</v>
      </c>
      <c r="BK22" s="358">
        <v>13</v>
      </c>
      <c r="BL22" s="358">
        <v>16</v>
      </c>
      <c r="BM22" s="358">
        <v>16</v>
      </c>
      <c r="BN22" s="358">
        <v>18</v>
      </c>
      <c r="BO22" s="358">
        <v>21</v>
      </c>
      <c r="BP22" s="358">
        <v>20</v>
      </c>
      <c r="BQ22" s="358">
        <v>22</v>
      </c>
      <c r="BR22" s="358">
        <v>26</v>
      </c>
      <c r="BS22" s="358">
        <v>28</v>
      </c>
      <c r="BT22" s="358">
        <v>36</v>
      </c>
      <c r="BU22" s="358">
        <v>44</v>
      </c>
      <c r="BV22" s="358">
        <v>50</v>
      </c>
      <c r="BW22" s="358">
        <v>55</v>
      </c>
      <c r="BX22" s="358">
        <v>64</v>
      </c>
      <c r="BY22" s="358">
        <v>65</v>
      </c>
      <c r="BZ22" s="358">
        <v>74</v>
      </c>
      <c r="CA22" s="358">
        <v>83</v>
      </c>
      <c r="CB22" s="358">
        <v>112</v>
      </c>
      <c r="CC22" s="358">
        <v>122</v>
      </c>
      <c r="CD22" s="358">
        <v>132</v>
      </c>
      <c r="CE22" s="358">
        <v>147</v>
      </c>
      <c r="CF22" s="358">
        <v>154</v>
      </c>
      <c r="CG22" s="358">
        <v>167</v>
      </c>
      <c r="CH22" s="358">
        <v>181</v>
      </c>
      <c r="CI22" s="358">
        <v>196</v>
      </c>
      <c r="CJ22" s="358">
        <v>189</v>
      </c>
      <c r="CK22" s="358">
        <v>207</v>
      </c>
      <c r="CL22" s="358">
        <v>228</v>
      </c>
      <c r="CM22" s="358">
        <v>243</v>
      </c>
      <c r="CN22" s="358">
        <v>275</v>
      </c>
      <c r="CO22" s="358">
        <v>304</v>
      </c>
      <c r="CP22" s="358">
        <v>329</v>
      </c>
      <c r="CQ22" s="358">
        <v>346</v>
      </c>
      <c r="CR22" s="358">
        <v>356</v>
      </c>
      <c r="CS22" s="358">
        <v>376</v>
      </c>
      <c r="CT22" s="358">
        <v>397</v>
      </c>
      <c r="CU22" s="358">
        <v>415</v>
      </c>
      <c r="CV22" s="358">
        <v>435</v>
      </c>
      <c r="CW22" s="358">
        <v>461</v>
      </c>
      <c r="CX22" s="358">
        <v>476</v>
      </c>
      <c r="CY22" s="358">
        <v>511</v>
      </c>
      <c r="CZ22" s="358">
        <v>549</v>
      </c>
      <c r="DA22" s="358">
        <v>578</v>
      </c>
      <c r="DB22" s="358">
        <v>623</v>
      </c>
      <c r="DC22" s="358">
        <v>648</v>
      </c>
      <c r="DD22" s="358">
        <v>672</v>
      </c>
      <c r="DE22" s="358">
        <v>686</v>
      </c>
      <c r="DF22" s="358">
        <v>712</v>
      </c>
      <c r="DG22" s="358">
        <v>732</v>
      </c>
      <c r="DH22" s="358">
        <v>761</v>
      </c>
      <c r="DI22" s="358">
        <v>788</v>
      </c>
      <c r="DJ22" s="358">
        <v>798</v>
      </c>
      <c r="DK22" s="358">
        <v>821</v>
      </c>
      <c r="DL22" s="358">
        <v>863</v>
      </c>
      <c r="DM22" s="358">
        <v>889</v>
      </c>
      <c r="DN22" s="358">
        <v>918</v>
      </c>
      <c r="DO22" s="358">
        <v>941</v>
      </c>
      <c r="DP22" s="358">
        <v>982</v>
      </c>
      <c r="DQ22" s="358">
        <v>994</v>
      </c>
      <c r="DR22" s="358">
        <v>1022</v>
      </c>
      <c r="DS22" s="358">
        <v>833</v>
      </c>
      <c r="DT22" s="358">
        <v>874</v>
      </c>
      <c r="DU22" s="358">
        <v>816</v>
      </c>
      <c r="DV22" s="358">
        <v>824</v>
      </c>
      <c r="DW22" s="358">
        <v>850</v>
      </c>
      <c r="DX22" s="358">
        <v>873</v>
      </c>
      <c r="DY22" s="358">
        <v>907</v>
      </c>
      <c r="DZ22" s="358">
        <v>932</v>
      </c>
      <c r="EA22" s="358">
        <v>971</v>
      </c>
      <c r="EB22" s="358">
        <v>1034</v>
      </c>
      <c r="EC22" s="358">
        <v>1070</v>
      </c>
      <c r="ED22" s="358">
        <v>1096</v>
      </c>
      <c r="EE22" s="358">
        <v>1120</v>
      </c>
      <c r="EF22" s="358">
        <v>1160</v>
      </c>
      <c r="EG22" s="358">
        <v>1211</v>
      </c>
      <c r="EH22" s="358">
        <v>1237</v>
      </c>
      <c r="EI22" s="358">
        <v>1279</v>
      </c>
      <c r="EJ22" s="358">
        <v>1314</v>
      </c>
      <c r="EK22" s="358">
        <v>1377</v>
      </c>
      <c r="EL22" s="358">
        <v>1434</v>
      </c>
      <c r="EM22" s="358">
        <v>1469</v>
      </c>
      <c r="EN22" s="358">
        <v>1498</v>
      </c>
      <c r="EO22" s="358">
        <v>1513</v>
      </c>
      <c r="EP22" s="358">
        <v>1548</v>
      </c>
      <c r="EQ22" s="358">
        <v>1566</v>
      </c>
      <c r="ER22" s="358">
        <v>1572</v>
      </c>
      <c r="ES22" s="358">
        <v>1577</v>
      </c>
      <c r="ET22" s="358">
        <v>1593</v>
      </c>
      <c r="EU22" s="358">
        <v>1638</v>
      </c>
      <c r="EV22" s="358">
        <v>1685</v>
      </c>
      <c r="EW22" s="358">
        <v>1759</v>
      </c>
      <c r="EX22" s="358">
        <v>1794</v>
      </c>
      <c r="EY22" s="358">
        <v>1801</v>
      </c>
      <c r="EZ22" s="358">
        <v>1819</v>
      </c>
      <c r="FA22" s="358">
        <v>1838</v>
      </c>
      <c r="FB22" s="358">
        <v>1877</v>
      </c>
      <c r="FC22" s="358">
        <v>1917</v>
      </c>
      <c r="FD22" s="358">
        <v>1949</v>
      </c>
      <c r="FE22" s="358">
        <v>2008</v>
      </c>
      <c r="FF22" s="358">
        <v>2056</v>
      </c>
      <c r="FG22" s="358">
        <v>1463</v>
      </c>
      <c r="FH22" s="358">
        <v>1444</v>
      </c>
      <c r="FI22" s="358">
        <v>1468</v>
      </c>
      <c r="FJ22" s="358">
        <v>1541</v>
      </c>
      <c r="FK22" s="358">
        <v>1609</v>
      </c>
      <c r="FL22" s="358">
        <v>1676</v>
      </c>
      <c r="FM22" s="358">
        <v>1719</v>
      </c>
      <c r="FN22" s="358">
        <v>1613</v>
      </c>
      <c r="FO22" s="358">
        <v>1654</v>
      </c>
      <c r="FP22" s="358">
        <v>1672</v>
      </c>
      <c r="FQ22" s="358">
        <v>1690</v>
      </c>
      <c r="FR22" s="358">
        <v>1699</v>
      </c>
      <c r="FS22" s="358">
        <v>1736</v>
      </c>
      <c r="FT22" s="358">
        <v>1839</v>
      </c>
      <c r="FU22" s="358">
        <v>1881</v>
      </c>
      <c r="FV22" s="358">
        <v>1911</v>
      </c>
      <c r="FW22" s="358">
        <v>1947</v>
      </c>
      <c r="FX22" s="358">
        <v>1986</v>
      </c>
      <c r="FY22" s="358">
        <v>2001</v>
      </c>
      <c r="FZ22" s="358">
        <v>2028</v>
      </c>
      <c r="GA22" s="358">
        <v>2014</v>
      </c>
      <c r="GB22" s="358">
        <v>2032</v>
      </c>
      <c r="GC22" s="358">
        <v>2035</v>
      </c>
      <c r="GD22" s="358">
        <v>2048</v>
      </c>
      <c r="GE22" s="358">
        <v>2128</v>
      </c>
      <c r="GF22" s="358">
        <v>2201</v>
      </c>
      <c r="GG22" s="358">
        <v>2263</v>
      </c>
      <c r="GH22" s="358">
        <v>2309</v>
      </c>
      <c r="GI22" s="358">
        <v>2329</v>
      </c>
      <c r="GJ22" s="358">
        <v>2377</v>
      </c>
      <c r="GK22" s="358">
        <v>2375</v>
      </c>
      <c r="GL22" s="358">
        <v>2401</v>
      </c>
      <c r="GM22" s="358">
        <v>2488</v>
      </c>
      <c r="GN22" s="358">
        <v>2504</v>
      </c>
      <c r="GO22" s="358">
        <v>2473</v>
      </c>
      <c r="GP22" s="358">
        <v>2528</v>
      </c>
      <c r="GQ22" s="358">
        <v>2537</v>
      </c>
      <c r="GR22" s="358">
        <v>2578</v>
      </c>
      <c r="GS22" s="358">
        <v>2614</v>
      </c>
      <c r="GT22" s="358">
        <v>2587</v>
      </c>
      <c r="GU22" s="358">
        <v>2606</v>
      </c>
      <c r="GV22" s="358">
        <v>2605</v>
      </c>
      <c r="GW22" s="358">
        <v>2605</v>
      </c>
      <c r="GX22" s="358">
        <v>2628</v>
      </c>
      <c r="GY22" s="358">
        <v>2533</v>
      </c>
      <c r="GZ22" s="358">
        <v>2525</v>
      </c>
      <c r="HA22" s="358">
        <v>2554</v>
      </c>
      <c r="HB22" s="358">
        <v>2602</v>
      </c>
      <c r="HC22" s="358">
        <v>2471</v>
      </c>
      <c r="HD22" s="358">
        <v>2475</v>
      </c>
      <c r="HE22" s="358">
        <v>2364</v>
      </c>
      <c r="HF22" s="358">
        <v>2312</v>
      </c>
      <c r="HG22" s="358">
        <v>2300</v>
      </c>
      <c r="HH22" s="358">
        <v>2304</v>
      </c>
      <c r="HI22" s="358">
        <v>2279</v>
      </c>
      <c r="HJ22" s="358">
        <v>2280</v>
      </c>
      <c r="HK22" s="358">
        <v>2240</v>
      </c>
      <c r="HL22" s="358">
        <v>2250</v>
      </c>
      <c r="HM22" s="358">
        <v>2331</v>
      </c>
      <c r="HN22" s="358">
        <v>2387</v>
      </c>
      <c r="HO22" s="358">
        <v>2332</v>
      </c>
      <c r="HP22" s="492"/>
      <c r="HQ22" s="492"/>
      <c r="HR22" s="492"/>
      <c r="HS22" s="492"/>
      <c r="HT22" s="492"/>
      <c r="HU22" s="492"/>
      <c r="HV22" s="492"/>
    </row>
    <row r="23" spans="1:230" s="95" customFormat="1" ht="35.25" customHeight="1" x14ac:dyDescent="0.25">
      <c r="A23" s="339" t="s">
        <v>400</v>
      </c>
      <c r="B23" s="339" t="s">
        <v>402</v>
      </c>
      <c r="C23" s="357">
        <v>0</v>
      </c>
      <c r="D23" s="345">
        <v>0</v>
      </c>
      <c r="E23" s="345">
        <v>0</v>
      </c>
      <c r="F23" s="345">
        <v>0</v>
      </c>
      <c r="G23" s="345">
        <v>0</v>
      </c>
      <c r="H23" s="345">
        <v>0</v>
      </c>
      <c r="I23" s="345" t="s">
        <v>92</v>
      </c>
      <c r="J23" s="345" t="s">
        <v>92</v>
      </c>
      <c r="K23" s="345" t="s">
        <v>92</v>
      </c>
      <c r="L23" s="345" t="s">
        <v>92</v>
      </c>
      <c r="M23" s="345" t="s">
        <v>92</v>
      </c>
      <c r="N23" s="345" t="s">
        <v>92</v>
      </c>
      <c r="O23" s="345" t="s">
        <v>92</v>
      </c>
      <c r="P23" s="345" t="s">
        <v>92</v>
      </c>
      <c r="Q23" s="345" t="s">
        <v>92</v>
      </c>
      <c r="R23" s="345" t="s">
        <v>92</v>
      </c>
      <c r="S23" s="345" t="s">
        <v>92</v>
      </c>
      <c r="T23" s="345" t="s">
        <v>92</v>
      </c>
      <c r="U23" s="345" t="s">
        <v>92</v>
      </c>
      <c r="V23" s="345" t="s">
        <v>92</v>
      </c>
      <c r="W23" s="345" t="s">
        <v>92</v>
      </c>
      <c r="X23" s="345" t="s">
        <v>92</v>
      </c>
      <c r="Y23" s="345" t="s">
        <v>92</v>
      </c>
      <c r="Z23" s="345" t="s">
        <v>92</v>
      </c>
      <c r="AA23" s="345" t="s">
        <v>92</v>
      </c>
      <c r="AB23" s="345" t="s">
        <v>92</v>
      </c>
      <c r="AC23" s="347">
        <v>174204.06552081599</v>
      </c>
      <c r="AD23" s="347">
        <v>164730.15099552</v>
      </c>
      <c r="AE23" s="347">
        <v>175253.48117963102</v>
      </c>
      <c r="AF23" s="347">
        <v>196513.491753587</v>
      </c>
      <c r="AG23" s="347">
        <v>196896.99748012298</v>
      </c>
      <c r="AH23" s="347">
        <v>193246.57414412199</v>
      </c>
      <c r="AI23" s="347">
        <v>189469.71286900999</v>
      </c>
      <c r="AJ23" s="347">
        <v>190789.49615258898</v>
      </c>
      <c r="AK23" s="347">
        <v>189577.472673624</v>
      </c>
      <c r="AL23" s="347">
        <v>185613.11971315401</v>
      </c>
      <c r="AM23" s="347">
        <v>152365.57229204601</v>
      </c>
      <c r="AN23" s="347">
        <v>149059.932783275</v>
      </c>
      <c r="AO23" s="347">
        <v>146055.81141361498</v>
      </c>
      <c r="AP23" s="347">
        <v>162653.46812980698</v>
      </c>
      <c r="AQ23" s="347">
        <v>157331.72585597201</v>
      </c>
      <c r="AR23" s="347">
        <v>142312.83964737999</v>
      </c>
      <c r="AS23" s="347">
        <v>230935.42852955201</v>
      </c>
      <c r="AT23" s="347">
        <v>225672.59206048699</v>
      </c>
      <c r="AU23" s="347">
        <v>208827.69884271</v>
      </c>
      <c r="AV23" s="347">
        <v>202819.34954342002</v>
      </c>
      <c r="AW23" s="347">
        <v>197438.80547323002</v>
      </c>
      <c r="AX23" s="347">
        <v>193708.75793881202</v>
      </c>
      <c r="AY23" s="347">
        <v>187942.705270929</v>
      </c>
      <c r="AZ23" s="347">
        <v>200170.30681221702</v>
      </c>
      <c r="BA23" s="347">
        <v>196717.95414681101</v>
      </c>
      <c r="BB23" s="347">
        <v>189935.85750620699</v>
      </c>
      <c r="BC23" s="347">
        <v>201758.303328496</v>
      </c>
      <c r="BD23" s="347">
        <v>252991.34823550499</v>
      </c>
      <c r="BE23" s="347">
        <v>245442.45160476799</v>
      </c>
      <c r="BF23" s="347">
        <v>250087.74993073297</v>
      </c>
      <c r="BG23" s="347">
        <v>252794.22771234601</v>
      </c>
      <c r="BH23" s="347">
        <v>241711.52564883602</v>
      </c>
      <c r="BI23" s="347">
        <v>230561.84636819302</v>
      </c>
      <c r="BJ23" s="347">
        <v>221898.28233668799</v>
      </c>
      <c r="BK23" s="347">
        <v>244728.07444477401</v>
      </c>
      <c r="BL23" s="347">
        <v>296956.66392225702</v>
      </c>
      <c r="BM23" s="347">
        <v>288566.09890830703</v>
      </c>
      <c r="BN23" s="347">
        <v>281564.55930925999</v>
      </c>
      <c r="BO23" s="347">
        <v>240408.49434657599</v>
      </c>
      <c r="BP23" s="347">
        <v>240610.122591886</v>
      </c>
      <c r="BQ23" s="347">
        <v>208927.59700502898</v>
      </c>
      <c r="BR23" s="424">
        <v>1664688.50909448</v>
      </c>
      <c r="BS23" s="424">
        <v>1558566.4883783299</v>
      </c>
      <c r="BT23" s="424">
        <v>1206451.19462382</v>
      </c>
      <c r="BU23" s="424">
        <v>1009282.4407647901</v>
      </c>
      <c r="BV23" s="424">
        <v>886379.92676992295</v>
      </c>
      <c r="BW23" s="424">
        <v>816096.14872666006</v>
      </c>
      <c r="BX23" s="424">
        <v>731858.06441474706</v>
      </c>
      <c r="BY23" s="424">
        <v>726184.01125826803</v>
      </c>
      <c r="BZ23" s="424">
        <v>656740.01222938707</v>
      </c>
      <c r="CA23" s="424">
        <v>596098.92397344206</v>
      </c>
      <c r="CB23" s="424">
        <v>472453.26112342405</v>
      </c>
      <c r="CC23" s="424">
        <v>125765.20168455801</v>
      </c>
      <c r="CD23" s="424">
        <v>117833.35925813801</v>
      </c>
      <c r="CE23" s="424">
        <v>119078.280049106</v>
      </c>
      <c r="CF23" s="424">
        <v>93864.343149753899</v>
      </c>
      <c r="CG23" s="424">
        <v>85182.016226936699</v>
      </c>
      <c r="CH23" s="424">
        <v>75132.074954728407</v>
      </c>
      <c r="CI23" s="424">
        <v>72976.943495155807</v>
      </c>
      <c r="CJ23" s="424">
        <v>72912.556062864503</v>
      </c>
      <c r="CK23" s="424">
        <v>73637.071573084409</v>
      </c>
      <c r="CL23" s="424">
        <v>72274.134010196998</v>
      </c>
      <c r="CM23" s="424">
        <v>67711.118197887103</v>
      </c>
      <c r="CN23" s="424">
        <v>62054.821782286999</v>
      </c>
      <c r="CO23" s="424">
        <v>60736.362483635203</v>
      </c>
      <c r="CP23" s="424">
        <v>56884.040048078801</v>
      </c>
      <c r="CQ23" s="424">
        <v>58107.3555453402</v>
      </c>
      <c r="CR23" s="424">
        <v>55599.629381930004</v>
      </c>
      <c r="CS23" s="424">
        <v>56538.215593075802</v>
      </c>
      <c r="CT23" s="424">
        <v>57542.197918262806</v>
      </c>
      <c r="CU23" s="424">
        <v>59209.021927034206</v>
      </c>
      <c r="CV23" s="424">
        <v>58797.808051145104</v>
      </c>
      <c r="CW23" s="424">
        <v>56870.996616637698</v>
      </c>
      <c r="CX23" s="424">
        <v>64998.860777702401</v>
      </c>
      <c r="CY23" s="424">
        <v>66294.588000876698</v>
      </c>
      <c r="CZ23" s="424">
        <v>67802.835530613098</v>
      </c>
      <c r="DA23" s="424">
        <v>69985.396500581803</v>
      </c>
      <c r="DB23" s="424">
        <v>90044.648716131604</v>
      </c>
      <c r="DC23" s="424">
        <v>90698.215123823713</v>
      </c>
      <c r="DD23" s="424">
        <v>91120.941583576001</v>
      </c>
      <c r="DE23" s="424">
        <v>88341.094197903396</v>
      </c>
      <c r="DF23" s="424">
        <v>91521.228917379602</v>
      </c>
      <c r="DG23" s="424">
        <v>98202.827425104508</v>
      </c>
      <c r="DH23" s="424">
        <v>94850.682428358501</v>
      </c>
      <c r="DI23" s="424">
        <v>93914.388462567804</v>
      </c>
      <c r="DJ23" s="424">
        <v>94747.574782999305</v>
      </c>
      <c r="DK23" s="424">
        <v>92335</v>
      </c>
      <c r="DL23" s="424">
        <v>87059</v>
      </c>
      <c r="DM23" s="424">
        <v>91194.049903518215</v>
      </c>
      <c r="DN23" s="424">
        <v>94968</v>
      </c>
      <c r="DO23" s="424">
        <v>94927</v>
      </c>
      <c r="DP23" s="424">
        <v>94915</v>
      </c>
      <c r="DQ23" s="424">
        <v>94934</v>
      </c>
      <c r="DR23" s="424">
        <v>93572</v>
      </c>
      <c r="DS23" s="424">
        <v>117475</v>
      </c>
      <c r="DT23" s="424">
        <v>117724</v>
      </c>
      <c r="DU23" s="424">
        <v>124791</v>
      </c>
      <c r="DV23" s="424">
        <v>126335</v>
      </c>
      <c r="DW23" s="424">
        <v>133367</v>
      </c>
      <c r="DX23" s="424">
        <v>130719</v>
      </c>
      <c r="DY23" s="424">
        <v>126522</v>
      </c>
      <c r="DZ23" s="424">
        <v>123373</v>
      </c>
      <c r="EA23" s="424">
        <v>122725</v>
      </c>
      <c r="EB23" s="424">
        <v>122003</v>
      </c>
      <c r="EC23" s="424">
        <v>125434</v>
      </c>
      <c r="ED23" s="424">
        <v>124055</v>
      </c>
      <c r="EE23" s="424">
        <v>123039</v>
      </c>
      <c r="EF23" s="424">
        <v>123050</v>
      </c>
      <c r="EG23" s="424">
        <v>125265</v>
      </c>
      <c r="EH23" s="424">
        <v>122351</v>
      </c>
      <c r="EI23" s="424">
        <v>119960</v>
      </c>
      <c r="EJ23" s="424">
        <v>118810</v>
      </c>
      <c r="EK23" s="424">
        <v>114230</v>
      </c>
      <c r="EL23" s="424">
        <v>113989</v>
      </c>
      <c r="EM23" s="424">
        <v>115993</v>
      </c>
      <c r="EN23" s="424">
        <v>112227</v>
      </c>
      <c r="EO23" s="424">
        <v>111442</v>
      </c>
      <c r="EP23" s="424">
        <v>109652</v>
      </c>
      <c r="EQ23" s="424">
        <v>118405</v>
      </c>
      <c r="ER23" s="424">
        <v>121158</v>
      </c>
      <c r="ES23" s="424">
        <v>123533</v>
      </c>
      <c r="ET23" s="424">
        <v>130695</v>
      </c>
      <c r="EU23" s="424">
        <v>144552</v>
      </c>
      <c r="EV23" s="424">
        <v>159173</v>
      </c>
      <c r="EW23" s="424">
        <v>165373</v>
      </c>
      <c r="EX23" s="424">
        <v>167876</v>
      </c>
      <c r="EY23" s="424">
        <v>166750</v>
      </c>
      <c r="EZ23" s="424">
        <v>170888</v>
      </c>
      <c r="FA23" s="424">
        <v>167393</v>
      </c>
      <c r="FB23" s="424">
        <v>164812</v>
      </c>
      <c r="FC23" s="424">
        <v>161612</v>
      </c>
      <c r="FD23" s="424">
        <v>167597</v>
      </c>
      <c r="FE23" s="424">
        <v>163206</v>
      </c>
      <c r="FF23" s="424">
        <v>167955</v>
      </c>
      <c r="FG23" s="424">
        <v>243344</v>
      </c>
      <c r="FH23" s="424">
        <v>257835</v>
      </c>
      <c r="FI23" s="424">
        <v>255141</v>
      </c>
      <c r="FJ23" s="424">
        <v>251361</v>
      </c>
      <c r="FK23" s="424">
        <v>255692</v>
      </c>
      <c r="FL23" s="424">
        <v>247638</v>
      </c>
      <c r="FM23" s="424">
        <v>234723</v>
      </c>
      <c r="FN23" s="424">
        <v>252222</v>
      </c>
      <c r="FO23" s="424">
        <v>248304</v>
      </c>
      <c r="FP23" s="424">
        <v>248167</v>
      </c>
      <c r="FQ23" s="424">
        <v>244865</v>
      </c>
      <c r="FR23" s="424">
        <v>244657</v>
      </c>
      <c r="FS23" s="424">
        <v>243563</v>
      </c>
      <c r="FT23" s="424">
        <v>243006</v>
      </c>
      <c r="FU23" s="424">
        <v>243633</v>
      </c>
      <c r="FV23" s="424">
        <v>239797</v>
      </c>
      <c r="FW23" s="424">
        <v>247338</v>
      </c>
      <c r="FX23" s="424">
        <v>240419</v>
      </c>
      <c r="FY23" s="424">
        <v>237542</v>
      </c>
      <c r="FZ23" s="424">
        <v>231722</v>
      </c>
      <c r="GA23" s="424">
        <v>231166</v>
      </c>
      <c r="GB23" s="424">
        <v>243121</v>
      </c>
      <c r="GC23" s="424">
        <v>238671</v>
      </c>
      <c r="GD23" s="424">
        <v>233158</v>
      </c>
      <c r="GE23" s="424">
        <v>234293</v>
      </c>
      <c r="GF23" s="424">
        <v>232520</v>
      </c>
      <c r="GG23" s="424">
        <v>235575</v>
      </c>
      <c r="GH23" s="424">
        <v>224914</v>
      </c>
      <c r="GI23" s="424">
        <v>221354</v>
      </c>
      <c r="GJ23" s="424">
        <v>212719</v>
      </c>
      <c r="GK23" s="424">
        <v>203109</v>
      </c>
      <c r="GL23" s="424">
        <v>195761</v>
      </c>
      <c r="GM23" s="424">
        <v>190164</v>
      </c>
      <c r="GN23" s="424">
        <v>186269</v>
      </c>
      <c r="GO23" s="424">
        <v>187538</v>
      </c>
      <c r="GP23" s="424">
        <v>183604</v>
      </c>
      <c r="GQ23" s="424">
        <v>184660</v>
      </c>
      <c r="GR23" s="424">
        <v>190056</v>
      </c>
      <c r="GS23" s="424">
        <v>191085</v>
      </c>
      <c r="GT23" s="424">
        <v>192162</v>
      </c>
      <c r="GU23" s="424">
        <v>192290</v>
      </c>
      <c r="GV23" s="424">
        <v>195707</v>
      </c>
      <c r="GW23" s="424">
        <v>195974</v>
      </c>
      <c r="GX23" s="424">
        <v>191611</v>
      </c>
      <c r="GY23" s="424">
        <v>194223</v>
      </c>
      <c r="GZ23" s="424">
        <v>197852</v>
      </c>
      <c r="HA23" s="424">
        <v>194511</v>
      </c>
      <c r="HB23" s="424">
        <v>184623</v>
      </c>
      <c r="HC23" s="424">
        <v>199117</v>
      </c>
      <c r="HD23" s="424">
        <v>205941</v>
      </c>
      <c r="HE23" s="424">
        <v>218277</v>
      </c>
      <c r="HF23" s="424">
        <v>219989</v>
      </c>
      <c r="HG23" s="424">
        <v>226519</v>
      </c>
      <c r="HH23" s="424">
        <v>252428</v>
      </c>
      <c r="HI23" s="424">
        <v>254818</v>
      </c>
      <c r="HJ23" s="424">
        <v>260272</v>
      </c>
      <c r="HK23" s="424">
        <v>262314</v>
      </c>
      <c r="HL23" s="424">
        <v>261558</v>
      </c>
      <c r="HM23" s="424">
        <v>265261</v>
      </c>
      <c r="HN23" s="424">
        <v>263296</v>
      </c>
      <c r="HO23" s="347">
        <v>270420</v>
      </c>
      <c r="HQ23" s="496"/>
      <c r="HR23" s="488"/>
      <c r="HS23" s="488"/>
      <c r="HU23" s="488"/>
      <c r="HV23" s="488"/>
    </row>
    <row r="24" spans="1:230" s="10" customFormat="1" ht="12.75" customHeight="1" x14ac:dyDescent="0.25">
      <c r="A24" s="51"/>
      <c r="B24" s="51"/>
      <c r="C24" s="114"/>
      <c r="D24" s="114"/>
      <c r="E24" s="114"/>
      <c r="F24" s="114"/>
      <c r="G24" s="114"/>
      <c r="H24" s="114"/>
      <c r="I24" s="114"/>
      <c r="J24" s="114"/>
      <c r="K24" s="114"/>
      <c r="L24" s="114"/>
      <c r="M24" s="114"/>
      <c r="N24" s="114"/>
      <c r="O24" s="114"/>
      <c r="P24" s="114"/>
      <c r="Q24" s="114"/>
      <c r="R24" s="114"/>
      <c r="S24" s="129"/>
      <c r="T24" s="129"/>
      <c r="U24" s="129"/>
      <c r="V24" s="130"/>
      <c r="W24" s="130"/>
      <c r="X24" s="130"/>
      <c r="Y24" s="130"/>
      <c r="Z24" s="130"/>
      <c r="AA24" s="130"/>
      <c r="AB24" s="130"/>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268"/>
    </row>
    <row r="25" spans="1:230" s="60" customFormat="1" ht="24.9" hidden="1" customHeight="1" x14ac:dyDescent="0.25">
      <c r="A25" s="660" t="s">
        <v>215</v>
      </c>
      <c r="B25" s="661"/>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661"/>
      <c r="BK25" s="661"/>
      <c r="BL25" s="661"/>
      <c r="BM25" s="661"/>
      <c r="BN25" s="661"/>
      <c r="BO25" s="661"/>
      <c r="BP25" s="661"/>
      <c r="BQ25" s="661"/>
      <c r="BR25" s="661"/>
      <c r="BS25" s="661"/>
      <c r="BT25" s="661"/>
      <c r="BU25" s="661"/>
      <c r="BV25" s="661"/>
      <c r="BW25" s="661"/>
      <c r="BX25" s="661"/>
      <c r="BY25" s="661"/>
      <c r="BZ25" s="661"/>
      <c r="CA25" s="661"/>
      <c r="CB25" s="661"/>
      <c r="CC25" s="661"/>
      <c r="CD25" s="661"/>
      <c r="CE25" s="661"/>
      <c r="CF25" s="661"/>
      <c r="CG25" s="661"/>
      <c r="CH25" s="661"/>
      <c r="CI25" s="661"/>
      <c r="CJ25" s="661"/>
      <c r="CK25" s="661"/>
      <c r="CL25" s="661"/>
      <c r="CM25" s="661"/>
      <c r="CN25" s="661"/>
      <c r="CO25" s="661"/>
      <c r="CP25" s="661"/>
      <c r="CQ25" s="661"/>
      <c r="CR25" s="661"/>
      <c r="CS25" s="661"/>
      <c r="CT25" s="661"/>
      <c r="CU25" s="661"/>
      <c r="CV25" s="661"/>
      <c r="CW25" s="661"/>
      <c r="CX25" s="661"/>
      <c r="CY25" s="661"/>
      <c r="CZ25" s="661"/>
      <c r="DA25" s="661"/>
      <c r="DB25" s="661"/>
      <c r="DC25" s="661"/>
      <c r="DD25" s="661"/>
      <c r="DE25" s="661"/>
      <c r="DF25" s="661"/>
      <c r="DG25" s="661"/>
      <c r="DH25" s="661"/>
      <c r="DI25" s="661"/>
      <c r="DJ25" s="661"/>
      <c r="DK25" s="661"/>
      <c r="DL25" s="661"/>
      <c r="DM25" s="661"/>
      <c r="DN25" s="661"/>
      <c r="DO25" s="661"/>
      <c r="DP25" s="661"/>
      <c r="DQ25" s="661"/>
      <c r="DR25" s="661"/>
      <c r="DS25" s="661"/>
      <c r="DT25" s="661"/>
      <c r="DU25" s="661"/>
      <c r="DV25" s="661"/>
      <c r="DW25" s="661"/>
      <c r="DX25" s="661"/>
      <c r="DY25" s="661"/>
      <c r="DZ25" s="661"/>
      <c r="EA25" s="661"/>
      <c r="EB25" s="661"/>
      <c r="EC25" s="661"/>
      <c r="ED25" s="661"/>
      <c r="EE25" s="661"/>
      <c r="EF25" s="661"/>
      <c r="EG25" s="661"/>
      <c r="EH25" s="661"/>
      <c r="EI25" s="661"/>
      <c r="EJ25" s="661"/>
      <c r="EK25" s="661"/>
      <c r="EL25" s="661"/>
      <c r="EM25" s="661"/>
      <c r="EN25" s="661"/>
      <c r="EO25" s="661"/>
      <c r="EP25" s="661"/>
      <c r="EQ25" s="661"/>
      <c r="ER25" s="661"/>
      <c r="ES25" s="661"/>
      <c r="ET25" s="661"/>
      <c r="EU25" s="661"/>
      <c r="EV25" s="661"/>
      <c r="EW25" s="661"/>
      <c r="EX25" s="661"/>
      <c r="EY25" s="661"/>
      <c r="EZ25" s="661"/>
      <c r="FA25" s="661"/>
      <c r="FB25" s="661"/>
      <c r="FC25" s="661"/>
      <c r="FD25" s="661"/>
      <c r="FE25" s="661"/>
      <c r="FF25" s="661"/>
      <c r="FG25" s="661"/>
      <c r="FH25" s="661"/>
      <c r="FI25" s="661"/>
      <c r="FJ25" s="661"/>
      <c r="FK25" s="661"/>
      <c r="FL25" s="661"/>
      <c r="FM25" s="661"/>
      <c r="FN25" s="661"/>
      <c r="FO25" s="661"/>
      <c r="FP25" s="661"/>
      <c r="FQ25" s="661"/>
      <c r="FR25" s="661"/>
      <c r="FS25" s="661"/>
      <c r="FT25" s="661"/>
      <c r="FU25" s="661"/>
      <c r="FV25" s="661"/>
      <c r="FW25" s="661"/>
      <c r="FX25" s="661"/>
      <c r="FY25" s="661"/>
      <c r="FZ25" s="661"/>
      <c r="GA25" s="661"/>
      <c r="GB25" s="661"/>
      <c r="GC25" s="661"/>
      <c r="GD25" s="661"/>
      <c r="GE25" s="661"/>
      <c r="GF25" s="661"/>
      <c r="GG25" s="661"/>
      <c r="GH25" s="661"/>
      <c r="GI25" s="661"/>
      <c r="GJ25" s="661"/>
      <c r="GK25" s="661"/>
      <c r="GL25" s="661"/>
      <c r="GM25" s="661"/>
      <c r="GN25" s="661"/>
      <c r="GO25" s="661"/>
      <c r="GP25" s="661"/>
      <c r="GQ25" s="661"/>
      <c r="GR25" s="661"/>
      <c r="GS25" s="661"/>
      <c r="GT25" s="661"/>
      <c r="GU25" s="661"/>
      <c r="GV25" s="661"/>
      <c r="GW25" s="661"/>
      <c r="GX25" s="661"/>
      <c r="GY25" s="661"/>
      <c r="GZ25" s="661"/>
      <c r="HA25" s="661"/>
      <c r="HB25" s="661"/>
      <c r="HC25" s="661"/>
      <c r="HD25" s="661"/>
      <c r="HE25" s="661"/>
      <c r="HF25" s="661"/>
      <c r="HG25" s="661"/>
      <c r="HH25" s="661"/>
      <c r="HI25" s="661"/>
      <c r="HJ25" s="661"/>
      <c r="HK25" s="661"/>
      <c r="HL25" s="661"/>
      <c r="HM25" s="661"/>
      <c r="HN25" s="661"/>
      <c r="HO25" s="661"/>
    </row>
    <row r="26" spans="1:230" s="60" customFormat="1" ht="24.9" customHeight="1" x14ac:dyDescent="0.25">
      <c r="A26" s="660" t="s">
        <v>52</v>
      </c>
      <c r="B26" s="661"/>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1"/>
      <c r="BE26" s="661"/>
      <c r="BF26" s="661"/>
      <c r="BG26" s="661"/>
      <c r="BH26" s="661"/>
      <c r="BI26" s="661"/>
      <c r="BJ26" s="661"/>
      <c r="BK26" s="661"/>
      <c r="BL26" s="661"/>
      <c r="BM26" s="661"/>
      <c r="BN26" s="661"/>
      <c r="BO26" s="661"/>
      <c r="BP26" s="661"/>
      <c r="BQ26" s="661"/>
      <c r="BR26" s="661"/>
      <c r="BS26" s="661"/>
      <c r="BT26" s="661"/>
      <c r="BU26" s="661"/>
      <c r="BV26" s="661"/>
      <c r="BW26" s="661"/>
      <c r="BX26" s="661"/>
      <c r="BY26" s="661"/>
      <c r="BZ26" s="661"/>
      <c r="CA26" s="661"/>
      <c r="CB26" s="661"/>
      <c r="CC26" s="661"/>
      <c r="CD26" s="661"/>
      <c r="CE26" s="661"/>
      <c r="CF26" s="661"/>
      <c r="CG26" s="661"/>
      <c r="CH26" s="661"/>
      <c r="CI26" s="661"/>
      <c r="CJ26" s="661"/>
      <c r="CK26" s="661"/>
      <c r="CL26" s="661"/>
      <c r="CM26" s="661"/>
      <c r="CN26" s="661"/>
      <c r="CO26" s="661"/>
      <c r="CP26" s="661"/>
      <c r="CQ26" s="661"/>
      <c r="CR26" s="661"/>
      <c r="CS26" s="661"/>
      <c r="CT26" s="661"/>
      <c r="CU26" s="661"/>
      <c r="CV26" s="661"/>
      <c r="CW26" s="661"/>
      <c r="CX26" s="661"/>
      <c r="CY26" s="661"/>
      <c r="CZ26" s="661"/>
      <c r="DA26" s="661"/>
      <c r="DB26" s="661"/>
      <c r="DC26" s="661"/>
      <c r="DD26" s="661"/>
      <c r="DE26" s="661"/>
      <c r="DF26" s="661"/>
      <c r="DG26" s="661"/>
      <c r="DH26" s="661"/>
      <c r="DI26" s="661"/>
      <c r="DJ26" s="661"/>
      <c r="DK26" s="661"/>
      <c r="DL26" s="661"/>
      <c r="DM26" s="661"/>
      <c r="DN26" s="661"/>
      <c r="DO26" s="661"/>
      <c r="DP26" s="661"/>
      <c r="DQ26" s="661"/>
      <c r="DR26" s="661"/>
      <c r="DS26" s="661"/>
      <c r="DT26" s="661"/>
      <c r="DU26" s="661"/>
      <c r="DV26" s="661"/>
      <c r="DW26" s="661"/>
      <c r="DX26" s="661"/>
      <c r="DY26" s="661"/>
      <c r="DZ26" s="661"/>
      <c r="EA26" s="661"/>
      <c r="EB26" s="661"/>
      <c r="EC26" s="661"/>
      <c r="ED26" s="661"/>
      <c r="EE26" s="661"/>
      <c r="EF26" s="661"/>
      <c r="EG26" s="661"/>
      <c r="EH26" s="661"/>
      <c r="EI26" s="661"/>
      <c r="EJ26" s="661"/>
      <c r="EK26" s="661"/>
      <c r="EL26" s="661"/>
      <c r="EM26" s="661"/>
      <c r="EN26" s="661"/>
      <c r="EO26" s="661"/>
      <c r="EP26" s="661"/>
      <c r="EQ26" s="661"/>
      <c r="ER26" s="661"/>
      <c r="ES26" s="661"/>
      <c r="ET26" s="661"/>
      <c r="EU26" s="661"/>
      <c r="EV26" s="661"/>
      <c r="EW26" s="661"/>
      <c r="EX26" s="661"/>
      <c r="EY26" s="661"/>
      <c r="EZ26" s="661"/>
      <c r="FA26" s="661"/>
      <c r="FB26" s="661"/>
      <c r="FC26" s="661"/>
      <c r="FD26" s="661"/>
      <c r="FE26" s="661"/>
      <c r="FF26" s="661"/>
      <c r="FG26" s="661"/>
      <c r="FH26" s="661"/>
      <c r="FI26" s="661"/>
      <c r="FJ26" s="661"/>
      <c r="FK26" s="661"/>
      <c r="FL26" s="661"/>
      <c r="FM26" s="661"/>
      <c r="FN26" s="661"/>
      <c r="FO26" s="661"/>
      <c r="FP26" s="661"/>
      <c r="FQ26" s="661"/>
      <c r="FR26" s="661"/>
      <c r="FS26" s="661"/>
      <c r="FT26" s="661"/>
      <c r="FU26" s="661"/>
      <c r="FV26" s="661"/>
      <c r="FW26" s="661"/>
      <c r="FX26" s="661"/>
      <c r="FY26" s="661"/>
      <c r="FZ26" s="661"/>
      <c r="GA26" s="661"/>
      <c r="GB26" s="661"/>
      <c r="GC26" s="661"/>
      <c r="GD26" s="661"/>
      <c r="GE26" s="661"/>
      <c r="GF26" s="661"/>
      <c r="GG26" s="661"/>
      <c r="GH26" s="661"/>
      <c r="GI26" s="661"/>
      <c r="GJ26" s="661"/>
      <c r="GK26" s="661"/>
      <c r="GL26" s="661"/>
      <c r="GM26" s="661"/>
      <c r="GN26" s="661"/>
      <c r="GO26" s="661"/>
      <c r="GP26" s="661"/>
      <c r="GQ26" s="661"/>
      <c r="GR26" s="661"/>
      <c r="GS26" s="661"/>
      <c r="GT26" s="661"/>
      <c r="GU26" s="661"/>
      <c r="GV26" s="661"/>
      <c r="GW26" s="661"/>
      <c r="GX26" s="661"/>
      <c r="GY26" s="661"/>
      <c r="GZ26" s="661"/>
      <c r="HA26" s="661"/>
      <c r="HB26" s="661"/>
      <c r="HC26" s="661"/>
      <c r="HD26" s="661"/>
      <c r="HE26" s="661"/>
      <c r="HF26" s="661"/>
      <c r="HG26" s="661"/>
      <c r="HH26" s="661"/>
      <c r="HI26" s="661"/>
      <c r="HJ26" s="661"/>
      <c r="HK26" s="661"/>
      <c r="HL26" s="661"/>
      <c r="HM26" s="661"/>
      <c r="HN26" s="661"/>
      <c r="HO26" s="661"/>
    </row>
    <row r="27" spans="1:230" s="10" customFormat="1" ht="12.75" customHeight="1" x14ac:dyDescent="0.25">
      <c r="A27" s="113"/>
      <c r="B27" s="113"/>
      <c r="C27" s="114"/>
      <c r="D27" s="114"/>
      <c r="E27" s="114"/>
      <c r="F27" s="114"/>
      <c r="G27" s="114"/>
      <c r="H27" s="114"/>
      <c r="I27" s="114"/>
      <c r="J27" s="114"/>
      <c r="K27" s="114"/>
      <c r="L27" s="114"/>
      <c r="M27" s="114"/>
      <c r="N27" s="114"/>
      <c r="O27" s="114"/>
      <c r="P27" s="114"/>
      <c r="Q27" s="114"/>
      <c r="R27" s="114"/>
      <c r="S27" s="129"/>
      <c r="T27" s="129"/>
      <c r="U27" s="129"/>
      <c r="V27" s="130"/>
      <c r="W27" s="130"/>
      <c r="X27" s="130"/>
      <c r="Y27" s="130"/>
      <c r="Z27" s="130"/>
      <c r="AA27" s="130"/>
      <c r="AB27" s="130"/>
      <c r="AC27" s="131"/>
      <c r="AD27" s="131"/>
      <c r="AE27" s="131"/>
      <c r="AF27" s="131"/>
      <c r="AG27" s="131"/>
      <c r="AH27" s="131"/>
      <c r="AI27" s="131"/>
      <c r="AJ27" s="131"/>
      <c r="AK27" s="131"/>
      <c r="AL27" s="131"/>
      <c r="AM27" s="131"/>
      <c r="AN27" s="131"/>
      <c r="AO27" s="131"/>
      <c r="AP27" s="131"/>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c r="CC27" s="269"/>
      <c r="CD27" s="269"/>
      <c r="CE27" s="269"/>
      <c r="CF27" s="269"/>
      <c r="CG27" s="269"/>
      <c r="CH27" s="269"/>
      <c r="CI27" s="269"/>
      <c r="CJ27" s="269"/>
      <c r="CK27" s="269"/>
      <c r="CL27" s="269"/>
      <c r="CM27" s="269"/>
      <c r="CN27" s="269"/>
      <c r="CO27" s="269"/>
      <c r="CP27" s="269"/>
      <c r="CQ27" s="269"/>
      <c r="CR27" s="269"/>
      <c r="CS27" s="269"/>
      <c r="CT27" s="269"/>
      <c r="CU27" s="269"/>
      <c r="CV27" s="269"/>
      <c r="CW27" s="269"/>
      <c r="CX27" s="269"/>
      <c r="CY27" s="269"/>
      <c r="CZ27" s="269"/>
      <c r="DA27" s="269"/>
      <c r="DB27" s="269"/>
      <c r="DC27" s="269"/>
      <c r="DD27" s="269"/>
      <c r="DE27" s="269"/>
      <c r="DF27" s="269"/>
      <c r="DG27" s="269"/>
      <c r="DH27" s="269"/>
      <c r="DI27" s="269"/>
      <c r="DJ27" s="269"/>
      <c r="DK27" s="269"/>
      <c r="DL27" s="269"/>
      <c r="DM27" s="269"/>
      <c r="DN27" s="269"/>
      <c r="DO27" s="269"/>
      <c r="DP27" s="269"/>
      <c r="DQ27" s="269"/>
      <c r="DR27" s="269"/>
      <c r="DS27" s="269"/>
      <c r="DT27" s="269"/>
      <c r="DU27" s="269"/>
      <c r="DV27" s="269"/>
      <c r="DW27" s="269"/>
      <c r="DX27" s="269"/>
      <c r="DY27" s="269"/>
      <c r="DZ27" s="269"/>
      <c r="EA27" s="269"/>
      <c r="EB27" s="269"/>
      <c r="EC27" s="269"/>
      <c r="ED27" s="269"/>
      <c r="EE27" s="269"/>
      <c r="EF27" s="269"/>
      <c r="EG27" s="269"/>
      <c r="EH27" s="269"/>
      <c r="EI27" s="269"/>
      <c r="EJ27" s="269"/>
      <c r="EK27" s="269"/>
      <c r="EL27" s="269"/>
      <c r="EM27" s="269"/>
      <c r="EN27" s="269"/>
      <c r="EO27" s="269"/>
      <c r="EP27" s="269"/>
      <c r="EQ27" s="269"/>
      <c r="ER27" s="269"/>
      <c r="ES27" s="269"/>
      <c r="ET27" s="269"/>
      <c r="EU27" s="269"/>
      <c r="EV27" s="269"/>
      <c r="EW27" s="269"/>
      <c r="EX27" s="269"/>
      <c r="EY27" s="269"/>
      <c r="EZ27" s="269"/>
      <c r="FA27" s="269"/>
      <c r="FB27" s="269"/>
      <c r="FC27" s="269"/>
      <c r="FD27" s="269"/>
      <c r="FE27" s="269"/>
      <c r="FF27" s="269"/>
      <c r="FG27" s="269"/>
      <c r="FH27" s="269"/>
      <c r="FI27" s="269"/>
      <c r="FJ27" s="269"/>
      <c r="FK27" s="269"/>
      <c r="FL27" s="269"/>
      <c r="FM27" s="269"/>
      <c r="FN27" s="269"/>
      <c r="FO27" s="269"/>
      <c r="FP27" s="269"/>
      <c r="FQ27" s="269"/>
      <c r="FR27" s="269"/>
      <c r="FS27" s="269"/>
      <c r="FT27" s="269"/>
      <c r="FU27" s="269"/>
      <c r="FV27" s="269"/>
      <c r="FW27" s="269"/>
      <c r="FX27" s="269"/>
      <c r="FY27" s="269"/>
      <c r="FZ27" s="269"/>
      <c r="GA27" s="269"/>
      <c r="GB27" s="269"/>
      <c r="GC27" s="269"/>
      <c r="GD27" s="269"/>
      <c r="GE27" s="269"/>
      <c r="GF27" s="269"/>
      <c r="GG27" s="269"/>
      <c r="GH27" s="269"/>
      <c r="GI27" s="269"/>
      <c r="GJ27" s="269"/>
      <c r="GK27" s="269"/>
      <c r="GL27" s="269"/>
      <c r="GM27" s="269"/>
      <c r="GN27" s="269"/>
      <c r="GO27" s="269"/>
      <c r="GP27" s="269"/>
      <c r="GQ27" s="269"/>
      <c r="GR27" s="269"/>
      <c r="GS27" s="269"/>
      <c r="GT27" s="269"/>
      <c r="GU27" s="269"/>
      <c r="GV27" s="269"/>
      <c r="GW27" s="269"/>
      <c r="GX27" s="269"/>
      <c r="GY27" s="269"/>
      <c r="GZ27" s="269"/>
      <c r="HA27" s="269"/>
      <c r="HB27" s="269"/>
      <c r="HC27" s="269"/>
      <c r="HD27" s="269"/>
      <c r="HE27" s="269"/>
      <c r="HF27" s="269"/>
      <c r="HG27" s="269"/>
      <c r="HH27" s="269"/>
      <c r="HI27" s="269"/>
      <c r="HJ27" s="269"/>
      <c r="HK27" s="269"/>
      <c r="HL27" s="269"/>
      <c r="HM27" s="269"/>
      <c r="HN27" s="269"/>
      <c r="HO27" s="131"/>
    </row>
    <row r="28" spans="1:230" s="10" customFormat="1" ht="12.75" customHeight="1" x14ac:dyDescent="0.25">
      <c r="A28" s="38"/>
      <c r="B28" s="38"/>
      <c r="C28" s="132" t="s">
        <v>182</v>
      </c>
      <c r="D28" s="432" t="s">
        <v>526</v>
      </c>
      <c r="E28" s="132" t="s">
        <v>174</v>
      </c>
      <c r="F28" s="132" t="s">
        <v>175</v>
      </c>
      <c r="G28" s="132" t="s">
        <v>171</v>
      </c>
      <c r="H28" s="132" t="s">
        <v>176</v>
      </c>
      <c r="I28" s="132" t="s">
        <v>177</v>
      </c>
      <c r="J28" s="132" t="s">
        <v>172</v>
      </c>
      <c r="K28" s="132" t="s">
        <v>178</v>
      </c>
      <c r="L28" s="132" t="s">
        <v>179</v>
      </c>
      <c r="M28" s="132" t="s">
        <v>173</v>
      </c>
      <c r="N28" s="132" t="s">
        <v>180</v>
      </c>
      <c r="O28" s="132" t="s">
        <v>181</v>
      </c>
      <c r="P28" s="432" t="s">
        <v>527</v>
      </c>
      <c r="Q28" s="132" t="s">
        <v>157</v>
      </c>
      <c r="R28" s="132" t="s">
        <v>158</v>
      </c>
      <c r="S28" s="132" t="s">
        <v>159</v>
      </c>
      <c r="T28" s="132" t="s">
        <v>160</v>
      </c>
      <c r="U28" s="132" t="s">
        <v>153</v>
      </c>
      <c r="V28" s="132" t="s">
        <v>154</v>
      </c>
      <c r="W28" s="132" t="s">
        <v>161</v>
      </c>
      <c r="X28" s="132" t="s">
        <v>162</v>
      </c>
      <c r="Y28" s="132" t="s">
        <v>163</v>
      </c>
      <c r="Z28" s="132" t="s">
        <v>164</v>
      </c>
      <c r="AA28" s="132" t="s">
        <v>165</v>
      </c>
      <c r="AB28" s="432" t="s">
        <v>528</v>
      </c>
      <c r="AC28" s="132" t="s">
        <v>167</v>
      </c>
      <c r="AD28" s="132" t="s">
        <v>168</v>
      </c>
      <c r="AE28" s="132" t="s">
        <v>169</v>
      </c>
      <c r="AF28" s="132" t="s">
        <v>170</v>
      </c>
      <c r="AG28" s="122" t="s">
        <v>315</v>
      </c>
      <c r="AH28" s="122" t="s">
        <v>352</v>
      </c>
      <c r="AI28" s="122" t="s">
        <v>208</v>
      </c>
      <c r="AJ28" s="122" t="s">
        <v>95</v>
      </c>
      <c r="AK28" s="122" t="s">
        <v>35</v>
      </c>
      <c r="AL28" s="122" t="s">
        <v>19</v>
      </c>
      <c r="AM28" s="122" t="s">
        <v>25</v>
      </c>
      <c r="AN28" s="432" t="s">
        <v>529</v>
      </c>
      <c r="AO28" s="122" t="s">
        <v>349</v>
      </c>
      <c r="AP28" s="122" t="s">
        <v>341</v>
      </c>
      <c r="AQ28" s="122" t="s">
        <v>57</v>
      </c>
      <c r="AR28" s="122" t="s">
        <v>312</v>
      </c>
      <c r="AS28" s="122" t="s">
        <v>15</v>
      </c>
      <c r="AT28" s="122" t="s">
        <v>22</v>
      </c>
      <c r="AU28" s="122" t="s">
        <v>6</v>
      </c>
      <c r="AV28" s="122" t="s">
        <v>89</v>
      </c>
      <c r="AW28" s="122" t="s">
        <v>353</v>
      </c>
      <c r="AX28" s="122" t="s">
        <v>252</v>
      </c>
      <c r="AY28" s="122" t="s">
        <v>361</v>
      </c>
      <c r="AZ28" s="432" t="s">
        <v>530</v>
      </c>
      <c r="BA28" s="122" t="s">
        <v>366</v>
      </c>
      <c r="BB28" s="122" t="s">
        <v>372</v>
      </c>
      <c r="BC28" s="122" t="s">
        <v>375</v>
      </c>
      <c r="BD28" s="122" t="s">
        <v>379</v>
      </c>
      <c r="BE28" s="122" t="s">
        <v>382</v>
      </c>
      <c r="BF28" s="122" t="s">
        <v>384</v>
      </c>
      <c r="BG28" s="122" t="s">
        <v>387</v>
      </c>
      <c r="BH28" s="122" t="s">
        <v>389</v>
      </c>
      <c r="BI28" s="122" t="s">
        <v>392</v>
      </c>
      <c r="BJ28" s="122" t="s">
        <v>394</v>
      </c>
      <c r="BK28" s="122" t="s">
        <v>491</v>
      </c>
      <c r="BL28" s="432" t="s">
        <v>531</v>
      </c>
      <c r="BM28" s="122" t="s">
        <v>497</v>
      </c>
      <c r="BN28" s="122" t="s">
        <v>499</v>
      </c>
      <c r="BO28" s="122" t="s">
        <v>501</v>
      </c>
      <c r="BP28" s="122" t="s">
        <v>502</v>
      </c>
      <c r="BQ28" s="122" t="s">
        <v>504</v>
      </c>
      <c r="BR28" s="122" t="s">
        <v>507</v>
      </c>
      <c r="BS28" s="122" t="s">
        <v>508</v>
      </c>
      <c r="BT28" s="122" t="s">
        <v>509</v>
      </c>
      <c r="BU28" s="122" t="s">
        <v>510</v>
      </c>
      <c r="BV28" s="122" t="s">
        <v>511</v>
      </c>
      <c r="BW28" s="122" t="s">
        <v>513</v>
      </c>
      <c r="BX28" s="432" t="s">
        <v>532</v>
      </c>
      <c r="BY28" s="122" t="s">
        <v>536</v>
      </c>
      <c r="BZ28" s="122" t="s">
        <v>537</v>
      </c>
      <c r="CA28" s="431" t="s">
        <v>533</v>
      </c>
      <c r="CB28" s="122" t="s">
        <v>538</v>
      </c>
      <c r="CC28" s="122" t="s">
        <v>539</v>
      </c>
      <c r="CD28" s="431" t="s">
        <v>534</v>
      </c>
      <c r="CE28" s="122" t="s">
        <v>535</v>
      </c>
      <c r="CF28" s="122" t="s">
        <v>540</v>
      </c>
      <c r="CG28" s="431" t="s">
        <v>542</v>
      </c>
      <c r="CH28" s="122" t="s">
        <v>544</v>
      </c>
      <c r="CI28" s="122" t="s">
        <v>545</v>
      </c>
      <c r="CJ28" s="432" t="s">
        <v>547</v>
      </c>
      <c r="CK28" s="122" t="s">
        <v>554</v>
      </c>
      <c r="CL28" s="122" t="s">
        <v>565</v>
      </c>
      <c r="CM28" s="431" t="s">
        <v>567</v>
      </c>
      <c r="CN28" s="122" t="s">
        <v>569</v>
      </c>
      <c r="CO28" s="122" t="s">
        <v>572</v>
      </c>
      <c r="CP28" s="431" t="s">
        <v>575</v>
      </c>
      <c r="CQ28" s="122" t="s">
        <v>577</v>
      </c>
      <c r="CR28" s="122" t="s">
        <v>578</v>
      </c>
      <c r="CS28" s="431" t="s">
        <v>580</v>
      </c>
      <c r="CT28" s="122" t="s">
        <v>581</v>
      </c>
      <c r="CU28" s="122" t="s">
        <v>586</v>
      </c>
      <c r="CV28" s="432" t="s">
        <v>588</v>
      </c>
      <c r="CW28" s="122" t="s">
        <v>589</v>
      </c>
      <c r="CX28" s="122" t="s">
        <v>592</v>
      </c>
      <c r="CY28" s="431" t="s">
        <v>595</v>
      </c>
      <c r="CZ28" s="122" t="s">
        <v>596</v>
      </c>
      <c r="DA28" s="122" t="s">
        <v>597</v>
      </c>
      <c r="DB28" s="431" t="s">
        <v>599</v>
      </c>
      <c r="DC28" s="122" t="s">
        <v>600</v>
      </c>
      <c r="DD28" s="122" t="s">
        <v>602</v>
      </c>
      <c r="DE28" s="431" t="s">
        <v>604</v>
      </c>
      <c r="DF28" s="122" t="s">
        <v>605</v>
      </c>
      <c r="DG28" s="122" t="s">
        <v>606</v>
      </c>
      <c r="DH28" s="432" t="s">
        <v>608</v>
      </c>
      <c r="DI28" s="432" t="s">
        <v>609</v>
      </c>
      <c r="DJ28" s="432" t="s">
        <v>654</v>
      </c>
      <c r="DK28" s="432" t="s">
        <v>656</v>
      </c>
      <c r="DL28" s="432" t="s">
        <v>657</v>
      </c>
      <c r="DM28" s="432" t="s">
        <v>658</v>
      </c>
      <c r="DN28" s="432" t="s">
        <v>660</v>
      </c>
      <c r="DO28" s="432" t="s">
        <v>661</v>
      </c>
      <c r="DP28" s="432" t="s">
        <v>662</v>
      </c>
      <c r="DQ28" s="432" t="s">
        <v>664</v>
      </c>
      <c r="DR28" s="432" t="s">
        <v>665</v>
      </c>
      <c r="DS28" s="432" t="s">
        <v>681</v>
      </c>
      <c r="DT28" s="432" t="s">
        <v>683</v>
      </c>
      <c r="DU28" s="432" t="s">
        <v>684</v>
      </c>
      <c r="DV28" s="432" t="s">
        <v>686</v>
      </c>
      <c r="DW28" s="432" t="s">
        <v>688</v>
      </c>
      <c r="DX28" s="432" t="s">
        <v>689</v>
      </c>
      <c r="DY28" s="432" t="s">
        <v>690</v>
      </c>
      <c r="DZ28" s="432" t="s">
        <v>692</v>
      </c>
      <c r="EA28" s="432" t="s">
        <v>693</v>
      </c>
      <c r="EB28" s="432" t="s">
        <v>695</v>
      </c>
      <c r="EC28" s="432" t="s">
        <v>697</v>
      </c>
      <c r="ED28" s="432" t="s">
        <v>698</v>
      </c>
      <c r="EE28" s="432" t="s">
        <v>699</v>
      </c>
      <c r="EF28" s="432" t="s">
        <v>703</v>
      </c>
      <c r="EG28" s="432" t="s">
        <v>704</v>
      </c>
      <c r="EH28" s="432" t="s">
        <v>707</v>
      </c>
      <c r="EI28" s="432" t="s">
        <v>709</v>
      </c>
      <c r="EJ28" s="432" t="s">
        <v>710</v>
      </c>
      <c r="EK28" s="432" t="s">
        <v>711</v>
      </c>
      <c r="EL28" s="432" t="s">
        <v>713</v>
      </c>
      <c r="EM28" s="432" t="s">
        <v>714</v>
      </c>
      <c r="EN28" s="432" t="s">
        <v>715</v>
      </c>
      <c r="EO28" s="432" t="s">
        <v>718</v>
      </c>
      <c r="EP28" s="432" t="s">
        <v>719</v>
      </c>
      <c r="EQ28" s="432" t="s">
        <v>720</v>
      </c>
      <c r="ER28" s="432" t="s">
        <v>722</v>
      </c>
      <c r="ES28" s="432" t="s">
        <v>723</v>
      </c>
      <c r="ET28" s="432" t="s">
        <v>725</v>
      </c>
      <c r="EU28" s="432" t="s">
        <v>727</v>
      </c>
      <c r="EV28" s="432" t="s">
        <v>728</v>
      </c>
      <c r="EW28" s="432" t="s">
        <v>729</v>
      </c>
      <c r="EX28" s="432" t="s">
        <v>731</v>
      </c>
      <c r="EY28" s="432" t="s">
        <v>732</v>
      </c>
      <c r="EZ28" s="432" t="s">
        <v>733</v>
      </c>
      <c r="FA28" s="432" t="s">
        <v>735</v>
      </c>
      <c r="FB28" s="432" t="s">
        <v>736</v>
      </c>
      <c r="FC28" s="432" t="s">
        <v>737</v>
      </c>
      <c r="FD28" s="432" t="s">
        <v>739</v>
      </c>
      <c r="FE28" s="432" t="s">
        <v>740</v>
      </c>
      <c r="FF28" s="432" t="s">
        <v>742</v>
      </c>
      <c r="FG28" s="432" t="s">
        <v>744</v>
      </c>
      <c r="FH28" s="432" t="s">
        <v>745</v>
      </c>
      <c r="FI28" s="432" t="s">
        <v>746</v>
      </c>
      <c r="FJ28" s="432" t="s">
        <v>748</v>
      </c>
      <c r="FK28" s="432" t="s">
        <v>750</v>
      </c>
      <c r="FL28" s="432" t="s">
        <v>751</v>
      </c>
      <c r="FM28" s="432" t="s">
        <v>754</v>
      </c>
      <c r="FN28" s="432" t="s">
        <v>758</v>
      </c>
      <c r="FO28" s="432" t="s">
        <v>759</v>
      </c>
      <c r="FP28" s="432" t="s">
        <v>761</v>
      </c>
      <c r="FQ28" s="432" t="s">
        <v>762</v>
      </c>
      <c r="FR28" s="432" t="s">
        <v>764</v>
      </c>
      <c r="FS28" s="432" t="s">
        <v>766</v>
      </c>
      <c r="FT28" s="432" t="s">
        <v>767</v>
      </c>
      <c r="FU28" s="432" t="s">
        <v>768</v>
      </c>
      <c r="FV28" s="432" t="s">
        <v>770</v>
      </c>
      <c r="FW28" s="432" t="s">
        <v>771</v>
      </c>
      <c r="FX28" s="432" t="s">
        <v>772</v>
      </c>
      <c r="FY28" s="432" t="s">
        <v>774</v>
      </c>
      <c r="FZ28" s="432" t="s">
        <v>776</v>
      </c>
      <c r="GA28" s="432" t="s">
        <v>777</v>
      </c>
      <c r="GB28" s="432" t="s">
        <v>779</v>
      </c>
      <c r="GC28" s="432" t="s">
        <v>780</v>
      </c>
      <c r="GD28" s="432" t="s">
        <v>782</v>
      </c>
      <c r="GE28" s="432" t="s">
        <v>784</v>
      </c>
      <c r="GF28" s="432" t="s">
        <v>785</v>
      </c>
      <c r="GG28" s="432" t="s">
        <v>787</v>
      </c>
      <c r="GH28" s="432" t="s">
        <v>790</v>
      </c>
      <c r="GI28" s="432" t="s">
        <v>792</v>
      </c>
      <c r="GJ28" s="432" t="s">
        <v>793</v>
      </c>
      <c r="GK28" s="432" t="s">
        <v>795</v>
      </c>
      <c r="GL28" s="432" t="s">
        <v>796</v>
      </c>
      <c r="GM28" s="432" t="s">
        <v>798</v>
      </c>
      <c r="GN28" s="432" t="s">
        <v>800</v>
      </c>
      <c r="GO28" s="432" t="s">
        <v>801</v>
      </c>
      <c r="GP28" s="432" t="s">
        <v>803</v>
      </c>
      <c r="GQ28" s="432" t="s">
        <v>805</v>
      </c>
      <c r="GR28" s="432" t="s">
        <v>806</v>
      </c>
      <c r="GS28" s="432" t="s">
        <v>807</v>
      </c>
      <c r="GT28" s="432" t="s">
        <v>809</v>
      </c>
      <c r="GU28" s="432" t="s">
        <v>810</v>
      </c>
      <c r="GV28" s="432" t="s">
        <v>811</v>
      </c>
      <c r="GW28" s="432" t="s">
        <v>813</v>
      </c>
      <c r="GX28" s="432" t="s">
        <v>814</v>
      </c>
      <c r="GY28" s="432" t="s">
        <v>815</v>
      </c>
      <c r="GZ28" s="432" t="s">
        <v>817</v>
      </c>
      <c r="HA28" s="432" t="s">
        <v>818</v>
      </c>
      <c r="HB28" s="432" t="s">
        <v>820</v>
      </c>
      <c r="HC28" s="432" t="s">
        <v>822</v>
      </c>
      <c r="HD28" s="432" t="s">
        <v>824</v>
      </c>
      <c r="HE28" s="432" t="s">
        <v>825</v>
      </c>
      <c r="HF28" s="432" t="s">
        <v>827</v>
      </c>
      <c r="HG28" s="432" t="s">
        <v>828</v>
      </c>
      <c r="HH28" s="432" t="s">
        <v>830</v>
      </c>
      <c r="HI28" s="432" t="s">
        <v>832</v>
      </c>
      <c r="HJ28" s="432" t="s">
        <v>834</v>
      </c>
      <c r="HK28" s="432" t="s">
        <v>835</v>
      </c>
      <c r="HL28" s="432" t="s">
        <v>837</v>
      </c>
      <c r="HM28" s="432" t="s">
        <v>838</v>
      </c>
      <c r="HN28" s="432" t="s">
        <v>840</v>
      </c>
      <c r="HO28" s="432" t="s">
        <v>843</v>
      </c>
      <c r="HU28" s="268"/>
    </row>
    <row r="29" spans="1:230" s="10" customFormat="1" ht="12.75" customHeight="1" x14ac:dyDescent="0.25">
      <c r="A29" s="339" t="s">
        <v>331</v>
      </c>
      <c r="B29" s="339" t="s">
        <v>330</v>
      </c>
      <c r="C29" s="345" t="s">
        <v>92</v>
      </c>
      <c r="D29" s="345" t="s">
        <v>92</v>
      </c>
      <c r="E29" s="345" t="s">
        <v>92</v>
      </c>
      <c r="F29" s="345" t="s">
        <v>92</v>
      </c>
      <c r="G29" s="345" t="s">
        <v>92</v>
      </c>
      <c r="H29" s="345" t="s">
        <v>92</v>
      </c>
      <c r="I29" s="345" t="s">
        <v>92</v>
      </c>
      <c r="J29" s="345" t="s">
        <v>92</v>
      </c>
      <c r="K29" s="345" t="s">
        <v>92</v>
      </c>
      <c r="L29" s="345" t="s">
        <v>92</v>
      </c>
      <c r="M29" s="345" t="s">
        <v>92</v>
      </c>
      <c r="N29" s="345" t="s">
        <v>92</v>
      </c>
      <c r="O29" s="345" t="s">
        <v>92</v>
      </c>
      <c r="P29" s="345" t="s">
        <v>92</v>
      </c>
      <c r="Q29" s="345" t="s">
        <v>92</v>
      </c>
      <c r="R29" s="345" t="s">
        <v>92</v>
      </c>
      <c r="S29" s="345" t="s">
        <v>92</v>
      </c>
      <c r="T29" s="345" t="s">
        <v>92</v>
      </c>
      <c r="U29" s="345" t="s">
        <v>92</v>
      </c>
      <c r="V29" s="347">
        <v>59536</v>
      </c>
      <c r="W29" s="348">
        <v>67365</v>
      </c>
      <c r="X29" s="348">
        <v>60484</v>
      </c>
      <c r="Y29" s="347">
        <v>62999</v>
      </c>
      <c r="Z29" s="347">
        <v>69420</v>
      </c>
      <c r="AA29" s="347">
        <v>60689</v>
      </c>
      <c r="AB29" s="347">
        <v>64903</v>
      </c>
      <c r="AC29" s="347">
        <v>52809</v>
      </c>
      <c r="AD29" s="347">
        <v>56367</v>
      </c>
      <c r="AE29" s="347">
        <v>54147</v>
      </c>
      <c r="AF29" s="347">
        <v>57576</v>
      </c>
      <c r="AG29" s="347">
        <v>58114</v>
      </c>
      <c r="AH29" s="347">
        <v>56283</v>
      </c>
      <c r="AI29" s="347">
        <v>58184</v>
      </c>
      <c r="AJ29" s="347">
        <v>51999</v>
      </c>
      <c r="AK29" s="347">
        <v>54511</v>
      </c>
      <c r="AL29" s="347">
        <v>57719</v>
      </c>
      <c r="AM29" s="347">
        <v>59685</v>
      </c>
      <c r="AN29" s="347">
        <v>59527</v>
      </c>
      <c r="AO29" s="347">
        <v>51483</v>
      </c>
      <c r="AP29" s="347">
        <v>45505</v>
      </c>
      <c r="AQ29" s="347">
        <v>60387</v>
      </c>
      <c r="AR29" s="347">
        <v>58681</v>
      </c>
      <c r="AS29" s="347">
        <v>52537</v>
      </c>
      <c r="AT29" s="347">
        <v>57432</v>
      </c>
      <c r="AU29" s="347">
        <v>57458</v>
      </c>
      <c r="AV29" s="347">
        <v>54209</v>
      </c>
      <c r="AW29" s="347">
        <v>53717</v>
      </c>
      <c r="AX29" s="347">
        <v>57722</v>
      </c>
      <c r="AY29" s="347">
        <v>52150</v>
      </c>
      <c r="AZ29" s="347">
        <v>73290</v>
      </c>
      <c r="BA29" s="347">
        <v>50789</v>
      </c>
      <c r="BB29" s="347">
        <v>55073</v>
      </c>
      <c r="BC29" s="347">
        <v>53208</v>
      </c>
      <c r="BD29" s="347">
        <v>59043</v>
      </c>
      <c r="BE29" s="347">
        <v>56563</v>
      </c>
      <c r="BF29" s="347">
        <v>54971</v>
      </c>
      <c r="BG29" s="347">
        <v>61637</v>
      </c>
      <c r="BH29" s="347">
        <v>59468</v>
      </c>
      <c r="BI29" s="347">
        <v>57330</v>
      </c>
      <c r="BJ29" s="347">
        <v>58441</v>
      </c>
      <c r="BK29" s="347">
        <v>59034</v>
      </c>
      <c r="BL29" s="347">
        <v>61395</v>
      </c>
      <c r="BM29" s="347">
        <v>55743</v>
      </c>
      <c r="BN29" s="347">
        <v>50798</v>
      </c>
      <c r="BO29" s="347">
        <v>62420</v>
      </c>
      <c r="BP29" s="347">
        <v>58045</v>
      </c>
      <c r="BQ29" s="347">
        <v>58363</v>
      </c>
      <c r="BR29" s="347">
        <v>57958</v>
      </c>
      <c r="BS29" s="347">
        <v>58492</v>
      </c>
      <c r="BT29" s="347">
        <v>55322</v>
      </c>
      <c r="BU29" s="347">
        <v>55322</v>
      </c>
      <c r="BV29" s="347">
        <v>58046</v>
      </c>
      <c r="BW29" s="347">
        <v>56499</v>
      </c>
      <c r="BX29" s="347">
        <v>54801</v>
      </c>
      <c r="BY29" s="347">
        <v>50520</v>
      </c>
      <c r="BZ29" s="347">
        <v>53824</v>
      </c>
      <c r="CA29" s="347">
        <v>56359</v>
      </c>
      <c r="CB29" s="347">
        <v>56406</v>
      </c>
      <c r="CC29" s="347">
        <v>54374</v>
      </c>
      <c r="CD29" s="347">
        <v>55991</v>
      </c>
      <c r="CE29" s="347">
        <v>56552</v>
      </c>
      <c r="CF29" s="347">
        <v>58662</v>
      </c>
      <c r="CG29" s="347">
        <v>55764</v>
      </c>
      <c r="CH29" s="347">
        <v>56301</v>
      </c>
      <c r="CI29" s="347">
        <v>54600</v>
      </c>
      <c r="CJ29" s="347">
        <v>55537</v>
      </c>
      <c r="CK29" s="347">
        <v>48401</v>
      </c>
      <c r="CL29" s="347">
        <v>52770</v>
      </c>
      <c r="CM29" s="347">
        <v>51497</v>
      </c>
      <c r="CN29" s="347">
        <v>56984</v>
      </c>
      <c r="CO29" s="347">
        <v>52040</v>
      </c>
      <c r="CP29" s="347">
        <v>55131</v>
      </c>
      <c r="CQ29" s="347">
        <v>58448</v>
      </c>
      <c r="CR29" s="347">
        <v>55153</v>
      </c>
      <c r="CS29" s="347">
        <v>56130</v>
      </c>
      <c r="CT29" s="347">
        <v>56840</v>
      </c>
      <c r="CU29" s="347">
        <v>57847</v>
      </c>
      <c r="CV29" s="347">
        <v>58840</v>
      </c>
      <c r="CW29" s="347">
        <v>50964</v>
      </c>
      <c r="CX29" s="347">
        <v>52389</v>
      </c>
      <c r="CY29" s="347">
        <v>52162</v>
      </c>
      <c r="CZ29" s="347">
        <v>48419</v>
      </c>
      <c r="DA29" s="347">
        <v>47024</v>
      </c>
      <c r="DB29" s="347">
        <v>47410</v>
      </c>
      <c r="DC29" s="347">
        <v>47091</v>
      </c>
      <c r="DD29" s="347">
        <v>46109</v>
      </c>
      <c r="DE29" s="347">
        <v>44217</v>
      </c>
      <c r="DF29" s="347">
        <v>48105</v>
      </c>
      <c r="DG29" s="347">
        <v>48613</v>
      </c>
      <c r="DH29" s="347">
        <v>48253</v>
      </c>
      <c r="DI29" s="347">
        <v>45411</v>
      </c>
      <c r="DJ29" s="347">
        <v>44772</v>
      </c>
      <c r="DK29" s="347">
        <v>49291</v>
      </c>
      <c r="DL29" s="347">
        <v>50223</v>
      </c>
      <c r="DM29" s="347">
        <v>48454</v>
      </c>
      <c r="DN29" s="347">
        <v>46688</v>
      </c>
      <c r="DO29" s="347">
        <v>49786</v>
      </c>
      <c r="DP29" s="347">
        <v>49694</v>
      </c>
      <c r="DQ29" s="347">
        <v>50415</v>
      </c>
      <c r="DR29" s="347">
        <v>50217</v>
      </c>
      <c r="DS29" s="347">
        <v>47908</v>
      </c>
      <c r="DT29" s="347">
        <v>52351</v>
      </c>
      <c r="DU29" s="347">
        <v>49986</v>
      </c>
      <c r="DV29" s="347">
        <v>48454</v>
      </c>
      <c r="DW29" s="347">
        <v>53405</v>
      </c>
      <c r="DX29" s="347">
        <v>54731</v>
      </c>
      <c r="DY29" s="347">
        <v>57853</v>
      </c>
      <c r="DZ29" s="347">
        <v>59253</v>
      </c>
      <c r="EA29" s="347">
        <v>59038</v>
      </c>
      <c r="EB29" s="347">
        <v>59621</v>
      </c>
      <c r="EC29" s="347">
        <v>53149</v>
      </c>
      <c r="ED29" s="347">
        <v>58507</v>
      </c>
      <c r="EE29" s="347">
        <v>61759</v>
      </c>
      <c r="EF29" s="347">
        <v>62259</v>
      </c>
      <c r="EG29" s="347">
        <v>57023</v>
      </c>
      <c r="EH29" s="347">
        <v>56814</v>
      </c>
      <c r="EI29" s="347">
        <v>60983</v>
      </c>
      <c r="EJ29" s="347">
        <v>53219</v>
      </c>
      <c r="EK29" s="347">
        <v>59862</v>
      </c>
      <c r="EL29" s="347">
        <v>60663</v>
      </c>
      <c r="EM29" s="347">
        <v>61628</v>
      </c>
      <c r="EN29" s="347">
        <v>61470</v>
      </c>
      <c r="EO29" s="347">
        <v>58535</v>
      </c>
      <c r="EP29" s="347">
        <v>61706</v>
      </c>
      <c r="EQ29" s="347">
        <v>64806</v>
      </c>
      <c r="ER29" s="347">
        <v>64133</v>
      </c>
      <c r="ES29" s="347">
        <v>57486</v>
      </c>
      <c r="ET29" s="347">
        <v>62039</v>
      </c>
      <c r="EU29" s="347">
        <v>66203</v>
      </c>
      <c r="EV29" s="347">
        <v>65022</v>
      </c>
      <c r="EW29" s="347">
        <v>67030</v>
      </c>
      <c r="EX29" s="347">
        <v>65997</v>
      </c>
      <c r="EY29" s="347">
        <v>67162</v>
      </c>
      <c r="EZ29" s="347">
        <v>65205</v>
      </c>
      <c r="FA29" s="347">
        <v>66921</v>
      </c>
      <c r="FB29" s="347">
        <v>69369</v>
      </c>
      <c r="FC29" s="347">
        <v>69919</v>
      </c>
      <c r="FD29" s="347">
        <v>69290</v>
      </c>
      <c r="FE29" s="347">
        <v>66082</v>
      </c>
      <c r="FF29" s="347">
        <v>68472</v>
      </c>
      <c r="FG29" s="347">
        <v>63554</v>
      </c>
      <c r="FH29" s="347">
        <v>59850</v>
      </c>
      <c r="FI29" s="347">
        <v>62879</v>
      </c>
      <c r="FJ29" s="347">
        <v>65241</v>
      </c>
      <c r="FK29" s="347">
        <v>67030</v>
      </c>
      <c r="FL29" s="347">
        <v>68610</v>
      </c>
      <c r="FM29" s="347">
        <v>68284</v>
      </c>
      <c r="FN29" s="347">
        <v>69541</v>
      </c>
      <c r="FO29" s="347">
        <v>68975</v>
      </c>
      <c r="FP29" s="347">
        <v>72300</v>
      </c>
      <c r="FQ29" s="347">
        <v>63132</v>
      </c>
      <c r="FR29" s="347">
        <v>67529</v>
      </c>
      <c r="FS29" s="347">
        <v>69826</v>
      </c>
      <c r="FT29" s="347">
        <v>70842</v>
      </c>
      <c r="FU29" s="464">
        <v>62530</v>
      </c>
      <c r="FV29" s="464">
        <v>70759</v>
      </c>
      <c r="FW29" s="464">
        <v>71662</v>
      </c>
      <c r="FX29" s="464">
        <v>72652</v>
      </c>
      <c r="FY29" s="464">
        <v>70579</v>
      </c>
      <c r="FZ29" s="464">
        <v>71315</v>
      </c>
      <c r="GA29" s="464">
        <v>73889</v>
      </c>
      <c r="GB29" s="464">
        <v>75563</v>
      </c>
      <c r="GC29" s="464">
        <v>68376</v>
      </c>
      <c r="GD29" s="464">
        <v>71197</v>
      </c>
      <c r="GE29" s="464">
        <v>68607</v>
      </c>
      <c r="GF29" s="464">
        <v>74760</v>
      </c>
      <c r="GG29" s="464">
        <v>74746</v>
      </c>
      <c r="GH29" s="464">
        <v>69386</v>
      </c>
      <c r="GI29" s="464">
        <v>75790</v>
      </c>
      <c r="GJ29" s="464">
        <v>75391</v>
      </c>
      <c r="GK29" s="464">
        <v>77348</v>
      </c>
      <c r="GL29" s="464">
        <v>75722</v>
      </c>
      <c r="GM29" s="464">
        <v>76358</v>
      </c>
      <c r="GN29" s="464">
        <v>78722</v>
      </c>
      <c r="GO29" s="464">
        <v>64225</v>
      </c>
      <c r="GP29" s="464">
        <v>72382</v>
      </c>
      <c r="GQ29" s="464">
        <v>78634</v>
      </c>
      <c r="GR29" s="464">
        <v>64075</v>
      </c>
      <c r="GS29" s="464">
        <v>70308</v>
      </c>
      <c r="GT29" s="464">
        <v>76318</v>
      </c>
      <c r="GU29" s="464">
        <v>75062</v>
      </c>
      <c r="GV29" s="464">
        <v>72786</v>
      </c>
      <c r="GW29" s="464">
        <v>73366</v>
      </c>
      <c r="GX29" s="464">
        <v>65359</v>
      </c>
      <c r="GY29" s="464">
        <v>76047</v>
      </c>
      <c r="GZ29" s="464">
        <v>79716</v>
      </c>
      <c r="HA29" s="464">
        <v>72570</v>
      </c>
      <c r="HB29" s="464">
        <v>76784</v>
      </c>
      <c r="HC29" s="464">
        <v>80583</v>
      </c>
      <c r="HD29" s="464">
        <v>79141</v>
      </c>
      <c r="HE29" s="464">
        <v>73366</v>
      </c>
      <c r="HF29" s="464">
        <v>78433</v>
      </c>
      <c r="HG29" s="464">
        <v>77738</v>
      </c>
      <c r="HH29" s="464">
        <v>78371</v>
      </c>
      <c r="HI29" s="464">
        <v>71900</v>
      </c>
      <c r="HJ29" s="464">
        <v>79724</v>
      </c>
      <c r="HK29" s="464">
        <v>78663</v>
      </c>
      <c r="HL29" s="464">
        <v>82985</v>
      </c>
      <c r="HM29" s="464">
        <v>72909</v>
      </c>
      <c r="HN29" s="464">
        <v>78919</v>
      </c>
      <c r="HO29" s="347">
        <v>79582</v>
      </c>
      <c r="HU29" s="268"/>
    </row>
    <row r="30" spans="1:230" s="10" customFormat="1" ht="12.75" customHeight="1" x14ac:dyDescent="0.25">
      <c r="A30" s="340" t="s">
        <v>582</v>
      </c>
      <c r="B30" s="340" t="s">
        <v>582</v>
      </c>
      <c r="C30" s="349" t="s">
        <v>92</v>
      </c>
      <c r="D30" s="349" t="s">
        <v>92</v>
      </c>
      <c r="E30" s="349" t="s">
        <v>92</v>
      </c>
      <c r="F30" s="349" t="s">
        <v>92</v>
      </c>
      <c r="G30" s="349" t="s">
        <v>92</v>
      </c>
      <c r="H30" s="349" t="s">
        <v>92</v>
      </c>
      <c r="I30" s="349" t="s">
        <v>92</v>
      </c>
      <c r="J30" s="349" t="s">
        <v>92</v>
      </c>
      <c r="K30" s="349" t="s">
        <v>92</v>
      </c>
      <c r="L30" s="349" t="s">
        <v>92</v>
      </c>
      <c r="M30" s="349" t="s">
        <v>92</v>
      </c>
      <c r="N30" s="349" t="s">
        <v>92</v>
      </c>
      <c r="O30" s="349" t="s">
        <v>92</v>
      </c>
      <c r="P30" s="349" t="s">
        <v>92</v>
      </c>
      <c r="Q30" s="349" t="s">
        <v>92</v>
      </c>
      <c r="R30" s="349" t="s">
        <v>92</v>
      </c>
      <c r="S30" s="349" t="s">
        <v>92</v>
      </c>
      <c r="T30" s="349" t="s">
        <v>92</v>
      </c>
      <c r="U30" s="349" t="s">
        <v>92</v>
      </c>
      <c r="V30" s="350">
        <v>20186</v>
      </c>
      <c r="W30" s="351">
        <v>21870</v>
      </c>
      <c r="X30" s="351">
        <v>20343</v>
      </c>
      <c r="Y30" s="350">
        <v>21544</v>
      </c>
      <c r="Z30" s="350">
        <v>21315</v>
      </c>
      <c r="AA30" s="350">
        <v>20891</v>
      </c>
      <c r="AB30" s="350">
        <v>21261</v>
      </c>
      <c r="AC30" s="350">
        <v>19573</v>
      </c>
      <c r="AD30" s="350">
        <v>20841</v>
      </c>
      <c r="AE30" s="350">
        <v>19176</v>
      </c>
      <c r="AF30" s="350">
        <v>19521</v>
      </c>
      <c r="AG30" s="350">
        <v>18796</v>
      </c>
      <c r="AH30" s="350">
        <v>19475</v>
      </c>
      <c r="AI30" s="350">
        <v>18864</v>
      </c>
      <c r="AJ30" s="350">
        <v>18002</v>
      </c>
      <c r="AK30" s="350">
        <v>18548</v>
      </c>
      <c r="AL30" s="350">
        <v>18625</v>
      </c>
      <c r="AM30" s="350">
        <v>19775</v>
      </c>
      <c r="AN30" s="350">
        <v>20006</v>
      </c>
      <c r="AO30" s="350">
        <v>18167</v>
      </c>
      <c r="AP30" s="350">
        <v>10257</v>
      </c>
      <c r="AQ30" s="350">
        <v>19993</v>
      </c>
      <c r="AR30" s="350">
        <v>19930</v>
      </c>
      <c r="AS30" s="350">
        <v>18821</v>
      </c>
      <c r="AT30" s="350">
        <v>19392</v>
      </c>
      <c r="AU30" s="350">
        <v>18834</v>
      </c>
      <c r="AV30" s="350">
        <v>18172</v>
      </c>
      <c r="AW30" s="350">
        <v>19700</v>
      </c>
      <c r="AX30" s="350">
        <v>19370</v>
      </c>
      <c r="AY30" s="350">
        <v>19481</v>
      </c>
      <c r="AZ30" s="350">
        <v>19469</v>
      </c>
      <c r="BA30" s="350">
        <v>17816</v>
      </c>
      <c r="BB30" s="350">
        <v>19319</v>
      </c>
      <c r="BC30" s="350">
        <v>20007</v>
      </c>
      <c r="BD30" s="350">
        <v>19560</v>
      </c>
      <c r="BE30" s="350">
        <v>19692</v>
      </c>
      <c r="BF30" s="350">
        <v>18918</v>
      </c>
      <c r="BG30" s="350">
        <v>18924</v>
      </c>
      <c r="BH30" s="350">
        <v>18852</v>
      </c>
      <c r="BI30" s="350">
        <v>17921</v>
      </c>
      <c r="BJ30" s="350">
        <v>17906</v>
      </c>
      <c r="BK30" s="350">
        <v>18421</v>
      </c>
      <c r="BL30" s="350">
        <v>17702</v>
      </c>
      <c r="BM30" s="350">
        <v>17539</v>
      </c>
      <c r="BN30" s="350">
        <v>9783</v>
      </c>
      <c r="BO30" s="350">
        <v>18339</v>
      </c>
      <c r="BP30" s="350">
        <v>17208</v>
      </c>
      <c r="BQ30" s="350">
        <v>17694</v>
      </c>
      <c r="BR30" s="350">
        <v>17632</v>
      </c>
      <c r="BS30" s="350">
        <v>16950</v>
      </c>
      <c r="BT30" s="350">
        <v>16064</v>
      </c>
      <c r="BU30" s="350">
        <v>16760</v>
      </c>
      <c r="BV30" s="350">
        <v>17006</v>
      </c>
      <c r="BW30" s="350">
        <v>17017</v>
      </c>
      <c r="BX30" s="350">
        <v>15958</v>
      </c>
      <c r="BY30" s="350">
        <v>14898</v>
      </c>
      <c r="BZ30" s="350">
        <v>15593</v>
      </c>
      <c r="CA30" s="350">
        <v>15676</v>
      </c>
      <c r="CB30" s="350">
        <v>15710</v>
      </c>
      <c r="CC30" s="350">
        <v>15241</v>
      </c>
      <c r="CD30" s="350">
        <v>15353</v>
      </c>
      <c r="CE30" s="350">
        <v>15473</v>
      </c>
      <c r="CF30" s="350">
        <v>15398</v>
      </c>
      <c r="CG30" s="350">
        <v>15338</v>
      </c>
      <c r="CH30" s="350">
        <v>15320</v>
      </c>
      <c r="CI30" s="350">
        <v>15370</v>
      </c>
      <c r="CJ30" s="350">
        <v>15501</v>
      </c>
      <c r="CK30" s="350">
        <v>14298</v>
      </c>
      <c r="CL30" s="350">
        <v>20093</v>
      </c>
      <c r="CM30" s="350">
        <v>19912</v>
      </c>
      <c r="CN30" s="350">
        <v>19768</v>
      </c>
      <c r="CO30" s="350">
        <v>19859</v>
      </c>
      <c r="CP30" s="350">
        <v>19608</v>
      </c>
      <c r="CQ30" s="350">
        <v>20043</v>
      </c>
      <c r="CR30" s="350">
        <v>19660</v>
      </c>
      <c r="CS30" s="350">
        <v>19978</v>
      </c>
      <c r="CT30" s="350">
        <v>20128</v>
      </c>
      <c r="CU30" s="350">
        <v>19799</v>
      </c>
      <c r="CV30" s="350">
        <v>20249</v>
      </c>
      <c r="CW30" s="350">
        <v>19428</v>
      </c>
      <c r="CX30" s="350">
        <v>19390</v>
      </c>
      <c r="CY30" s="350">
        <v>19659</v>
      </c>
      <c r="CZ30" s="350">
        <v>13974</v>
      </c>
      <c r="DA30" s="350">
        <v>13450</v>
      </c>
      <c r="DB30" s="350">
        <v>13625</v>
      </c>
      <c r="DC30" s="350">
        <v>13483</v>
      </c>
      <c r="DD30" s="350">
        <v>13439</v>
      </c>
      <c r="DE30" s="350">
        <v>13626</v>
      </c>
      <c r="DF30" s="350">
        <v>13777</v>
      </c>
      <c r="DG30" s="350">
        <v>13722</v>
      </c>
      <c r="DH30" s="350">
        <v>14148</v>
      </c>
      <c r="DI30" s="350">
        <v>12950</v>
      </c>
      <c r="DJ30" s="350">
        <v>13629</v>
      </c>
      <c r="DK30" s="350">
        <v>13877</v>
      </c>
      <c r="DL30" s="350">
        <v>14114</v>
      </c>
      <c r="DM30" s="350">
        <v>13846</v>
      </c>
      <c r="DN30" s="350">
        <v>13876</v>
      </c>
      <c r="DO30" s="350">
        <v>13730</v>
      </c>
      <c r="DP30" s="350">
        <v>13679</v>
      </c>
      <c r="DQ30" s="350">
        <v>13766</v>
      </c>
      <c r="DR30" s="350">
        <v>13820</v>
      </c>
      <c r="DS30" s="350">
        <v>13936</v>
      </c>
      <c r="DT30" s="350">
        <v>13980</v>
      </c>
      <c r="DU30" s="350">
        <v>13436</v>
      </c>
      <c r="DV30" s="350">
        <v>13942</v>
      </c>
      <c r="DW30" s="350">
        <v>14116</v>
      </c>
      <c r="DX30" s="350">
        <v>18836</v>
      </c>
      <c r="DY30" s="350">
        <v>18665</v>
      </c>
      <c r="DZ30" s="350">
        <v>19779</v>
      </c>
      <c r="EA30" s="350">
        <v>18444</v>
      </c>
      <c r="EB30" s="350">
        <v>19752</v>
      </c>
      <c r="EC30" s="350">
        <v>12706</v>
      </c>
      <c r="ED30" s="350">
        <v>20091</v>
      </c>
      <c r="EE30" s="350">
        <v>20347</v>
      </c>
      <c r="EF30" s="350">
        <v>20568</v>
      </c>
      <c r="EG30" s="350">
        <v>20063</v>
      </c>
      <c r="EH30" s="350">
        <v>18630</v>
      </c>
      <c r="EI30" s="350">
        <v>18997</v>
      </c>
      <c r="EJ30" s="350">
        <v>11565</v>
      </c>
      <c r="EK30" s="350">
        <v>18761</v>
      </c>
      <c r="EL30" s="350">
        <v>18972</v>
      </c>
      <c r="EM30" s="350">
        <v>18823</v>
      </c>
      <c r="EN30" s="350">
        <v>18678</v>
      </c>
      <c r="EO30" s="350">
        <v>18839</v>
      </c>
      <c r="EP30" s="350">
        <v>19084</v>
      </c>
      <c r="EQ30" s="350">
        <v>20144</v>
      </c>
      <c r="ER30" s="350">
        <v>20554</v>
      </c>
      <c r="ES30" s="350">
        <v>19563</v>
      </c>
      <c r="ET30" s="350">
        <v>20260</v>
      </c>
      <c r="EU30" s="350">
        <v>19691</v>
      </c>
      <c r="EV30" s="350">
        <v>18926</v>
      </c>
      <c r="EW30" s="350">
        <v>19718</v>
      </c>
      <c r="EX30" s="350">
        <v>20132</v>
      </c>
      <c r="EY30" s="350">
        <v>19725</v>
      </c>
      <c r="EZ30" s="350">
        <v>19090</v>
      </c>
      <c r="FA30" s="350">
        <v>19842</v>
      </c>
      <c r="FB30" s="350">
        <v>20598</v>
      </c>
      <c r="FC30" s="350">
        <v>20480</v>
      </c>
      <c r="FD30" s="350">
        <v>19515</v>
      </c>
      <c r="FE30" s="350">
        <v>19353</v>
      </c>
      <c r="FF30" s="350">
        <v>20046</v>
      </c>
      <c r="FG30" s="350">
        <v>19082</v>
      </c>
      <c r="FH30" s="350">
        <v>14075</v>
      </c>
      <c r="FI30" s="350">
        <v>18008</v>
      </c>
      <c r="FJ30" s="350">
        <v>16678</v>
      </c>
      <c r="FK30" s="350">
        <v>18624</v>
      </c>
      <c r="FL30" s="350">
        <v>20790</v>
      </c>
      <c r="FM30" s="350">
        <v>20989</v>
      </c>
      <c r="FN30" s="350">
        <v>19533</v>
      </c>
      <c r="FO30" s="350">
        <v>19457</v>
      </c>
      <c r="FP30" s="350">
        <v>21550</v>
      </c>
      <c r="FQ30" s="350">
        <v>18980</v>
      </c>
      <c r="FR30" s="350">
        <v>19534</v>
      </c>
      <c r="FS30" s="350">
        <v>19738</v>
      </c>
      <c r="FT30" s="350">
        <v>21441</v>
      </c>
      <c r="FU30" s="350">
        <v>14031</v>
      </c>
      <c r="FV30" s="350">
        <v>19738</v>
      </c>
      <c r="FW30" s="350">
        <v>21909</v>
      </c>
      <c r="FX30" s="350">
        <v>21427</v>
      </c>
      <c r="FY30" s="350">
        <v>21693</v>
      </c>
      <c r="FZ30" s="350">
        <v>20780</v>
      </c>
      <c r="GA30" s="350">
        <v>21986</v>
      </c>
      <c r="GB30" s="350">
        <v>21175</v>
      </c>
      <c r="GC30" s="350">
        <v>21504</v>
      </c>
      <c r="GD30" s="350">
        <v>20916</v>
      </c>
      <c r="GE30" s="350">
        <v>15881</v>
      </c>
      <c r="GF30" s="350">
        <v>22186</v>
      </c>
      <c r="GG30" s="350">
        <v>24172</v>
      </c>
      <c r="GH30" s="350">
        <v>17111</v>
      </c>
      <c r="GI30" s="350">
        <v>24544</v>
      </c>
      <c r="GJ30" s="350">
        <v>23049</v>
      </c>
      <c r="GK30" s="350">
        <v>24881</v>
      </c>
      <c r="GL30" s="350">
        <v>24598</v>
      </c>
      <c r="GM30" s="350">
        <v>24681</v>
      </c>
      <c r="GN30" s="350">
        <v>25047</v>
      </c>
      <c r="GO30" s="350">
        <v>14694</v>
      </c>
      <c r="GP30" s="350">
        <v>22771</v>
      </c>
      <c r="GQ30" s="350">
        <v>24864</v>
      </c>
      <c r="GR30" s="350">
        <v>11588</v>
      </c>
      <c r="GS30" s="350">
        <v>17179</v>
      </c>
      <c r="GT30" s="350">
        <v>24223</v>
      </c>
      <c r="GU30" s="350">
        <v>22872</v>
      </c>
      <c r="GV30" s="350">
        <v>18904</v>
      </c>
      <c r="GW30" s="350">
        <v>21661</v>
      </c>
      <c r="GX30" s="350">
        <v>12666</v>
      </c>
      <c r="GY30" s="350">
        <v>21198</v>
      </c>
      <c r="GZ30" s="350">
        <v>22312</v>
      </c>
      <c r="HA30" s="350">
        <v>19562</v>
      </c>
      <c r="HB30" s="350">
        <v>22067</v>
      </c>
      <c r="HC30" s="350">
        <v>22457</v>
      </c>
      <c r="HD30" s="350">
        <v>22234</v>
      </c>
      <c r="HE30" s="350">
        <v>19248</v>
      </c>
      <c r="HF30" s="350">
        <v>22315</v>
      </c>
      <c r="HG30" s="350">
        <v>20746</v>
      </c>
      <c r="HH30" s="350">
        <v>20870</v>
      </c>
      <c r="HI30" s="350">
        <v>14958</v>
      </c>
      <c r="HJ30" s="350">
        <v>21142</v>
      </c>
      <c r="HK30" s="350">
        <v>21206</v>
      </c>
      <c r="HL30" s="350">
        <v>23219</v>
      </c>
      <c r="HM30" s="350">
        <v>20246</v>
      </c>
      <c r="HN30" s="350">
        <v>22369</v>
      </c>
      <c r="HO30" s="526">
        <v>23357</v>
      </c>
      <c r="HP30" s="534"/>
    </row>
    <row r="31" spans="1:230" s="10" customFormat="1" ht="12.75" customHeight="1" x14ac:dyDescent="0.25">
      <c r="A31" s="341" t="s">
        <v>69</v>
      </c>
      <c r="B31" s="341" t="s">
        <v>69</v>
      </c>
      <c r="C31" s="352">
        <v>0</v>
      </c>
      <c r="D31" s="352">
        <v>0</v>
      </c>
      <c r="E31" s="352" t="s">
        <v>92</v>
      </c>
      <c r="F31" s="352" t="s">
        <v>92</v>
      </c>
      <c r="G31" s="352" t="s">
        <v>92</v>
      </c>
      <c r="H31" s="352" t="s">
        <v>92</v>
      </c>
      <c r="I31" s="352" t="s">
        <v>92</v>
      </c>
      <c r="J31" s="352" t="s">
        <v>92</v>
      </c>
      <c r="K31" s="352" t="s">
        <v>92</v>
      </c>
      <c r="L31" s="352" t="s">
        <v>92</v>
      </c>
      <c r="M31" s="352" t="s">
        <v>92</v>
      </c>
      <c r="N31" s="352" t="s">
        <v>92</v>
      </c>
      <c r="O31" s="352" t="s">
        <v>92</v>
      </c>
      <c r="P31" s="352" t="s">
        <v>92</v>
      </c>
      <c r="Q31" s="352" t="s">
        <v>92</v>
      </c>
      <c r="R31" s="352" t="s">
        <v>92</v>
      </c>
      <c r="S31" s="352" t="s">
        <v>92</v>
      </c>
      <c r="T31" s="353" t="s">
        <v>92</v>
      </c>
      <c r="U31" s="352" t="s">
        <v>92</v>
      </c>
      <c r="V31" s="352">
        <v>3129</v>
      </c>
      <c r="W31" s="353">
        <v>6531</v>
      </c>
      <c r="X31" s="353">
        <v>6665</v>
      </c>
      <c r="Y31" s="352">
        <v>3969</v>
      </c>
      <c r="Z31" s="352">
        <v>6809</v>
      </c>
      <c r="AA31" s="352">
        <v>4062</v>
      </c>
      <c r="AB31" s="352">
        <v>4159</v>
      </c>
      <c r="AC31" s="352">
        <v>3661</v>
      </c>
      <c r="AD31" s="352">
        <v>3943</v>
      </c>
      <c r="AE31" s="352">
        <v>3952</v>
      </c>
      <c r="AF31" s="352">
        <v>4025</v>
      </c>
      <c r="AG31" s="352">
        <v>6794</v>
      </c>
      <c r="AH31" s="352">
        <v>4123</v>
      </c>
      <c r="AI31" s="352">
        <v>6800</v>
      </c>
      <c r="AJ31" s="352">
        <v>3882</v>
      </c>
      <c r="AK31" s="352">
        <v>4092</v>
      </c>
      <c r="AL31" s="352">
        <v>4144</v>
      </c>
      <c r="AM31" s="352">
        <v>7322</v>
      </c>
      <c r="AN31" s="352">
        <v>7487</v>
      </c>
      <c r="AO31" s="352">
        <v>4163</v>
      </c>
      <c r="AP31" s="352">
        <v>7653</v>
      </c>
      <c r="AQ31" s="352">
        <v>7942</v>
      </c>
      <c r="AR31" s="352">
        <v>7991</v>
      </c>
      <c r="AS31" s="352">
        <v>4569</v>
      </c>
      <c r="AT31" s="352">
        <v>7891</v>
      </c>
      <c r="AU31" s="352">
        <v>8009</v>
      </c>
      <c r="AV31" s="352">
        <v>5324</v>
      </c>
      <c r="AW31" s="352">
        <v>5378</v>
      </c>
      <c r="AX31" s="352">
        <v>7866</v>
      </c>
      <c r="AY31" s="352">
        <v>6013</v>
      </c>
      <c r="AZ31" s="352">
        <v>6192</v>
      </c>
      <c r="BA31" s="352">
        <v>7840</v>
      </c>
      <c r="BB31" s="352">
        <v>8510</v>
      </c>
      <c r="BC31" s="352">
        <v>6165</v>
      </c>
      <c r="BD31" s="352">
        <v>10078</v>
      </c>
      <c r="BE31" s="352">
        <v>7506</v>
      </c>
      <c r="BF31" s="352">
        <v>7628</v>
      </c>
      <c r="BG31" s="352">
        <v>10141</v>
      </c>
      <c r="BH31" s="352">
        <v>6289</v>
      </c>
      <c r="BI31" s="352">
        <v>7222</v>
      </c>
      <c r="BJ31" s="352">
        <v>7150</v>
      </c>
      <c r="BK31" s="352">
        <v>7176</v>
      </c>
      <c r="BL31" s="352">
        <v>7454</v>
      </c>
      <c r="BM31" s="352">
        <v>7832</v>
      </c>
      <c r="BN31" s="352">
        <v>9505</v>
      </c>
      <c r="BO31" s="352">
        <v>9481</v>
      </c>
      <c r="BP31" s="352">
        <v>7137</v>
      </c>
      <c r="BQ31" s="352">
        <v>7279</v>
      </c>
      <c r="BR31" s="352">
        <v>7354</v>
      </c>
      <c r="BS31" s="352">
        <v>7214</v>
      </c>
      <c r="BT31" s="352">
        <v>7370</v>
      </c>
      <c r="BU31" s="352">
        <v>7252</v>
      </c>
      <c r="BV31" s="352">
        <v>7247</v>
      </c>
      <c r="BW31" s="352">
        <v>7293</v>
      </c>
      <c r="BX31" s="352">
        <v>7371</v>
      </c>
      <c r="BY31" s="352">
        <v>7095</v>
      </c>
      <c r="BZ31" s="352">
        <v>7394</v>
      </c>
      <c r="CA31" s="352">
        <v>7467</v>
      </c>
      <c r="CB31" s="352">
        <v>7487</v>
      </c>
      <c r="CC31" s="352">
        <v>7354</v>
      </c>
      <c r="CD31" s="352">
        <v>7352</v>
      </c>
      <c r="CE31" s="352">
        <v>7489</v>
      </c>
      <c r="CF31" s="352">
        <v>7288</v>
      </c>
      <c r="CG31" s="352">
        <v>7420</v>
      </c>
      <c r="CH31" s="352">
        <v>7335</v>
      </c>
      <c r="CI31" s="352">
        <v>7413</v>
      </c>
      <c r="CJ31" s="352">
        <v>7664</v>
      </c>
      <c r="CK31" s="352">
        <v>7680</v>
      </c>
      <c r="CL31" s="352">
        <v>5908</v>
      </c>
      <c r="CM31" s="352">
        <v>6106</v>
      </c>
      <c r="CN31" s="352">
        <v>7920</v>
      </c>
      <c r="CO31" s="352">
        <v>6592</v>
      </c>
      <c r="CP31" s="352">
        <v>6505</v>
      </c>
      <c r="CQ31" s="352">
        <v>8577</v>
      </c>
      <c r="CR31" s="352">
        <v>6609</v>
      </c>
      <c r="CS31" s="352">
        <v>7203</v>
      </c>
      <c r="CT31" s="352">
        <v>7365</v>
      </c>
      <c r="CU31" s="352">
        <v>9377</v>
      </c>
      <c r="CV31" s="352">
        <v>8195</v>
      </c>
      <c r="CW31" s="352">
        <v>7204</v>
      </c>
      <c r="CX31" s="352">
        <v>7798</v>
      </c>
      <c r="CY31" s="352">
        <v>7410</v>
      </c>
      <c r="CZ31" s="352">
        <v>6915</v>
      </c>
      <c r="DA31" s="352">
        <v>6605</v>
      </c>
      <c r="DB31" s="352">
        <v>7122</v>
      </c>
      <c r="DC31" s="352">
        <v>7178</v>
      </c>
      <c r="DD31" s="352">
        <v>7213</v>
      </c>
      <c r="DE31" s="352">
        <v>7416</v>
      </c>
      <c r="DF31" s="352">
        <v>7607</v>
      </c>
      <c r="DG31" s="352">
        <v>7641</v>
      </c>
      <c r="DH31" s="352">
        <v>7788</v>
      </c>
      <c r="DI31" s="352">
        <v>7077</v>
      </c>
      <c r="DJ31" s="352">
        <v>7514</v>
      </c>
      <c r="DK31" s="352">
        <v>7654</v>
      </c>
      <c r="DL31" s="352">
        <v>7696</v>
      </c>
      <c r="DM31" s="352">
        <v>7555</v>
      </c>
      <c r="DN31" s="352">
        <v>7685</v>
      </c>
      <c r="DO31" s="352">
        <v>7582</v>
      </c>
      <c r="DP31" s="352">
        <v>7635</v>
      </c>
      <c r="DQ31" s="352">
        <v>7757</v>
      </c>
      <c r="DR31" s="352">
        <v>7604</v>
      </c>
      <c r="DS31" s="352">
        <v>7729</v>
      </c>
      <c r="DT31" s="352">
        <v>7835</v>
      </c>
      <c r="DU31" s="352">
        <v>7248</v>
      </c>
      <c r="DV31" s="352">
        <v>8181</v>
      </c>
      <c r="DW31" s="352">
        <v>8717</v>
      </c>
      <c r="DX31" s="352">
        <v>8728</v>
      </c>
      <c r="DY31" s="352">
        <v>9197</v>
      </c>
      <c r="DZ31" s="352">
        <v>9325</v>
      </c>
      <c r="EA31" s="352">
        <v>9416</v>
      </c>
      <c r="EB31" s="352">
        <v>9712</v>
      </c>
      <c r="EC31" s="352">
        <v>9786</v>
      </c>
      <c r="ED31" s="352">
        <v>9832</v>
      </c>
      <c r="EE31" s="352">
        <v>10064</v>
      </c>
      <c r="EF31" s="352">
        <v>10203</v>
      </c>
      <c r="EG31" s="352">
        <v>9608</v>
      </c>
      <c r="EH31" s="352">
        <v>10055</v>
      </c>
      <c r="EI31" s="352">
        <v>10210</v>
      </c>
      <c r="EJ31" s="352">
        <v>10221</v>
      </c>
      <c r="EK31" s="352">
        <v>10285</v>
      </c>
      <c r="EL31" s="352">
        <v>10278</v>
      </c>
      <c r="EM31" s="352">
        <v>10635</v>
      </c>
      <c r="EN31" s="352">
        <v>10911</v>
      </c>
      <c r="EO31" s="352">
        <v>10896</v>
      </c>
      <c r="EP31" s="352">
        <v>11452</v>
      </c>
      <c r="EQ31" s="352">
        <v>12067</v>
      </c>
      <c r="ER31" s="352">
        <v>12357</v>
      </c>
      <c r="ES31" s="352">
        <v>11787</v>
      </c>
      <c r="ET31" s="352">
        <v>12502</v>
      </c>
      <c r="EU31" s="352">
        <v>12878</v>
      </c>
      <c r="EV31" s="352">
        <v>13467</v>
      </c>
      <c r="EW31" s="352">
        <v>13514</v>
      </c>
      <c r="EX31" s="352">
        <v>13283</v>
      </c>
      <c r="EY31" s="352">
        <v>13816</v>
      </c>
      <c r="EZ31" s="352">
        <v>13862</v>
      </c>
      <c r="FA31" s="352">
        <v>14032</v>
      </c>
      <c r="FB31" s="352">
        <v>14347</v>
      </c>
      <c r="FC31" s="352">
        <v>14102</v>
      </c>
      <c r="FD31" s="352">
        <v>14590</v>
      </c>
      <c r="FE31" s="352">
        <v>14215</v>
      </c>
      <c r="FF31" s="352">
        <v>13948</v>
      </c>
      <c r="FG31" s="352">
        <v>13951</v>
      </c>
      <c r="FH31" s="352">
        <v>13834</v>
      </c>
      <c r="FI31" s="352">
        <v>13657</v>
      </c>
      <c r="FJ31" s="352">
        <v>14621</v>
      </c>
      <c r="FK31" s="352">
        <v>14106</v>
      </c>
      <c r="FL31" s="352">
        <v>14089</v>
      </c>
      <c r="FM31" s="352">
        <v>14127</v>
      </c>
      <c r="FN31" s="352">
        <v>14068</v>
      </c>
      <c r="FO31" s="352">
        <v>13926</v>
      </c>
      <c r="FP31" s="352">
        <v>14019</v>
      </c>
      <c r="FQ31" s="352">
        <v>13195</v>
      </c>
      <c r="FR31" s="352">
        <v>13473</v>
      </c>
      <c r="FS31" s="352">
        <v>14440</v>
      </c>
      <c r="FT31" s="352">
        <v>14390</v>
      </c>
      <c r="FU31" s="352">
        <v>15068</v>
      </c>
      <c r="FV31" s="352">
        <v>15597</v>
      </c>
      <c r="FW31" s="352">
        <v>15488</v>
      </c>
      <c r="FX31" s="352">
        <v>15665</v>
      </c>
      <c r="FY31" s="352">
        <v>15788</v>
      </c>
      <c r="FZ31" s="352">
        <v>15342</v>
      </c>
      <c r="GA31" s="352">
        <v>16258</v>
      </c>
      <c r="GB31" s="352">
        <v>16529</v>
      </c>
      <c r="GC31" s="352">
        <v>15430</v>
      </c>
      <c r="GD31" s="352">
        <v>15893</v>
      </c>
      <c r="GE31" s="352">
        <v>15854</v>
      </c>
      <c r="GF31" s="352">
        <v>15347</v>
      </c>
      <c r="GG31" s="352">
        <v>15408</v>
      </c>
      <c r="GH31" s="352">
        <v>15686</v>
      </c>
      <c r="GI31" s="352">
        <v>15213</v>
      </c>
      <c r="GJ31" s="352">
        <v>15538</v>
      </c>
      <c r="GK31" s="352">
        <v>15542</v>
      </c>
      <c r="GL31" s="352">
        <v>15510</v>
      </c>
      <c r="GM31" s="352">
        <v>15617</v>
      </c>
      <c r="GN31" s="352">
        <v>15947</v>
      </c>
      <c r="GO31" s="352">
        <v>15330</v>
      </c>
      <c r="GP31" s="352">
        <v>15714</v>
      </c>
      <c r="GQ31" s="352">
        <v>15895</v>
      </c>
      <c r="GR31" s="352">
        <v>15289</v>
      </c>
      <c r="GS31" s="352">
        <v>15671</v>
      </c>
      <c r="GT31" s="352">
        <v>15475</v>
      </c>
      <c r="GU31" s="352">
        <v>15653</v>
      </c>
      <c r="GV31" s="352">
        <v>15678</v>
      </c>
      <c r="GW31" s="352">
        <v>15287</v>
      </c>
      <c r="GX31" s="352">
        <v>15824</v>
      </c>
      <c r="GY31" s="352">
        <v>16091</v>
      </c>
      <c r="GZ31" s="352">
        <v>16096</v>
      </c>
      <c r="HA31" s="352">
        <v>15755</v>
      </c>
      <c r="HB31" s="352">
        <v>16345</v>
      </c>
      <c r="HC31" s="352">
        <v>16127</v>
      </c>
      <c r="HD31" s="352">
        <v>16489</v>
      </c>
      <c r="HE31" s="352">
        <v>16526</v>
      </c>
      <c r="HF31" s="352">
        <v>15784</v>
      </c>
      <c r="HG31" s="352">
        <v>16721</v>
      </c>
      <c r="HH31" s="352">
        <v>16746</v>
      </c>
      <c r="HI31" s="352">
        <v>16555</v>
      </c>
      <c r="HJ31" s="352">
        <v>17095</v>
      </c>
      <c r="HK31" s="352">
        <v>16549</v>
      </c>
      <c r="HL31" s="352">
        <v>17494</v>
      </c>
      <c r="HM31" s="352">
        <v>16892</v>
      </c>
      <c r="HN31" s="352">
        <v>17452</v>
      </c>
      <c r="HO31" s="498">
        <v>17253</v>
      </c>
    </row>
    <row r="32" spans="1:230" s="10" customFormat="1" ht="12.75" customHeight="1" x14ac:dyDescent="0.25">
      <c r="A32" s="341" t="s">
        <v>548</v>
      </c>
      <c r="B32" s="341" t="s">
        <v>548</v>
      </c>
      <c r="C32" s="352">
        <v>0</v>
      </c>
      <c r="D32" s="352">
        <v>0</v>
      </c>
      <c r="E32" s="352" t="s">
        <v>92</v>
      </c>
      <c r="F32" s="352" t="s">
        <v>92</v>
      </c>
      <c r="G32" s="352" t="s">
        <v>92</v>
      </c>
      <c r="H32" s="352" t="s">
        <v>92</v>
      </c>
      <c r="I32" s="352" t="s">
        <v>92</v>
      </c>
      <c r="J32" s="352" t="s">
        <v>92</v>
      </c>
      <c r="K32" s="352" t="s">
        <v>92</v>
      </c>
      <c r="L32" s="352" t="s">
        <v>92</v>
      </c>
      <c r="M32" s="352" t="s">
        <v>92</v>
      </c>
      <c r="N32" s="352" t="s">
        <v>92</v>
      </c>
      <c r="O32" s="352" t="s">
        <v>92</v>
      </c>
      <c r="P32" s="352" t="s">
        <v>92</v>
      </c>
      <c r="Q32" s="352" t="s">
        <v>92</v>
      </c>
      <c r="R32" s="352" t="s">
        <v>92</v>
      </c>
      <c r="S32" s="352" t="s">
        <v>92</v>
      </c>
      <c r="T32" s="353" t="s">
        <v>92</v>
      </c>
      <c r="U32" s="352" t="s">
        <v>92</v>
      </c>
      <c r="V32" s="352">
        <v>3792</v>
      </c>
      <c r="W32" s="353">
        <v>4623</v>
      </c>
      <c r="X32" s="353">
        <v>4501</v>
      </c>
      <c r="Y32" s="352">
        <v>4610</v>
      </c>
      <c r="Z32" s="352">
        <v>4483</v>
      </c>
      <c r="AA32" s="352">
        <v>4136</v>
      </c>
      <c r="AB32" s="352">
        <v>4297</v>
      </c>
      <c r="AC32" s="352">
        <v>4288</v>
      </c>
      <c r="AD32" s="352">
        <v>4308</v>
      </c>
      <c r="AE32" s="352">
        <v>4538</v>
      </c>
      <c r="AF32" s="352">
        <v>4855</v>
      </c>
      <c r="AG32" s="352">
        <v>6931</v>
      </c>
      <c r="AH32" s="352">
        <v>6658</v>
      </c>
      <c r="AI32" s="352">
        <v>6814</v>
      </c>
      <c r="AJ32" s="352">
        <v>6542</v>
      </c>
      <c r="AK32" s="352">
        <v>6525</v>
      </c>
      <c r="AL32" s="352">
        <v>6658</v>
      </c>
      <c r="AM32" s="352">
        <v>7782</v>
      </c>
      <c r="AN32" s="352">
        <v>8569</v>
      </c>
      <c r="AO32" s="352">
        <v>8041</v>
      </c>
      <c r="AP32" s="352">
        <v>8206</v>
      </c>
      <c r="AQ32" s="352">
        <v>9622</v>
      </c>
      <c r="AR32" s="352">
        <v>11673</v>
      </c>
      <c r="AS32" s="352">
        <v>9241</v>
      </c>
      <c r="AT32" s="352">
        <v>11833</v>
      </c>
      <c r="AU32" s="352">
        <v>11580</v>
      </c>
      <c r="AV32" s="352">
        <v>8888</v>
      </c>
      <c r="AW32" s="352">
        <v>8869</v>
      </c>
      <c r="AX32" s="352">
        <v>11498</v>
      </c>
      <c r="AY32" s="352">
        <v>7133</v>
      </c>
      <c r="AZ32" s="352">
        <v>29707</v>
      </c>
      <c r="BA32" s="352">
        <v>15945</v>
      </c>
      <c r="BB32" s="352">
        <v>17200</v>
      </c>
      <c r="BC32" s="352">
        <v>15325</v>
      </c>
      <c r="BD32" s="352">
        <v>17914</v>
      </c>
      <c r="BE32" s="352">
        <v>15514</v>
      </c>
      <c r="BF32" s="352">
        <v>16301</v>
      </c>
      <c r="BG32" s="352">
        <v>20123</v>
      </c>
      <c r="BH32" s="352">
        <v>18873</v>
      </c>
      <c r="BI32" s="352">
        <v>18080</v>
      </c>
      <c r="BJ32" s="352">
        <v>16605</v>
      </c>
      <c r="BK32" s="352">
        <v>18181</v>
      </c>
      <c r="BL32" s="352">
        <v>20108</v>
      </c>
      <c r="BM32" s="352">
        <v>17215</v>
      </c>
      <c r="BN32" s="352">
        <v>18814</v>
      </c>
      <c r="BO32" s="352">
        <v>22111</v>
      </c>
      <c r="BP32" s="352">
        <v>18661</v>
      </c>
      <c r="BQ32" s="352">
        <v>18586</v>
      </c>
      <c r="BR32" s="352">
        <v>18067</v>
      </c>
      <c r="BS32" s="352">
        <v>18573</v>
      </c>
      <c r="BT32" s="352">
        <v>16606</v>
      </c>
      <c r="BU32" s="352">
        <v>15835</v>
      </c>
      <c r="BV32" s="352">
        <v>19091</v>
      </c>
      <c r="BW32" s="352">
        <v>19222</v>
      </c>
      <c r="BX32" s="352">
        <v>17890</v>
      </c>
      <c r="BY32" s="352">
        <v>15465</v>
      </c>
      <c r="BZ32" s="352">
        <v>16628</v>
      </c>
      <c r="CA32" s="352">
        <v>17518</v>
      </c>
      <c r="CB32" s="352">
        <v>17432</v>
      </c>
      <c r="CC32" s="352">
        <v>17627</v>
      </c>
      <c r="CD32" s="352">
        <v>17764</v>
      </c>
      <c r="CE32" s="352">
        <v>17339</v>
      </c>
      <c r="CF32" s="352">
        <v>19407</v>
      </c>
      <c r="CG32" s="352">
        <v>18486</v>
      </c>
      <c r="CH32" s="352">
        <v>18000</v>
      </c>
      <c r="CI32" s="352">
        <v>18222</v>
      </c>
      <c r="CJ32" s="352">
        <v>19450</v>
      </c>
      <c r="CK32" s="352">
        <v>16650</v>
      </c>
      <c r="CL32" s="352">
        <v>16160</v>
      </c>
      <c r="CM32" s="352">
        <v>16057</v>
      </c>
      <c r="CN32" s="352">
        <v>18901</v>
      </c>
      <c r="CO32" s="352">
        <v>16343</v>
      </c>
      <c r="CP32" s="352">
        <v>17380</v>
      </c>
      <c r="CQ32" s="352">
        <v>19133</v>
      </c>
      <c r="CR32" s="352">
        <v>16596</v>
      </c>
      <c r="CS32" s="352">
        <v>16935</v>
      </c>
      <c r="CT32" s="352">
        <v>16905</v>
      </c>
      <c r="CU32" s="352">
        <v>18777</v>
      </c>
      <c r="CV32" s="352">
        <v>18326</v>
      </c>
      <c r="CW32" s="352">
        <v>12735</v>
      </c>
      <c r="CX32" s="352">
        <v>16503</v>
      </c>
      <c r="CY32" s="352">
        <v>14511</v>
      </c>
      <c r="CZ32" s="352">
        <v>13868</v>
      </c>
      <c r="DA32" s="352">
        <v>12950</v>
      </c>
      <c r="DB32" s="352">
        <v>12967</v>
      </c>
      <c r="DC32" s="352">
        <v>12632</v>
      </c>
      <c r="DD32" s="352">
        <v>12279</v>
      </c>
      <c r="DE32" s="352">
        <v>12912</v>
      </c>
      <c r="DF32" s="352">
        <v>12721</v>
      </c>
      <c r="DG32" s="352">
        <v>12989</v>
      </c>
      <c r="DH32" s="352">
        <v>13135</v>
      </c>
      <c r="DI32" s="352">
        <v>11497</v>
      </c>
      <c r="DJ32" s="352">
        <v>12047</v>
      </c>
      <c r="DK32" s="352">
        <v>11958</v>
      </c>
      <c r="DL32" s="352">
        <v>12703</v>
      </c>
      <c r="DM32" s="352">
        <v>12145</v>
      </c>
      <c r="DN32" s="352">
        <v>11147</v>
      </c>
      <c r="DO32" s="352">
        <v>12368</v>
      </c>
      <c r="DP32" s="352">
        <v>12503</v>
      </c>
      <c r="DQ32" s="352">
        <v>12891</v>
      </c>
      <c r="DR32" s="352">
        <v>12183</v>
      </c>
      <c r="DS32" s="352">
        <v>12793</v>
      </c>
      <c r="DT32" s="352">
        <v>12793</v>
      </c>
      <c r="DU32" s="352">
        <v>12385</v>
      </c>
      <c r="DV32" s="352">
        <v>11848</v>
      </c>
      <c r="DW32" s="352">
        <v>12409</v>
      </c>
      <c r="DX32" s="352">
        <v>12832</v>
      </c>
      <c r="DY32" s="352">
        <v>12268</v>
      </c>
      <c r="DZ32" s="352">
        <v>12513</v>
      </c>
      <c r="EA32" s="352">
        <v>13062</v>
      </c>
      <c r="EB32" s="352">
        <v>12499</v>
      </c>
      <c r="EC32" s="352">
        <v>12500</v>
      </c>
      <c r="ED32" s="352">
        <v>12164</v>
      </c>
      <c r="EE32" s="352">
        <v>11703</v>
      </c>
      <c r="EF32" s="352">
        <v>11711</v>
      </c>
      <c r="EG32" s="352">
        <v>11142</v>
      </c>
      <c r="EH32" s="352">
        <v>11185</v>
      </c>
      <c r="EI32" s="352">
        <v>11928</v>
      </c>
      <c r="EJ32" s="352">
        <v>11192</v>
      </c>
      <c r="EK32" s="352">
        <v>10919</v>
      </c>
      <c r="EL32" s="352">
        <v>11092</v>
      </c>
      <c r="EM32" s="352">
        <v>11809</v>
      </c>
      <c r="EN32" s="352">
        <v>11004</v>
      </c>
      <c r="EO32" s="352">
        <v>11082</v>
      </c>
      <c r="EP32" s="352">
        <v>11982</v>
      </c>
      <c r="EQ32" s="352">
        <v>11240</v>
      </c>
      <c r="ER32" s="352">
        <v>9992</v>
      </c>
      <c r="ES32" s="352">
        <v>8187</v>
      </c>
      <c r="ET32" s="352">
        <v>9725</v>
      </c>
      <c r="EU32" s="352">
        <v>10203</v>
      </c>
      <c r="EV32" s="352">
        <v>9806</v>
      </c>
      <c r="EW32" s="352">
        <v>9196</v>
      </c>
      <c r="EX32" s="352">
        <v>9677</v>
      </c>
      <c r="EY32" s="352">
        <v>10174</v>
      </c>
      <c r="EZ32" s="352">
        <v>9180</v>
      </c>
      <c r="FA32" s="352">
        <v>10153</v>
      </c>
      <c r="FB32" s="352">
        <v>9881</v>
      </c>
      <c r="FC32" s="352">
        <v>10253</v>
      </c>
      <c r="FD32" s="352">
        <v>9800</v>
      </c>
      <c r="FE32" s="352">
        <v>8534</v>
      </c>
      <c r="FF32" s="352">
        <v>9867</v>
      </c>
      <c r="FG32" s="352">
        <v>9079</v>
      </c>
      <c r="FH32" s="352">
        <v>9439</v>
      </c>
      <c r="FI32" s="352">
        <v>7572</v>
      </c>
      <c r="FJ32" s="352">
        <v>9837</v>
      </c>
      <c r="FK32" s="352">
        <v>9993</v>
      </c>
      <c r="FL32" s="352">
        <v>9742</v>
      </c>
      <c r="FM32" s="352">
        <v>9023</v>
      </c>
      <c r="FN32" s="352">
        <v>10329</v>
      </c>
      <c r="FO32" s="352">
        <v>10211</v>
      </c>
      <c r="FP32" s="352">
        <v>10614</v>
      </c>
      <c r="FQ32" s="352">
        <v>8031</v>
      </c>
      <c r="FR32" s="352">
        <v>9583</v>
      </c>
      <c r="FS32" s="352">
        <v>9749</v>
      </c>
      <c r="FT32" s="352">
        <v>9349</v>
      </c>
      <c r="FU32" s="352">
        <v>7979</v>
      </c>
      <c r="FV32" s="352">
        <v>10621</v>
      </c>
      <c r="FW32" s="352">
        <v>9971</v>
      </c>
      <c r="FX32" s="352">
        <v>9917</v>
      </c>
      <c r="FY32" s="352">
        <v>10630</v>
      </c>
      <c r="FZ32" s="352">
        <v>10096</v>
      </c>
      <c r="GA32" s="352">
        <v>9650</v>
      </c>
      <c r="GB32" s="352">
        <v>10376</v>
      </c>
      <c r="GC32" s="352">
        <v>8059</v>
      </c>
      <c r="GD32" s="352">
        <v>9646</v>
      </c>
      <c r="GE32" s="352">
        <v>10251</v>
      </c>
      <c r="GF32" s="352">
        <v>10310</v>
      </c>
      <c r="GG32" s="352">
        <v>8320</v>
      </c>
      <c r="GH32" s="352">
        <v>9984</v>
      </c>
      <c r="GI32" s="352">
        <v>10146</v>
      </c>
      <c r="GJ32" s="352">
        <v>9768</v>
      </c>
      <c r="GK32" s="352">
        <v>10603</v>
      </c>
      <c r="GL32" s="352">
        <v>9347</v>
      </c>
      <c r="GM32" s="352">
        <v>9478</v>
      </c>
      <c r="GN32" s="352">
        <v>8865</v>
      </c>
      <c r="GO32" s="352">
        <v>8382</v>
      </c>
      <c r="GP32" s="352">
        <v>8982</v>
      </c>
      <c r="GQ32" s="352">
        <v>10018</v>
      </c>
      <c r="GR32" s="352">
        <v>9590</v>
      </c>
      <c r="GS32" s="352">
        <v>8671</v>
      </c>
      <c r="GT32" s="352">
        <v>9766</v>
      </c>
      <c r="GU32" s="352">
        <v>9352</v>
      </c>
      <c r="GV32" s="352">
        <v>9408</v>
      </c>
      <c r="GW32" s="352">
        <v>9486</v>
      </c>
      <c r="GX32" s="352">
        <v>9514</v>
      </c>
      <c r="GY32" s="352">
        <v>9375</v>
      </c>
      <c r="GZ32" s="352">
        <v>9762</v>
      </c>
      <c r="HA32" s="352">
        <v>8477</v>
      </c>
      <c r="HB32" s="352">
        <v>9555</v>
      </c>
      <c r="HC32" s="352">
        <v>10118</v>
      </c>
      <c r="HD32" s="352">
        <v>9581</v>
      </c>
      <c r="HE32" s="352">
        <v>8416</v>
      </c>
      <c r="HF32" s="352">
        <v>9802</v>
      </c>
      <c r="HG32" s="352">
        <v>9523</v>
      </c>
      <c r="HH32" s="352">
        <v>9110</v>
      </c>
      <c r="HI32" s="352">
        <v>9400</v>
      </c>
      <c r="HJ32" s="352">
        <v>9515</v>
      </c>
      <c r="HK32" s="352">
        <v>9498</v>
      </c>
      <c r="HL32" s="352">
        <v>9754</v>
      </c>
      <c r="HM32" s="352">
        <v>7808</v>
      </c>
      <c r="HN32" s="352">
        <v>7506</v>
      </c>
      <c r="HO32" s="498">
        <v>9055</v>
      </c>
      <c r="HP32" s="268"/>
    </row>
    <row r="33" spans="1:226" s="10" customFormat="1" ht="12.75" customHeight="1" x14ac:dyDescent="0.25">
      <c r="A33" s="341" t="s">
        <v>101</v>
      </c>
      <c r="B33" s="341" t="s">
        <v>101</v>
      </c>
      <c r="C33" s="352">
        <v>0</v>
      </c>
      <c r="D33" s="352">
        <v>0</v>
      </c>
      <c r="E33" s="352">
        <v>0</v>
      </c>
      <c r="F33" s="352">
        <v>0</v>
      </c>
      <c r="G33" s="352">
        <v>0</v>
      </c>
      <c r="H33" s="352" t="s">
        <v>92</v>
      </c>
      <c r="I33" s="352" t="s">
        <v>92</v>
      </c>
      <c r="J33" s="352" t="s">
        <v>92</v>
      </c>
      <c r="K33" s="352" t="s">
        <v>92</v>
      </c>
      <c r="L33" s="352" t="s">
        <v>92</v>
      </c>
      <c r="M33" s="352" t="s">
        <v>92</v>
      </c>
      <c r="N33" s="352" t="s">
        <v>92</v>
      </c>
      <c r="O33" s="352" t="s">
        <v>92</v>
      </c>
      <c r="P33" s="352" t="s">
        <v>92</v>
      </c>
      <c r="Q33" s="352" t="s">
        <v>92</v>
      </c>
      <c r="R33" s="352" t="s">
        <v>92</v>
      </c>
      <c r="S33" s="352" t="s">
        <v>92</v>
      </c>
      <c r="T33" s="353" t="s">
        <v>92</v>
      </c>
      <c r="U33" s="352" t="s">
        <v>92</v>
      </c>
      <c r="V33" s="352">
        <v>33533</v>
      </c>
      <c r="W33" s="353">
        <v>37603</v>
      </c>
      <c r="X33" s="353">
        <v>32201</v>
      </c>
      <c r="Y33" s="352">
        <v>33497</v>
      </c>
      <c r="Z33" s="352">
        <v>38595</v>
      </c>
      <c r="AA33" s="352">
        <v>31760</v>
      </c>
      <c r="AB33" s="352">
        <v>33715</v>
      </c>
      <c r="AC33" s="352">
        <v>25813</v>
      </c>
      <c r="AD33" s="352">
        <v>28090</v>
      </c>
      <c r="AE33" s="352">
        <v>27178</v>
      </c>
      <c r="AF33" s="352">
        <v>29442</v>
      </c>
      <c r="AG33" s="352">
        <v>30821</v>
      </c>
      <c r="AH33" s="352">
        <v>28912</v>
      </c>
      <c r="AI33" s="352">
        <v>31012</v>
      </c>
      <c r="AJ33" s="352">
        <v>26142</v>
      </c>
      <c r="AK33" s="352">
        <v>27603</v>
      </c>
      <c r="AL33" s="352">
        <v>30040</v>
      </c>
      <c r="AM33" s="352">
        <v>31257</v>
      </c>
      <c r="AN33" s="352">
        <v>30938</v>
      </c>
      <c r="AO33" s="352">
        <v>27244</v>
      </c>
      <c r="AP33" s="352">
        <v>18871</v>
      </c>
      <c r="AQ33" s="352">
        <v>31212</v>
      </c>
      <c r="AR33" s="352">
        <v>30414</v>
      </c>
      <c r="AS33" s="352">
        <v>26368</v>
      </c>
      <c r="AT33" s="352">
        <v>29645</v>
      </c>
      <c r="AU33" s="352">
        <v>30071</v>
      </c>
      <c r="AV33" s="352">
        <v>28032</v>
      </c>
      <c r="AW33" s="352">
        <v>25316</v>
      </c>
      <c r="AX33" s="352">
        <v>29928</v>
      </c>
      <c r="AY33" s="352">
        <v>23725</v>
      </c>
      <c r="AZ33" s="352">
        <v>29358</v>
      </c>
      <c r="BA33" s="352">
        <v>28364</v>
      </c>
      <c r="BB33" s="352">
        <v>28095</v>
      </c>
      <c r="BC33" s="352">
        <v>24755</v>
      </c>
      <c r="BD33" s="352">
        <v>31198</v>
      </c>
      <c r="BE33" s="352">
        <v>28412</v>
      </c>
      <c r="BF33" s="352">
        <v>26085</v>
      </c>
      <c r="BG33" s="352">
        <v>32904</v>
      </c>
      <c r="BH33" s="352">
        <v>28908</v>
      </c>
      <c r="BI33" s="352">
        <v>29489</v>
      </c>
      <c r="BJ33" s="352">
        <v>29963</v>
      </c>
      <c r="BK33" s="352">
        <v>30479</v>
      </c>
      <c r="BL33" s="352">
        <v>32303</v>
      </c>
      <c r="BM33" s="352">
        <v>29969</v>
      </c>
      <c r="BN33" s="352">
        <v>22307</v>
      </c>
      <c r="BO33" s="352">
        <v>33230</v>
      </c>
      <c r="BP33" s="352">
        <v>31078</v>
      </c>
      <c r="BQ33" s="352">
        <v>30131</v>
      </c>
      <c r="BR33" s="352">
        <v>30918</v>
      </c>
      <c r="BS33" s="352">
        <v>31399</v>
      </c>
      <c r="BT33" s="352">
        <v>29137</v>
      </c>
      <c r="BU33" s="352">
        <v>29530</v>
      </c>
      <c r="BV33" s="352">
        <v>28267</v>
      </c>
      <c r="BW33" s="352">
        <v>25718</v>
      </c>
      <c r="BX33" s="352">
        <v>26129</v>
      </c>
      <c r="BY33" s="352">
        <v>26083</v>
      </c>
      <c r="BZ33" s="352">
        <v>25593</v>
      </c>
      <c r="CA33" s="352">
        <v>27055</v>
      </c>
      <c r="CB33" s="352">
        <v>27574</v>
      </c>
      <c r="CC33" s="352">
        <v>26140</v>
      </c>
      <c r="CD33" s="352">
        <v>27325</v>
      </c>
      <c r="CE33" s="352">
        <v>28162</v>
      </c>
      <c r="CF33" s="352">
        <v>28605</v>
      </c>
      <c r="CG33" s="352">
        <v>26813</v>
      </c>
      <c r="CH33" s="352">
        <v>27886</v>
      </c>
      <c r="CI33" s="352">
        <v>25898</v>
      </c>
      <c r="CJ33" s="352">
        <v>27948</v>
      </c>
      <c r="CK33" s="352">
        <v>24610</v>
      </c>
      <c r="CL33" s="352">
        <v>23243</v>
      </c>
      <c r="CM33" s="352">
        <v>22796</v>
      </c>
      <c r="CN33" s="352">
        <v>26802</v>
      </c>
      <c r="CO33" s="352">
        <v>22454</v>
      </c>
      <c r="CP33" s="352">
        <v>24784</v>
      </c>
      <c r="CQ33" s="352">
        <v>27723</v>
      </c>
      <c r="CR33" s="352">
        <v>25315</v>
      </c>
      <c r="CS33" s="352">
        <v>24716</v>
      </c>
      <c r="CT33" s="352">
        <v>25208</v>
      </c>
      <c r="CU33" s="352">
        <v>26379</v>
      </c>
      <c r="CV33" s="352">
        <v>24845</v>
      </c>
      <c r="CW33" s="352">
        <v>23896</v>
      </c>
      <c r="CX33" s="352">
        <v>20777</v>
      </c>
      <c r="CY33" s="352">
        <v>22898</v>
      </c>
      <c r="CZ33" s="352">
        <v>23964</v>
      </c>
      <c r="DA33" s="352">
        <v>24410</v>
      </c>
      <c r="DB33" s="352">
        <v>23680</v>
      </c>
      <c r="DC33" s="352">
        <v>23704</v>
      </c>
      <c r="DD33" s="352">
        <v>22841</v>
      </c>
      <c r="DE33" s="352">
        <v>20060</v>
      </c>
      <c r="DF33" s="352">
        <v>23815</v>
      </c>
      <c r="DG33" s="352">
        <v>23711</v>
      </c>
      <c r="DH33" s="352">
        <v>22846</v>
      </c>
      <c r="DI33" s="352">
        <v>23800</v>
      </c>
      <c r="DJ33" s="352">
        <v>21227</v>
      </c>
      <c r="DK33" s="352">
        <v>25645</v>
      </c>
      <c r="DL33" s="352">
        <v>25027</v>
      </c>
      <c r="DM33" s="352">
        <v>24591</v>
      </c>
      <c r="DN33" s="352">
        <v>22487</v>
      </c>
      <c r="DO33" s="352">
        <v>25249</v>
      </c>
      <c r="DP33" s="352">
        <v>25073</v>
      </c>
      <c r="DQ33" s="352">
        <v>25058</v>
      </c>
      <c r="DR33" s="352">
        <v>25360</v>
      </c>
      <c r="DS33" s="352">
        <v>22099</v>
      </c>
      <c r="DT33" s="352">
        <v>26648</v>
      </c>
      <c r="DU33" s="352">
        <v>25515</v>
      </c>
      <c r="DV33" s="352">
        <v>22449</v>
      </c>
      <c r="DW33" s="352">
        <v>25898</v>
      </c>
      <c r="DX33" s="352">
        <v>23439</v>
      </c>
      <c r="DY33" s="352">
        <v>26731</v>
      </c>
      <c r="DZ33" s="352">
        <v>26543</v>
      </c>
      <c r="EA33" s="352">
        <v>26903</v>
      </c>
      <c r="EB33" s="352">
        <v>26495</v>
      </c>
      <c r="EC33" s="352">
        <v>19793</v>
      </c>
      <c r="ED33" s="352">
        <v>24257</v>
      </c>
      <c r="EE33" s="352">
        <v>27414</v>
      </c>
      <c r="EF33" s="352">
        <v>27399</v>
      </c>
      <c r="EG33" s="352">
        <v>23631</v>
      </c>
      <c r="EH33" s="352">
        <v>24241</v>
      </c>
      <c r="EI33" s="352">
        <v>27353</v>
      </c>
      <c r="EJ33" s="352">
        <v>20481</v>
      </c>
      <c r="EK33" s="352">
        <v>27220</v>
      </c>
      <c r="EL33" s="352">
        <v>26947</v>
      </c>
      <c r="EM33" s="352">
        <v>27276</v>
      </c>
      <c r="EN33" s="352">
        <v>27524</v>
      </c>
      <c r="EO33" s="352">
        <v>25129</v>
      </c>
      <c r="EP33" s="352">
        <v>25095</v>
      </c>
      <c r="EQ33" s="352">
        <v>27388</v>
      </c>
      <c r="ER33" s="352">
        <v>25507</v>
      </c>
      <c r="ES33" s="352">
        <v>22007</v>
      </c>
      <c r="ET33" s="352">
        <v>24005</v>
      </c>
      <c r="EU33" s="352">
        <v>27272</v>
      </c>
      <c r="EV33" s="352">
        <v>26792</v>
      </c>
      <c r="EW33" s="352">
        <v>27383</v>
      </c>
      <c r="EX33" s="352">
        <v>27228</v>
      </c>
      <c r="EY33" s="352">
        <v>27486</v>
      </c>
      <c r="EZ33" s="352">
        <v>26612</v>
      </c>
      <c r="FA33" s="352">
        <v>26870</v>
      </c>
      <c r="FB33" s="352">
        <v>27832</v>
      </c>
      <c r="FC33" s="352">
        <v>28402</v>
      </c>
      <c r="FD33" s="352">
        <v>28520</v>
      </c>
      <c r="FE33" s="352">
        <v>26058</v>
      </c>
      <c r="FF33" s="352">
        <v>27774</v>
      </c>
      <c r="FG33" s="352">
        <v>24439</v>
      </c>
      <c r="FH33" s="352">
        <v>25389</v>
      </c>
      <c r="FI33" s="352">
        <v>25960</v>
      </c>
      <c r="FJ33" s="352">
        <v>26384</v>
      </c>
      <c r="FK33" s="352">
        <v>27239</v>
      </c>
      <c r="FL33" s="352">
        <v>27041</v>
      </c>
      <c r="FM33" s="352">
        <v>27014</v>
      </c>
      <c r="FN33" s="352">
        <v>28441</v>
      </c>
      <c r="FO33" s="352">
        <v>28274</v>
      </c>
      <c r="FP33" s="352">
        <v>29173</v>
      </c>
      <c r="FQ33" s="352">
        <v>24666</v>
      </c>
      <c r="FR33" s="352">
        <v>27797</v>
      </c>
      <c r="FS33" s="352">
        <v>28558</v>
      </c>
      <c r="FT33" s="352">
        <v>28555</v>
      </c>
      <c r="FU33" s="352">
        <v>21661</v>
      </c>
      <c r="FV33" s="352">
        <v>27664</v>
      </c>
      <c r="FW33" s="352">
        <v>27755</v>
      </c>
      <c r="FX33" s="352">
        <v>29365</v>
      </c>
      <c r="FY33" s="352">
        <v>26568</v>
      </c>
      <c r="FZ33" s="352">
        <v>29129</v>
      </c>
      <c r="GA33" s="352">
        <v>30022</v>
      </c>
      <c r="GB33" s="352">
        <v>31249</v>
      </c>
      <c r="GC33" s="352">
        <v>26898</v>
      </c>
      <c r="GD33" s="352">
        <v>28732</v>
      </c>
      <c r="GE33" s="352">
        <v>23561</v>
      </c>
      <c r="GF33" s="352">
        <v>30546</v>
      </c>
      <c r="GG33" s="352">
        <v>29938</v>
      </c>
      <c r="GH33" s="352">
        <v>23199</v>
      </c>
      <c r="GI33" s="352">
        <v>29764</v>
      </c>
      <c r="GJ33" s="352">
        <v>30938</v>
      </c>
      <c r="GK33" s="352">
        <v>30165</v>
      </c>
      <c r="GL33" s="352">
        <v>30009</v>
      </c>
      <c r="GM33" s="352">
        <v>30214</v>
      </c>
      <c r="GN33" s="352">
        <v>32183</v>
      </c>
      <c r="GO33" s="352">
        <v>20350</v>
      </c>
      <c r="GP33" s="352">
        <v>28110</v>
      </c>
      <c r="GQ33" s="352">
        <v>30638</v>
      </c>
      <c r="GR33" s="352">
        <v>23520</v>
      </c>
      <c r="GS33" s="352">
        <v>24108</v>
      </c>
      <c r="GT33" s="352">
        <v>29549</v>
      </c>
      <c r="GU33" s="352">
        <v>31378</v>
      </c>
      <c r="GV33" s="352">
        <v>31782</v>
      </c>
      <c r="GW33" s="352">
        <v>30270</v>
      </c>
      <c r="GX33" s="352">
        <v>23919</v>
      </c>
      <c r="GY33" s="352">
        <v>32632</v>
      </c>
      <c r="GZ33" s="352">
        <v>34306</v>
      </c>
      <c r="HA33" s="352">
        <v>30457</v>
      </c>
      <c r="HB33" s="352">
        <v>31936</v>
      </c>
      <c r="HC33" s="352">
        <v>34124</v>
      </c>
      <c r="HD33" s="352">
        <v>33076</v>
      </c>
      <c r="HE33" s="352">
        <v>30804</v>
      </c>
      <c r="HF33" s="352">
        <v>32766</v>
      </c>
      <c r="HG33" s="352">
        <v>33164</v>
      </c>
      <c r="HH33" s="352">
        <v>34026</v>
      </c>
      <c r="HI33" s="352">
        <v>25650</v>
      </c>
      <c r="HJ33" s="352">
        <v>34179</v>
      </c>
      <c r="HK33" s="352">
        <v>33864</v>
      </c>
      <c r="HL33" s="352">
        <v>34741</v>
      </c>
      <c r="HM33" s="352">
        <v>29837</v>
      </c>
      <c r="HN33" s="352">
        <v>34118</v>
      </c>
      <c r="HO33" s="498">
        <v>32566</v>
      </c>
      <c r="HP33" s="268"/>
    </row>
    <row r="34" spans="1:226" s="10" customFormat="1" ht="12.75" customHeight="1" x14ac:dyDescent="0.25">
      <c r="A34" s="341" t="s">
        <v>583</v>
      </c>
      <c r="B34" s="341" t="s">
        <v>583</v>
      </c>
      <c r="C34" s="352">
        <v>0</v>
      </c>
      <c r="D34" s="352">
        <v>0</v>
      </c>
      <c r="E34" s="352">
        <v>0</v>
      </c>
      <c r="F34" s="352">
        <v>0</v>
      </c>
      <c r="G34" s="352">
        <v>0</v>
      </c>
      <c r="H34" s="352" t="s">
        <v>92</v>
      </c>
      <c r="I34" s="352" t="s">
        <v>92</v>
      </c>
      <c r="J34" s="352" t="s">
        <v>92</v>
      </c>
      <c r="K34" s="352" t="s">
        <v>92</v>
      </c>
      <c r="L34" s="352" t="s">
        <v>92</v>
      </c>
      <c r="M34" s="352" t="s">
        <v>92</v>
      </c>
      <c r="N34" s="352" t="s">
        <v>92</v>
      </c>
      <c r="O34" s="352" t="s">
        <v>92</v>
      </c>
      <c r="P34" s="352" t="s">
        <v>92</v>
      </c>
      <c r="Q34" s="352" t="s">
        <v>92</v>
      </c>
      <c r="R34" s="352" t="s">
        <v>92</v>
      </c>
      <c r="S34" s="352" t="s">
        <v>92</v>
      </c>
      <c r="T34" s="353" t="s">
        <v>92</v>
      </c>
      <c r="U34" s="352" t="s">
        <v>92</v>
      </c>
      <c r="V34" s="352">
        <v>1458</v>
      </c>
      <c r="W34" s="353">
        <v>1709</v>
      </c>
      <c r="X34" s="353">
        <v>1713</v>
      </c>
      <c r="Y34" s="352">
        <v>1618</v>
      </c>
      <c r="Z34" s="352">
        <v>1832</v>
      </c>
      <c r="AA34" s="352">
        <v>1770</v>
      </c>
      <c r="AB34" s="352">
        <v>1905</v>
      </c>
      <c r="AC34" s="352">
        <v>1716</v>
      </c>
      <c r="AD34" s="352">
        <v>1689</v>
      </c>
      <c r="AE34" s="352">
        <v>1740</v>
      </c>
      <c r="AF34" s="352">
        <v>1662</v>
      </c>
      <c r="AG34" s="352">
        <v>3762</v>
      </c>
      <c r="AH34" s="352">
        <v>3903</v>
      </c>
      <c r="AI34" s="352">
        <v>3761</v>
      </c>
      <c r="AJ34" s="352">
        <v>3795</v>
      </c>
      <c r="AK34" s="352">
        <v>3791</v>
      </c>
      <c r="AL34" s="352">
        <v>3740</v>
      </c>
      <c r="AM34" s="352">
        <v>3603</v>
      </c>
      <c r="AN34" s="352">
        <v>3657</v>
      </c>
      <c r="AO34" s="352">
        <v>3391</v>
      </c>
      <c r="AP34" s="352">
        <v>3708</v>
      </c>
      <c r="AQ34" s="352">
        <v>3661</v>
      </c>
      <c r="AR34" s="352">
        <v>3920</v>
      </c>
      <c r="AS34" s="352">
        <v>3709</v>
      </c>
      <c r="AT34" s="352">
        <v>4007</v>
      </c>
      <c r="AU34" s="352">
        <v>3927</v>
      </c>
      <c r="AV34" s="352">
        <v>3493</v>
      </c>
      <c r="AW34" s="352">
        <v>3852</v>
      </c>
      <c r="AX34" s="352">
        <v>3713</v>
      </c>
      <c r="AY34" s="352">
        <v>1239</v>
      </c>
      <c r="AZ34" s="352">
        <v>5314</v>
      </c>
      <c r="BA34" s="352">
        <v>823</v>
      </c>
      <c r="BB34" s="352">
        <v>1190</v>
      </c>
      <c r="BC34" s="352">
        <v>1223</v>
      </c>
      <c r="BD34" s="352">
        <v>1207</v>
      </c>
      <c r="BE34" s="352">
        <v>1169</v>
      </c>
      <c r="BF34" s="352">
        <v>920</v>
      </c>
      <c r="BG34" s="352">
        <v>888</v>
      </c>
      <c r="BH34" s="352">
        <v>822</v>
      </c>
      <c r="BI34" s="352">
        <v>846</v>
      </c>
      <c r="BJ34" s="352">
        <v>849</v>
      </c>
      <c r="BK34" s="352">
        <v>831</v>
      </c>
      <c r="BL34" s="352">
        <v>824</v>
      </c>
      <c r="BM34" s="352">
        <v>797</v>
      </c>
      <c r="BN34" s="352">
        <v>854</v>
      </c>
      <c r="BO34" s="352">
        <v>842</v>
      </c>
      <c r="BP34" s="352">
        <v>835</v>
      </c>
      <c r="BQ34" s="352">
        <v>880</v>
      </c>
      <c r="BR34" s="352">
        <v>871</v>
      </c>
      <c r="BS34" s="352">
        <v>921</v>
      </c>
      <c r="BT34" s="352">
        <v>932</v>
      </c>
      <c r="BU34" s="352">
        <v>994</v>
      </c>
      <c r="BV34" s="352">
        <v>1018</v>
      </c>
      <c r="BW34" s="352">
        <v>1035</v>
      </c>
      <c r="BX34" s="352">
        <v>1046</v>
      </c>
      <c r="BY34" s="352">
        <v>1171</v>
      </c>
      <c r="BZ34" s="352">
        <v>1239</v>
      </c>
      <c r="CA34" s="352">
        <v>1229</v>
      </c>
      <c r="CB34" s="352">
        <v>1231</v>
      </c>
      <c r="CC34" s="352">
        <v>1185</v>
      </c>
      <c r="CD34" s="352">
        <v>1259</v>
      </c>
      <c r="CE34" s="352">
        <v>1231</v>
      </c>
      <c r="CF34" s="352">
        <v>1166</v>
      </c>
      <c r="CG34" s="352">
        <v>880</v>
      </c>
      <c r="CH34" s="352">
        <v>849</v>
      </c>
      <c r="CI34" s="352">
        <v>832</v>
      </c>
      <c r="CJ34" s="352">
        <v>858</v>
      </c>
      <c r="CK34" s="352">
        <v>689</v>
      </c>
      <c r="CL34" s="352">
        <v>777</v>
      </c>
      <c r="CM34" s="352">
        <v>666</v>
      </c>
      <c r="CN34" s="352">
        <v>760</v>
      </c>
      <c r="CO34" s="352">
        <v>776</v>
      </c>
      <c r="CP34" s="352">
        <v>786</v>
      </c>
      <c r="CQ34" s="352">
        <v>800</v>
      </c>
      <c r="CR34" s="352">
        <v>789</v>
      </c>
      <c r="CS34" s="352">
        <v>820</v>
      </c>
      <c r="CT34" s="352">
        <v>790</v>
      </c>
      <c r="CU34" s="352">
        <v>780</v>
      </c>
      <c r="CV34" s="352">
        <v>862</v>
      </c>
      <c r="CW34" s="352">
        <v>824</v>
      </c>
      <c r="CX34" s="352">
        <v>963</v>
      </c>
      <c r="CY34" s="352">
        <v>1008</v>
      </c>
      <c r="CZ34" s="352">
        <v>1008</v>
      </c>
      <c r="DA34" s="352">
        <v>885</v>
      </c>
      <c r="DB34" s="352">
        <v>1010</v>
      </c>
      <c r="DC34" s="352">
        <v>995</v>
      </c>
      <c r="DD34" s="352">
        <v>993</v>
      </c>
      <c r="DE34" s="352">
        <v>998</v>
      </c>
      <c r="DF34" s="352">
        <v>995</v>
      </c>
      <c r="DG34" s="352">
        <v>1002</v>
      </c>
      <c r="DH34" s="352">
        <v>1005</v>
      </c>
      <c r="DI34" s="352">
        <v>910</v>
      </c>
      <c r="DJ34" s="352">
        <v>1029</v>
      </c>
      <c r="DK34" s="352">
        <v>1008</v>
      </c>
      <c r="DL34" s="352">
        <v>1058</v>
      </c>
      <c r="DM34" s="352">
        <v>926</v>
      </c>
      <c r="DN34" s="352">
        <v>1057</v>
      </c>
      <c r="DO34" s="352">
        <v>1035</v>
      </c>
      <c r="DP34" s="352">
        <v>976</v>
      </c>
      <c r="DQ34" s="352">
        <v>1058</v>
      </c>
      <c r="DR34" s="352">
        <v>988</v>
      </c>
      <c r="DS34" s="352">
        <v>1049</v>
      </c>
      <c r="DT34" s="352">
        <v>1900</v>
      </c>
      <c r="DU34" s="352">
        <v>1852</v>
      </c>
      <c r="DV34" s="352">
        <v>1914</v>
      </c>
      <c r="DW34" s="352">
        <v>1990</v>
      </c>
      <c r="DX34" s="352">
        <v>1997</v>
      </c>
      <c r="DY34" s="352">
        <v>1995</v>
      </c>
      <c r="DZ34" s="352">
        <v>1971</v>
      </c>
      <c r="EA34" s="352">
        <v>2056</v>
      </c>
      <c r="EB34" s="352">
        <v>2007</v>
      </c>
      <c r="EC34" s="352">
        <v>2032</v>
      </c>
      <c r="ED34" s="352">
        <v>2076</v>
      </c>
      <c r="EE34" s="352">
        <v>2074</v>
      </c>
      <c r="EF34" s="352">
        <v>2121</v>
      </c>
      <c r="EG34" s="352">
        <v>1958</v>
      </c>
      <c r="EH34" s="352">
        <v>2110</v>
      </c>
      <c r="EI34" s="352">
        <v>2031</v>
      </c>
      <c r="EJ34" s="352">
        <v>2080</v>
      </c>
      <c r="EK34" s="352">
        <v>2061</v>
      </c>
      <c r="EL34" s="352">
        <v>2060</v>
      </c>
      <c r="EM34" s="352">
        <v>2035</v>
      </c>
      <c r="EN34" s="352">
        <v>2048</v>
      </c>
      <c r="EO34" s="352">
        <v>2011</v>
      </c>
      <c r="EP34" s="352">
        <v>2121</v>
      </c>
      <c r="EQ34" s="352">
        <v>2152</v>
      </c>
      <c r="ER34" s="352">
        <v>2178</v>
      </c>
      <c r="ES34" s="352">
        <v>1186</v>
      </c>
      <c r="ET34" s="352">
        <v>2050</v>
      </c>
      <c r="EU34" s="352">
        <v>2168</v>
      </c>
      <c r="EV34" s="352">
        <v>2109</v>
      </c>
      <c r="EW34" s="352">
        <v>2083</v>
      </c>
      <c r="EX34" s="352">
        <v>2080</v>
      </c>
      <c r="EY34" s="352">
        <v>2137</v>
      </c>
      <c r="EZ34" s="352">
        <v>2146</v>
      </c>
      <c r="FA34" s="352">
        <v>2138</v>
      </c>
      <c r="FB34" s="352">
        <v>2246</v>
      </c>
      <c r="FC34" s="352">
        <v>2267</v>
      </c>
      <c r="FD34" s="352">
        <v>2291</v>
      </c>
      <c r="FE34" s="352">
        <v>2214</v>
      </c>
      <c r="FF34" s="352">
        <v>2283</v>
      </c>
      <c r="FG34" s="352">
        <v>2170</v>
      </c>
      <c r="FH34" s="352">
        <v>1297</v>
      </c>
      <c r="FI34" s="352">
        <v>1278</v>
      </c>
      <c r="FJ34" s="352">
        <v>1424</v>
      </c>
      <c r="FK34" s="352">
        <v>1349</v>
      </c>
      <c r="FL34" s="352">
        <v>1319</v>
      </c>
      <c r="FM34" s="352">
        <v>1380</v>
      </c>
      <c r="FN34" s="352">
        <v>1465</v>
      </c>
      <c r="FO34" s="352">
        <v>1436</v>
      </c>
      <c r="FP34" s="352">
        <v>1466</v>
      </c>
      <c r="FQ34" s="352">
        <v>1303</v>
      </c>
      <c r="FR34" s="352">
        <v>1470</v>
      </c>
      <c r="FS34" s="352">
        <v>1473</v>
      </c>
      <c r="FT34" s="352">
        <v>1498</v>
      </c>
      <c r="FU34" s="352">
        <v>1350</v>
      </c>
      <c r="FV34" s="352">
        <v>1473</v>
      </c>
      <c r="FW34" s="352">
        <v>1405</v>
      </c>
      <c r="FX34" s="352">
        <v>1388</v>
      </c>
      <c r="FY34" s="352">
        <v>1452</v>
      </c>
      <c r="FZ34" s="352">
        <v>1517</v>
      </c>
      <c r="GA34" s="352">
        <v>1543</v>
      </c>
      <c r="GB34" s="352">
        <v>1559</v>
      </c>
      <c r="GC34" s="352">
        <v>1417</v>
      </c>
      <c r="GD34" s="352">
        <v>1583</v>
      </c>
      <c r="GE34" s="352">
        <v>1650</v>
      </c>
      <c r="GF34" s="352">
        <v>1679</v>
      </c>
      <c r="GG34" s="352">
        <v>1651</v>
      </c>
      <c r="GH34" s="352">
        <v>1695</v>
      </c>
      <c r="GI34" s="352">
        <v>1680</v>
      </c>
      <c r="GJ34" s="352">
        <v>1702</v>
      </c>
      <c r="GK34" s="352">
        <v>1775</v>
      </c>
      <c r="GL34" s="352">
        <v>1757</v>
      </c>
      <c r="GM34" s="352">
        <v>1770</v>
      </c>
      <c r="GN34" s="352">
        <v>1745</v>
      </c>
      <c r="GO34" s="352">
        <v>2392</v>
      </c>
      <c r="GP34" s="352">
        <v>2615</v>
      </c>
      <c r="GQ34" s="352">
        <v>2609</v>
      </c>
      <c r="GR34" s="352">
        <v>2342</v>
      </c>
      <c r="GS34" s="352">
        <v>2462</v>
      </c>
      <c r="GT34" s="352">
        <v>2520</v>
      </c>
      <c r="GU34" s="352">
        <v>2477</v>
      </c>
      <c r="GV34" s="352">
        <v>2515</v>
      </c>
      <c r="GW34" s="352">
        <v>2472</v>
      </c>
      <c r="GX34" s="352">
        <v>2522</v>
      </c>
      <c r="GY34" s="352">
        <v>2583</v>
      </c>
      <c r="GZ34" s="352">
        <v>2574</v>
      </c>
      <c r="HA34" s="352">
        <v>2499</v>
      </c>
      <c r="HB34" s="352">
        <v>2558</v>
      </c>
      <c r="HC34" s="352">
        <v>2556</v>
      </c>
      <c r="HD34" s="352">
        <v>2570</v>
      </c>
      <c r="HE34" s="352">
        <v>1567</v>
      </c>
      <c r="HF34" s="352">
        <v>2558</v>
      </c>
      <c r="HG34" s="352">
        <v>2537</v>
      </c>
      <c r="HH34" s="352">
        <v>2527</v>
      </c>
      <c r="HI34" s="352">
        <v>2524</v>
      </c>
      <c r="HJ34" s="352">
        <v>2594</v>
      </c>
      <c r="HK34" s="352">
        <v>2963</v>
      </c>
      <c r="HL34" s="352">
        <v>2641</v>
      </c>
      <c r="HM34" s="352">
        <v>2040</v>
      </c>
      <c r="HN34" s="352">
        <v>2955</v>
      </c>
      <c r="HO34" s="498">
        <v>2587</v>
      </c>
      <c r="HP34" s="268"/>
    </row>
    <row r="35" spans="1:226" s="10" customFormat="1" ht="12.75" customHeight="1" x14ac:dyDescent="0.25">
      <c r="A35" s="341" t="s">
        <v>549</v>
      </c>
      <c r="B35" s="341" t="s">
        <v>549</v>
      </c>
      <c r="C35" s="352">
        <v>0</v>
      </c>
      <c r="D35" s="352">
        <v>0</v>
      </c>
      <c r="E35" s="352">
        <v>0</v>
      </c>
      <c r="F35" s="352">
        <v>0</v>
      </c>
      <c r="G35" s="352">
        <v>0</v>
      </c>
      <c r="H35" s="352">
        <v>0</v>
      </c>
      <c r="I35" s="352">
        <v>0</v>
      </c>
      <c r="J35" s="352">
        <v>0</v>
      </c>
      <c r="K35" s="352">
        <v>0</v>
      </c>
      <c r="L35" s="352">
        <v>0</v>
      </c>
      <c r="M35" s="352">
        <v>0</v>
      </c>
      <c r="N35" s="352">
        <v>0</v>
      </c>
      <c r="O35" s="352">
        <v>0</v>
      </c>
      <c r="P35" s="352">
        <v>0</v>
      </c>
      <c r="Q35" s="352">
        <v>0</v>
      </c>
      <c r="R35" s="352">
        <v>0</v>
      </c>
      <c r="S35" s="352">
        <v>0</v>
      </c>
      <c r="T35" s="353">
        <v>0</v>
      </c>
      <c r="U35" s="352">
        <v>0</v>
      </c>
      <c r="V35" s="352">
        <v>0</v>
      </c>
      <c r="W35" s="353">
        <v>0</v>
      </c>
      <c r="X35" s="353">
        <v>0</v>
      </c>
      <c r="Y35" s="352">
        <v>0</v>
      </c>
      <c r="Z35" s="352">
        <v>0</v>
      </c>
      <c r="AA35" s="352">
        <v>20</v>
      </c>
      <c r="AB35" s="352">
        <v>65</v>
      </c>
      <c r="AC35" s="352">
        <v>90</v>
      </c>
      <c r="AD35" s="352">
        <v>115</v>
      </c>
      <c r="AE35" s="352">
        <v>163</v>
      </c>
      <c r="AF35" s="352">
        <v>213</v>
      </c>
      <c r="AG35" s="352">
        <v>172</v>
      </c>
      <c r="AH35" s="352">
        <v>378</v>
      </c>
      <c r="AI35" s="352">
        <v>381</v>
      </c>
      <c r="AJ35" s="352">
        <v>601</v>
      </c>
      <c r="AK35" s="352">
        <v>638</v>
      </c>
      <c r="AL35" s="352">
        <v>673</v>
      </c>
      <c r="AM35" s="352">
        <v>725</v>
      </c>
      <c r="AN35" s="352">
        <v>763</v>
      </c>
      <c r="AO35" s="352">
        <v>521</v>
      </c>
      <c r="AP35" s="352">
        <v>805</v>
      </c>
      <c r="AQ35" s="352">
        <v>840</v>
      </c>
      <c r="AR35" s="352">
        <v>871</v>
      </c>
      <c r="AS35" s="352">
        <v>888</v>
      </c>
      <c r="AT35" s="352">
        <v>995</v>
      </c>
      <c r="AU35" s="352">
        <v>1067</v>
      </c>
      <c r="AV35" s="352">
        <v>1114</v>
      </c>
      <c r="AW35" s="352">
        <v>1153</v>
      </c>
      <c r="AX35" s="352">
        <v>1228</v>
      </c>
      <c r="AY35" s="352">
        <v>1376</v>
      </c>
      <c r="AZ35" s="352">
        <v>1527</v>
      </c>
      <c r="BA35" s="352">
        <v>1030</v>
      </c>
      <c r="BB35" s="352">
        <v>1497</v>
      </c>
      <c r="BC35" s="352">
        <v>1643</v>
      </c>
      <c r="BD35" s="352">
        <v>1700</v>
      </c>
      <c r="BE35" s="352">
        <v>1774</v>
      </c>
      <c r="BF35" s="352">
        <v>1919</v>
      </c>
      <c r="BG35" s="352">
        <v>1898</v>
      </c>
      <c r="BH35" s="352">
        <v>2011</v>
      </c>
      <c r="BI35" s="352">
        <v>2093</v>
      </c>
      <c r="BJ35" s="352">
        <v>2174</v>
      </c>
      <c r="BK35" s="352">
        <v>2253</v>
      </c>
      <c r="BL35" s="352">
        <v>2329</v>
      </c>
      <c r="BM35" s="352">
        <v>1710</v>
      </c>
      <c r="BN35" s="352">
        <v>2329</v>
      </c>
      <c r="BO35" s="352">
        <v>2369</v>
      </c>
      <c r="BP35" s="352">
        <v>2437</v>
      </c>
      <c r="BQ35" s="352">
        <v>2472</v>
      </c>
      <c r="BR35" s="352">
        <v>2467</v>
      </c>
      <c r="BS35" s="352">
        <v>2501</v>
      </c>
      <c r="BT35" s="352">
        <v>2525</v>
      </c>
      <c r="BU35" s="352">
        <v>2463</v>
      </c>
      <c r="BV35" s="352">
        <v>2640</v>
      </c>
      <c r="BW35" s="352">
        <v>2639</v>
      </c>
      <c r="BX35" s="352">
        <v>2714</v>
      </c>
      <c r="BY35" s="352">
        <v>2041</v>
      </c>
      <c r="BZ35" s="352">
        <v>2742</v>
      </c>
      <c r="CA35" s="352">
        <v>2724</v>
      </c>
      <c r="CB35" s="352">
        <v>2776</v>
      </c>
      <c r="CC35" s="352">
        <v>2738</v>
      </c>
      <c r="CD35" s="352">
        <v>2618</v>
      </c>
      <c r="CE35" s="352">
        <v>2691</v>
      </c>
      <c r="CF35" s="352">
        <v>2651</v>
      </c>
      <c r="CG35" s="352">
        <v>2617</v>
      </c>
      <c r="CH35" s="352">
        <v>2631</v>
      </c>
      <c r="CI35" s="352">
        <v>2553</v>
      </c>
      <c r="CJ35" s="352">
        <v>3197</v>
      </c>
      <c r="CK35" s="352">
        <v>2467</v>
      </c>
      <c r="CL35" s="352">
        <v>1921</v>
      </c>
      <c r="CM35" s="352">
        <v>1420</v>
      </c>
      <c r="CN35" s="352">
        <v>2087</v>
      </c>
      <c r="CO35" s="352">
        <v>2107</v>
      </c>
      <c r="CP35" s="352">
        <v>2062</v>
      </c>
      <c r="CQ35" s="352">
        <v>2106</v>
      </c>
      <c r="CR35" s="352">
        <v>2122</v>
      </c>
      <c r="CS35" s="352">
        <v>2102</v>
      </c>
      <c r="CT35" s="352">
        <v>2154</v>
      </c>
      <c r="CU35" s="352">
        <v>2125</v>
      </c>
      <c r="CV35" s="352">
        <v>2211</v>
      </c>
      <c r="CW35" s="352">
        <v>1582</v>
      </c>
      <c r="CX35" s="352">
        <v>2235</v>
      </c>
      <c r="CY35" s="352">
        <v>2253</v>
      </c>
      <c r="CZ35" s="352">
        <v>2316</v>
      </c>
      <c r="DA35" s="352">
        <v>2323</v>
      </c>
      <c r="DB35" s="352">
        <v>2298</v>
      </c>
      <c r="DC35" s="352">
        <v>2300</v>
      </c>
      <c r="DD35" s="352">
        <v>2331</v>
      </c>
      <c r="DE35" s="352">
        <v>3195</v>
      </c>
      <c r="DF35" s="352">
        <v>3252</v>
      </c>
      <c r="DG35" s="352">
        <v>3184</v>
      </c>
      <c r="DH35" s="352">
        <v>3302</v>
      </c>
      <c r="DI35" s="352">
        <v>2591</v>
      </c>
      <c r="DJ35" s="352">
        <v>3205</v>
      </c>
      <c r="DK35" s="352">
        <v>3172</v>
      </c>
      <c r="DL35" s="352">
        <v>3281</v>
      </c>
      <c r="DM35" s="352">
        <v>3265</v>
      </c>
      <c r="DN35" s="352">
        <v>3203</v>
      </c>
      <c r="DO35" s="352">
        <v>3178</v>
      </c>
      <c r="DP35" s="352">
        <v>4018</v>
      </c>
      <c r="DQ35" s="352">
        <v>4044</v>
      </c>
      <c r="DR35" s="352">
        <v>3186</v>
      </c>
      <c r="DS35" s="352">
        <v>4042</v>
      </c>
      <c r="DT35" s="352">
        <v>4090</v>
      </c>
      <c r="DU35" s="352">
        <v>3983</v>
      </c>
      <c r="DV35" s="352">
        <v>4106</v>
      </c>
      <c r="DW35" s="352">
        <v>4147</v>
      </c>
      <c r="DX35" s="352">
        <v>4109</v>
      </c>
      <c r="DY35" s="352">
        <v>4159</v>
      </c>
      <c r="DZ35" s="352">
        <v>3964</v>
      </c>
      <c r="EA35" s="352">
        <v>4124</v>
      </c>
      <c r="EB35" s="352">
        <v>4141</v>
      </c>
      <c r="EC35" s="352">
        <v>4147</v>
      </c>
      <c r="ED35" s="352">
        <v>4161</v>
      </c>
      <c r="EE35" s="352">
        <v>4220</v>
      </c>
      <c r="EF35" s="352">
        <v>4282</v>
      </c>
      <c r="EG35" s="352">
        <v>4235</v>
      </c>
      <c r="EH35" s="352">
        <v>4308</v>
      </c>
      <c r="EI35" s="352">
        <v>4396</v>
      </c>
      <c r="EJ35" s="352">
        <v>4338</v>
      </c>
      <c r="EK35" s="352">
        <v>3518</v>
      </c>
      <c r="EL35" s="352">
        <v>4951</v>
      </c>
      <c r="EM35" s="352">
        <v>4953</v>
      </c>
      <c r="EN35" s="352">
        <v>4992</v>
      </c>
      <c r="EO35" s="352">
        <v>4387</v>
      </c>
      <c r="EP35" s="352">
        <v>5675</v>
      </c>
      <c r="EQ35" s="352">
        <v>5633</v>
      </c>
      <c r="ER35" s="352">
        <v>5754</v>
      </c>
      <c r="ES35" s="352">
        <v>5000</v>
      </c>
      <c r="ET35" s="352">
        <v>5846</v>
      </c>
      <c r="EU35" s="352">
        <v>6016</v>
      </c>
      <c r="EV35" s="352">
        <v>4855</v>
      </c>
      <c r="EW35" s="352">
        <v>6376</v>
      </c>
      <c r="EX35" s="352">
        <v>5723</v>
      </c>
      <c r="EY35" s="352">
        <v>5928</v>
      </c>
      <c r="EZ35" s="352">
        <v>6495</v>
      </c>
      <c r="FA35" s="352">
        <v>6013</v>
      </c>
      <c r="FB35" s="352">
        <v>6673</v>
      </c>
      <c r="FC35" s="352">
        <v>6593</v>
      </c>
      <c r="FD35" s="352">
        <v>6248</v>
      </c>
      <c r="FE35" s="352">
        <v>6517</v>
      </c>
      <c r="FF35" s="352">
        <v>6605</v>
      </c>
      <c r="FG35" s="352">
        <v>6562</v>
      </c>
      <c r="FH35" s="352">
        <v>6456</v>
      </c>
      <c r="FI35" s="352">
        <v>6334</v>
      </c>
      <c r="FJ35" s="352">
        <v>6704</v>
      </c>
      <c r="FK35" s="352">
        <v>6645</v>
      </c>
      <c r="FL35" s="352">
        <v>6825</v>
      </c>
      <c r="FM35" s="352">
        <v>6761</v>
      </c>
      <c r="FN35" s="352">
        <v>6794</v>
      </c>
      <c r="FO35" s="352">
        <v>6818</v>
      </c>
      <c r="FP35" s="352">
        <v>6844</v>
      </c>
      <c r="FQ35" s="352">
        <v>6655</v>
      </c>
      <c r="FR35" s="352">
        <v>6818</v>
      </c>
      <c r="FS35" s="352">
        <v>6955</v>
      </c>
      <c r="FT35" s="352">
        <v>6985</v>
      </c>
      <c r="FU35" s="352">
        <v>6412</v>
      </c>
      <c r="FV35" s="352">
        <v>7050</v>
      </c>
      <c r="FW35" s="352">
        <v>7074</v>
      </c>
      <c r="FX35" s="352">
        <v>6660</v>
      </c>
      <c r="FY35" s="352">
        <v>6734</v>
      </c>
      <c r="FZ35" s="352">
        <v>6775</v>
      </c>
      <c r="GA35" s="352">
        <v>6868</v>
      </c>
      <c r="GB35" s="352">
        <v>6866</v>
      </c>
      <c r="GC35" s="352">
        <v>6210</v>
      </c>
      <c r="GD35" s="352">
        <v>6874</v>
      </c>
      <c r="GE35" s="352">
        <v>6969</v>
      </c>
      <c r="GF35" s="352">
        <v>7104</v>
      </c>
      <c r="GG35" s="352">
        <v>6010</v>
      </c>
      <c r="GH35" s="352">
        <v>6558</v>
      </c>
      <c r="GI35" s="352">
        <v>6486</v>
      </c>
      <c r="GJ35" s="352">
        <v>6543</v>
      </c>
      <c r="GK35" s="352">
        <v>6531</v>
      </c>
      <c r="GL35" s="352">
        <v>5990</v>
      </c>
      <c r="GM35" s="352">
        <v>6526</v>
      </c>
      <c r="GN35" s="352">
        <v>5743</v>
      </c>
      <c r="GO35" s="352">
        <v>6431</v>
      </c>
      <c r="GP35" s="352">
        <v>6081</v>
      </c>
      <c r="GQ35" s="352">
        <v>6855</v>
      </c>
      <c r="GR35" s="352">
        <v>6696</v>
      </c>
      <c r="GS35" s="352">
        <v>6697</v>
      </c>
      <c r="GT35" s="352">
        <v>6794</v>
      </c>
      <c r="GU35" s="352">
        <v>6255</v>
      </c>
      <c r="GV35" s="352">
        <v>6884</v>
      </c>
      <c r="GW35" s="352">
        <v>6341</v>
      </c>
      <c r="GX35" s="352">
        <v>6485</v>
      </c>
      <c r="GY35" s="352">
        <v>6559</v>
      </c>
      <c r="GZ35" s="352">
        <v>7186</v>
      </c>
      <c r="HA35" s="352">
        <v>7246</v>
      </c>
      <c r="HB35" s="352">
        <v>6803</v>
      </c>
      <c r="HC35" s="352">
        <v>7802</v>
      </c>
      <c r="HD35" s="352">
        <v>7693</v>
      </c>
      <c r="HE35" s="352">
        <v>7530</v>
      </c>
      <c r="HF35" s="352">
        <v>7672</v>
      </c>
      <c r="HG35" s="352">
        <v>7839</v>
      </c>
      <c r="HH35" s="352">
        <v>7827</v>
      </c>
      <c r="HI35" s="352">
        <v>7853</v>
      </c>
      <c r="HJ35" s="352">
        <v>7906</v>
      </c>
      <c r="HK35" s="352">
        <v>7321</v>
      </c>
      <c r="HL35" s="352">
        <v>7971</v>
      </c>
      <c r="HM35" s="352">
        <v>7070</v>
      </c>
      <c r="HN35" s="352">
        <v>5887</v>
      </c>
      <c r="HO35" s="498">
        <v>7536</v>
      </c>
      <c r="HR35" s="519"/>
    </row>
    <row r="36" spans="1:226" s="10" customFormat="1" ht="12.75" customHeight="1" x14ac:dyDescent="0.25">
      <c r="A36" s="341" t="s">
        <v>601</v>
      </c>
      <c r="B36" s="341" t="s">
        <v>601</v>
      </c>
      <c r="C36" s="352">
        <v>0</v>
      </c>
      <c r="D36" s="352">
        <v>0</v>
      </c>
      <c r="E36" s="352">
        <v>0</v>
      </c>
      <c r="F36" s="352">
        <v>0</v>
      </c>
      <c r="G36" s="352">
        <v>0</v>
      </c>
      <c r="H36" s="352">
        <v>0</v>
      </c>
      <c r="I36" s="352">
        <v>0</v>
      </c>
      <c r="J36" s="352">
        <v>0</v>
      </c>
      <c r="K36" s="352">
        <v>0</v>
      </c>
      <c r="L36" s="352">
        <v>0</v>
      </c>
      <c r="M36" s="352">
        <v>0</v>
      </c>
      <c r="N36" s="352">
        <v>0</v>
      </c>
      <c r="O36" s="352">
        <v>0</v>
      </c>
      <c r="P36" s="352">
        <v>0</v>
      </c>
      <c r="Q36" s="352">
        <v>0</v>
      </c>
      <c r="R36" s="352">
        <v>0</v>
      </c>
      <c r="S36" s="352">
        <v>0</v>
      </c>
      <c r="T36" s="352">
        <v>0</v>
      </c>
      <c r="U36" s="352">
        <v>0</v>
      </c>
      <c r="V36" s="352">
        <v>0</v>
      </c>
      <c r="W36" s="352">
        <v>0</v>
      </c>
      <c r="X36" s="352">
        <v>0</v>
      </c>
      <c r="Y36" s="352">
        <v>0</v>
      </c>
      <c r="Z36" s="352">
        <v>0</v>
      </c>
      <c r="AA36" s="352">
        <v>0</v>
      </c>
      <c r="AB36" s="352">
        <v>0</v>
      </c>
      <c r="AC36" s="352">
        <v>0</v>
      </c>
      <c r="AD36" s="352">
        <v>0</v>
      </c>
      <c r="AE36" s="352">
        <v>0</v>
      </c>
      <c r="AF36" s="352">
        <v>0</v>
      </c>
      <c r="AG36" s="352">
        <v>0</v>
      </c>
      <c r="AH36" s="352">
        <v>0</v>
      </c>
      <c r="AI36" s="352">
        <v>0</v>
      </c>
      <c r="AJ36" s="352">
        <v>0</v>
      </c>
      <c r="AK36" s="352">
        <v>0</v>
      </c>
      <c r="AL36" s="352">
        <v>0</v>
      </c>
      <c r="AM36" s="352">
        <v>0</v>
      </c>
      <c r="AN36" s="352">
        <v>0</v>
      </c>
      <c r="AO36" s="352">
        <v>0</v>
      </c>
      <c r="AP36" s="352">
        <v>0</v>
      </c>
      <c r="AQ36" s="352">
        <v>0</v>
      </c>
      <c r="AR36" s="352">
        <v>0</v>
      </c>
      <c r="AS36" s="352">
        <v>0</v>
      </c>
      <c r="AT36" s="352">
        <v>0</v>
      </c>
      <c r="AU36" s="352">
        <v>0</v>
      </c>
      <c r="AV36" s="352">
        <v>0</v>
      </c>
      <c r="AW36" s="352">
        <v>0</v>
      </c>
      <c r="AX36" s="352">
        <v>0</v>
      </c>
      <c r="AY36" s="352">
        <v>0</v>
      </c>
      <c r="AZ36" s="352">
        <v>0</v>
      </c>
      <c r="BA36" s="352">
        <v>0</v>
      </c>
      <c r="BB36" s="352">
        <v>0</v>
      </c>
      <c r="BC36" s="352">
        <v>0</v>
      </c>
      <c r="BD36" s="352">
        <v>0</v>
      </c>
      <c r="BE36" s="352">
        <v>0</v>
      </c>
      <c r="BF36" s="352">
        <v>0</v>
      </c>
      <c r="BG36" s="352">
        <v>0</v>
      </c>
      <c r="BH36" s="352">
        <v>0</v>
      </c>
      <c r="BI36" s="352">
        <v>0</v>
      </c>
      <c r="BJ36" s="352">
        <v>0</v>
      </c>
      <c r="BK36" s="352">
        <v>0</v>
      </c>
      <c r="BL36" s="352">
        <v>0</v>
      </c>
      <c r="BM36" s="352">
        <v>0</v>
      </c>
      <c r="BN36" s="352">
        <v>0</v>
      </c>
      <c r="BO36" s="352">
        <v>0</v>
      </c>
      <c r="BP36" s="352">
        <v>0</v>
      </c>
      <c r="BQ36" s="352">
        <v>0</v>
      </c>
      <c r="BR36" s="352">
        <v>0</v>
      </c>
      <c r="BS36" s="352">
        <v>0</v>
      </c>
      <c r="BT36" s="352">
        <v>0</v>
      </c>
      <c r="BU36" s="352">
        <v>0</v>
      </c>
      <c r="BV36" s="352">
        <v>0</v>
      </c>
      <c r="BW36" s="352">
        <v>0</v>
      </c>
      <c r="BX36" s="352">
        <v>0</v>
      </c>
      <c r="BY36" s="352">
        <v>0</v>
      </c>
      <c r="BZ36" s="352">
        <v>0</v>
      </c>
      <c r="CA36" s="352">
        <v>0</v>
      </c>
      <c r="CB36" s="352">
        <v>0</v>
      </c>
      <c r="CC36" s="352">
        <v>0</v>
      </c>
      <c r="CD36" s="352">
        <v>0</v>
      </c>
      <c r="CE36" s="352">
        <v>0</v>
      </c>
      <c r="CF36" s="352">
        <v>0</v>
      </c>
      <c r="CG36" s="352">
        <v>0</v>
      </c>
      <c r="CH36" s="352">
        <v>0</v>
      </c>
      <c r="CI36" s="352">
        <v>0</v>
      </c>
      <c r="CJ36" s="352">
        <v>0</v>
      </c>
      <c r="CK36" s="352">
        <v>0</v>
      </c>
      <c r="CL36" s="352">
        <v>0</v>
      </c>
      <c r="CM36" s="352">
        <v>0</v>
      </c>
      <c r="CN36" s="352">
        <v>0</v>
      </c>
      <c r="CO36" s="352">
        <v>0</v>
      </c>
      <c r="CP36" s="352">
        <v>0</v>
      </c>
      <c r="CQ36" s="352">
        <v>0</v>
      </c>
      <c r="CR36" s="352">
        <v>0</v>
      </c>
      <c r="CS36" s="352">
        <v>0</v>
      </c>
      <c r="CT36" s="352">
        <v>0</v>
      </c>
      <c r="CU36" s="352">
        <v>0</v>
      </c>
      <c r="CV36" s="352">
        <v>0</v>
      </c>
      <c r="CW36" s="352">
        <v>0</v>
      </c>
      <c r="CX36" s="352">
        <v>0</v>
      </c>
      <c r="CY36" s="352">
        <v>0</v>
      </c>
      <c r="CZ36" s="352">
        <v>0</v>
      </c>
      <c r="DA36" s="352">
        <v>0</v>
      </c>
      <c r="DB36" s="352">
        <v>0</v>
      </c>
      <c r="DC36" s="352">
        <v>11</v>
      </c>
      <c r="DD36" s="352">
        <v>22</v>
      </c>
      <c r="DE36" s="352">
        <v>31</v>
      </c>
      <c r="DF36" s="352">
        <v>44</v>
      </c>
      <c r="DG36" s="352">
        <v>89</v>
      </c>
      <c r="DH36" s="352">
        <v>101</v>
      </c>
      <c r="DI36" s="352">
        <v>149</v>
      </c>
      <c r="DJ36" s="352">
        <v>182</v>
      </c>
      <c r="DK36" s="352">
        <v>265</v>
      </c>
      <c r="DL36" s="352">
        <v>346</v>
      </c>
      <c r="DM36" s="352">
        <v>466</v>
      </c>
      <c r="DN36" s="352">
        <v>521</v>
      </c>
      <c r="DO36" s="352">
        <v>546</v>
      </c>
      <c r="DP36" s="352">
        <v>569</v>
      </c>
      <c r="DQ36" s="352">
        <v>619</v>
      </c>
      <c r="DR36" s="352">
        <v>642</v>
      </c>
      <c r="DS36" s="352">
        <v>698</v>
      </c>
      <c r="DT36" s="352">
        <v>787</v>
      </c>
      <c r="DU36" s="352">
        <v>802</v>
      </c>
      <c r="DV36" s="352">
        <v>915</v>
      </c>
      <c r="DW36" s="352">
        <v>1008</v>
      </c>
      <c r="DX36" s="352">
        <v>962</v>
      </c>
      <c r="DY36" s="352">
        <v>1114</v>
      </c>
      <c r="DZ36" s="352">
        <v>1147</v>
      </c>
      <c r="EA36" s="352">
        <v>1215</v>
      </c>
      <c r="EB36" s="352">
        <v>1235</v>
      </c>
      <c r="EC36" s="352">
        <v>1209</v>
      </c>
      <c r="ED36" s="352">
        <v>1226</v>
      </c>
      <c r="EE36" s="352">
        <v>1306</v>
      </c>
      <c r="EF36" s="352">
        <v>1260</v>
      </c>
      <c r="EG36" s="352">
        <v>1265</v>
      </c>
      <c r="EH36" s="352">
        <v>1326</v>
      </c>
      <c r="EI36" s="352">
        <v>1379</v>
      </c>
      <c r="EJ36" s="352">
        <v>1351</v>
      </c>
      <c r="EK36" s="352">
        <v>1363</v>
      </c>
      <c r="EL36" s="352">
        <v>1365</v>
      </c>
      <c r="EM36" s="352">
        <v>1413</v>
      </c>
      <c r="EN36" s="352">
        <v>1479</v>
      </c>
      <c r="EO36" s="352">
        <v>1435</v>
      </c>
      <c r="EP36" s="352">
        <v>1589</v>
      </c>
      <c r="EQ36" s="352">
        <v>1670</v>
      </c>
      <c r="ER36" s="352">
        <v>1725</v>
      </c>
      <c r="ES36" s="352">
        <v>1672</v>
      </c>
      <c r="ET36" s="352">
        <v>1767</v>
      </c>
      <c r="EU36" s="352">
        <v>1788</v>
      </c>
      <c r="EV36" s="352">
        <v>1917</v>
      </c>
      <c r="EW36" s="352">
        <v>2021</v>
      </c>
      <c r="EX36" s="352">
        <v>1923</v>
      </c>
      <c r="EY36" s="352">
        <v>2087</v>
      </c>
      <c r="EZ36" s="352">
        <v>2000</v>
      </c>
      <c r="FA36" s="352">
        <v>2117</v>
      </c>
      <c r="FB36" s="352">
        <v>2113</v>
      </c>
      <c r="FC36" s="352">
        <v>2070</v>
      </c>
      <c r="FD36" s="352">
        <v>2202</v>
      </c>
      <c r="FE36" s="352">
        <v>2115</v>
      </c>
      <c r="FF36" s="352">
        <v>2044</v>
      </c>
      <c r="FG36" s="352">
        <v>2073</v>
      </c>
      <c r="FH36" s="352">
        <v>2029</v>
      </c>
      <c r="FI36" s="352">
        <v>2034</v>
      </c>
      <c r="FJ36" s="352">
        <v>2202</v>
      </c>
      <c r="FK36" s="352">
        <v>2107</v>
      </c>
      <c r="FL36" s="352">
        <v>2111</v>
      </c>
      <c r="FM36" s="352">
        <v>2144</v>
      </c>
      <c r="FN36" s="352">
        <v>2124</v>
      </c>
      <c r="FO36" s="352">
        <v>2095</v>
      </c>
      <c r="FP36" s="352">
        <v>2112</v>
      </c>
      <c r="FQ36" s="352">
        <v>1959</v>
      </c>
      <c r="FR36" s="352">
        <v>1958</v>
      </c>
      <c r="FS36" s="352">
        <v>2168</v>
      </c>
      <c r="FT36" s="352">
        <v>2160</v>
      </c>
      <c r="FU36" s="352">
        <v>2336</v>
      </c>
      <c r="FV36" s="352">
        <v>2556</v>
      </c>
      <c r="FW36" s="352">
        <v>2555</v>
      </c>
      <c r="FX36" s="352">
        <v>2557</v>
      </c>
      <c r="FY36" s="352">
        <v>2593</v>
      </c>
      <c r="FZ36" s="352">
        <v>2537</v>
      </c>
      <c r="GA36" s="352">
        <v>2691</v>
      </c>
      <c r="GB36" s="352">
        <v>2724</v>
      </c>
      <c r="GC36" s="352">
        <v>2619</v>
      </c>
      <c r="GD36" s="352">
        <v>2693</v>
      </c>
      <c r="GE36" s="352">
        <v>2732</v>
      </c>
      <c r="GF36" s="352">
        <v>2709</v>
      </c>
      <c r="GG36" s="352">
        <v>2820</v>
      </c>
      <c r="GH36" s="352">
        <v>2778</v>
      </c>
      <c r="GI36" s="352">
        <v>2761</v>
      </c>
      <c r="GJ36" s="352">
        <v>2854</v>
      </c>
      <c r="GK36" s="352">
        <v>2888</v>
      </c>
      <c r="GL36" s="352">
        <v>2875</v>
      </c>
      <c r="GM36" s="352">
        <v>2910</v>
      </c>
      <c r="GN36" s="352">
        <v>3011</v>
      </c>
      <c r="GO36" s="352">
        <v>3412</v>
      </c>
      <c r="GP36" s="352">
        <v>3513</v>
      </c>
      <c r="GQ36" s="352">
        <v>3609</v>
      </c>
      <c r="GR36" s="352">
        <v>3405</v>
      </c>
      <c r="GS36" s="352">
        <v>3572</v>
      </c>
      <c r="GT36" s="352">
        <v>3559</v>
      </c>
      <c r="GU36" s="352">
        <v>3575</v>
      </c>
      <c r="GV36" s="352">
        <v>3587</v>
      </c>
      <c r="GW36" s="352">
        <v>3520</v>
      </c>
      <c r="GX36" s="352">
        <v>3102</v>
      </c>
      <c r="GY36" s="352">
        <v>3737</v>
      </c>
      <c r="GZ36" s="352">
        <v>3709</v>
      </c>
      <c r="HA36" s="352">
        <v>3782</v>
      </c>
      <c r="HB36" s="352">
        <v>3884</v>
      </c>
      <c r="HC36" s="352">
        <v>3850</v>
      </c>
      <c r="HD36" s="352">
        <v>3990</v>
      </c>
      <c r="HE36" s="352">
        <v>3986</v>
      </c>
      <c r="HF36" s="352">
        <v>3832</v>
      </c>
      <c r="HG36" s="352">
        <v>4086</v>
      </c>
      <c r="HH36" s="352">
        <v>4137</v>
      </c>
      <c r="HI36" s="352">
        <v>4106</v>
      </c>
      <c r="HJ36" s="352">
        <v>4239</v>
      </c>
      <c r="HK36" s="352">
        <v>4137</v>
      </c>
      <c r="HL36" s="352">
        <v>4371</v>
      </c>
      <c r="HM36" s="352">
        <v>4355</v>
      </c>
      <c r="HN36" s="352">
        <v>4424</v>
      </c>
      <c r="HO36" s="498">
        <v>4490</v>
      </c>
    </row>
    <row r="37" spans="1:226" s="10" customFormat="1" ht="12.75" hidden="1" customHeight="1" outlineLevel="1" x14ac:dyDescent="0.25">
      <c r="A37" s="342" t="s">
        <v>314</v>
      </c>
      <c r="B37" s="342" t="s">
        <v>314</v>
      </c>
      <c r="C37" s="361">
        <v>0</v>
      </c>
      <c r="D37" s="361">
        <v>0</v>
      </c>
      <c r="E37" s="361">
        <v>0</v>
      </c>
      <c r="F37" s="361">
        <v>0</v>
      </c>
      <c r="G37" s="361">
        <v>0</v>
      </c>
      <c r="H37" s="361">
        <v>0</v>
      </c>
      <c r="I37" s="361">
        <v>0</v>
      </c>
      <c r="J37" s="361">
        <v>0</v>
      </c>
      <c r="K37" s="361">
        <v>0</v>
      </c>
      <c r="L37" s="361">
        <v>0</v>
      </c>
      <c r="M37" s="361">
        <v>0</v>
      </c>
      <c r="N37" s="361">
        <v>0</v>
      </c>
      <c r="O37" s="361">
        <v>0</v>
      </c>
      <c r="P37" s="361">
        <v>0</v>
      </c>
      <c r="Q37" s="361">
        <v>0</v>
      </c>
      <c r="R37" s="361">
        <v>0</v>
      </c>
      <c r="S37" s="361">
        <v>0</v>
      </c>
      <c r="T37" s="362">
        <v>0</v>
      </c>
      <c r="U37" s="361">
        <v>0</v>
      </c>
      <c r="V37" s="361">
        <v>0</v>
      </c>
      <c r="W37" s="362">
        <v>0</v>
      </c>
      <c r="X37" s="362">
        <v>0</v>
      </c>
      <c r="Y37" s="361">
        <v>0</v>
      </c>
      <c r="Z37" s="361">
        <v>0</v>
      </c>
      <c r="AA37" s="361" t="s">
        <v>92</v>
      </c>
      <c r="AB37" s="361">
        <v>54</v>
      </c>
      <c r="AC37" s="361">
        <v>74</v>
      </c>
      <c r="AD37" s="361">
        <v>81</v>
      </c>
      <c r="AE37" s="361">
        <v>112</v>
      </c>
      <c r="AF37" s="361">
        <v>115</v>
      </c>
      <c r="AG37" s="361">
        <v>99</v>
      </c>
      <c r="AH37" s="361">
        <v>192</v>
      </c>
      <c r="AI37" s="361">
        <v>200</v>
      </c>
      <c r="AJ37" s="361">
        <v>419</v>
      </c>
      <c r="AK37" s="361">
        <v>466</v>
      </c>
      <c r="AL37" s="361">
        <v>498</v>
      </c>
      <c r="AM37" s="361">
        <v>533</v>
      </c>
      <c r="AN37" s="361">
        <v>607</v>
      </c>
      <c r="AO37" s="361">
        <v>300</v>
      </c>
      <c r="AP37" s="361">
        <v>621</v>
      </c>
      <c r="AQ37" s="361">
        <v>656</v>
      </c>
      <c r="AR37" s="361">
        <v>698</v>
      </c>
      <c r="AS37" s="361">
        <v>742</v>
      </c>
      <c r="AT37" s="361">
        <v>840</v>
      </c>
      <c r="AU37" s="361">
        <v>925</v>
      </c>
      <c r="AV37" s="361">
        <v>962</v>
      </c>
      <c r="AW37" s="361">
        <v>964</v>
      </c>
      <c r="AX37" s="361">
        <v>1024</v>
      </c>
      <c r="AY37" s="361">
        <v>1157</v>
      </c>
      <c r="AZ37" s="361">
        <v>1322</v>
      </c>
      <c r="BA37" s="361">
        <v>785</v>
      </c>
      <c r="BB37" s="361">
        <v>1282</v>
      </c>
      <c r="BC37" s="361">
        <v>1440</v>
      </c>
      <c r="BD37" s="361">
        <v>1419</v>
      </c>
      <c r="BE37" s="361">
        <v>1507</v>
      </c>
      <c r="BF37" s="361">
        <v>1609</v>
      </c>
      <c r="BG37" s="361">
        <v>1641</v>
      </c>
      <c r="BH37" s="361">
        <v>1760</v>
      </c>
      <c r="BI37" s="361">
        <v>1819</v>
      </c>
      <c r="BJ37" s="361">
        <v>1861</v>
      </c>
      <c r="BK37" s="361">
        <v>1904</v>
      </c>
      <c r="BL37" s="361">
        <v>1945</v>
      </c>
      <c r="BM37" s="361">
        <v>1334</v>
      </c>
      <c r="BN37" s="361">
        <v>1940</v>
      </c>
      <c r="BO37" s="361">
        <v>2009</v>
      </c>
      <c r="BP37" s="361">
        <v>2031</v>
      </c>
      <c r="BQ37" s="361">
        <v>2002</v>
      </c>
      <c r="BR37" s="361">
        <v>1998</v>
      </c>
      <c r="BS37" s="361">
        <v>2035</v>
      </c>
      <c r="BT37" s="361">
        <v>2061</v>
      </c>
      <c r="BU37" s="361">
        <v>1955</v>
      </c>
      <c r="BV37" s="361">
        <v>2046</v>
      </c>
      <c r="BW37" s="361">
        <v>2052</v>
      </c>
      <c r="BX37" s="361">
        <v>2092</v>
      </c>
      <c r="BY37" s="361">
        <v>1397</v>
      </c>
      <c r="BZ37" s="361">
        <v>2090</v>
      </c>
      <c r="CA37" s="361">
        <v>2064</v>
      </c>
      <c r="CB37" s="361">
        <v>2143</v>
      </c>
      <c r="CC37" s="361">
        <v>2088</v>
      </c>
      <c r="CD37" s="361">
        <v>2012</v>
      </c>
      <c r="CE37" s="361">
        <v>2056</v>
      </c>
      <c r="CF37" s="361">
        <v>2028</v>
      </c>
      <c r="CG37" s="361">
        <v>2034</v>
      </c>
      <c r="CH37" s="361">
        <v>2011</v>
      </c>
      <c r="CI37" s="361">
        <v>1928</v>
      </c>
      <c r="CJ37" s="361">
        <v>0</v>
      </c>
      <c r="CK37" s="361">
        <v>0</v>
      </c>
      <c r="CL37" s="361">
        <v>0</v>
      </c>
      <c r="CM37" s="361">
        <v>0</v>
      </c>
      <c r="CN37" s="361">
        <v>0</v>
      </c>
      <c r="CO37" s="361">
        <v>0</v>
      </c>
      <c r="CP37" s="361">
        <v>0</v>
      </c>
      <c r="CQ37" s="361">
        <v>0</v>
      </c>
      <c r="CR37" s="361">
        <v>0</v>
      </c>
      <c r="CS37" s="361">
        <v>0</v>
      </c>
      <c r="CT37" s="361">
        <v>0</v>
      </c>
      <c r="CU37" s="361">
        <v>0</v>
      </c>
      <c r="CV37" s="361">
        <v>0</v>
      </c>
      <c r="CW37" s="361">
        <v>0</v>
      </c>
      <c r="CX37" s="361">
        <v>0</v>
      </c>
      <c r="CY37" s="361">
        <v>0</v>
      </c>
      <c r="CZ37" s="361">
        <v>0</v>
      </c>
      <c r="DA37" s="361">
        <v>0</v>
      </c>
      <c r="DB37" s="361">
        <v>0</v>
      </c>
      <c r="DC37" s="361">
        <v>0</v>
      </c>
      <c r="DD37" s="361">
        <v>0</v>
      </c>
      <c r="DE37" s="361">
        <v>0</v>
      </c>
      <c r="DF37" s="361">
        <v>0</v>
      </c>
      <c r="DG37" s="361">
        <v>0</v>
      </c>
      <c r="DH37" s="361">
        <v>0</v>
      </c>
      <c r="DI37" s="361">
        <v>0</v>
      </c>
      <c r="DJ37" s="361">
        <v>0</v>
      </c>
      <c r="DK37" s="361">
        <v>0</v>
      </c>
      <c r="DL37" s="361">
        <v>0</v>
      </c>
      <c r="DM37" s="361">
        <v>0</v>
      </c>
      <c r="DN37" s="361">
        <v>0</v>
      </c>
      <c r="DO37" s="361">
        <v>0</v>
      </c>
      <c r="DP37" s="361">
        <v>0</v>
      </c>
      <c r="DQ37" s="361">
        <v>0</v>
      </c>
      <c r="DR37" s="361">
        <v>0</v>
      </c>
      <c r="DS37" s="361">
        <v>0</v>
      </c>
      <c r="DT37" s="361">
        <v>0</v>
      </c>
      <c r="DU37" s="361">
        <v>0</v>
      </c>
      <c r="DV37" s="361">
        <v>0</v>
      </c>
      <c r="DW37" s="361">
        <v>0</v>
      </c>
      <c r="DX37" s="361">
        <v>0</v>
      </c>
      <c r="DY37" s="361">
        <v>0</v>
      </c>
      <c r="DZ37" s="361">
        <v>0</v>
      </c>
      <c r="EA37" s="361">
        <v>0</v>
      </c>
      <c r="EB37" s="361">
        <v>0</v>
      </c>
      <c r="EC37" s="361">
        <v>0</v>
      </c>
      <c r="ED37" s="361">
        <v>0</v>
      </c>
      <c r="EE37" s="361">
        <v>0</v>
      </c>
      <c r="EF37" s="361">
        <v>0</v>
      </c>
      <c r="EG37" s="361">
        <v>0</v>
      </c>
      <c r="EH37" s="361">
        <v>0</v>
      </c>
      <c r="EI37" s="361">
        <v>0</v>
      </c>
      <c r="EJ37" s="361">
        <v>0</v>
      </c>
      <c r="EK37" s="361">
        <v>0</v>
      </c>
      <c r="EL37" s="361">
        <v>0</v>
      </c>
      <c r="EM37" s="361">
        <v>0</v>
      </c>
      <c r="EN37" s="361">
        <v>0</v>
      </c>
      <c r="EO37" s="361">
        <v>0</v>
      </c>
      <c r="EP37" s="361">
        <v>0</v>
      </c>
      <c r="EQ37" s="361">
        <v>0</v>
      </c>
      <c r="ER37" s="361">
        <v>0</v>
      </c>
      <c r="ES37" s="361">
        <v>0</v>
      </c>
      <c r="ET37" s="361">
        <v>0</v>
      </c>
      <c r="EU37" s="361">
        <v>0</v>
      </c>
      <c r="EV37" s="361">
        <v>0</v>
      </c>
      <c r="EW37" s="361">
        <v>0</v>
      </c>
      <c r="EX37" s="361">
        <v>0</v>
      </c>
      <c r="EY37" s="361">
        <v>0</v>
      </c>
      <c r="EZ37" s="361">
        <v>0</v>
      </c>
      <c r="FA37" s="361">
        <v>0</v>
      </c>
      <c r="FB37" s="361">
        <v>0</v>
      </c>
      <c r="FC37" s="361">
        <v>0</v>
      </c>
      <c r="FD37" s="361">
        <v>0</v>
      </c>
      <c r="FE37" s="361">
        <v>0</v>
      </c>
      <c r="FF37" s="361">
        <v>0</v>
      </c>
      <c r="FG37" s="361">
        <v>0</v>
      </c>
      <c r="FH37" s="361">
        <v>0</v>
      </c>
      <c r="FI37" s="361">
        <v>0</v>
      </c>
      <c r="FJ37" s="361">
        <v>0</v>
      </c>
      <c r="FK37" s="361">
        <v>0</v>
      </c>
      <c r="FL37" s="361">
        <v>0</v>
      </c>
      <c r="FM37" s="361">
        <v>0</v>
      </c>
      <c r="FN37" s="361">
        <v>0</v>
      </c>
      <c r="FO37" s="361">
        <v>0</v>
      </c>
      <c r="FP37" s="361">
        <v>0</v>
      </c>
      <c r="FQ37" s="361">
        <v>0</v>
      </c>
      <c r="FR37" s="361">
        <v>0</v>
      </c>
      <c r="FS37" s="361">
        <v>0</v>
      </c>
      <c r="FT37" s="361">
        <v>0</v>
      </c>
      <c r="FU37" s="361">
        <v>0</v>
      </c>
      <c r="FV37" s="361">
        <v>0</v>
      </c>
      <c r="FW37" s="361">
        <v>0</v>
      </c>
      <c r="FX37" s="361">
        <v>0</v>
      </c>
      <c r="FY37" s="361">
        <v>0</v>
      </c>
      <c r="FZ37" s="361">
        <v>0</v>
      </c>
      <c r="GA37" s="361">
        <v>0</v>
      </c>
      <c r="GB37" s="361">
        <v>0</v>
      </c>
      <c r="GC37" s="361">
        <v>0</v>
      </c>
      <c r="GD37" s="361">
        <v>0</v>
      </c>
      <c r="GE37" s="361">
        <v>0</v>
      </c>
      <c r="GF37" s="361">
        <v>0</v>
      </c>
      <c r="GG37" s="361">
        <v>0</v>
      </c>
      <c r="GH37" s="361">
        <v>0</v>
      </c>
      <c r="GI37" s="361">
        <v>0</v>
      </c>
      <c r="GJ37" s="361">
        <v>0</v>
      </c>
      <c r="GK37" s="361">
        <v>0</v>
      </c>
      <c r="GL37" s="361">
        <v>0</v>
      </c>
      <c r="GM37" s="361">
        <v>0</v>
      </c>
      <c r="GN37" s="361">
        <v>0</v>
      </c>
      <c r="GO37" s="361">
        <v>0</v>
      </c>
      <c r="GP37" s="361">
        <v>0</v>
      </c>
      <c r="GQ37" s="361">
        <v>0</v>
      </c>
      <c r="GR37" s="361">
        <v>0</v>
      </c>
      <c r="GS37" s="361">
        <v>0</v>
      </c>
      <c r="GT37" s="361">
        <v>0</v>
      </c>
      <c r="GU37" s="361">
        <v>0</v>
      </c>
      <c r="GV37" s="361">
        <v>0</v>
      </c>
      <c r="GW37" s="361">
        <v>0</v>
      </c>
      <c r="GX37" s="361">
        <v>0</v>
      </c>
      <c r="GY37" s="361">
        <v>0</v>
      </c>
      <c r="GZ37" s="361">
        <v>0</v>
      </c>
      <c r="HA37" s="361">
        <v>0</v>
      </c>
      <c r="HB37" s="361">
        <v>0</v>
      </c>
      <c r="HC37" s="361">
        <v>0</v>
      </c>
      <c r="HD37" s="361">
        <v>0</v>
      </c>
      <c r="HE37" s="361">
        <v>0</v>
      </c>
      <c r="HF37" s="361">
        <v>0</v>
      </c>
      <c r="HG37" s="361">
        <v>0</v>
      </c>
      <c r="HH37" s="361">
        <v>0</v>
      </c>
      <c r="HI37" s="361">
        <v>0</v>
      </c>
      <c r="HJ37" s="361">
        <v>0</v>
      </c>
      <c r="HK37" s="361">
        <v>0</v>
      </c>
      <c r="HL37" s="361">
        <v>0</v>
      </c>
      <c r="HM37" s="361">
        <v>0</v>
      </c>
      <c r="HN37" s="361">
        <v>0</v>
      </c>
      <c r="HO37" s="361">
        <v>0</v>
      </c>
    </row>
    <row r="38" spans="1:226" s="10" customFormat="1" ht="12.75" hidden="1" customHeight="1" outlineLevel="1" x14ac:dyDescent="0.25">
      <c r="A38" s="342" t="s">
        <v>391</v>
      </c>
      <c r="B38" s="342" t="s">
        <v>391</v>
      </c>
      <c r="C38" s="361">
        <v>0</v>
      </c>
      <c r="D38" s="361">
        <v>0</v>
      </c>
      <c r="E38" s="361">
        <v>0</v>
      </c>
      <c r="F38" s="361">
        <v>0</v>
      </c>
      <c r="G38" s="361">
        <v>0</v>
      </c>
      <c r="H38" s="361">
        <v>0</v>
      </c>
      <c r="I38" s="361">
        <v>0</v>
      </c>
      <c r="J38" s="361">
        <v>0</v>
      </c>
      <c r="K38" s="361">
        <v>0</v>
      </c>
      <c r="L38" s="361">
        <v>0</v>
      </c>
      <c r="M38" s="361">
        <v>0</v>
      </c>
      <c r="N38" s="361">
        <v>0</v>
      </c>
      <c r="O38" s="361">
        <v>0</v>
      </c>
      <c r="P38" s="361">
        <v>0</v>
      </c>
      <c r="Q38" s="361">
        <v>0</v>
      </c>
      <c r="R38" s="361">
        <v>0</v>
      </c>
      <c r="S38" s="361">
        <v>0</v>
      </c>
      <c r="T38" s="362">
        <v>0</v>
      </c>
      <c r="U38" s="361">
        <v>0</v>
      </c>
      <c r="V38" s="361">
        <v>0</v>
      </c>
      <c r="W38" s="362">
        <v>0</v>
      </c>
      <c r="X38" s="362">
        <v>0</v>
      </c>
      <c r="Y38" s="361">
        <v>0</v>
      </c>
      <c r="Z38" s="361">
        <v>0</v>
      </c>
      <c r="AA38" s="361">
        <v>0</v>
      </c>
      <c r="AB38" s="361">
        <v>0</v>
      </c>
      <c r="AC38" s="361">
        <v>0</v>
      </c>
      <c r="AD38" s="361">
        <v>0</v>
      </c>
      <c r="AE38" s="361">
        <v>0</v>
      </c>
      <c r="AF38" s="361">
        <v>0</v>
      </c>
      <c r="AG38" s="361">
        <v>0</v>
      </c>
      <c r="AH38" s="361">
        <v>0</v>
      </c>
      <c r="AI38" s="361">
        <v>0</v>
      </c>
      <c r="AJ38" s="361">
        <v>0</v>
      </c>
      <c r="AK38" s="361">
        <v>0</v>
      </c>
      <c r="AL38" s="361">
        <v>0</v>
      </c>
      <c r="AM38" s="361">
        <v>0</v>
      </c>
      <c r="AN38" s="361">
        <v>0</v>
      </c>
      <c r="AO38" s="361">
        <v>0</v>
      </c>
      <c r="AP38" s="361">
        <v>0</v>
      </c>
      <c r="AQ38" s="361">
        <v>0</v>
      </c>
      <c r="AR38" s="361">
        <v>0</v>
      </c>
      <c r="AS38" s="361">
        <v>0</v>
      </c>
      <c r="AT38" s="361">
        <v>0</v>
      </c>
      <c r="AU38" s="361">
        <v>0</v>
      </c>
      <c r="AV38" s="361">
        <v>0</v>
      </c>
      <c r="AW38" s="361">
        <v>0</v>
      </c>
      <c r="AX38" s="361">
        <v>0</v>
      </c>
      <c r="AY38" s="361">
        <v>0</v>
      </c>
      <c r="AZ38" s="361">
        <v>0</v>
      </c>
      <c r="BA38" s="361">
        <v>0</v>
      </c>
      <c r="BB38" s="361">
        <v>0</v>
      </c>
      <c r="BC38" s="361">
        <v>0</v>
      </c>
      <c r="BD38" s="361">
        <v>0</v>
      </c>
      <c r="BE38" s="361">
        <v>0</v>
      </c>
      <c r="BF38" s="361">
        <v>0</v>
      </c>
      <c r="BG38" s="361">
        <v>0</v>
      </c>
      <c r="BH38" s="361">
        <v>0</v>
      </c>
      <c r="BI38" s="361">
        <v>16</v>
      </c>
      <c r="BJ38" s="361">
        <v>0</v>
      </c>
      <c r="BK38" s="361">
        <v>13</v>
      </c>
      <c r="BL38" s="361">
        <v>14</v>
      </c>
      <c r="BM38" s="361">
        <v>0</v>
      </c>
      <c r="BN38" s="361">
        <v>15</v>
      </c>
      <c r="BO38" s="361">
        <v>15</v>
      </c>
      <c r="BP38" s="361">
        <v>16</v>
      </c>
      <c r="BQ38" s="361">
        <v>1</v>
      </c>
      <c r="BR38" s="361">
        <v>15</v>
      </c>
      <c r="BS38" s="361">
        <v>16</v>
      </c>
      <c r="BT38" s="361">
        <v>16</v>
      </c>
      <c r="BU38" s="361">
        <v>5</v>
      </c>
      <c r="BV38" s="361">
        <v>27</v>
      </c>
      <c r="BW38" s="361">
        <v>118</v>
      </c>
      <c r="BX38" s="361">
        <v>30</v>
      </c>
      <c r="BY38" s="361">
        <v>16</v>
      </c>
      <c r="BZ38" s="361">
        <v>683</v>
      </c>
      <c r="CA38" s="361">
        <v>723</v>
      </c>
      <c r="CB38" s="361">
        <v>685</v>
      </c>
      <c r="CC38" s="361">
        <v>687</v>
      </c>
      <c r="CD38" s="361">
        <v>672</v>
      </c>
      <c r="CE38" s="361">
        <v>690</v>
      </c>
      <c r="CF38" s="361">
        <v>690</v>
      </c>
      <c r="CG38" s="361">
        <v>677</v>
      </c>
      <c r="CH38" s="361">
        <v>695</v>
      </c>
      <c r="CI38" s="361">
        <v>696</v>
      </c>
      <c r="CJ38" s="361">
        <v>0</v>
      </c>
      <c r="CK38" s="361">
        <v>0</v>
      </c>
      <c r="CL38" s="361">
        <v>0</v>
      </c>
      <c r="CM38" s="361">
        <v>0</v>
      </c>
      <c r="CN38" s="361">
        <v>0</v>
      </c>
      <c r="CO38" s="361">
        <v>0</v>
      </c>
      <c r="CP38" s="361">
        <v>0</v>
      </c>
      <c r="CQ38" s="361">
        <v>0</v>
      </c>
      <c r="CR38" s="361">
        <v>0</v>
      </c>
      <c r="CS38" s="361">
        <v>0</v>
      </c>
      <c r="CT38" s="361">
        <v>0</v>
      </c>
      <c r="CU38" s="361">
        <v>0</v>
      </c>
      <c r="CV38" s="361">
        <v>0</v>
      </c>
      <c r="CW38" s="361">
        <v>0</v>
      </c>
      <c r="CX38" s="361">
        <v>0</v>
      </c>
      <c r="CY38" s="361">
        <v>0</v>
      </c>
      <c r="CZ38" s="361">
        <v>0</v>
      </c>
      <c r="DA38" s="361">
        <v>0</v>
      </c>
      <c r="DB38" s="361">
        <v>0</v>
      </c>
      <c r="DC38" s="361">
        <v>0</v>
      </c>
      <c r="DD38" s="361">
        <v>0</v>
      </c>
      <c r="DE38" s="361">
        <v>0</v>
      </c>
      <c r="DF38" s="361">
        <v>0</v>
      </c>
      <c r="DG38" s="361">
        <v>0</v>
      </c>
      <c r="DH38" s="361">
        <v>0</v>
      </c>
      <c r="DI38" s="361">
        <v>0</v>
      </c>
      <c r="DJ38" s="361">
        <v>0</v>
      </c>
      <c r="DK38" s="361">
        <v>0</v>
      </c>
      <c r="DL38" s="361">
        <v>0</v>
      </c>
      <c r="DM38" s="361">
        <v>0</v>
      </c>
      <c r="DN38" s="361">
        <v>0</v>
      </c>
      <c r="DO38" s="361">
        <v>0</v>
      </c>
      <c r="DP38" s="361">
        <v>0</v>
      </c>
      <c r="DQ38" s="361">
        <v>0</v>
      </c>
      <c r="DR38" s="361">
        <v>0</v>
      </c>
      <c r="DS38" s="361">
        <v>0</v>
      </c>
      <c r="DT38" s="361">
        <v>0</v>
      </c>
      <c r="DU38" s="361">
        <v>0</v>
      </c>
      <c r="DV38" s="361">
        <v>0</v>
      </c>
      <c r="DW38" s="361">
        <v>0</v>
      </c>
      <c r="DX38" s="361">
        <v>0</v>
      </c>
      <c r="DY38" s="361">
        <v>0</v>
      </c>
      <c r="DZ38" s="361">
        <v>0</v>
      </c>
      <c r="EA38" s="361">
        <v>0</v>
      </c>
      <c r="EB38" s="361">
        <v>0</v>
      </c>
      <c r="EC38" s="361">
        <v>0</v>
      </c>
      <c r="ED38" s="361">
        <v>0</v>
      </c>
      <c r="EE38" s="361">
        <v>0</v>
      </c>
      <c r="EF38" s="361">
        <v>0</v>
      </c>
      <c r="EG38" s="361">
        <v>0</v>
      </c>
      <c r="EH38" s="361">
        <v>0</v>
      </c>
      <c r="EI38" s="361">
        <v>0</v>
      </c>
      <c r="EJ38" s="361">
        <v>0</v>
      </c>
      <c r="EK38" s="361">
        <v>0</v>
      </c>
      <c r="EL38" s="361">
        <v>0</v>
      </c>
      <c r="EM38" s="361">
        <v>0</v>
      </c>
      <c r="EN38" s="361">
        <v>0</v>
      </c>
      <c r="EO38" s="361">
        <v>0</v>
      </c>
      <c r="EP38" s="361">
        <v>0</v>
      </c>
      <c r="EQ38" s="361">
        <v>0</v>
      </c>
      <c r="ER38" s="361">
        <v>0</v>
      </c>
      <c r="ES38" s="361">
        <v>0</v>
      </c>
      <c r="ET38" s="361">
        <v>0</v>
      </c>
      <c r="EU38" s="361">
        <v>0</v>
      </c>
      <c r="EV38" s="361">
        <v>0</v>
      </c>
      <c r="EW38" s="361">
        <v>0</v>
      </c>
      <c r="EX38" s="361">
        <v>0</v>
      </c>
      <c r="EY38" s="361">
        <v>0</v>
      </c>
      <c r="EZ38" s="361">
        <v>0</v>
      </c>
      <c r="FA38" s="361">
        <v>0</v>
      </c>
      <c r="FB38" s="361">
        <v>0</v>
      </c>
      <c r="FC38" s="361">
        <v>0</v>
      </c>
      <c r="FD38" s="361">
        <v>0</v>
      </c>
      <c r="FE38" s="361">
        <v>0</v>
      </c>
      <c r="FF38" s="361">
        <v>0</v>
      </c>
      <c r="FG38" s="361">
        <v>0</v>
      </c>
      <c r="FH38" s="361">
        <v>0</v>
      </c>
      <c r="FI38" s="361">
        <v>0</v>
      </c>
      <c r="FJ38" s="361">
        <v>0</v>
      </c>
      <c r="FK38" s="361">
        <v>0</v>
      </c>
      <c r="FL38" s="361">
        <v>0</v>
      </c>
      <c r="FM38" s="361">
        <v>0</v>
      </c>
      <c r="FN38" s="361">
        <v>0</v>
      </c>
      <c r="FO38" s="361">
        <v>0</v>
      </c>
      <c r="FP38" s="361">
        <v>0</v>
      </c>
      <c r="FQ38" s="361">
        <v>0</v>
      </c>
      <c r="FR38" s="361">
        <v>0</v>
      </c>
      <c r="FS38" s="361">
        <v>0</v>
      </c>
      <c r="FT38" s="361">
        <v>0</v>
      </c>
      <c r="FU38" s="361">
        <v>0</v>
      </c>
      <c r="FV38" s="361">
        <v>0</v>
      </c>
      <c r="FW38" s="361">
        <v>0</v>
      </c>
      <c r="FX38" s="361">
        <v>0</v>
      </c>
      <c r="FY38" s="361">
        <v>0</v>
      </c>
      <c r="FZ38" s="361">
        <v>0</v>
      </c>
      <c r="GA38" s="361">
        <v>0</v>
      </c>
      <c r="GB38" s="361">
        <v>0</v>
      </c>
      <c r="GC38" s="361">
        <v>0</v>
      </c>
      <c r="GD38" s="361">
        <v>0</v>
      </c>
      <c r="GE38" s="361">
        <v>0</v>
      </c>
      <c r="GF38" s="361">
        <v>0</v>
      </c>
      <c r="GG38" s="361">
        <v>0</v>
      </c>
      <c r="GH38" s="361">
        <v>0</v>
      </c>
      <c r="GI38" s="361">
        <v>0</v>
      </c>
      <c r="GJ38" s="361">
        <v>0</v>
      </c>
      <c r="GK38" s="361">
        <v>0</v>
      </c>
      <c r="GL38" s="361">
        <v>0</v>
      </c>
      <c r="GM38" s="361">
        <v>0</v>
      </c>
      <c r="GN38" s="361">
        <v>0</v>
      </c>
      <c r="GO38" s="361">
        <v>0</v>
      </c>
      <c r="GP38" s="361">
        <v>0</v>
      </c>
      <c r="GQ38" s="361">
        <v>0</v>
      </c>
      <c r="GR38" s="361">
        <v>0</v>
      </c>
      <c r="GS38" s="361">
        <v>0</v>
      </c>
      <c r="GT38" s="361">
        <v>0</v>
      </c>
      <c r="GU38" s="361">
        <v>0</v>
      </c>
      <c r="GV38" s="361">
        <v>0</v>
      </c>
      <c r="GW38" s="361">
        <v>0</v>
      </c>
      <c r="GX38" s="361">
        <v>0</v>
      </c>
      <c r="GY38" s="361">
        <v>0</v>
      </c>
      <c r="GZ38" s="361">
        <v>0</v>
      </c>
      <c r="HA38" s="361">
        <v>0</v>
      </c>
      <c r="HB38" s="361">
        <v>0</v>
      </c>
      <c r="HC38" s="361">
        <v>0</v>
      </c>
      <c r="HD38" s="361">
        <v>0</v>
      </c>
      <c r="HE38" s="361">
        <v>0</v>
      </c>
      <c r="HF38" s="361">
        <v>0</v>
      </c>
      <c r="HG38" s="361">
        <v>0</v>
      </c>
      <c r="HH38" s="361">
        <v>0</v>
      </c>
      <c r="HI38" s="361">
        <v>0</v>
      </c>
      <c r="HJ38" s="361">
        <v>0</v>
      </c>
      <c r="HK38" s="361">
        <v>0</v>
      </c>
      <c r="HL38" s="361">
        <v>0</v>
      </c>
      <c r="HM38" s="361">
        <v>0</v>
      </c>
      <c r="HN38" s="361">
        <v>0</v>
      </c>
      <c r="HO38" s="361">
        <v>0</v>
      </c>
    </row>
    <row r="39" spans="1:226" s="10" customFormat="1" ht="12.75" hidden="1" customHeight="1" outlineLevel="1" x14ac:dyDescent="0.25">
      <c r="A39" s="342" t="s">
        <v>102</v>
      </c>
      <c r="B39" s="342" t="s">
        <v>102</v>
      </c>
      <c r="C39" s="361">
        <v>0</v>
      </c>
      <c r="D39" s="361">
        <v>0</v>
      </c>
      <c r="E39" s="361">
        <v>0</v>
      </c>
      <c r="F39" s="361">
        <v>0</v>
      </c>
      <c r="G39" s="361">
        <v>0</v>
      </c>
      <c r="H39" s="361">
        <v>0</v>
      </c>
      <c r="I39" s="361">
        <v>0</v>
      </c>
      <c r="J39" s="361">
        <v>0</v>
      </c>
      <c r="K39" s="361">
        <v>0</v>
      </c>
      <c r="L39" s="361">
        <v>0</v>
      </c>
      <c r="M39" s="361" t="s">
        <v>92</v>
      </c>
      <c r="N39" s="361" t="s">
        <v>92</v>
      </c>
      <c r="O39" s="361" t="s">
        <v>92</v>
      </c>
      <c r="P39" s="361" t="s">
        <v>92</v>
      </c>
      <c r="Q39" s="361" t="s">
        <v>92</v>
      </c>
      <c r="R39" s="361" t="s">
        <v>92</v>
      </c>
      <c r="S39" s="361" t="s">
        <v>92</v>
      </c>
      <c r="T39" s="362" t="s">
        <v>92</v>
      </c>
      <c r="U39" s="361" t="s">
        <v>92</v>
      </c>
      <c r="V39" s="361">
        <v>412</v>
      </c>
      <c r="W39" s="362">
        <v>443</v>
      </c>
      <c r="X39" s="362">
        <v>540</v>
      </c>
      <c r="Y39" s="361">
        <v>513</v>
      </c>
      <c r="Z39" s="361">
        <v>722</v>
      </c>
      <c r="AA39" s="361">
        <v>354</v>
      </c>
      <c r="AB39" s="361">
        <v>678</v>
      </c>
      <c r="AC39" s="361">
        <v>347</v>
      </c>
      <c r="AD39" s="361">
        <v>568</v>
      </c>
      <c r="AE39" s="361">
        <v>429</v>
      </c>
      <c r="AF39" s="361">
        <v>483</v>
      </c>
      <c r="AG39" s="361">
        <v>664</v>
      </c>
      <c r="AH39" s="361">
        <v>481</v>
      </c>
      <c r="AI39" s="361">
        <v>709</v>
      </c>
      <c r="AJ39" s="361">
        <v>515</v>
      </c>
      <c r="AK39" s="361">
        <v>598</v>
      </c>
      <c r="AL39" s="361">
        <v>718</v>
      </c>
      <c r="AM39" s="361">
        <v>441</v>
      </c>
      <c r="AN39" s="361">
        <v>651</v>
      </c>
      <c r="AO39" s="361">
        <v>301</v>
      </c>
      <c r="AP39" s="361">
        <v>375</v>
      </c>
      <c r="AQ39" s="361">
        <v>594</v>
      </c>
      <c r="AR39" s="361">
        <v>410</v>
      </c>
      <c r="AS39" s="361">
        <v>330</v>
      </c>
      <c r="AT39" s="361">
        <v>587</v>
      </c>
      <c r="AU39" s="361">
        <v>372</v>
      </c>
      <c r="AV39" s="361">
        <v>387</v>
      </c>
      <c r="AW39" s="361">
        <v>580</v>
      </c>
      <c r="AX39" s="361">
        <v>373</v>
      </c>
      <c r="AY39" s="361">
        <v>381</v>
      </c>
      <c r="AZ39" s="361">
        <v>372</v>
      </c>
      <c r="BA39" s="361">
        <v>222</v>
      </c>
      <c r="BB39" s="361">
        <v>671</v>
      </c>
      <c r="BC39" s="361">
        <v>367</v>
      </c>
      <c r="BD39" s="361">
        <v>262</v>
      </c>
      <c r="BE39" s="361">
        <v>265</v>
      </c>
      <c r="BF39" s="361">
        <v>645</v>
      </c>
      <c r="BG39" s="361">
        <v>596</v>
      </c>
      <c r="BH39" s="361">
        <v>598</v>
      </c>
      <c r="BI39" s="361">
        <v>607</v>
      </c>
      <c r="BJ39" s="361">
        <v>214</v>
      </c>
      <c r="BK39" s="361">
        <v>569</v>
      </c>
      <c r="BL39" s="361">
        <v>586</v>
      </c>
      <c r="BM39" s="361">
        <v>152</v>
      </c>
      <c r="BN39" s="361">
        <v>550</v>
      </c>
      <c r="BO39" s="361">
        <v>602</v>
      </c>
      <c r="BP39" s="361">
        <v>573</v>
      </c>
      <c r="BQ39" s="361">
        <v>263</v>
      </c>
      <c r="BR39" s="361">
        <v>598</v>
      </c>
      <c r="BS39" s="361">
        <v>618</v>
      </c>
      <c r="BT39" s="361">
        <v>606</v>
      </c>
      <c r="BU39" s="361">
        <v>257</v>
      </c>
      <c r="BV39" s="361">
        <v>585</v>
      </c>
      <c r="BW39" s="361">
        <v>257</v>
      </c>
      <c r="BX39" s="361">
        <v>611</v>
      </c>
      <c r="BY39" s="361">
        <v>560</v>
      </c>
      <c r="BZ39" s="361">
        <v>585</v>
      </c>
      <c r="CA39" s="361">
        <v>527</v>
      </c>
      <c r="CB39" s="361">
        <v>0</v>
      </c>
      <c r="CC39" s="361">
        <v>0</v>
      </c>
      <c r="CD39" s="361">
        <v>0</v>
      </c>
      <c r="CE39" s="361">
        <v>0</v>
      </c>
      <c r="CF39" s="361">
        <v>0</v>
      </c>
      <c r="CG39" s="361">
        <v>0</v>
      </c>
      <c r="CH39" s="361">
        <v>0</v>
      </c>
      <c r="CI39" s="361">
        <v>0</v>
      </c>
      <c r="CJ39" s="361">
        <v>0</v>
      </c>
      <c r="CK39" s="361">
        <v>0</v>
      </c>
      <c r="CL39" s="361">
        <v>0</v>
      </c>
      <c r="CM39" s="361">
        <v>0</v>
      </c>
      <c r="CN39" s="361">
        <v>0</v>
      </c>
      <c r="CO39" s="361">
        <v>0</v>
      </c>
      <c r="CP39" s="361">
        <v>0</v>
      </c>
      <c r="CQ39" s="361">
        <v>0</v>
      </c>
      <c r="CR39" s="361">
        <v>0</v>
      </c>
      <c r="CS39" s="361">
        <v>0</v>
      </c>
      <c r="CT39" s="361">
        <v>0</v>
      </c>
      <c r="CU39" s="361">
        <v>0</v>
      </c>
      <c r="CV39" s="361">
        <v>0</v>
      </c>
      <c r="CW39" s="361">
        <v>0</v>
      </c>
      <c r="CX39" s="361">
        <v>0</v>
      </c>
      <c r="CY39" s="361">
        <v>0</v>
      </c>
      <c r="CZ39" s="361">
        <v>0</v>
      </c>
      <c r="DA39" s="361">
        <v>0</v>
      </c>
      <c r="DB39" s="361">
        <v>0</v>
      </c>
      <c r="DC39" s="361">
        <v>0</v>
      </c>
      <c r="DD39" s="361">
        <v>0</v>
      </c>
      <c r="DE39" s="361">
        <v>0</v>
      </c>
      <c r="DF39" s="361">
        <v>0</v>
      </c>
      <c r="DG39" s="361">
        <v>0</v>
      </c>
      <c r="DH39" s="361">
        <v>0</v>
      </c>
      <c r="DI39" s="361">
        <v>0</v>
      </c>
      <c r="DJ39" s="361">
        <v>0</v>
      </c>
      <c r="DK39" s="361">
        <v>0</v>
      </c>
      <c r="DL39" s="361">
        <v>0</v>
      </c>
      <c r="DM39" s="361">
        <v>0</v>
      </c>
      <c r="DN39" s="361">
        <v>0</v>
      </c>
      <c r="DO39" s="361">
        <v>0</v>
      </c>
      <c r="DP39" s="361">
        <v>0</v>
      </c>
      <c r="DQ39" s="361">
        <v>0</v>
      </c>
      <c r="DR39" s="361">
        <v>0</v>
      </c>
      <c r="DS39" s="361">
        <v>0</v>
      </c>
      <c r="DT39" s="361">
        <v>0</v>
      </c>
      <c r="DU39" s="361">
        <v>0</v>
      </c>
      <c r="DV39" s="361">
        <v>0</v>
      </c>
      <c r="DW39" s="361">
        <v>0</v>
      </c>
      <c r="DX39" s="361">
        <v>0</v>
      </c>
      <c r="DY39" s="361">
        <v>0</v>
      </c>
      <c r="DZ39" s="361">
        <v>0</v>
      </c>
      <c r="EA39" s="361">
        <v>0</v>
      </c>
      <c r="EB39" s="361">
        <v>0</v>
      </c>
      <c r="EC39" s="361">
        <v>0</v>
      </c>
      <c r="ED39" s="361">
        <v>0</v>
      </c>
      <c r="EE39" s="361">
        <v>0</v>
      </c>
      <c r="EF39" s="361">
        <v>0</v>
      </c>
      <c r="EG39" s="361">
        <v>0</v>
      </c>
      <c r="EH39" s="361">
        <v>0</v>
      </c>
      <c r="EI39" s="361">
        <v>0</v>
      </c>
      <c r="EJ39" s="361">
        <v>0</v>
      </c>
      <c r="EK39" s="361">
        <v>0</v>
      </c>
      <c r="EL39" s="361">
        <v>0</v>
      </c>
      <c r="EM39" s="361">
        <v>0</v>
      </c>
      <c r="EN39" s="361">
        <v>0</v>
      </c>
      <c r="EO39" s="361">
        <v>0</v>
      </c>
      <c r="EP39" s="361">
        <v>0</v>
      </c>
      <c r="EQ39" s="361">
        <v>0</v>
      </c>
      <c r="ER39" s="361">
        <v>0</v>
      </c>
      <c r="ES39" s="361">
        <v>0</v>
      </c>
      <c r="ET39" s="361">
        <v>0</v>
      </c>
      <c r="EU39" s="361">
        <v>0</v>
      </c>
      <c r="EV39" s="361">
        <v>0</v>
      </c>
      <c r="EW39" s="361">
        <v>0</v>
      </c>
      <c r="EX39" s="361">
        <v>0</v>
      </c>
      <c r="EY39" s="361">
        <v>0</v>
      </c>
      <c r="EZ39" s="361">
        <v>0</v>
      </c>
      <c r="FA39" s="361">
        <v>0</v>
      </c>
      <c r="FB39" s="361">
        <v>0</v>
      </c>
      <c r="FC39" s="361">
        <v>0</v>
      </c>
      <c r="FD39" s="361">
        <v>0</v>
      </c>
      <c r="FE39" s="361">
        <v>0</v>
      </c>
      <c r="FF39" s="361">
        <v>0</v>
      </c>
      <c r="FG39" s="361">
        <v>0</v>
      </c>
      <c r="FH39" s="361">
        <v>0</v>
      </c>
      <c r="FI39" s="361">
        <v>0</v>
      </c>
      <c r="FJ39" s="361">
        <v>0</v>
      </c>
      <c r="FK39" s="361">
        <v>0</v>
      </c>
      <c r="FL39" s="361">
        <v>0</v>
      </c>
      <c r="FM39" s="361">
        <v>0</v>
      </c>
      <c r="FN39" s="361">
        <v>0</v>
      </c>
      <c r="FO39" s="361">
        <v>0</v>
      </c>
      <c r="FP39" s="361">
        <v>0</v>
      </c>
      <c r="FQ39" s="361">
        <v>0</v>
      </c>
      <c r="FR39" s="361">
        <v>0</v>
      </c>
      <c r="FS39" s="361">
        <v>0</v>
      </c>
      <c r="FT39" s="361">
        <v>0</v>
      </c>
      <c r="FU39" s="361">
        <v>0</v>
      </c>
      <c r="FV39" s="361">
        <v>0</v>
      </c>
      <c r="FW39" s="361">
        <v>0</v>
      </c>
      <c r="FX39" s="361">
        <v>0</v>
      </c>
      <c r="FY39" s="361">
        <v>0</v>
      </c>
      <c r="FZ39" s="361">
        <v>0</v>
      </c>
      <c r="GA39" s="361">
        <v>0</v>
      </c>
      <c r="GB39" s="361">
        <v>0</v>
      </c>
      <c r="GC39" s="361">
        <v>0</v>
      </c>
      <c r="GD39" s="361">
        <v>0</v>
      </c>
      <c r="GE39" s="361">
        <v>0</v>
      </c>
      <c r="GF39" s="361">
        <v>0</v>
      </c>
      <c r="GG39" s="361">
        <v>0</v>
      </c>
      <c r="GH39" s="361">
        <v>0</v>
      </c>
      <c r="GI39" s="361">
        <v>0</v>
      </c>
      <c r="GJ39" s="361">
        <v>0</v>
      </c>
      <c r="GK39" s="361">
        <v>0</v>
      </c>
      <c r="GL39" s="361">
        <v>0</v>
      </c>
      <c r="GM39" s="361">
        <v>0</v>
      </c>
      <c r="GN39" s="361">
        <v>0</v>
      </c>
      <c r="GO39" s="361">
        <v>0</v>
      </c>
      <c r="GP39" s="361">
        <v>0</v>
      </c>
      <c r="GQ39" s="361">
        <v>0</v>
      </c>
      <c r="GR39" s="361">
        <v>0</v>
      </c>
      <c r="GS39" s="361">
        <v>0</v>
      </c>
      <c r="GT39" s="361">
        <v>0</v>
      </c>
      <c r="GU39" s="361">
        <v>0</v>
      </c>
      <c r="GV39" s="361">
        <v>0</v>
      </c>
      <c r="GW39" s="361">
        <v>0</v>
      </c>
      <c r="GX39" s="361">
        <v>0</v>
      </c>
      <c r="GY39" s="361">
        <v>0</v>
      </c>
      <c r="GZ39" s="361">
        <v>0</v>
      </c>
      <c r="HA39" s="361">
        <v>0</v>
      </c>
      <c r="HB39" s="361">
        <v>0</v>
      </c>
      <c r="HC39" s="361">
        <v>0</v>
      </c>
      <c r="HD39" s="361">
        <v>0</v>
      </c>
      <c r="HE39" s="361">
        <v>0</v>
      </c>
      <c r="HF39" s="361">
        <v>0</v>
      </c>
      <c r="HG39" s="361">
        <v>0</v>
      </c>
      <c r="HH39" s="361">
        <v>0</v>
      </c>
      <c r="HI39" s="361">
        <v>0</v>
      </c>
      <c r="HJ39" s="361">
        <v>0</v>
      </c>
      <c r="HK39" s="361">
        <v>0</v>
      </c>
      <c r="HL39" s="361">
        <v>0</v>
      </c>
      <c r="HM39" s="361">
        <v>0</v>
      </c>
      <c r="HN39" s="361">
        <v>0</v>
      </c>
      <c r="HO39" s="361">
        <v>0</v>
      </c>
    </row>
    <row r="40" spans="1:226" s="10" customFormat="1" ht="12.75" hidden="1" customHeight="1" outlineLevel="1" x14ac:dyDescent="0.25">
      <c r="A40" s="342" t="s">
        <v>100</v>
      </c>
      <c r="B40" s="342" t="s">
        <v>100</v>
      </c>
      <c r="C40" s="361">
        <v>0</v>
      </c>
      <c r="D40" s="361">
        <v>0</v>
      </c>
      <c r="E40" s="361">
        <v>0</v>
      </c>
      <c r="F40" s="361" t="s">
        <v>92</v>
      </c>
      <c r="G40" s="361" t="s">
        <v>92</v>
      </c>
      <c r="H40" s="361" t="s">
        <v>92</v>
      </c>
      <c r="I40" s="361" t="s">
        <v>92</v>
      </c>
      <c r="J40" s="361" t="s">
        <v>92</v>
      </c>
      <c r="K40" s="361" t="s">
        <v>92</v>
      </c>
      <c r="L40" s="361" t="s">
        <v>92</v>
      </c>
      <c r="M40" s="361" t="s">
        <v>92</v>
      </c>
      <c r="N40" s="361" t="s">
        <v>92</v>
      </c>
      <c r="O40" s="361" t="s">
        <v>92</v>
      </c>
      <c r="P40" s="361" t="s">
        <v>92</v>
      </c>
      <c r="Q40" s="361" t="s">
        <v>92</v>
      </c>
      <c r="R40" s="361" t="s">
        <v>92</v>
      </c>
      <c r="S40" s="361" t="s">
        <v>92</v>
      </c>
      <c r="T40" s="362" t="s">
        <v>92</v>
      </c>
      <c r="U40" s="361" t="s">
        <v>92</v>
      </c>
      <c r="V40" s="361">
        <v>9225</v>
      </c>
      <c r="W40" s="362">
        <v>9608</v>
      </c>
      <c r="X40" s="362">
        <v>9279</v>
      </c>
      <c r="Y40" s="361">
        <v>8282</v>
      </c>
      <c r="Z40" s="361">
        <v>9643</v>
      </c>
      <c r="AA40" s="361">
        <v>8998</v>
      </c>
      <c r="AB40" s="361">
        <v>9396</v>
      </c>
      <c r="AC40" s="361">
        <v>7604</v>
      </c>
      <c r="AD40" s="361">
        <v>7077</v>
      </c>
      <c r="AE40" s="361">
        <v>7082</v>
      </c>
      <c r="AF40" s="361">
        <v>7679</v>
      </c>
      <c r="AG40" s="361">
        <v>7445</v>
      </c>
      <c r="AH40" s="361">
        <v>7022</v>
      </c>
      <c r="AI40" s="361">
        <v>7274</v>
      </c>
      <c r="AJ40" s="361">
        <v>6741</v>
      </c>
      <c r="AK40" s="361">
        <v>7185</v>
      </c>
      <c r="AL40" s="361">
        <v>7649</v>
      </c>
      <c r="AM40" s="361">
        <v>7086</v>
      </c>
      <c r="AN40" s="361">
        <v>7428</v>
      </c>
      <c r="AO40" s="361">
        <v>6253</v>
      </c>
      <c r="AP40" s="361">
        <v>6064</v>
      </c>
      <c r="AQ40" s="361">
        <v>7418</v>
      </c>
      <c r="AR40" s="361">
        <v>6817</v>
      </c>
      <c r="AS40" s="361">
        <v>6514</v>
      </c>
      <c r="AT40" s="361">
        <v>6182</v>
      </c>
      <c r="AU40" s="361">
        <v>6690</v>
      </c>
      <c r="AV40" s="361">
        <v>6631</v>
      </c>
      <c r="AW40" s="361">
        <v>6668</v>
      </c>
      <c r="AX40" s="361">
        <v>6495</v>
      </c>
      <c r="AY40" s="361">
        <v>6888</v>
      </c>
      <c r="AZ40" s="361">
        <v>0</v>
      </c>
      <c r="BA40" s="361">
        <v>0</v>
      </c>
      <c r="BB40" s="361">
        <v>0</v>
      </c>
      <c r="BC40" s="361">
        <v>0</v>
      </c>
      <c r="BD40" s="361">
        <v>0</v>
      </c>
      <c r="BE40" s="361">
        <v>0</v>
      </c>
      <c r="BF40" s="361">
        <v>0</v>
      </c>
      <c r="BG40" s="361">
        <v>0</v>
      </c>
      <c r="BH40" s="361">
        <v>0</v>
      </c>
      <c r="BI40" s="361">
        <v>0</v>
      </c>
      <c r="BJ40" s="361">
        <v>0</v>
      </c>
      <c r="BK40" s="361">
        <v>0</v>
      </c>
      <c r="BL40" s="361">
        <v>0</v>
      </c>
      <c r="BM40" s="361">
        <v>0</v>
      </c>
      <c r="BN40" s="361">
        <v>0</v>
      </c>
      <c r="BO40" s="361">
        <v>0</v>
      </c>
      <c r="BP40" s="361">
        <v>0</v>
      </c>
      <c r="BQ40" s="361">
        <v>0</v>
      </c>
      <c r="BR40" s="361">
        <v>0</v>
      </c>
      <c r="BS40" s="361">
        <v>0</v>
      </c>
      <c r="BT40" s="361">
        <v>0</v>
      </c>
      <c r="BU40" s="361">
        <v>0</v>
      </c>
      <c r="BV40" s="361">
        <v>0</v>
      </c>
      <c r="BW40" s="361">
        <v>0</v>
      </c>
      <c r="BX40" s="361">
        <v>0</v>
      </c>
      <c r="BY40" s="361">
        <v>0</v>
      </c>
      <c r="BZ40" s="361">
        <v>0</v>
      </c>
      <c r="CA40" s="361">
        <v>0</v>
      </c>
      <c r="CB40" s="361">
        <v>0</v>
      </c>
      <c r="CC40" s="361">
        <v>0</v>
      </c>
      <c r="CD40" s="361">
        <v>0</v>
      </c>
      <c r="CE40" s="361">
        <v>0</v>
      </c>
      <c r="CF40" s="361">
        <v>0</v>
      </c>
      <c r="CG40" s="361">
        <v>0</v>
      </c>
      <c r="CH40" s="361">
        <v>0</v>
      </c>
      <c r="CI40" s="361">
        <v>0</v>
      </c>
      <c r="CJ40" s="361">
        <v>0</v>
      </c>
      <c r="CK40" s="361">
        <v>0</v>
      </c>
      <c r="CL40" s="361">
        <v>0</v>
      </c>
      <c r="CM40" s="361">
        <v>0</v>
      </c>
      <c r="CN40" s="361">
        <v>0</v>
      </c>
      <c r="CO40" s="361">
        <v>0</v>
      </c>
      <c r="CP40" s="361">
        <v>0</v>
      </c>
      <c r="CQ40" s="361">
        <v>0</v>
      </c>
      <c r="CR40" s="361">
        <v>0</v>
      </c>
      <c r="CS40" s="361">
        <v>0</v>
      </c>
      <c r="CT40" s="361">
        <v>0</v>
      </c>
      <c r="CU40" s="361">
        <v>0</v>
      </c>
      <c r="CV40" s="361">
        <v>0</v>
      </c>
      <c r="CW40" s="361">
        <v>0</v>
      </c>
      <c r="CX40" s="361">
        <v>0</v>
      </c>
      <c r="CY40" s="361">
        <v>0</v>
      </c>
      <c r="CZ40" s="361">
        <v>0</v>
      </c>
      <c r="DA40" s="361">
        <v>0</v>
      </c>
      <c r="DB40" s="361">
        <v>0</v>
      </c>
      <c r="DC40" s="361">
        <v>0</v>
      </c>
      <c r="DD40" s="361">
        <v>0</v>
      </c>
      <c r="DE40" s="361">
        <v>0</v>
      </c>
      <c r="DF40" s="361">
        <v>0</v>
      </c>
      <c r="DG40" s="361">
        <v>0</v>
      </c>
      <c r="DH40" s="361">
        <v>0</v>
      </c>
      <c r="DI40" s="361">
        <v>0</v>
      </c>
      <c r="DJ40" s="361">
        <v>0</v>
      </c>
      <c r="DK40" s="361">
        <v>0</v>
      </c>
      <c r="DL40" s="361">
        <v>0</v>
      </c>
      <c r="DM40" s="361">
        <v>0</v>
      </c>
      <c r="DN40" s="361">
        <v>0</v>
      </c>
      <c r="DO40" s="361">
        <v>0</v>
      </c>
      <c r="DP40" s="361">
        <v>0</v>
      </c>
      <c r="DQ40" s="361">
        <v>0</v>
      </c>
      <c r="DR40" s="361">
        <v>0</v>
      </c>
      <c r="DS40" s="361">
        <v>0</v>
      </c>
      <c r="DT40" s="361">
        <v>0</v>
      </c>
      <c r="DU40" s="361">
        <v>0</v>
      </c>
      <c r="DV40" s="361">
        <v>0</v>
      </c>
      <c r="DW40" s="361">
        <v>0</v>
      </c>
      <c r="DX40" s="361">
        <v>0</v>
      </c>
      <c r="DY40" s="361">
        <v>0</v>
      </c>
      <c r="DZ40" s="361">
        <v>0</v>
      </c>
      <c r="EA40" s="361">
        <v>0</v>
      </c>
      <c r="EB40" s="361">
        <v>0</v>
      </c>
      <c r="EC40" s="361">
        <v>0</v>
      </c>
      <c r="ED40" s="361">
        <v>0</v>
      </c>
      <c r="EE40" s="361">
        <v>0</v>
      </c>
      <c r="EF40" s="361">
        <v>0</v>
      </c>
      <c r="EG40" s="361">
        <v>0</v>
      </c>
      <c r="EH40" s="361">
        <v>0</v>
      </c>
      <c r="EI40" s="361">
        <v>0</v>
      </c>
      <c r="EJ40" s="361">
        <v>0</v>
      </c>
      <c r="EK40" s="361">
        <v>0</v>
      </c>
      <c r="EL40" s="361">
        <v>0</v>
      </c>
      <c r="EM40" s="361">
        <v>0</v>
      </c>
      <c r="EN40" s="361">
        <v>0</v>
      </c>
      <c r="EO40" s="361">
        <v>0</v>
      </c>
      <c r="EP40" s="361">
        <v>0</v>
      </c>
      <c r="EQ40" s="361">
        <v>0</v>
      </c>
      <c r="ER40" s="361">
        <v>0</v>
      </c>
      <c r="ES40" s="361">
        <v>0</v>
      </c>
      <c r="ET40" s="361">
        <v>0</v>
      </c>
      <c r="EU40" s="361">
        <v>0</v>
      </c>
      <c r="EV40" s="361">
        <v>0</v>
      </c>
      <c r="EW40" s="361">
        <v>0</v>
      </c>
      <c r="EX40" s="361">
        <v>0</v>
      </c>
      <c r="EY40" s="361">
        <v>0</v>
      </c>
      <c r="EZ40" s="361">
        <v>0</v>
      </c>
      <c r="FA40" s="361">
        <v>0</v>
      </c>
      <c r="FB40" s="361">
        <v>0</v>
      </c>
      <c r="FC40" s="361">
        <v>0</v>
      </c>
      <c r="FD40" s="361">
        <v>0</v>
      </c>
      <c r="FE40" s="361">
        <v>0</v>
      </c>
      <c r="FF40" s="361">
        <v>0</v>
      </c>
      <c r="FG40" s="361">
        <v>0</v>
      </c>
      <c r="FH40" s="361">
        <v>0</v>
      </c>
      <c r="FI40" s="361">
        <v>0</v>
      </c>
      <c r="FJ40" s="361">
        <v>0</v>
      </c>
      <c r="FK40" s="361">
        <v>0</v>
      </c>
      <c r="FL40" s="361">
        <v>0</v>
      </c>
      <c r="FM40" s="361">
        <v>0</v>
      </c>
      <c r="FN40" s="361">
        <v>0</v>
      </c>
      <c r="FO40" s="361">
        <v>0</v>
      </c>
      <c r="FP40" s="361">
        <v>0</v>
      </c>
      <c r="FQ40" s="361">
        <v>0</v>
      </c>
      <c r="FR40" s="361">
        <v>0</v>
      </c>
      <c r="FS40" s="361">
        <v>0</v>
      </c>
      <c r="FT40" s="361">
        <v>0</v>
      </c>
      <c r="FU40" s="361">
        <v>0</v>
      </c>
      <c r="FV40" s="361">
        <v>0</v>
      </c>
      <c r="FW40" s="361">
        <v>0</v>
      </c>
      <c r="FX40" s="361">
        <v>0</v>
      </c>
      <c r="FY40" s="361">
        <v>0</v>
      </c>
      <c r="FZ40" s="361">
        <v>0</v>
      </c>
      <c r="GA40" s="361">
        <v>0</v>
      </c>
      <c r="GB40" s="361">
        <v>0</v>
      </c>
      <c r="GC40" s="361">
        <v>0</v>
      </c>
      <c r="GD40" s="361">
        <v>0</v>
      </c>
      <c r="GE40" s="361">
        <v>0</v>
      </c>
      <c r="GF40" s="361">
        <v>0</v>
      </c>
      <c r="GG40" s="361">
        <v>0</v>
      </c>
      <c r="GH40" s="361">
        <v>0</v>
      </c>
      <c r="GI40" s="361">
        <v>0</v>
      </c>
      <c r="GJ40" s="361">
        <v>0</v>
      </c>
      <c r="GK40" s="361">
        <v>0</v>
      </c>
      <c r="GL40" s="361">
        <v>0</v>
      </c>
      <c r="GM40" s="361">
        <v>0</v>
      </c>
      <c r="GN40" s="361">
        <v>0</v>
      </c>
      <c r="GO40" s="361">
        <v>0</v>
      </c>
      <c r="GP40" s="361">
        <v>0</v>
      </c>
      <c r="GQ40" s="361">
        <v>0</v>
      </c>
      <c r="GR40" s="361">
        <v>0</v>
      </c>
      <c r="GS40" s="361">
        <v>0</v>
      </c>
      <c r="GT40" s="361">
        <v>0</v>
      </c>
      <c r="GU40" s="361">
        <v>0</v>
      </c>
      <c r="GV40" s="361">
        <v>0</v>
      </c>
      <c r="GW40" s="361">
        <v>0</v>
      </c>
      <c r="GX40" s="361">
        <v>0</v>
      </c>
      <c r="GY40" s="361">
        <v>0</v>
      </c>
      <c r="GZ40" s="361">
        <v>0</v>
      </c>
      <c r="HA40" s="361">
        <v>0</v>
      </c>
      <c r="HB40" s="361">
        <v>0</v>
      </c>
      <c r="HC40" s="361">
        <v>0</v>
      </c>
      <c r="HD40" s="361">
        <v>0</v>
      </c>
      <c r="HE40" s="361">
        <v>0</v>
      </c>
      <c r="HF40" s="361">
        <v>0</v>
      </c>
      <c r="HG40" s="361">
        <v>0</v>
      </c>
      <c r="HH40" s="361">
        <v>0</v>
      </c>
      <c r="HI40" s="361">
        <v>0</v>
      </c>
      <c r="HJ40" s="361">
        <v>0</v>
      </c>
      <c r="HK40" s="361">
        <v>0</v>
      </c>
      <c r="HL40" s="361">
        <v>0</v>
      </c>
      <c r="HM40" s="361">
        <v>0</v>
      </c>
      <c r="HN40" s="361">
        <v>0</v>
      </c>
      <c r="HO40" s="361">
        <v>0</v>
      </c>
    </row>
    <row r="41" spans="1:226" s="10" customFormat="1" ht="12.75" hidden="1" customHeight="1" outlineLevel="1" x14ac:dyDescent="0.25">
      <c r="A41" s="343" t="s">
        <v>70</v>
      </c>
      <c r="B41" s="343" t="s">
        <v>70</v>
      </c>
      <c r="C41" s="363">
        <v>0</v>
      </c>
      <c r="D41" s="363">
        <v>0</v>
      </c>
      <c r="E41" s="363">
        <v>0</v>
      </c>
      <c r="F41" s="363">
        <v>0</v>
      </c>
      <c r="G41" s="363">
        <v>0</v>
      </c>
      <c r="H41" s="363">
        <v>0</v>
      </c>
      <c r="I41" s="363">
        <v>0</v>
      </c>
      <c r="J41" s="363">
        <v>0</v>
      </c>
      <c r="K41" s="363">
        <v>0</v>
      </c>
      <c r="L41" s="363">
        <v>0</v>
      </c>
      <c r="M41" s="363">
        <v>0</v>
      </c>
      <c r="N41" s="363">
        <v>0</v>
      </c>
      <c r="O41" s="363">
        <v>0</v>
      </c>
      <c r="P41" s="363">
        <v>0</v>
      </c>
      <c r="Q41" s="363">
        <v>0</v>
      </c>
      <c r="R41" s="363">
        <v>0</v>
      </c>
      <c r="S41" s="363">
        <v>0</v>
      </c>
      <c r="T41" s="363">
        <v>0</v>
      </c>
      <c r="U41" s="363">
        <v>0</v>
      </c>
      <c r="V41" s="363">
        <v>0</v>
      </c>
      <c r="W41" s="363">
        <v>0</v>
      </c>
      <c r="X41" s="363" t="s">
        <v>92</v>
      </c>
      <c r="Y41" s="363">
        <v>888</v>
      </c>
      <c r="Z41" s="363">
        <v>892</v>
      </c>
      <c r="AA41" s="363">
        <v>313</v>
      </c>
      <c r="AB41" s="363">
        <v>1058</v>
      </c>
      <c r="AC41" s="363">
        <v>1034</v>
      </c>
      <c r="AD41" s="363">
        <v>1066</v>
      </c>
      <c r="AE41" s="363">
        <v>1209</v>
      </c>
      <c r="AF41" s="363">
        <v>1157</v>
      </c>
      <c r="AG41" s="363">
        <v>1128</v>
      </c>
      <c r="AH41" s="363">
        <v>1132</v>
      </c>
      <c r="AI41" s="363">
        <v>1143</v>
      </c>
      <c r="AJ41" s="363">
        <v>1141</v>
      </c>
      <c r="AK41" s="363">
        <v>1120</v>
      </c>
      <c r="AL41" s="363">
        <v>1119</v>
      </c>
      <c r="AM41" s="363">
        <v>1101</v>
      </c>
      <c r="AN41" s="363">
        <v>1099</v>
      </c>
      <c r="AO41" s="363">
        <v>970</v>
      </c>
      <c r="AP41" s="363">
        <v>961</v>
      </c>
      <c r="AQ41" s="363">
        <v>0</v>
      </c>
      <c r="AR41" s="363">
        <v>0</v>
      </c>
      <c r="AS41" s="363">
        <v>0</v>
      </c>
      <c r="AT41" s="363">
        <v>0</v>
      </c>
      <c r="AU41" s="363">
        <v>0</v>
      </c>
      <c r="AV41" s="363">
        <v>0</v>
      </c>
      <c r="AW41" s="363">
        <v>0</v>
      </c>
      <c r="AX41" s="363">
        <v>0</v>
      </c>
      <c r="AY41" s="363">
        <v>0</v>
      </c>
      <c r="AZ41" s="363">
        <v>0</v>
      </c>
      <c r="BA41" s="363">
        <v>0</v>
      </c>
      <c r="BB41" s="363">
        <v>0</v>
      </c>
      <c r="BC41" s="363">
        <v>0</v>
      </c>
      <c r="BD41" s="363">
        <v>0</v>
      </c>
      <c r="BE41" s="363">
        <v>0</v>
      </c>
      <c r="BF41" s="363">
        <v>0</v>
      </c>
      <c r="BG41" s="363">
        <v>0</v>
      </c>
      <c r="BH41" s="363">
        <v>0</v>
      </c>
      <c r="BI41" s="363">
        <v>0</v>
      </c>
      <c r="BJ41" s="363">
        <v>0</v>
      </c>
      <c r="BK41" s="363">
        <v>0</v>
      </c>
      <c r="BL41" s="363">
        <v>0</v>
      </c>
      <c r="BM41" s="363">
        <v>0</v>
      </c>
      <c r="BN41" s="363">
        <v>0</v>
      </c>
      <c r="BO41" s="363">
        <v>0</v>
      </c>
      <c r="BP41" s="363">
        <v>0</v>
      </c>
      <c r="BQ41" s="363">
        <v>0</v>
      </c>
      <c r="BR41" s="363">
        <v>0</v>
      </c>
      <c r="BS41" s="363">
        <v>0</v>
      </c>
      <c r="BT41" s="363">
        <v>0</v>
      </c>
      <c r="BU41" s="363">
        <v>0</v>
      </c>
      <c r="BV41" s="363">
        <v>0</v>
      </c>
      <c r="BW41" s="363">
        <v>0</v>
      </c>
      <c r="BX41" s="363">
        <v>0</v>
      </c>
      <c r="BY41" s="363">
        <v>0</v>
      </c>
      <c r="BZ41" s="363">
        <v>0</v>
      </c>
      <c r="CA41" s="363">
        <v>0</v>
      </c>
      <c r="CB41" s="363">
        <v>0</v>
      </c>
      <c r="CC41" s="363">
        <v>0</v>
      </c>
      <c r="CD41" s="363">
        <v>0</v>
      </c>
      <c r="CE41" s="363">
        <v>0</v>
      </c>
      <c r="CF41" s="363">
        <v>0</v>
      </c>
      <c r="CG41" s="363">
        <v>0</v>
      </c>
      <c r="CH41" s="363">
        <v>0</v>
      </c>
      <c r="CI41" s="363">
        <v>0</v>
      </c>
      <c r="CJ41" s="363">
        <v>0</v>
      </c>
      <c r="CK41" s="363">
        <v>0</v>
      </c>
      <c r="CL41" s="363">
        <v>0</v>
      </c>
      <c r="CM41" s="363">
        <v>0</v>
      </c>
      <c r="CN41" s="363">
        <v>0</v>
      </c>
      <c r="CO41" s="363">
        <v>0</v>
      </c>
      <c r="CP41" s="363">
        <v>0</v>
      </c>
      <c r="CQ41" s="363">
        <v>0</v>
      </c>
      <c r="CR41" s="363">
        <v>0</v>
      </c>
      <c r="CS41" s="363">
        <v>0</v>
      </c>
      <c r="CT41" s="363">
        <v>0</v>
      </c>
      <c r="CU41" s="363">
        <v>0</v>
      </c>
      <c r="CV41" s="363">
        <v>0</v>
      </c>
      <c r="CW41" s="363">
        <v>0</v>
      </c>
      <c r="CX41" s="363">
        <v>0</v>
      </c>
      <c r="CY41" s="363">
        <v>0</v>
      </c>
      <c r="CZ41" s="363">
        <v>0</v>
      </c>
      <c r="DA41" s="363">
        <v>0</v>
      </c>
      <c r="DB41" s="363">
        <v>0</v>
      </c>
      <c r="DC41" s="363">
        <v>0</v>
      </c>
      <c r="DD41" s="363">
        <v>0</v>
      </c>
      <c r="DE41" s="363">
        <v>0</v>
      </c>
      <c r="DF41" s="363">
        <v>0</v>
      </c>
      <c r="DG41" s="363">
        <v>0</v>
      </c>
      <c r="DH41" s="363">
        <v>0</v>
      </c>
      <c r="DI41" s="363">
        <v>0</v>
      </c>
      <c r="DJ41" s="363">
        <v>0</v>
      </c>
      <c r="DK41" s="363">
        <v>0</v>
      </c>
      <c r="DL41" s="363">
        <v>0</v>
      </c>
      <c r="DM41" s="363">
        <v>0</v>
      </c>
      <c r="DN41" s="363">
        <v>0</v>
      </c>
      <c r="DO41" s="363">
        <v>0</v>
      </c>
      <c r="DP41" s="363">
        <v>0</v>
      </c>
      <c r="DQ41" s="363">
        <v>0</v>
      </c>
      <c r="DR41" s="363">
        <v>0</v>
      </c>
      <c r="DS41" s="363">
        <v>0</v>
      </c>
      <c r="DT41" s="363">
        <v>0</v>
      </c>
      <c r="DU41" s="363">
        <v>0</v>
      </c>
      <c r="DV41" s="363">
        <v>0</v>
      </c>
      <c r="DW41" s="363">
        <v>0</v>
      </c>
      <c r="DX41" s="363">
        <v>0</v>
      </c>
      <c r="DY41" s="363">
        <v>0</v>
      </c>
      <c r="DZ41" s="363">
        <v>0</v>
      </c>
      <c r="EA41" s="363">
        <v>0</v>
      </c>
      <c r="EB41" s="363">
        <v>0</v>
      </c>
      <c r="EC41" s="363">
        <v>0</v>
      </c>
      <c r="ED41" s="363">
        <v>0</v>
      </c>
      <c r="EE41" s="363">
        <v>0</v>
      </c>
      <c r="EF41" s="363">
        <v>0</v>
      </c>
      <c r="EG41" s="363">
        <v>0</v>
      </c>
      <c r="EH41" s="363">
        <v>0</v>
      </c>
      <c r="EI41" s="363">
        <v>0</v>
      </c>
      <c r="EJ41" s="363">
        <v>0</v>
      </c>
      <c r="EK41" s="363">
        <v>0</v>
      </c>
      <c r="EL41" s="363">
        <v>0</v>
      </c>
      <c r="EM41" s="363">
        <v>0</v>
      </c>
      <c r="EN41" s="363">
        <v>0</v>
      </c>
      <c r="EO41" s="363">
        <v>0</v>
      </c>
      <c r="EP41" s="363">
        <v>0</v>
      </c>
      <c r="EQ41" s="363">
        <v>0</v>
      </c>
      <c r="ER41" s="363">
        <v>0</v>
      </c>
      <c r="ES41" s="363">
        <v>0</v>
      </c>
      <c r="ET41" s="363">
        <v>0</v>
      </c>
      <c r="EU41" s="363">
        <v>0</v>
      </c>
      <c r="EV41" s="363">
        <v>0</v>
      </c>
      <c r="EW41" s="363">
        <v>0</v>
      </c>
      <c r="EX41" s="363">
        <v>0</v>
      </c>
      <c r="EY41" s="363">
        <v>0</v>
      </c>
      <c r="EZ41" s="363">
        <v>0</v>
      </c>
      <c r="FA41" s="363">
        <v>0</v>
      </c>
      <c r="FB41" s="363">
        <v>0</v>
      </c>
      <c r="FC41" s="363">
        <v>0</v>
      </c>
      <c r="FD41" s="363">
        <v>0</v>
      </c>
      <c r="FE41" s="363">
        <v>0</v>
      </c>
      <c r="FF41" s="363">
        <v>0</v>
      </c>
      <c r="FG41" s="363">
        <v>0</v>
      </c>
      <c r="FH41" s="363">
        <v>0</v>
      </c>
      <c r="FI41" s="363">
        <v>0</v>
      </c>
      <c r="FJ41" s="363">
        <v>0</v>
      </c>
      <c r="FK41" s="363">
        <v>0</v>
      </c>
      <c r="FL41" s="363">
        <v>0</v>
      </c>
      <c r="FM41" s="363">
        <v>0</v>
      </c>
      <c r="FN41" s="363">
        <v>0</v>
      </c>
      <c r="FO41" s="363">
        <v>0</v>
      </c>
      <c r="FP41" s="363">
        <v>0</v>
      </c>
      <c r="FQ41" s="363">
        <v>0</v>
      </c>
      <c r="FR41" s="363">
        <v>0</v>
      </c>
      <c r="FS41" s="363">
        <v>0</v>
      </c>
      <c r="FT41" s="363">
        <v>0</v>
      </c>
      <c r="FU41" s="363">
        <v>0</v>
      </c>
      <c r="FV41" s="363">
        <v>0</v>
      </c>
      <c r="FW41" s="363">
        <v>0</v>
      </c>
      <c r="FX41" s="363">
        <v>0</v>
      </c>
      <c r="FY41" s="363">
        <v>0</v>
      </c>
      <c r="FZ41" s="363">
        <v>0</v>
      </c>
      <c r="GA41" s="363">
        <v>0</v>
      </c>
      <c r="GB41" s="363">
        <v>0</v>
      </c>
      <c r="GC41" s="363">
        <v>0</v>
      </c>
      <c r="GD41" s="363">
        <v>0</v>
      </c>
      <c r="GE41" s="363">
        <v>0</v>
      </c>
      <c r="GF41" s="363">
        <v>0</v>
      </c>
      <c r="GG41" s="363">
        <v>0</v>
      </c>
      <c r="GH41" s="363">
        <v>0</v>
      </c>
      <c r="GI41" s="363">
        <v>0</v>
      </c>
      <c r="GJ41" s="363">
        <v>0</v>
      </c>
      <c r="GK41" s="363">
        <v>0</v>
      </c>
      <c r="GL41" s="363">
        <v>0</v>
      </c>
      <c r="GM41" s="363">
        <v>0</v>
      </c>
      <c r="GN41" s="363">
        <v>0</v>
      </c>
      <c r="GO41" s="363">
        <v>0</v>
      </c>
      <c r="GP41" s="363">
        <v>0</v>
      </c>
      <c r="GQ41" s="363">
        <v>0</v>
      </c>
      <c r="GR41" s="363">
        <v>0</v>
      </c>
      <c r="GS41" s="363">
        <v>0</v>
      </c>
      <c r="GT41" s="363">
        <v>0</v>
      </c>
      <c r="GU41" s="363">
        <v>0</v>
      </c>
      <c r="GV41" s="363">
        <v>0</v>
      </c>
      <c r="GW41" s="363">
        <v>0</v>
      </c>
      <c r="GX41" s="363">
        <v>0</v>
      </c>
      <c r="GY41" s="363">
        <v>0</v>
      </c>
      <c r="GZ41" s="363">
        <v>0</v>
      </c>
      <c r="HA41" s="363">
        <v>0</v>
      </c>
      <c r="HB41" s="363">
        <v>0</v>
      </c>
      <c r="HC41" s="363">
        <v>0</v>
      </c>
      <c r="HD41" s="363">
        <v>0</v>
      </c>
      <c r="HE41" s="363">
        <v>0</v>
      </c>
      <c r="HF41" s="363">
        <v>0</v>
      </c>
      <c r="HG41" s="363">
        <v>0</v>
      </c>
      <c r="HH41" s="363">
        <v>0</v>
      </c>
      <c r="HI41" s="363">
        <v>0</v>
      </c>
      <c r="HJ41" s="363">
        <v>0</v>
      </c>
      <c r="HK41" s="363">
        <v>0</v>
      </c>
      <c r="HL41" s="363">
        <v>0</v>
      </c>
      <c r="HM41" s="363">
        <v>0</v>
      </c>
      <c r="HN41" s="363">
        <v>0</v>
      </c>
      <c r="HO41" s="363">
        <v>0</v>
      </c>
    </row>
    <row r="42" spans="1:226" s="95" customFormat="1" ht="32.25" customHeight="1" collapsed="1" x14ac:dyDescent="0.25">
      <c r="A42" s="339" t="s">
        <v>335</v>
      </c>
      <c r="B42" s="339" t="s">
        <v>336</v>
      </c>
      <c r="C42" s="304" t="s">
        <v>92</v>
      </c>
      <c r="D42" s="304" t="s">
        <v>92</v>
      </c>
      <c r="E42" s="304" t="s">
        <v>92</v>
      </c>
      <c r="F42" s="304" t="s">
        <v>92</v>
      </c>
      <c r="G42" s="304" t="s">
        <v>92</v>
      </c>
      <c r="H42" s="304" t="s">
        <v>92</v>
      </c>
      <c r="I42" s="304" t="s">
        <v>92</v>
      </c>
      <c r="J42" s="304" t="s">
        <v>92</v>
      </c>
      <c r="K42" s="304" t="s">
        <v>92</v>
      </c>
      <c r="L42" s="304" t="s">
        <v>92</v>
      </c>
      <c r="M42" s="304" t="s">
        <v>92</v>
      </c>
      <c r="N42" s="304" t="s">
        <v>92</v>
      </c>
      <c r="O42" s="304" t="s">
        <v>92</v>
      </c>
      <c r="P42" s="304" t="s">
        <v>92</v>
      </c>
      <c r="Q42" s="304" t="s">
        <v>92</v>
      </c>
      <c r="R42" s="304" t="s">
        <v>92</v>
      </c>
      <c r="S42" s="304" t="s">
        <v>92</v>
      </c>
      <c r="T42" s="304" t="s">
        <v>92</v>
      </c>
      <c r="U42" s="304" t="s">
        <v>92</v>
      </c>
      <c r="V42" s="373">
        <v>0.40315011816328877</v>
      </c>
      <c r="W42" s="373">
        <v>0.44327827860761992</v>
      </c>
      <c r="X42" s="373">
        <v>0.39658778711043796</v>
      </c>
      <c r="Y42" s="373">
        <v>0.40132630894971877</v>
      </c>
      <c r="Z42" s="373">
        <v>0.43867021377432053</v>
      </c>
      <c r="AA42" s="373">
        <v>0.38055971857304999</v>
      </c>
      <c r="AB42" s="373">
        <v>0.41616758787847696</v>
      </c>
      <c r="AC42" s="373">
        <v>0.33761675521202905</v>
      </c>
      <c r="AD42" s="373">
        <v>0.35906435728709502</v>
      </c>
      <c r="AE42" s="373">
        <v>0.34213303172567205</v>
      </c>
      <c r="AF42" s="373">
        <v>0.35780380946462398</v>
      </c>
      <c r="AG42" s="373">
        <v>0.359589634433087</v>
      </c>
      <c r="AH42" s="373">
        <v>0.34626316566591203</v>
      </c>
      <c r="AI42" s="373">
        <v>0.35683665021005206</v>
      </c>
      <c r="AJ42" s="373">
        <v>0.318695529596352</v>
      </c>
      <c r="AK42" s="373">
        <v>0.33233348574912402</v>
      </c>
      <c r="AL42" s="373">
        <v>0.35015378642190303</v>
      </c>
      <c r="AM42" s="373">
        <v>0.36175138948657204</v>
      </c>
      <c r="AN42" s="373">
        <v>0.36023698288591399</v>
      </c>
      <c r="AO42" s="373">
        <v>0.31126548528104797</v>
      </c>
      <c r="AP42" s="373">
        <v>0.27415623380848497</v>
      </c>
      <c r="AQ42" s="373">
        <v>0.36241260315078799</v>
      </c>
      <c r="AR42" s="373">
        <v>0.35224591964752</v>
      </c>
      <c r="AS42" s="373">
        <v>0.31498701968331599</v>
      </c>
      <c r="AT42" s="373">
        <v>0.34418861094796904</v>
      </c>
      <c r="AU42" s="373">
        <v>0.34356407818656898</v>
      </c>
      <c r="AV42" s="373">
        <v>0.32313231323132302</v>
      </c>
      <c r="AW42" s="373">
        <v>0.31961848321492697</v>
      </c>
      <c r="AX42" s="373">
        <v>0.34195295051569602</v>
      </c>
      <c r="AY42" s="373">
        <v>0.30793122180495497</v>
      </c>
      <c r="AZ42" s="373">
        <v>0.43944117999760196</v>
      </c>
      <c r="BA42" s="373">
        <v>0.30212484979715198</v>
      </c>
      <c r="BB42" s="373">
        <v>0.32707177726835396</v>
      </c>
      <c r="BC42" s="373">
        <v>0.31476946012139301</v>
      </c>
      <c r="BD42" s="373">
        <v>0.34710554317728898</v>
      </c>
      <c r="BE42" s="373">
        <v>0.32949256409210897</v>
      </c>
      <c r="BF42" s="373">
        <v>0.31967503881739301</v>
      </c>
      <c r="BG42" s="373">
        <v>0.35541626783222396</v>
      </c>
      <c r="BH42" s="373">
        <v>0.34244910886527902</v>
      </c>
      <c r="BI42" s="373">
        <v>0.32963431462741499</v>
      </c>
      <c r="BJ42" s="373">
        <v>0.33506289488470198</v>
      </c>
      <c r="BK42" s="373">
        <v>0.33758020060157601</v>
      </c>
      <c r="BL42" s="373">
        <v>0.35109339616167601</v>
      </c>
      <c r="BM42" s="373">
        <v>0.31769815170495697</v>
      </c>
      <c r="BN42" s="373">
        <v>0.28919188181378302</v>
      </c>
      <c r="BO42" s="373">
        <v>0.35507065007167399</v>
      </c>
      <c r="BP42" s="373">
        <v>0.33008433371813295</v>
      </c>
      <c r="BQ42" s="373">
        <v>0.33147611745328598</v>
      </c>
      <c r="BR42" s="373">
        <v>0.32901145562506401</v>
      </c>
      <c r="BS42" s="373">
        <v>0.33163994284807102</v>
      </c>
      <c r="BT42" s="373">
        <v>0.31389615474089799</v>
      </c>
      <c r="BU42" s="373">
        <v>0.31310913145353902</v>
      </c>
      <c r="BV42" s="373">
        <v>0.32369342642367999</v>
      </c>
      <c r="BW42" s="373">
        <v>0.31471908735419596</v>
      </c>
      <c r="BX42" s="373">
        <v>0.30474967050933399</v>
      </c>
      <c r="BY42" s="373">
        <v>0.28058249191909101</v>
      </c>
      <c r="BZ42" s="373">
        <v>0.29834762509215296</v>
      </c>
      <c r="CA42" s="373">
        <v>0.31163395078794603</v>
      </c>
      <c r="CB42" s="373">
        <v>0.31185072563925403</v>
      </c>
      <c r="CC42" s="373">
        <v>0.30084598062377904</v>
      </c>
      <c r="CD42" s="373">
        <v>0.30990928161444403</v>
      </c>
      <c r="CE42" s="373">
        <v>0.313213775380219</v>
      </c>
      <c r="CF42" s="373">
        <v>0.32121032919377102</v>
      </c>
      <c r="CG42" s="373">
        <v>0.30381319226138298</v>
      </c>
      <c r="CH42" s="373">
        <v>0.30682245486302201</v>
      </c>
      <c r="CI42" s="373">
        <v>0.29758822727892104</v>
      </c>
      <c r="CJ42" s="373">
        <v>0.30264075680624281</v>
      </c>
      <c r="CK42" s="373">
        <v>0.26062678369500802</v>
      </c>
      <c r="CL42" s="373">
        <v>0.28385465694844098</v>
      </c>
      <c r="CM42" s="373">
        <v>0.27717405930255701</v>
      </c>
      <c r="CN42" s="373">
        <v>0.30707715189498203</v>
      </c>
      <c r="CO42" s="373">
        <v>0.28044232717553003</v>
      </c>
      <c r="CP42" s="373">
        <v>0.29686288446627002</v>
      </c>
      <c r="CQ42" s="373">
        <v>0.31405589257792599</v>
      </c>
      <c r="CR42" s="373">
        <v>0.29648165569143903</v>
      </c>
      <c r="CS42" s="373">
        <v>0.30083932725187301</v>
      </c>
      <c r="CT42" s="373">
        <v>0.30384510528200798</v>
      </c>
      <c r="CU42" s="373">
        <v>0.308841823142181</v>
      </c>
      <c r="CV42" s="373">
        <v>0.31298371782528406</v>
      </c>
      <c r="CW42" s="373">
        <v>0.27053970984026904</v>
      </c>
      <c r="CX42" s="373">
        <v>0.27778867720435002</v>
      </c>
      <c r="CY42" s="373">
        <v>0.276808125620221</v>
      </c>
      <c r="CZ42" s="373">
        <v>0.25709522064875101</v>
      </c>
      <c r="DA42" s="373">
        <v>0.24965755970141301</v>
      </c>
      <c r="DB42" s="373">
        <v>0.25125335198787496</v>
      </c>
      <c r="DC42" s="373">
        <v>0.24917191385787599</v>
      </c>
      <c r="DD42" s="373">
        <v>0.24375918544285699</v>
      </c>
      <c r="DE42" s="373">
        <v>0.23348047860937199</v>
      </c>
      <c r="DF42" s="373">
        <v>0.25291266219427599</v>
      </c>
      <c r="DG42" s="373">
        <v>0.25544917605515405</v>
      </c>
      <c r="DH42" s="373">
        <v>0.25330722550028301</v>
      </c>
      <c r="DI42" s="373">
        <v>0.237989424089806</v>
      </c>
      <c r="DJ42" s="373">
        <v>0.23442555998869002</v>
      </c>
      <c r="DK42" s="373">
        <v>0.26500000000000001</v>
      </c>
      <c r="DL42" s="373">
        <v>0.27100000000000002</v>
      </c>
      <c r="DM42" s="373">
        <v>0.26109494557603202</v>
      </c>
      <c r="DN42" s="373">
        <v>0.252</v>
      </c>
      <c r="DO42" s="373">
        <v>0.26800000000000002</v>
      </c>
      <c r="DP42" s="373">
        <v>0.27100000000000002</v>
      </c>
      <c r="DQ42" s="373">
        <v>0.27700000000000002</v>
      </c>
      <c r="DR42" s="373">
        <v>0.27400000000000002</v>
      </c>
      <c r="DS42" s="373">
        <v>0.26100000000000001</v>
      </c>
      <c r="DT42" s="373">
        <v>0.28499999999999998</v>
      </c>
      <c r="DU42" s="373">
        <v>0.27200000000000002</v>
      </c>
      <c r="DV42" s="373">
        <v>0.26200000000000001</v>
      </c>
      <c r="DW42" s="373">
        <v>0.28799999999999998</v>
      </c>
      <c r="DX42" s="373">
        <v>0.29399999999999998</v>
      </c>
      <c r="DY42" s="373">
        <v>0.31</v>
      </c>
      <c r="DZ42" s="373">
        <v>0.317</v>
      </c>
      <c r="EA42" s="373">
        <v>0.316</v>
      </c>
      <c r="EB42" s="373">
        <v>0.318</v>
      </c>
      <c r="EC42" s="373">
        <v>0.28899999999999998</v>
      </c>
      <c r="ED42" s="373">
        <v>0.318</v>
      </c>
      <c r="EE42" s="373">
        <v>0.33400000000000002</v>
      </c>
      <c r="EF42" s="373">
        <v>0.33600000000000002</v>
      </c>
      <c r="EG42" s="373">
        <v>0.307</v>
      </c>
      <c r="EH42" s="373">
        <v>0.30499999999999999</v>
      </c>
      <c r="EI42" s="373">
        <v>0.32700000000000001</v>
      </c>
      <c r="EJ42" s="373">
        <v>0.28499999999999998</v>
      </c>
      <c r="EK42" s="373">
        <v>0.32</v>
      </c>
      <c r="EL42" s="373">
        <v>0.32400000000000001</v>
      </c>
      <c r="EM42" s="373">
        <v>0.32800000000000001</v>
      </c>
      <c r="EN42" s="373">
        <v>0.32700000000000001</v>
      </c>
      <c r="EO42" s="373">
        <v>0.31</v>
      </c>
      <c r="EP42" s="373">
        <v>0.32300000000000001</v>
      </c>
      <c r="EQ42" s="373">
        <v>0.33800000000000002</v>
      </c>
      <c r="ER42" s="373">
        <v>0.33400000000000002</v>
      </c>
      <c r="ES42" s="373">
        <v>0.29699999999999999</v>
      </c>
      <c r="ET42" s="373">
        <v>0.31900000000000001</v>
      </c>
      <c r="EU42" s="373">
        <v>0.33800000000000002</v>
      </c>
      <c r="EV42" s="373">
        <v>0.33100000000000002</v>
      </c>
      <c r="EW42" s="373">
        <v>0.34</v>
      </c>
      <c r="EX42" s="373">
        <v>0.33400000000000002</v>
      </c>
      <c r="EY42" s="373">
        <v>0.33900000000000002</v>
      </c>
      <c r="EZ42" s="373">
        <v>0.32900000000000001</v>
      </c>
      <c r="FA42" s="373">
        <v>0.33600000000000002</v>
      </c>
      <c r="FB42" s="373">
        <v>0.34699999999999998</v>
      </c>
      <c r="FC42" s="373">
        <v>0.34799999999999998</v>
      </c>
      <c r="FD42" s="373">
        <v>0.34399999999999997</v>
      </c>
      <c r="FE42" s="373">
        <v>0.32700000000000001</v>
      </c>
      <c r="FF42" s="373">
        <v>0.33800000000000002</v>
      </c>
      <c r="FG42" s="373">
        <v>0.313</v>
      </c>
      <c r="FH42" s="373">
        <v>0.29499999999999998</v>
      </c>
      <c r="FI42" s="373">
        <v>0.31</v>
      </c>
      <c r="FJ42" s="373">
        <v>0.32100000000000001</v>
      </c>
      <c r="FK42" s="373">
        <v>0.33</v>
      </c>
      <c r="FL42" s="373">
        <v>0.33700000000000002</v>
      </c>
      <c r="FM42" s="373">
        <v>0.33500000000000002</v>
      </c>
      <c r="FN42" s="373">
        <v>0.34</v>
      </c>
      <c r="FO42" s="373">
        <v>0.33700000000000002</v>
      </c>
      <c r="FP42" s="373">
        <v>0.35299999999999998</v>
      </c>
      <c r="FQ42" s="373">
        <v>0.308</v>
      </c>
      <c r="FR42" s="373">
        <v>0.33</v>
      </c>
      <c r="FS42" s="373">
        <v>0.34</v>
      </c>
      <c r="FT42" s="373">
        <v>0.34399999999999997</v>
      </c>
      <c r="FU42" s="373">
        <v>0.30299999999999999</v>
      </c>
      <c r="FV42" s="373">
        <v>0.34200000000000003</v>
      </c>
      <c r="FW42" s="373">
        <v>0.34399999999999997</v>
      </c>
      <c r="FX42" s="373">
        <v>0.34799999999999998</v>
      </c>
      <c r="FY42" s="373">
        <v>0.33800000000000002</v>
      </c>
      <c r="FZ42" s="373">
        <v>0.34100000000000003</v>
      </c>
      <c r="GA42" s="373">
        <v>0.35199999999999998</v>
      </c>
      <c r="GB42" s="373">
        <v>0.35899999999999999</v>
      </c>
      <c r="GC42" s="373">
        <v>0.32400000000000001</v>
      </c>
      <c r="GD42" s="373">
        <v>0.33600000000000002</v>
      </c>
      <c r="GE42" s="373">
        <v>0.32400000000000001</v>
      </c>
      <c r="GF42" s="373">
        <v>0.35199999999999998</v>
      </c>
      <c r="GG42" s="373">
        <v>0.35</v>
      </c>
      <c r="GH42" s="373">
        <v>0.32400000000000001</v>
      </c>
      <c r="GI42" s="373">
        <v>0.35299999999999998</v>
      </c>
      <c r="GJ42" s="373">
        <v>0.35099999999999998</v>
      </c>
      <c r="GK42" s="373">
        <v>0.36</v>
      </c>
      <c r="GL42" s="373">
        <v>0.35199999999999998</v>
      </c>
      <c r="GM42" s="373">
        <v>0.35499999999999998</v>
      </c>
      <c r="GN42" s="373">
        <v>0.36499999999999999</v>
      </c>
      <c r="GO42" s="373">
        <v>0.29699999999999999</v>
      </c>
      <c r="GP42" s="373">
        <v>0.33400000000000002</v>
      </c>
      <c r="GQ42" s="373">
        <v>0.36199999999999999</v>
      </c>
      <c r="GR42" s="373">
        <v>0.29499999999999998</v>
      </c>
      <c r="GS42" s="373">
        <v>0.32400000000000001</v>
      </c>
      <c r="GT42" s="373">
        <v>0.35099999999999998</v>
      </c>
      <c r="GU42" s="373">
        <v>0.34399999999999997</v>
      </c>
      <c r="GV42" s="373">
        <v>0.33400000000000002</v>
      </c>
      <c r="GW42" s="373">
        <v>0.33600000000000002</v>
      </c>
      <c r="GX42" s="373">
        <v>0.29799999999999999</v>
      </c>
      <c r="GY42" s="373">
        <v>0.34499999999999997</v>
      </c>
      <c r="GZ42" s="373">
        <v>0.36099999999999999</v>
      </c>
      <c r="HA42" s="373">
        <v>0.32800000000000001</v>
      </c>
      <c r="HB42" s="373">
        <v>0.34599999999999997</v>
      </c>
      <c r="HC42" s="373">
        <v>0.36199999999999999</v>
      </c>
      <c r="HD42" s="373">
        <v>0.35499999999999998</v>
      </c>
      <c r="HE42" s="373">
        <v>0.32900000000000001</v>
      </c>
      <c r="HF42" s="373">
        <v>0.35099999999999998</v>
      </c>
      <c r="HG42" s="373">
        <v>0.34699999999999998</v>
      </c>
      <c r="HH42" s="373">
        <v>0.35</v>
      </c>
      <c r="HI42" s="373">
        <v>0.32</v>
      </c>
      <c r="HJ42" s="373">
        <v>0.35399999999999998</v>
      </c>
      <c r="HK42" s="373">
        <v>0.34899999999999998</v>
      </c>
      <c r="HL42" s="373">
        <v>0.36799999999999999</v>
      </c>
      <c r="HM42" s="373">
        <v>0.32200000000000001</v>
      </c>
      <c r="HN42" s="373">
        <v>0.35</v>
      </c>
      <c r="HO42" s="373">
        <v>0.35199999999999998</v>
      </c>
    </row>
    <row r="43" spans="1:226" s="95" customFormat="1" ht="24" customHeight="1" x14ac:dyDescent="0.25">
      <c r="A43" s="331" t="s">
        <v>406</v>
      </c>
      <c r="B43" s="331" t="s">
        <v>395</v>
      </c>
      <c r="C43" s="357" t="s">
        <v>92</v>
      </c>
      <c r="D43" s="357" t="s">
        <v>92</v>
      </c>
      <c r="E43" s="357" t="s">
        <v>92</v>
      </c>
      <c r="F43" s="357" t="s">
        <v>92</v>
      </c>
      <c r="G43" s="357" t="s">
        <v>92</v>
      </c>
      <c r="H43" s="357" t="s">
        <v>92</v>
      </c>
      <c r="I43" s="357" t="s">
        <v>92</v>
      </c>
      <c r="J43" s="357" t="s">
        <v>92</v>
      </c>
      <c r="K43" s="357" t="s">
        <v>92</v>
      </c>
      <c r="L43" s="357" t="s">
        <v>92</v>
      </c>
      <c r="M43" s="357" t="s">
        <v>92</v>
      </c>
      <c r="N43" s="357" t="s">
        <v>92</v>
      </c>
      <c r="O43" s="357" t="s">
        <v>92</v>
      </c>
      <c r="P43" s="357" t="s">
        <v>92</v>
      </c>
      <c r="Q43" s="357" t="s">
        <v>92</v>
      </c>
      <c r="R43" s="357" t="s">
        <v>92</v>
      </c>
      <c r="S43" s="357" t="s">
        <v>92</v>
      </c>
      <c r="T43" s="357" t="s">
        <v>92</v>
      </c>
      <c r="U43" s="357" t="s">
        <v>92</v>
      </c>
      <c r="V43" s="357" t="s">
        <v>92</v>
      </c>
      <c r="W43" s="357" t="s">
        <v>92</v>
      </c>
      <c r="X43" s="357" t="s">
        <v>92</v>
      </c>
      <c r="Y43" s="357" t="s">
        <v>92</v>
      </c>
      <c r="Z43" s="357" t="s">
        <v>92</v>
      </c>
      <c r="AA43" s="357" t="s">
        <v>92</v>
      </c>
      <c r="AB43" s="357" t="s">
        <v>92</v>
      </c>
      <c r="AC43" s="357" t="s">
        <v>92</v>
      </c>
      <c r="AD43" s="357" t="s">
        <v>92</v>
      </c>
      <c r="AE43" s="357" t="s">
        <v>92</v>
      </c>
      <c r="AF43" s="357" t="s">
        <v>92</v>
      </c>
      <c r="AG43" s="357" t="s">
        <v>92</v>
      </c>
      <c r="AH43" s="357" t="s">
        <v>92</v>
      </c>
      <c r="AI43" s="357" t="s">
        <v>92</v>
      </c>
      <c r="AJ43" s="357" t="s">
        <v>92</v>
      </c>
      <c r="AK43" s="357" t="s">
        <v>92</v>
      </c>
      <c r="AL43" s="357" t="s">
        <v>92</v>
      </c>
      <c r="AM43" s="357" t="s">
        <v>92</v>
      </c>
      <c r="AN43" s="357" t="s">
        <v>92</v>
      </c>
      <c r="AO43" s="347">
        <v>88806.706213053301</v>
      </c>
      <c r="AP43" s="347">
        <v>95253.589921991399</v>
      </c>
      <c r="AQ43" s="347">
        <v>93936.302350773898</v>
      </c>
      <c r="AR43" s="347">
        <v>98362.380583629711</v>
      </c>
      <c r="AS43" s="347">
        <v>97742.461015441309</v>
      </c>
      <c r="AT43" s="347">
        <v>106425.80366890901</v>
      </c>
      <c r="AU43" s="347">
        <v>109203.39583901</v>
      </c>
      <c r="AV43" s="347">
        <v>112606.62917730398</v>
      </c>
      <c r="AW43" s="347">
        <v>113133.851492709</v>
      </c>
      <c r="AX43" s="347">
        <v>118145.18613869401</v>
      </c>
      <c r="AY43" s="347">
        <v>118125.30801968199</v>
      </c>
      <c r="AZ43" s="347">
        <v>106784.46887195</v>
      </c>
      <c r="BA43" s="347">
        <v>118127.256163753</v>
      </c>
      <c r="BB43" s="347">
        <v>126753.825692411</v>
      </c>
      <c r="BC43" s="347">
        <v>126207.332041874</v>
      </c>
      <c r="BD43" s="347">
        <v>130847.899364343</v>
      </c>
      <c r="BE43" s="347">
        <v>131940.976386369</v>
      </c>
      <c r="BF43" s="347">
        <v>134727.95074350201</v>
      </c>
      <c r="BG43" s="347">
        <v>135560.17845878401</v>
      </c>
      <c r="BH43" s="347">
        <v>138444.69943216801</v>
      </c>
      <c r="BI43" s="347">
        <v>136009.91453986801</v>
      </c>
      <c r="BJ43" s="347">
        <v>144133.59326813099</v>
      </c>
      <c r="BK43" s="347">
        <v>143732.52592748197</v>
      </c>
      <c r="BL43" s="347">
        <v>146093.70774446</v>
      </c>
      <c r="BM43" s="347">
        <v>154415.98931523401</v>
      </c>
      <c r="BN43" s="347">
        <v>150006.77061134399</v>
      </c>
      <c r="BO43" s="347">
        <v>155669.15034069002</v>
      </c>
      <c r="BP43" s="347">
        <v>163496.85736738899</v>
      </c>
      <c r="BQ43" s="347">
        <v>168834.70636775001</v>
      </c>
      <c r="BR43" s="347">
        <v>171163.94489379702</v>
      </c>
      <c r="BS43" s="347">
        <v>177852.872007967</v>
      </c>
      <c r="BT43" s="347">
        <v>186086.98751860802</v>
      </c>
      <c r="BU43" s="347">
        <v>188494.03697084301</v>
      </c>
      <c r="BV43" s="347">
        <v>181510.47024887401</v>
      </c>
      <c r="BW43" s="347">
        <v>186376.55206660603</v>
      </c>
      <c r="BX43" s="347">
        <v>191581.20442322802</v>
      </c>
      <c r="BY43" s="347">
        <v>199267.376657922</v>
      </c>
      <c r="BZ43" s="347">
        <v>200075.53298131202</v>
      </c>
      <c r="CA43" s="347">
        <v>203203.852243398</v>
      </c>
      <c r="CB43" s="347">
        <v>210868.52922503001</v>
      </c>
      <c r="CC43" s="347">
        <v>212547.55603058403</v>
      </c>
      <c r="CD43" s="347">
        <v>219777.12129415898</v>
      </c>
      <c r="CE43" s="347">
        <v>225724.71525686799</v>
      </c>
      <c r="CF43" s="347">
        <v>220239.34507568699</v>
      </c>
      <c r="CG43" s="347">
        <v>233301.090085451</v>
      </c>
      <c r="CH43" s="347">
        <v>233881.22360187801</v>
      </c>
      <c r="CI43" s="347">
        <v>239827.36246779302</v>
      </c>
      <c r="CJ43" s="347">
        <v>237196.765023202</v>
      </c>
      <c r="CK43" s="347">
        <v>254900.17153972399</v>
      </c>
      <c r="CL43" s="347">
        <v>243364.46317475301</v>
      </c>
      <c r="CM43" s="347">
        <v>250379.699817413</v>
      </c>
      <c r="CN43" s="347">
        <v>246005.111802834</v>
      </c>
      <c r="CO43" s="347">
        <v>255184.58296178002</v>
      </c>
      <c r="CP43" s="347">
        <v>263353.22701814707</v>
      </c>
      <c r="CQ43" s="347">
        <v>264322.77986463899</v>
      </c>
      <c r="CR43" s="347">
        <v>274131.80950323597</v>
      </c>
      <c r="CS43" s="347">
        <v>275620.84377897205</v>
      </c>
      <c r="CT43" s="347">
        <v>277259.98050799296</v>
      </c>
      <c r="CU43" s="347">
        <v>280171.70845751202</v>
      </c>
      <c r="CV43" s="347">
        <v>273927.330943615</v>
      </c>
      <c r="CW43" s="347">
        <v>303771.52961440105</v>
      </c>
      <c r="CX43" s="347">
        <v>286669.66106297204</v>
      </c>
      <c r="CY43" s="347">
        <v>305673.952653719</v>
      </c>
      <c r="CZ43" s="347">
        <v>335461.33091586799</v>
      </c>
      <c r="DA43" s="347">
        <v>341245.44507261901</v>
      </c>
      <c r="DB43" s="347">
        <v>344893.16146512405</v>
      </c>
      <c r="DC43" s="347">
        <v>350807.699399253</v>
      </c>
      <c r="DD43" s="347">
        <v>356718.65901554399</v>
      </c>
      <c r="DE43" s="347">
        <v>355209.01105500298</v>
      </c>
      <c r="DF43" s="347">
        <v>381255.58625247504</v>
      </c>
      <c r="DG43" s="347">
        <v>373849.72008314403</v>
      </c>
      <c r="DH43" s="347">
        <v>370702.41641536704</v>
      </c>
      <c r="DI43" s="347">
        <v>390222.32589032105</v>
      </c>
      <c r="DJ43" s="347">
        <v>394898.014598004</v>
      </c>
      <c r="DK43" s="347">
        <v>391434</v>
      </c>
      <c r="DL43" s="347">
        <v>390969</v>
      </c>
      <c r="DM43" s="347">
        <v>401201.084696787</v>
      </c>
      <c r="DN43" s="347">
        <v>402404</v>
      </c>
      <c r="DO43" s="347">
        <v>406843</v>
      </c>
      <c r="DP43" s="347">
        <v>408029</v>
      </c>
      <c r="DQ43" s="347">
        <v>408755</v>
      </c>
      <c r="DR43" s="347">
        <v>419445</v>
      </c>
      <c r="DS43" s="347">
        <v>417185</v>
      </c>
      <c r="DT43" s="347">
        <v>414989</v>
      </c>
      <c r="DU43" s="347">
        <v>423616</v>
      </c>
      <c r="DV43" s="347">
        <v>418965</v>
      </c>
      <c r="DW43" s="347">
        <v>415829</v>
      </c>
      <c r="DX43" s="347">
        <v>393752</v>
      </c>
      <c r="DY43" s="347">
        <v>395046</v>
      </c>
      <c r="DZ43" s="347">
        <v>393679</v>
      </c>
      <c r="EA43" s="347">
        <v>397578</v>
      </c>
      <c r="EB43" s="347">
        <v>396751</v>
      </c>
      <c r="EC43" s="347">
        <v>352218</v>
      </c>
      <c r="ED43" s="347">
        <v>397226</v>
      </c>
      <c r="EE43" s="347">
        <v>403109</v>
      </c>
      <c r="EF43" s="347">
        <v>407594</v>
      </c>
      <c r="EG43" s="347">
        <v>414958</v>
      </c>
      <c r="EH43" s="347">
        <v>412728</v>
      </c>
      <c r="EI43" s="347">
        <v>409971</v>
      </c>
      <c r="EJ43" s="347">
        <v>365550</v>
      </c>
      <c r="EK43" s="347">
        <v>424014</v>
      </c>
      <c r="EL43" s="347">
        <v>422187</v>
      </c>
      <c r="EM43" s="347">
        <v>423479</v>
      </c>
      <c r="EN43" s="347">
        <v>429885</v>
      </c>
      <c r="EO43" s="347">
        <v>432975</v>
      </c>
      <c r="EP43" s="347">
        <v>433658</v>
      </c>
      <c r="EQ43" s="347">
        <v>424898</v>
      </c>
      <c r="ER43" s="347">
        <v>417652</v>
      </c>
      <c r="ES43" s="347">
        <v>428356</v>
      </c>
      <c r="ET43" s="347">
        <v>420255</v>
      </c>
      <c r="EU43" s="347">
        <v>414278</v>
      </c>
      <c r="EV43" s="347">
        <v>414462</v>
      </c>
      <c r="EW43" s="347">
        <v>408203</v>
      </c>
      <c r="EX43" s="347">
        <v>415763</v>
      </c>
      <c r="EY43" s="347">
        <v>420719</v>
      </c>
      <c r="EZ43" s="347">
        <v>435186</v>
      </c>
      <c r="FA43" s="347">
        <v>429395</v>
      </c>
      <c r="FB43" s="347">
        <v>424650</v>
      </c>
      <c r="FC43" s="347">
        <v>429114</v>
      </c>
      <c r="FD43" s="347">
        <v>439733</v>
      </c>
      <c r="FE43" s="347">
        <v>441104</v>
      </c>
      <c r="FF43" s="347">
        <v>442146</v>
      </c>
      <c r="FG43" s="347">
        <v>439136</v>
      </c>
      <c r="FH43" s="347">
        <v>459776</v>
      </c>
      <c r="FI43" s="347">
        <v>455308</v>
      </c>
      <c r="FJ43" s="347">
        <v>439903</v>
      </c>
      <c r="FK43" s="347">
        <v>444880</v>
      </c>
      <c r="FL43" s="347">
        <v>436944</v>
      </c>
      <c r="FM43" s="347">
        <v>438395</v>
      </c>
      <c r="FN43" s="347">
        <v>439800</v>
      </c>
      <c r="FO43" s="347">
        <v>444261</v>
      </c>
      <c r="FP43" s="347">
        <v>437525</v>
      </c>
      <c r="FQ43" s="347">
        <v>472621</v>
      </c>
      <c r="FR43" s="347">
        <v>459038</v>
      </c>
      <c r="FS43" s="347">
        <v>453734</v>
      </c>
      <c r="FT43" s="347">
        <v>444726</v>
      </c>
      <c r="FU43" s="347">
        <v>388918</v>
      </c>
      <c r="FV43" s="347">
        <v>449161</v>
      </c>
      <c r="FW43" s="347">
        <v>445739</v>
      </c>
      <c r="FX43" s="347">
        <v>442964</v>
      </c>
      <c r="FY43" s="347">
        <v>448802</v>
      </c>
      <c r="FZ43" s="347">
        <v>452018</v>
      </c>
      <c r="GA43" s="347">
        <v>439988</v>
      </c>
      <c r="GB43" s="347">
        <v>439316</v>
      </c>
      <c r="GC43" s="347">
        <v>461806</v>
      </c>
      <c r="GD43" s="347">
        <v>458683</v>
      </c>
      <c r="GE43" s="347">
        <v>381333</v>
      </c>
      <c r="GF43" s="347">
        <v>437764</v>
      </c>
      <c r="GG43" s="347">
        <v>430249</v>
      </c>
      <c r="GH43" s="347">
        <v>364927</v>
      </c>
      <c r="GI43" s="347">
        <v>420419</v>
      </c>
      <c r="GJ43" s="347">
        <v>416343</v>
      </c>
      <c r="GK43" s="347">
        <v>408416</v>
      </c>
      <c r="GL43" s="347">
        <v>407067</v>
      </c>
      <c r="GM43" s="347">
        <v>414623</v>
      </c>
      <c r="GN43" s="347">
        <v>418276</v>
      </c>
      <c r="GO43" s="347">
        <v>388907</v>
      </c>
      <c r="GP43" s="347">
        <v>433905</v>
      </c>
      <c r="GQ43" s="347">
        <v>428182</v>
      </c>
      <c r="GR43" s="347">
        <v>396163</v>
      </c>
      <c r="GS43" s="347">
        <v>389112</v>
      </c>
      <c r="GT43" s="347">
        <v>453768</v>
      </c>
      <c r="GU43" s="347">
        <v>458187</v>
      </c>
      <c r="GV43" s="347">
        <v>475543</v>
      </c>
      <c r="GW43" s="347">
        <v>462780</v>
      </c>
      <c r="GX43" s="347">
        <v>420303</v>
      </c>
      <c r="GY43" s="347">
        <v>461269</v>
      </c>
      <c r="GZ43" s="347">
        <v>458500</v>
      </c>
      <c r="HA43" s="347">
        <v>481800</v>
      </c>
      <c r="HB43" s="347">
        <v>473874</v>
      </c>
      <c r="HC43" s="347">
        <v>468755</v>
      </c>
      <c r="HD43" s="347">
        <v>478510</v>
      </c>
      <c r="HE43" s="347">
        <v>497155</v>
      </c>
      <c r="HF43" s="347">
        <v>490571</v>
      </c>
      <c r="HG43" s="347">
        <v>502974</v>
      </c>
      <c r="HH43" s="347">
        <v>507894</v>
      </c>
      <c r="HI43" s="347">
        <v>450512</v>
      </c>
      <c r="HJ43" s="347">
        <v>518139</v>
      </c>
      <c r="HK43" s="347">
        <v>525086</v>
      </c>
      <c r="HL43" s="347">
        <v>512579</v>
      </c>
      <c r="HM43" s="347">
        <v>534167</v>
      </c>
      <c r="HN43" s="347">
        <v>526704</v>
      </c>
      <c r="HO43" s="347">
        <v>518352</v>
      </c>
      <c r="HP43" s="10"/>
    </row>
    <row r="44" spans="1:226" s="95" customFormat="1" ht="12.75" customHeight="1" x14ac:dyDescent="0.25">
      <c r="A44" s="195"/>
      <c r="B44" s="195"/>
      <c r="C44" s="196"/>
      <c r="D44" s="196"/>
      <c r="E44" s="196"/>
      <c r="F44" s="196"/>
      <c r="G44" s="196"/>
      <c r="H44" s="196"/>
      <c r="I44" s="196"/>
      <c r="J44" s="196"/>
      <c r="K44" s="196"/>
      <c r="L44" s="196"/>
      <c r="M44" s="196"/>
      <c r="N44" s="196"/>
      <c r="O44" s="196"/>
      <c r="P44" s="196"/>
      <c r="Q44" s="196"/>
      <c r="R44" s="196"/>
      <c r="S44" s="196"/>
      <c r="T44" s="196"/>
      <c r="U44" s="196"/>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7"/>
      <c r="DJ44" s="197"/>
      <c r="DK44" s="197"/>
      <c r="DL44" s="197"/>
      <c r="DM44" s="197"/>
      <c r="DN44" s="197"/>
      <c r="DO44" s="197"/>
      <c r="DP44" s="197"/>
      <c r="DQ44" s="197"/>
      <c r="DR44" s="197"/>
      <c r="DS44" s="197"/>
      <c r="DT44" s="197"/>
      <c r="DU44" s="197"/>
      <c r="DV44" s="197"/>
      <c r="DW44" s="197"/>
      <c r="DX44" s="197"/>
      <c r="DY44" s="197"/>
      <c r="DZ44" s="197"/>
      <c r="EA44" s="197"/>
      <c r="EB44" s="197"/>
      <c r="EC44" s="197"/>
      <c r="ED44" s="197"/>
      <c r="EE44" s="197"/>
      <c r="EF44" s="197"/>
      <c r="EG44" s="197"/>
      <c r="EH44" s="197"/>
      <c r="EI44" s="197"/>
      <c r="EJ44" s="197"/>
      <c r="EK44" s="197"/>
      <c r="EL44" s="197"/>
      <c r="EM44" s="197"/>
      <c r="EN44" s="197"/>
      <c r="EO44" s="197"/>
      <c r="EP44" s="197"/>
      <c r="EQ44" s="197"/>
      <c r="ER44" s="197"/>
      <c r="ES44" s="197"/>
      <c r="ET44" s="197"/>
      <c r="EU44" s="197"/>
      <c r="EV44" s="197"/>
      <c r="EW44" s="197"/>
      <c r="EX44" s="197"/>
      <c r="EY44" s="197"/>
      <c r="EZ44" s="197"/>
      <c r="FA44" s="197"/>
      <c r="FB44" s="197"/>
      <c r="FC44" s="197"/>
      <c r="FD44" s="197"/>
      <c r="FE44" s="197"/>
      <c r="FF44" s="197"/>
      <c r="FG44" s="197"/>
      <c r="FH44" s="197"/>
      <c r="FI44" s="197"/>
      <c r="FJ44" s="197"/>
      <c r="FK44" s="197"/>
      <c r="FL44" s="197"/>
      <c r="FM44" s="197"/>
      <c r="FN44" s="197"/>
      <c r="FO44" s="197"/>
      <c r="FP44" s="197"/>
      <c r="FQ44" s="197"/>
      <c r="FR44" s="197"/>
      <c r="FS44" s="197"/>
      <c r="FT44" s="197"/>
      <c r="FU44" s="197"/>
      <c r="FV44" s="197"/>
      <c r="FW44" s="197"/>
      <c r="FX44" s="197"/>
      <c r="FY44" s="197"/>
      <c r="FZ44" s="197"/>
      <c r="GA44" s="197"/>
      <c r="GB44" s="197"/>
      <c r="GC44" s="197"/>
      <c r="GD44" s="197"/>
      <c r="GE44" s="197"/>
      <c r="GF44" s="197"/>
      <c r="GG44" s="197"/>
      <c r="GH44" s="197"/>
      <c r="GI44" s="197"/>
      <c r="GJ44" s="197"/>
      <c r="GK44" s="197"/>
      <c r="GL44" s="197"/>
      <c r="GM44" s="197"/>
      <c r="GN44" s="197"/>
      <c r="GO44" s="197"/>
      <c r="GP44" s="197"/>
      <c r="GQ44" s="197"/>
      <c r="GR44" s="197"/>
      <c r="GS44" s="197"/>
      <c r="GT44" s="197"/>
      <c r="GU44" s="197"/>
      <c r="GV44" s="197"/>
      <c r="GW44" s="197"/>
      <c r="GX44" s="197"/>
      <c r="GY44" s="197"/>
      <c r="GZ44" s="197"/>
      <c r="HA44" s="197"/>
      <c r="HB44" s="197"/>
      <c r="HC44" s="197"/>
      <c r="HD44" s="197"/>
      <c r="HE44" s="197"/>
      <c r="HF44" s="197"/>
      <c r="HG44" s="197"/>
      <c r="HH44" s="197"/>
      <c r="HI44" s="197"/>
      <c r="HJ44" s="197"/>
      <c r="HK44" s="197"/>
      <c r="HL44" s="197"/>
      <c r="HM44" s="197"/>
      <c r="HN44" s="197"/>
      <c r="HO44" s="197"/>
    </row>
    <row r="45" spans="1:226" s="10" customFormat="1" ht="24.9" hidden="1" customHeight="1" x14ac:dyDescent="0.25">
      <c r="A45" s="662" t="s">
        <v>486</v>
      </c>
      <c r="B45" s="662"/>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2"/>
      <c r="AQ45" s="662"/>
      <c r="AR45" s="662"/>
      <c r="AS45" s="662"/>
      <c r="AT45" s="662"/>
      <c r="AU45" s="662"/>
      <c r="AV45" s="662"/>
      <c r="AW45" s="662"/>
      <c r="AX45" s="662"/>
      <c r="AY45" s="662"/>
      <c r="AZ45" s="662"/>
      <c r="BA45" s="662"/>
      <c r="BB45" s="662"/>
      <c r="BC45" s="662"/>
      <c r="BD45" s="662"/>
      <c r="BE45" s="662"/>
      <c r="BF45" s="662"/>
      <c r="BG45" s="662"/>
      <c r="BH45" s="662"/>
      <c r="BI45" s="662"/>
      <c r="BJ45" s="662"/>
      <c r="BK45" s="662"/>
      <c r="BL45" s="662"/>
      <c r="BM45" s="662"/>
      <c r="BN45" s="662"/>
      <c r="BO45" s="662"/>
      <c r="BP45" s="662"/>
      <c r="BQ45" s="662"/>
      <c r="BR45" s="662"/>
      <c r="BS45" s="662"/>
      <c r="BT45" s="662"/>
      <c r="BU45" s="662"/>
      <c r="BV45" s="662"/>
      <c r="BW45" s="662"/>
      <c r="BX45" s="662"/>
      <c r="BY45" s="662"/>
      <c r="BZ45" s="662"/>
      <c r="CA45" s="662"/>
      <c r="CB45" s="662"/>
      <c r="CC45" s="662"/>
      <c r="CD45" s="662"/>
      <c r="CE45" s="662"/>
      <c r="CF45" s="662"/>
      <c r="CG45" s="662"/>
      <c r="CH45" s="662"/>
      <c r="CI45" s="662"/>
      <c r="CJ45" s="662"/>
      <c r="CK45" s="662"/>
      <c r="CL45" s="662"/>
      <c r="CM45" s="662"/>
      <c r="CN45" s="662"/>
      <c r="CO45" s="662"/>
      <c r="CP45" s="662"/>
      <c r="CQ45" s="662"/>
      <c r="CR45" s="662"/>
      <c r="CS45" s="662"/>
      <c r="CT45" s="662"/>
      <c r="CU45" s="662"/>
      <c r="CV45" s="662"/>
      <c r="CW45" s="662"/>
      <c r="CX45" s="662"/>
      <c r="CY45" s="662"/>
      <c r="CZ45" s="662"/>
      <c r="DA45" s="662"/>
      <c r="DB45" s="662"/>
      <c r="DC45" s="662"/>
      <c r="DD45" s="662"/>
      <c r="DE45" s="662"/>
      <c r="DF45" s="662"/>
      <c r="DG45" s="662"/>
      <c r="DH45" s="662"/>
      <c r="DI45" s="662"/>
      <c r="DJ45" s="662"/>
      <c r="DK45" s="662"/>
      <c r="DL45" s="662"/>
      <c r="DM45" s="662"/>
      <c r="DN45" s="662"/>
      <c r="DO45" s="662"/>
      <c r="DP45" s="662"/>
      <c r="DQ45" s="662"/>
      <c r="DR45" s="662"/>
      <c r="DS45" s="662"/>
      <c r="DT45" s="662"/>
      <c r="DU45" s="662"/>
      <c r="DV45" s="662"/>
      <c r="DW45" s="662"/>
      <c r="DX45" s="662"/>
      <c r="DY45" s="662"/>
      <c r="DZ45" s="662"/>
      <c r="EA45" s="662"/>
      <c r="EB45" s="662"/>
      <c r="EC45" s="662"/>
      <c r="ED45" s="662"/>
      <c r="EE45" s="662"/>
      <c r="EF45" s="662"/>
      <c r="EG45" s="662"/>
      <c r="EH45" s="662"/>
      <c r="EI45" s="662"/>
      <c r="EJ45" s="662"/>
      <c r="EK45" s="662"/>
      <c r="EL45" s="662"/>
      <c r="EM45" s="662"/>
      <c r="EN45" s="662"/>
      <c r="EO45" s="662"/>
      <c r="EP45" s="662"/>
      <c r="EQ45" s="662"/>
      <c r="ER45" s="662"/>
      <c r="ES45" s="662"/>
      <c r="ET45" s="662"/>
      <c r="EU45" s="662"/>
      <c r="EV45" s="662"/>
      <c r="EW45" s="662"/>
      <c r="EX45" s="662"/>
      <c r="EY45" s="662"/>
      <c r="EZ45" s="662"/>
      <c r="FA45" s="662"/>
      <c r="FB45" s="662"/>
      <c r="FC45" s="662"/>
      <c r="FD45" s="662"/>
      <c r="FE45" s="662"/>
      <c r="FF45" s="662"/>
      <c r="FG45" s="662"/>
      <c r="FH45" s="662"/>
      <c r="FI45" s="662"/>
      <c r="FJ45" s="662"/>
      <c r="FK45" s="662"/>
      <c r="FL45" s="662"/>
      <c r="FM45" s="662"/>
      <c r="FN45" s="662"/>
      <c r="FO45" s="662"/>
      <c r="FP45" s="662"/>
      <c r="FQ45" s="662"/>
      <c r="FR45" s="662"/>
      <c r="FS45" s="662"/>
      <c r="FT45" s="662"/>
      <c r="FU45" s="662"/>
      <c r="FV45" s="662"/>
      <c r="FW45" s="662"/>
      <c r="FX45" s="662"/>
      <c r="FY45" s="662"/>
      <c r="FZ45" s="662"/>
      <c r="GA45" s="662"/>
      <c r="GB45" s="662"/>
      <c r="GC45" s="662"/>
      <c r="GD45" s="662"/>
      <c r="GE45" s="662"/>
      <c r="GF45" s="662"/>
      <c r="GG45" s="662"/>
      <c r="GH45" s="662"/>
      <c r="GI45" s="662"/>
      <c r="GJ45" s="662"/>
      <c r="GK45" s="662"/>
      <c r="GL45" s="662"/>
      <c r="GM45" s="662"/>
      <c r="GN45" s="662"/>
      <c r="GO45" s="662"/>
      <c r="GP45" s="662"/>
      <c r="GQ45" s="662"/>
      <c r="GR45" s="662"/>
      <c r="GS45" s="662"/>
      <c r="GT45" s="662"/>
      <c r="GU45" s="662"/>
      <c r="GV45" s="662"/>
      <c r="GW45" s="662"/>
      <c r="GX45" s="662"/>
      <c r="GY45" s="662"/>
      <c r="GZ45" s="662"/>
      <c r="HA45" s="662"/>
      <c r="HB45" s="662"/>
      <c r="HC45" s="662"/>
      <c r="HD45" s="662"/>
      <c r="HE45" s="662"/>
      <c r="HF45" s="662"/>
      <c r="HG45" s="662"/>
      <c r="HH45" s="662"/>
      <c r="HI45" s="662"/>
      <c r="HJ45" s="662"/>
      <c r="HK45" s="662"/>
      <c r="HL45" s="662"/>
      <c r="HM45" s="662"/>
      <c r="HN45" s="662"/>
      <c r="HO45" s="662"/>
      <c r="HP45" s="437"/>
      <c r="HQ45" s="437"/>
    </row>
    <row r="46" spans="1:226" s="10" customFormat="1" ht="24.9" customHeight="1" x14ac:dyDescent="0.25">
      <c r="A46" s="660" t="s">
        <v>490</v>
      </c>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4"/>
      <c r="AP46" s="664"/>
      <c r="AQ46" s="664"/>
      <c r="AR46" s="664"/>
      <c r="AS46" s="664"/>
      <c r="AT46" s="664"/>
      <c r="AU46" s="664"/>
      <c r="AV46" s="664"/>
      <c r="AW46" s="664"/>
      <c r="AX46" s="664"/>
      <c r="AY46" s="664"/>
      <c r="AZ46" s="664"/>
      <c r="BA46" s="664"/>
      <c r="BB46" s="664"/>
      <c r="BC46" s="664"/>
      <c r="BD46" s="664"/>
      <c r="BE46" s="664"/>
      <c r="BF46" s="664"/>
      <c r="BG46" s="664"/>
      <c r="BH46" s="664"/>
      <c r="BI46" s="664"/>
      <c r="BJ46" s="664"/>
      <c r="BK46" s="664"/>
      <c r="BL46" s="664"/>
      <c r="BM46" s="664"/>
      <c r="BN46" s="664"/>
      <c r="BO46" s="664"/>
      <c r="BP46" s="664"/>
      <c r="BQ46" s="664"/>
      <c r="BR46" s="664"/>
      <c r="BS46" s="664"/>
      <c r="BT46" s="664"/>
      <c r="BU46" s="664"/>
      <c r="BV46" s="664"/>
      <c r="BW46" s="664"/>
      <c r="BX46" s="664"/>
      <c r="BY46" s="664"/>
      <c r="BZ46" s="664"/>
      <c r="CA46" s="664"/>
      <c r="CB46" s="664"/>
      <c r="CC46" s="664"/>
      <c r="CD46" s="664"/>
      <c r="CE46" s="664"/>
      <c r="CF46" s="664"/>
      <c r="CG46" s="664"/>
      <c r="CH46" s="664"/>
      <c r="CI46" s="664"/>
      <c r="CJ46" s="664"/>
      <c r="CK46" s="664"/>
      <c r="CL46" s="664"/>
      <c r="CM46" s="664"/>
      <c r="CN46" s="664"/>
      <c r="CO46" s="664"/>
      <c r="CP46" s="664"/>
      <c r="CQ46" s="664"/>
      <c r="CR46" s="664"/>
      <c r="CS46" s="664"/>
      <c r="CT46" s="664"/>
      <c r="CU46" s="664"/>
      <c r="CV46" s="664"/>
      <c r="CW46" s="664"/>
      <c r="CX46" s="664"/>
      <c r="CY46" s="664"/>
      <c r="CZ46" s="664"/>
      <c r="DA46" s="664"/>
      <c r="DB46" s="664"/>
      <c r="DC46" s="664"/>
      <c r="DD46" s="664"/>
      <c r="DE46" s="664"/>
      <c r="DF46" s="664"/>
      <c r="DG46" s="664"/>
      <c r="DH46" s="664"/>
      <c r="DI46" s="664"/>
      <c r="DJ46" s="664"/>
      <c r="DK46" s="664"/>
      <c r="DL46" s="664"/>
      <c r="DM46" s="664"/>
      <c r="DN46" s="664"/>
      <c r="DO46" s="664"/>
      <c r="DP46" s="664"/>
      <c r="DQ46" s="664"/>
      <c r="DR46" s="664"/>
      <c r="DS46" s="664"/>
      <c r="DT46" s="664"/>
      <c r="DU46" s="664"/>
      <c r="DV46" s="664"/>
      <c r="DW46" s="664"/>
      <c r="DX46" s="664"/>
      <c r="DY46" s="664"/>
      <c r="DZ46" s="664"/>
      <c r="EA46" s="664"/>
      <c r="EB46" s="664"/>
      <c r="EC46" s="664"/>
      <c r="ED46" s="664"/>
      <c r="EE46" s="664"/>
      <c r="EF46" s="664"/>
      <c r="EG46" s="664"/>
      <c r="EH46" s="664"/>
      <c r="EI46" s="664"/>
      <c r="EJ46" s="664"/>
      <c r="EK46" s="664"/>
      <c r="EL46" s="664"/>
      <c r="EM46" s="664"/>
      <c r="EN46" s="664"/>
      <c r="EO46" s="664"/>
      <c r="EP46" s="664"/>
      <c r="EQ46" s="664"/>
      <c r="ER46" s="664"/>
      <c r="ES46" s="664"/>
      <c r="ET46" s="664"/>
      <c r="EU46" s="664"/>
      <c r="EV46" s="664"/>
      <c r="EW46" s="664"/>
      <c r="EX46" s="664"/>
      <c r="EY46" s="664"/>
      <c r="EZ46" s="664"/>
      <c r="FA46" s="664"/>
      <c r="FB46" s="664"/>
      <c r="FC46" s="664"/>
      <c r="FD46" s="664"/>
      <c r="FE46" s="664"/>
      <c r="FF46" s="664"/>
      <c r="FG46" s="664"/>
      <c r="FH46" s="664"/>
      <c r="FI46" s="664"/>
      <c r="FJ46" s="664"/>
      <c r="FK46" s="664"/>
      <c r="FL46" s="664"/>
      <c r="FM46" s="664"/>
      <c r="FN46" s="664"/>
      <c r="FO46" s="664"/>
      <c r="FP46" s="664"/>
      <c r="FQ46" s="664"/>
      <c r="FR46" s="664"/>
      <c r="FS46" s="664"/>
      <c r="FT46" s="664"/>
      <c r="FU46" s="664"/>
      <c r="FV46" s="664"/>
      <c r="FW46" s="664"/>
      <c r="FX46" s="664"/>
      <c r="FY46" s="664"/>
      <c r="FZ46" s="664"/>
      <c r="GA46" s="664"/>
      <c r="GB46" s="664"/>
      <c r="GC46" s="664"/>
      <c r="GD46" s="664"/>
      <c r="GE46" s="664"/>
      <c r="GF46" s="664"/>
      <c r="GG46" s="664"/>
      <c r="GH46" s="664"/>
      <c r="GI46" s="664"/>
      <c r="GJ46" s="664"/>
      <c r="GK46" s="664"/>
      <c r="GL46" s="664"/>
      <c r="GM46" s="664"/>
      <c r="GN46" s="664"/>
      <c r="GO46" s="664"/>
      <c r="GP46" s="664"/>
      <c r="GQ46" s="664"/>
      <c r="GR46" s="664"/>
      <c r="GS46" s="664"/>
      <c r="GT46" s="664"/>
      <c r="GU46" s="664"/>
      <c r="GV46" s="664"/>
      <c r="GW46" s="664"/>
      <c r="GX46" s="664"/>
      <c r="GY46" s="664"/>
      <c r="GZ46" s="664"/>
      <c r="HA46" s="664"/>
      <c r="HB46" s="664"/>
      <c r="HC46" s="664"/>
      <c r="HD46" s="664"/>
      <c r="HE46" s="664"/>
      <c r="HF46" s="664"/>
      <c r="HG46" s="664"/>
      <c r="HH46" s="664"/>
      <c r="HI46" s="664"/>
      <c r="HJ46" s="664"/>
      <c r="HK46" s="664"/>
      <c r="HL46" s="664"/>
      <c r="HM46" s="664"/>
      <c r="HN46" s="664"/>
      <c r="HO46" s="664"/>
    </row>
    <row r="47" spans="1:226" s="20" customFormat="1" x14ac:dyDescent="0.25">
      <c r="A47" s="21"/>
      <c r="B47" s="21"/>
    </row>
    <row r="48" spans="1:226" s="20" customFormat="1" x14ac:dyDescent="0.25">
      <c r="A48" s="21"/>
      <c r="B48" s="21"/>
    </row>
    <row r="49" spans="1:2" s="20" customFormat="1" x14ac:dyDescent="0.25">
      <c r="A49" s="21"/>
      <c r="B49" s="21"/>
    </row>
    <row r="50" spans="1:2" s="20" customFormat="1" x14ac:dyDescent="0.25">
      <c r="A50" s="21"/>
      <c r="B50" s="21"/>
    </row>
    <row r="51" spans="1:2" s="20" customFormat="1" x14ac:dyDescent="0.25">
      <c r="A51" s="21"/>
      <c r="B51" s="21"/>
    </row>
    <row r="52" spans="1:2" s="20" customFormat="1" x14ac:dyDescent="0.25">
      <c r="A52" s="21"/>
      <c r="B52" s="21"/>
    </row>
    <row r="53" spans="1:2" s="20" customFormat="1" x14ac:dyDescent="0.25">
      <c r="A53" s="21"/>
      <c r="B53" s="21"/>
    </row>
    <row r="54" spans="1:2" s="20" customFormat="1" x14ac:dyDescent="0.25">
      <c r="A54" s="21"/>
      <c r="B54" s="21"/>
    </row>
    <row r="55" spans="1:2" s="20" customFormat="1" x14ac:dyDescent="0.25">
      <c r="A55" s="21"/>
      <c r="B55" s="21"/>
    </row>
    <row r="56" spans="1:2" s="20" customFormat="1" x14ac:dyDescent="0.25">
      <c r="A56" s="21"/>
      <c r="B56" s="21"/>
    </row>
    <row r="57" spans="1:2" s="20" customFormat="1" x14ac:dyDescent="0.25">
      <c r="A57" s="21"/>
      <c r="B57" s="21"/>
    </row>
    <row r="58" spans="1:2" s="20" customFormat="1" x14ac:dyDescent="0.25">
      <c r="A58" s="21"/>
      <c r="B58" s="21"/>
    </row>
    <row r="59" spans="1:2" s="20" customFormat="1" x14ac:dyDescent="0.25">
      <c r="A59" s="21"/>
      <c r="B59" s="21"/>
    </row>
    <row r="60" spans="1:2" s="20" customFormat="1" x14ac:dyDescent="0.25">
      <c r="A60" s="21"/>
      <c r="B60" s="21"/>
    </row>
    <row r="61" spans="1:2" s="20" customFormat="1" x14ac:dyDescent="0.25">
      <c r="A61" s="21"/>
      <c r="B61" s="21"/>
    </row>
    <row r="62" spans="1:2" s="20" customFormat="1" x14ac:dyDescent="0.25">
      <c r="A62" s="21"/>
      <c r="B62" s="21"/>
    </row>
    <row r="63" spans="1:2" s="20" customFormat="1" x14ac:dyDescent="0.25">
      <c r="A63" s="21"/>
      <c r="B63" s="21"/>
    </row>
    <row r="64" spans="1:2" s="20" customFormat="1" x14ac:dyDescent="0.25">
      <c r="A64" s="21"/>
      <c r="B64" s="21"/>
    </row>
    <row r="65" spans="1:223" s="10" customFormat="1" ht="12.75" customHeight="1" x14ac:dyDescent="0.25">
      <c r="A65" s="90"/>
      <c r="B65" s="90"/>
      <c r="C65" s="90"/>
      <c r="D65" s="90"/>
      <c r="E65" s="90"/>
      <c r="F65" s="90"/>
      <c r="G65" s="90"/>
      <c r="H65" s="90"/>
      <c r="I65" s="90"/>
      <c r="J65" s="90"/>
      <c r="K65" s="90"/>
      <c r="L65" s="90"/>
      <c r="M65" s="90"/>
      <c r="N65" s="90"/>
      <c r="O65" s="90"/>
      <c r="P65" s="90"/>
      <c r="Q65" s="90"/>
      <c r="R65" s="90"/>
      <c r="S65" s="90"/>
      <c r="T65" s="160"/>
      <c r="U65" s="90"/>
      <c r="V65" s="99"/>
      <c r="W65" s="99"/>
      <c r="X65" s="99"/>
      <c r="Y65" s="100"/>
      <c r="Z65" s="100"/>
      <c r="AA65" s="100"/>
      <c r="AB65" s="100"/>
      <c r="AC65" s="13"/>
      <c r="AD65" s="13"/>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row>
    <row r="66" spans="1:223" s="20" customFormat="1" x14ac:dyDescent="0.25">
      <c r="A66" s="21"/>
      <c r="B66" s="21"/>
    </row>
    <row r="67" spans="1:223" s="20" customFormat="1" x14ac:dyDescent="0.25">
      <c r="A67" s="21"/>
      <c r="B67" s="21"/>
    </row>
    <row r="68" spans="1:223" s="20" customFormat="1" x14ac:dyDescent="0.25">
      <c r="A68" s="21"/>
      <c r="B68" s="21"/>
    </row>
    <row r="69" spans="1:223" s="20" customFormat="1" x14ac:dyDescent="0.25">
      <c r="A69" s="21"/>
      <c r="B69" s="21"/>
    </row>
    <row r="70" spans="1:223" s="20" customFormat="1" x14ac:dyDescent="0.25">
      <c r="A70" s="21"/>
      <c r="B70" s="21"/>
    </row>
    <row r="71" spans="1:223" s="20" customFormat="1" x14ac:dyDescent="0.25">
      <c r="A71" s="21"/>
      <c r="B71" s="21"/>
    </row>
    <row r="72" spans="1:223" s="20" customFormat="1" x14ac:dyDescent="0.25">
      <c r="A72" s="21"/>
      <c r="B72" s="21"/>
    </row>
    <row r="73" spans="1:223" s="20" customFormat="1" x14ac:dyDescent="0.25">
      <c r="A73" s="21"/>
      <c r="B73" s="21"/>
    </row>
    <row r="74" spans="1:223" s="20" customFormat="1" x14ac:dyDescent="0.25">
      <c r="A74" s="21"/>
      <c r="B74" s="21"/>
    </row>
    <row r="75" spans="1:223" s="20" customFormat="1" x14ac:dyDescent="0.25">
      <c r="A75" s="21"/>
      <c r="B75" s="21"/>
    </row>
    <row r="76" spans="1:223" s="20" customFormat="1" x14ac:dyDescent="0.25">
      <c r="A76" s="21"/>
      <c r="B76" s="21"/>
    </row>
    <row r="77" spans="1:223" s="20" customFormat="1" x14ac:dyDescent="0.25">
      <c r="A77" s="21"/>
      <c r="B77" s="21"/>
    </row>
    <row r="78" spans="1:223" s="20" customFormat="1" x14ac:dyDescent="0.25">
      <c r="A78" s="21"/>
      <c r="B78" s="21"/>
    </row>
    <row r="79" spans="1:223" s="20" customFormat="1" x14ac:dyDescent="0.25">
      <c r="A79" s="21"/>
      <c r="B79" s="21"/>
    </row>
    <row r="80" spans="1:223" s="20" customFormat="1" x14ac:dyDescent="0.25">
      <c r="A80" s="21"/>
      <c r="B80" s="21"/>
    </row>
    <row r="81" spans="1:223" s="20" customFormat="1" x14ac:dyDescent="0.25">
      <c r="A81" s="21"/>
      <c r="B81" s="21"/>
    </row>
    <row r="82" spans="1:223" s="20" customFormat="1" x14ac:dyDescent="0.25">
      <c r="A82" s="21"/>
      <c r="B82" s="21"/>
    </row>
    <row r="83" spans="1:223" s="20" customFormat="1" x14ac:dyDescent="0.25">
      <c r="A83" s="21"/>
      <c r="B83" s="21"/>
    </row>
    <row r="84" spans="1:223" x14ac:dyDescent="0.25">
      <c r="A84" s="194"/>
    </row>
    <row r="88" spans="1:223" s="10" customFormat="1" ht="12.75" customHeight="1" x14ac:dyDescent="0.25">
      <c r="A88" s="90"/>
      <c r="B88" s="90"/>
      <c r="C88" s="90"/>
      <c r="D88" s="90"/>
      <c r="E88" s="90"/>
      <c r="F88" s="90"/>
      <c r="G88" s="90"/>
      <c r="H88" s="90"/>
      <c r="I88" s="90"/>
      <c r="J88" s="90"/>
      <c r="K88" s="90"/>
      <c r="L88" s="90"/>
      <c r="M88" s="90"/>
      <c r="N88" s="90"/>
      <c r="O88" s="90"/>
      <c r="P88" s="90"/>
      <c r="Q88" s="90"/>
      <c r="R88" s="90"/>
      <c r="S88" s="90"/>
      <c r="T88" s="160"/>
      <c r="U88" s="90"/>
      <c r="V88" s="99"/>
      <c r="W88" s="99"/>
      <c r="X88" s="99"/>
      <c r="Y88" s="100"/>
      <c r="Z88" s="100"/>
      <c r="AA88" s="100"/>
      <c r="AB88" s="100"/>
      <c r="AC88" s="13"/>
      <c r="AD88" s="13"/>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row>
    <row r="89" spans="1:223" s="20" customFormat="1" x14ac:dyDescent="0.25">
      <c r="A89" s="21"/>
      <c r="B89" s="21"/>
    </row>
    <row r="90" spans="1:223" s="20" customFormat="1" x14ac:dyDescent="0.25">
      <c r="A90" s="21"/>
      <c r="B90" s="21"/>
    </row>
    <row r="91" spans="1:223" s="20" customFormat="1" x14ac:dyDescent="0.25">
      <c r="A91" s="21"/>
      <c r="B91" s="21"/>
    </row>
    <row r="92" spans="1:223" s="20" customFormat="1" x14ac:dyDescent="0.25">
      <c r="A92" s="21"/>
      <c r="B92" s="21"/>
    </row>
    <row r="93" spans="1:223" s="20" customFormat="1" x14ac:dyDescent="0.25">
      <c r="A93" s="21"/>
      <c r="B93" s="21"/>
    </row>
    <row r="94" spans="1:223" s="20" customFormat="1" x14ac:dyDescent="0.25">
      <c r="A94" s="21"/>
      <c r="B94" s="21"/>
    </row>
    <row r="95" spans="1:223" s="20" customFormat="1" x14ac:dyDescent="0.25">
      <c r="A95" s="21"/>
      <c r="B95" s="21"/>
    </row>
    <row r="96" spans="1:223" s="20" customFormat="1" x14ac:dyDescent="0.25">
      <c r="A96" s="21"/>
      <c r="B96" s="21"/>
    </row>
    <row r="97" spans="1:223" s="20" customFormat="1" x14ac:dyDescent="0.25">
      <c r="A97" s="21"/>
      <c r="B97" s="21"/>
    </row>
    <row r="98" spans="1:223" s="20" customFormat="1" x14ac:dyDescent="0.25">
      <c r="A98" s="21"/>
      <c r="B98" s="21"/>
    </row>
    <row r="99" spans="1:223" s="20" customFormat="1" x14ac:dyDescent="0.25">
      <c r="A99" s="21"/>
      <c r="B99" s="21"/>
    </row>
    <row r="100" spans="1:223" s="20" customFormat="1" x14ac:dyDescent="0.25">
      <c r="A100" s="21"/>
      <c r="B100" s="21"/>
    </row>
    <row r="101" spans="1:223" s="20" customFormat="1" x14ac:dyDescent="0.25">
      <c r="A101" s="21"/>
      <c r="B101" s="21"/>
    </row>
    <row r="102" spans="1:223" s="20" customFormat="1" x14ac:dyDescent="0.25">
      <c r="A102" s="21"/>
      <c r="B102" s="21"/>
    </row>
    <row r="103" spans="1:223" s="20" customFormat="1" x14ac:dyDescent="0.25">
      <c r="A103" s="21"/>
      <c r="B103" s="21"/>
    </row>
    <row r="104" spans="1:223" s="20" customFormat="1" x14ac:dyDescent="0.25">
      <c r="A104" s="21"/>
      <c r="B104" s="21"/>
    </row>
    <row r="105" spans="1:223" s="20" customFormat="1" x14ac:dyDescent="0.25">
      <c r="A105" s="21"/>
      <c r="B105" s="21"/>
    </row>
    <row r="106" spans="1:223" s="20" customFormat="1" x14ac:dyDescent="0.25">
      <c r="A106" s="21"/>
      <c r="B106" s="21"/>
    </row>
    <row r="107" spans="1:223" s="10" customFormat="1" ht="12.75" customHeight="1" x14ac:dyDescent="0.25">
      <c r="A107" s="90"/>
      <c r="B107" s="90"/>
      <c r="C107" s="90"/>
      <c r="D107" s="90"/>
      <c r="E107" s="90"/>
      <c r="F107" s="90"/>
      <c r="G107" s="90"/>
      <c r="H107" s="90"/>
      <c r="I107" s="90"/>
      <c r="J107" s="90"/>
      <c r="K107" s="90"/>
      <c r="L107" s="90"/>
      <c r="M107" s="90"/>
      <c r="N107" s="90"/>
      <c r="O107" s="90"/>
      <c r="P107" s="90"/>
      <c r="Q107" s="90"/>
      <c r="R107" s="90"/>
      <c r="S107" s="90"/>
      <c r="T107" s="160"/>
      <c r="U107" s="90"/>
      <c r="V107" s="99"/>
      <c r="W107" s="99"/>
      <c r="X107" s="99"/>
      <c r="Y107" s="100"/>
      <c r="Z107" s="100"/>
      <c r="AA107" s="100"/>
      <c r="AB107" s="100"/>
      <c r="AC107" s="13"/>
      <c r="AD107" s="13"/>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row>
    <row r="108" spans="1:223" s="20" customFormat="1" x14ac:dyDescent="0.25">
      <c r="A108" s="21"/>
      <c r="B108" s="21"/>
    </row>
    <row r="109" spans="1:223" s="20" customFormat="1" x14ac:dyDescent="0.25">
      <c r="A109" s="21"/>
      <c r="B109" s="21"/>
    </row>
    <row r="110" spans="1:223" s="20" customFormat="1" x14ac:dyDescent="0.25">
      <c r="A110" s="21"/>
      <c r="B110" s="21"/>
    </row>
    <row r="111" spans="1:223" s="20" customFormat="1" x14ac:dyDescent="0.25">
      <c r="A111" s="21"/>
      <c r="B111" s="21"/>
    </row>
    <row r="112" spans="1:223" s="20" customFormat="1" x14ac:dyDescent="0.25">
      <c r="A112" s="21"/>
      <c r="B112" s="21"/>
    </row>
    <row r="113" spans="1:2" s="20" customFormat="1" x14ac:dyDescent="0.25">
      <c r="A113" s="21"/>
      <c r="B113" s="21"/>
    </row>
    <row r="114" spans="1:2" s="20" customFormat="1" x14ac:dyDescent="0.25">
      <c r="A114" s="21"/>
      <c r="B114" s="21"/>
    </row>
    <row r="115" spans="1:2" s="20" customFormat="1" x14ac:dyDescent="0.25">
      <c r="A115" s="21"/>
      <c r="B115" s="21"/>
    </row>
    <row r="116" spans="1:2" s="20" customFormat="1" x14ac:dyDescent="0.25">
      <c r="A116" s="21"/>
      <c r="B116" s="21"/>
    </row>
    <row r="117" spans="1:2" s="20" customFormat="1" x14ac:dyDescent="0.25">
      <c r="A117" s="21"/>
      <c r="B117" s="21"/>
    </row>
    <row r="118" spans="1:2" s="20" customFormat="1" x14ac:dyDescent="0.25">
      <c r="A118" s="21"/>
      <c r="B118" s="21"/>
    </row>
    <row r="119" spans="1:2" s="20" customFormat="1" x14ac:dyDescent="0.25">
      <c r="A119" s="21"/>
      <c r="B119" s="21"/>
    </row>
    <row r="120" spans="1:2" s="20" customFormat="1" x14ac:dyDescent="0.25">
      <c r="A120" s="21"/>
      <c r="B120" s="21"/>
    </row>
    <row r="121" spans="1:2" s="20" customFormat="1" x14ac:dyDescent="0.25">
      <c r="A121" s="21"/>
      <c r="B121" s="21"/>
    </row>
    <row r="122" spans="1:2" s="20" customFormat="1" x14ac:dyDescent="0.25">
      <c r="A122" s="21"/>
      <c r="B122" s="21"/>
    </row>
    <row r="123" spans="1:2" s="20" customFormat="1" x14ac:dyDescent="0.25">
      <c r="A123" s="21"/>
      <c r="B123" s="21"/>
    </row>
    <row r="124" spans="1:2" s="20" customFormat="1" x14ac:dyDescent="0.25">
      <c r="A124" s="21"/>
      <c r="B124" s="21"/>
    </row>
    <row r="125" spans="1:2" s="20" customFormat="1" x14ac:dyDescent="0.25">
      <c r="A125" s="21"/>
      <c r="B125" s="21"/>
    </row>
    <row r="126" spans="1:2" x14ac:dyDescent="0.25">
      <c r="A126" s="194"/>
    </row>
  </sheetData>
  <mergeCells count="6">
    <mergeCell ref="A1:HO1"/>
    <mergeCell ref="A2:HO2"/>
    <mergeCell ref="A46:HO46"/>
    <mergeCell ref="A25:HO25"/>
    <mergeCell ref="A26:HO26"/>
    <mergeCell ref="A45:HO45"/>
  </mergeCells>
  <phoneticPr fontId="3" type="noConversion"/>
  <pageMargins left="0.39370078740157483" right="0.31496062992125984" top="0.23622047244094491" bottom="0.23622047244094491" header="0" footer="0"/>
  <pageSetup paperSize="9" orientation="landscape" r:id="rId1"/>
  <headerFooter alignWithMargins="0"/>
  <rowBreaks count="1" manualBreakCount="1">
    <brk id="44" max="8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7">
    <tabColor indexed="23"/>
  </sheetPr>
  <dimension ref="A1:KH104"/>
  <sheetViews>
    <sheetView showGridLines="0" topLeftCell="B2" zoomScaleNormal="100" workbookViewId="0">
      <selection activeCell="A2" sqref="A2:KD2"/>
    </sheetView>
  </sheetViews>
  <sheetFormatPr defaultColWidth="15" defaultRowHeight="13.2" outlineLevelCol="1" x14ac:dyDescent="0.25"/>
  <cols>
    <col min="1" max="1" width="25.88671875" style="2" hidden="1" customWidth="1"/>
    <col min="2" max="2" width="27.6640625" style="2" customWidth="1"/>
    <col min="3" max="17" width="8.109375" style="2" hidden="1" customWidth="1" outlineLevel="1"/>
    <col min="18" max="18" width="8.109375" style="2" hidden="1" customWidth="1" collapsed="1"/>
    <col min="19" max="21" width="8.109375" style="2" hidden="1" customWidth="1" outlineLevel="1"/>
    <col min="22" max="29" width="8.109375" style="2" hidden="1" customWidth="1" outlineLevel="1" collapsed="1"/>
    <col min="30" max="30" width="8.109375" style="2" hidden="1" customWidth="1" outlineLevel="1"/>
    <col min="31" max="31" width="8.109375" style="2" hidden="1" customWidth="1" collapsed="1"/>
    <col min="32" max="42" width="8.109375" style="2" hidden="1" customWidth="1" outlineLevel="1" collapsed="1"/>
    <col min="43" max="43" width="8.109375" style="2" hidden="1" customWidth="1" outlineLevel="1"/>
    <col min="44" max="44" width="8.109375" style="2" hidden="1" customWidth="1" collapsed="1"/>
    <col min="45" max="55" width="8.109375" style="2" hidden="1" customWidth="1" outlineLevel="1" collapsed="1"/>
    <col min="56" max="56" width="8.109375" style="2" hidden="1" customWidth="1" outlineLevel="1"/>
    <col min="57" max="57" width="8.109375" style="2" hidden="1" customWidth="1" collapsed="1"/>
    <col min="58" max="68" width="8.109375" style="2" hidden="1" customWidth="1" outlineLevel="1" collapsed="1"/>
    <col min="69" max="69" width="8.109375" style="2" hidden="1" customWidth="1" outlineLevel="1"/>
    <col min="70" max="70" width="8.109375" style="2" hidden="1" customWidth="1" collapsed="1"/>
    <col min="71" max="75" width="8.109375" style="2" hidden="1" customWidth="1" outlineLevel="1" collapsed="1"/>
    <col min="76" max="82" width="8.109375" style="2" hidden="1" customWidth="1" outlineLevel="1"/>
    <col min="83" max="83" width="8" style="2" hidden="1" customWidth="1" collapsed="1"/>
    <col min="84" max="86" width="8.109375" style="2" hidden="1" customWidth="1" outlineLevel="1"/>
    <col min="87" max="87" width="8.109375" style="2" hidden="1" customWidth="1" outlineLevel="1" collapsed="1"/>
    <col min="88" max="90" width="8.109375" style="2" hidden="1" customWidth="1" outlineLevel="1"/>
    <col min="91" max="91" width="8.109375" style="2" hidden="1" customWidth="1" outlineLevel="1" collapsed="1"/>
    <col min="92" max="94" width="8.109375" style="2" hidden="1" customWidth="1" outlineLevel="1"/>
    <col min="95" max="95" width="8.109375" style="2" hidden="1" customWidth="1" outlineLevel="1" collapsed="1"/>
    <col min="96" max="99" width="8.109375" style="2" hidden="1" customWidth="1" outlineLevel="1"/>
    <col min="100" max="100" width="7.88671875" style="2" hidden="1" customWidth="1" collapsed="1"/>
    <col min="101" max="103" width="8.109375" style="2" hidden="1" customWidth="1" outlineLevel="1"/>
    <col min="104" max="104" width="8.109375" style="2" hidden="1" customWidth="1" outlineLevel="1" collapsed="1"/>
    <col min="105" max="107" width="8.109375" style="2" hidden="1" customWidth="1" outlineLevel="1"/>
    <col min="108" max="108" width="8.109375" style="2" hidden="1" customWidth="1" outlineLevel="1" collapsed="1"/>
    <col min="109" max="111" width="8.109375" style="2" hidden="1" customWidth="1" outlineLevel="1"/>
    <col min="112" max="112" width="8.109375" style="2" hidden="1" customWidth="1" outlineLevel="1" collapsed="1"/>
    <col min="113" max="116" width="8.109375" style="2" hidden="1" customWidth="1" outlineLevel="1"/>
    <col min="117" max="117" width="8.44140625" style="2" hidden="1" customWidth="1" collapsed="1"/>
    <col min="118" max="120" width="8.109375" style="2" hidden="1" customWidth="1" outlineLevel="1"/>
    <col min="121" max="121" width="8.109375" style="2" hidden="1" customWidth="1" outlineLevel="1" collapsed="1"/>
    <col min="122" max="124" width="8.109375" style="2" hidden="1" customWidth="1" outlineLevel="1"/>
    <col min="125" max="125" width="8.109375" style="2" hidden="1" customWidth="1" outlineLevel="1" collapsed="1"/>
    <col min="126" max="128" width="8.109375" style="2" hidden="1" customWidth="1" outlineLevel="1"/>
    <col min="129" max="129" width="8.109375" style="2" hidden="1" customWidth="1" outlineLevel="1" collapsed="1"/>
    <col min="130" max="133" width="8.109375" style="2" hidden="1" customWidth="1" outlineLevel="1"/>
    <col min="134" max="134" width="7.88671875" style="2" customWidth="1" collapsed="1"/>
    <col min="135" max="137" width="8.109375" style="2" hidden="1" customWidth="1" outlineLevel="1"/>
    <col min="138" max="138" width="8.109375" style="2" hidden="1" customWidth="1" outlineLevel="1" collapsed="1"/>
    <col min="139" max="141" width="8.109375" style="2" hidden="1" customWidth="1" outlineLevel="1"/>
    <col min="142" max="142" width="8.109375" style="2" hidden="1" customWidth="1" outlineLevel="1" collapsed="1"/>
    <col min="143" max="145" width="8.109375" style="2" hidden="1" customWidth="1" outlineLevel="1"/>
    <col min="146" max="146" width="8.109375" style="2" hidden="1" customWidth="1" outlineLevel="1" collapsed="1"/>
    <col min="147" max="149" width="8.109375" style="2" hidden="1" customWidth="1" outlineLevel="1"/>
    <col min="150" max="150" width="8.6640625" style="2" hidden="1" customWidth="1" outlineLevel="1"/>
    <col min="151" max="151" width="8" style="2" customWidth="1" collapsed="1"/>
    <col min="152" max="154" width="8.109375" style="2" hidden="1" customWidth="1" outlineLevel="1"/>
    <col min="155" max="155" width="7.6640625" style="2" hidden="1" customWidth="1" outlineLevel="1" collapsed="1"/>
    <col min="156" max="156" width="8.44140625" style="2" hidden="1" customWidth="1" outlineLevel="1"/>
    <col min="157" max="157" width="8.109375" style="2" hidden="1" customWidth="1" outlineLevel="1"/>
    <col min="158" max="158" width="8.44140625" style="2" hidden="1" customWidth="1" outlineLevel="1"/>
    <col min="159" max="159" width="8.88671875" style="2" hidden="1" customWidth="1" outlineLevel="1" collapsed="1"/>
    <col min="160" max="160" width="9.44140625" style="2" hidden="1" customWidth="1" outlineLevel="1"/>
    <col min="161" max="161" width="9.6640625" style="2" hidden="1" customWidth="1" outlineLevel="1"/>
    <col min="162" max="162" width="9.44140625" style="2" hidden="1" customWidth="1" outlineLevel="1"/>
    <col min="163" max="163" width="9.109375" style="2" hidden="1" customWidth="1" outlineLevel="1" collapsed="1"/>
    <col min="164" max="164" width="10.5546875" style="2" hidden="1" customWidth="1" outlineLevel="1"/>
    <col min="165" max="165" width="9.6640625" style="2" hidden="1" customWidth="1" outlineLevel="1"/>
    <col min="166" max="166" width="9.44140625" style="2" hidden="1" customWidth="1" outlineLevel="1"/>
    <col min="167" max="167" width="8.33203125" style="2" hidden="1" customWidth="1" outlineLevel="1"/>
    <col min="168" max="168" width="8.109375" style="2" bestFit="1" customWidth="1" collapsed="1"/>
    <col min="169" max="171" width="7.6640625" style="2" hidden="1" customWidth="1" outlineLevel="1"/>
    <col min="172" max="172" width="7.6640625" style="2" hidden="1" customWidth="1" outlineLevel="1" collapsed="1"/>
    <col min="173" max="175" width="7.6640625" style="2" hidden="1" customWidth="1" outlineLevel="1"/>
    <col min="176" max="176" width="7.6640625" style="2" hidden="1" customWidth="1" outlineLevel="1" collapsed="1"/>
    <col min="177" max="179" width="8.109375" style="2" hidden="1" customWidth="1" outlineLevel="1"/>
    <col min="180" max="180" width="7.44140625" style="2" hidden="1" customWidth="1" outlineLevel="1" collapsed="1"/>
    <col min="181" max="181" width="6.88671875" style="2" hidden="1" customWidth="1" outlineLevel="1"/>
    <col min="182" max="182" width="6.6640625" style="2" hidden="1" customWidth="1" outlineLevel="1"/>
    <col min="183" max="183" width="7.6640625" style="2" hidden="1" customWidth="1" outlineLevel="1"/>
    <col min="184" max="184" width="9.5546875" style="2" hidden="1" customWidth="1" outlineLevel="1"/>
    <col min="185" max="185" width="8.109375" style="2" bestFit="1" customWidth="1" collapsed="1"/>
    <col min="186" max="186" width="7.5546875" style="2" hidden="1" customWidth="1" outlineLevel="1"/>
    <col min="187" max="188" width="7.6640625" style="2" hidden="1" customWidth="1" outlineLevel="1"/>
    <col min="189" max="189" width="8.109375" style="2" hidden="1" customWidth="1" outlineLevel="1" collapsed="1"/>
    <col min="190" max="192" width="8.109375" style="2" hidden="1" customWidth="1" outlineLevel="1"/>
    <col min="193" max="193" width="8.5546875" style="2" hidden="1" customWidth="1" outlineLevel="1" collapsed="1"/>
    <col min="194" max="196" width="8.33203125" style="2" hidden="1" customWidth="1" outlineLevel="1"/>
    <col min="197" max="197" width="9.109375" style="2" hidden="1" customWidth="1" outlineLevel="1" collapsed="1"/>
    <col min="198" max="201" width="8.88671875" style="2" hidden="1" customWidth="1" outlineLevel="1"/>
    <col min="202" max="202" width="8.88671875" style="2" customWidth="1" collapsed="1"/>
    <col min="203" max="205" width="8.88671875" style="2" hidden="1" customWidth="1" outlineLevel="1"/>
    <col min="206" max="206" width="8.88671875" style="2" hidden="1" customWidth="1" outlineLevel="1" collapsed="1"/>
    <col min="207" max="209" width="8.88671875" style="2" hidden="1" customWidth="1" outlineLevel="1"/>
    <col min="210" max="210" width="8.88671875" style="2" hidden="1" customWidth="1" outlineLevel="1" collapsed="1"/>
    <col min="211" max="213" width="8.88671875" style="2" hidden="1" customWidth="1" outlineLevel="1"/>
    <col min="214" max="214" width="8.88671875" style="2" hidden="1" customWidth="1" outlineLevel="1" collapsed="1"/>
    <col min="215" max="218" width="8.88671875" style="2" hidden="1" customWidth="1" outlineLevel="1"/>
    <col min="219" max="219" width="8.44140625" style="2" customWidth="1" collapsed="1"/>
    <col min="220" max="222" width="8.44140625" style="2" hidden="1" customWidth="1" outlineLevel="1"/>
    <col min="223" max="223" width="8.44140625" style="2" hidden="1" customWidth="1" outlineLevel="1" collapsed="1"/>
    <col min="224" max="226" width="8.44140625" style="2" hidden="1" customWidth="1" outlineLevel="1"/>
    <col min="227" max="227" width="8.44140625" style="2" hidden="1" customWidth="1" outlineLevel="1" collapsed="1"/>
    <col min="228" max="230" width="8.44140625" style="2" hidden="1" customWidth="1" outlineLevel="1"/>
    <col min="231" max="231" width="8.44140625" style="2" hidden="1" customWidth="1" outlineLevel="1" collapsed="1"/>
    <col min="232" max="235" width="8.44140625" style="2" hidden="1" customWidth="1" outlineLevel="1"/>
    <col min="236" max="236" width="8.44140625" style="2" customWidth="1" collapsed="1"/>
    <col min="237" max="239" width="8.44140625" style="2" hidden="1" customWidth="1" outlineLevel="1"/>
    <col min="240" max="240" width="8.44140625" style="2" hidden="1" customWidth="1" outlineLevel="1" collapsed="1"/>
    <col min="241" max="243" width="8.44140625" style="2" hidden="1" customWidth="1" outlineLevel="1"/>
    <col min="244" max="244" width="8.44140625" style="2" hidden="1" customWidth="1" outlineLevel="1" collapsed="1"/>
    <col min="245" max="247" width="8.44140625" style="2" hidden="1" customWidth="1" outlineLevel="1"/>
    <col min="248" max="248" width="8.44140625" style="2" hidden="1" customWidth="1" outlineLevel="1" collapsed="1"/>
    <col min="249" max="252" width="8.44140625" style="2" hidden="1" customWidth="1" outlineLevel="1"/>
    <col min="253" max="253" width="8.44140625" style="2" customWidth="1" collapsed="1"/>
    <col min="254" max="256" width="8.44140625" style="2" hidden="1" customWidth="1" outlineLevel="1"/>
    <col min="257" max="257" width="8.44140625" style="2" hidden="1" customWidth="1" outlineLevel="1" collapsed="1"/>
    <col min="258" max="260" width="8.44140625" style="2" hidden="1" customWidth="1" outlineLevel="1"/>
    <col min="261" max="261" width="8.44140625" style="2" hidden="1" customWidth="1" outlineLevel="1" collapsed="1"/>
    <col min="262" max="264" width="8.44140625" style="2" hidden="1" customWidth="1" outlineLevel="1"/>
    <col min="265" max="265" width="8.44140625" style="2" hidden="1" customWidth="1" outlineLevel="1" collapsed="1"/>
    <col min="266" max="269" width="8.44140625" style="2" hidden="1" customWidth="1" outlineLevel="1"/>
    <col min="270" max="270" width="8.44140625" style="2" customWidth="1" collapsed="1"/>
    <col min="271" max="273" width="8.44140625" style="2" hidden="1" customWidth="1" outlineLevel="1"/>
    <col min="274" max="274" width="8.44140625" style="2" hidden="1" customWidth="1" outlineLevel="1" collapsed="1"/>
    <col min="275" max="277" width="8.44140625" style="2" hidden="1" customWidth="1" outlineLevel="1"/>
    <col min="278" max="278" width="8.44140625" style="2" hidden="1" customWidth="1" outlineLevel="1" collapsed="1"/>
    <col min="279" max="281" width="8.44140625" style="2" hidden="1" customWidth="1" outlineLevel="1"/>
    <col min="282" max="282" width="8.44140625" style="2" hidden="1" customWidth="1" outlineLevel="1" collapsed="1"/>
    <col min="283" max="286" width="8.44140625" style="2" hidden="1" customWidth="1" outlineLevel="1"/>
    <col min="287" max="287" width="8.44140625" style="2" customWidth="1" collapsed="1"/>
    <col min="288" max="289" width="8.44140625" style="2" customWidth="1"/>
    <col min="290" max="290" width="8" style="2" customWidth="1"/>
    <col min="291" max="291" width="20.109375" style="2" bestFit="1" customWidth="1"/>
    <col min="292" max="292" width="15.88671875" style="2" bestFit="1" customWidth="1"/>
    <col min="293" max="293" width="15" style="2"/>
    <col min="294" max="294" width="15.88671875" style="2" bestFit="1" customWidth="1"/>
    <col min="295" max="16384" width="15" style="2"/>
  </cols>
  <sheetData>
    <row r="1" spans="1:293" s="5" customFormat="1" ht="24.75" hidden="1" customHeight="1" x14ac:dyDescent="0.25">
      <c r="A1" s="666" t="s">
        <v>611</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6"/>
      <c r="AY1" s="666"/>
      <c r="AZ1" s="666"/>
      <c r="BA1" s="666"/>
      <c r="BB1" s="666"/>
      <c r="BC1" s="666"/>
      <c r="BD1" s="666"/>
      <c r="BE1" s="666"/>
      <c r="BF1" s="666"/>
      <c r="BG1" s="666"/>
      <c r="BH1" s="666"/>
      <c r="BI1" s="666"/>
      <c r="BJ1" s="666"/>
      <c r="BK1" s="666"/>
      <c r="BL1" s="666"/>
      <c r="BM1" s="666"/>
      <c r="BN1" s="666"/>
      <c r="BO1" s="666"/>
      <c r="BP1" s="666"/>
      <c r="BQ1" s="666"/>
      <c r="BR1" s="666"/>
      <c r="BS1" s="666"/>
      <c r="BT1" s="666"/>
      <c r="BU1" s="666"/>
      <c r="BV1" s="666"/>
      <c r="BW1" s="666"/>
      <c r="BX1" s="666"/>
      <c r="BY1" s="666"/>
      <c r="BZ1" s="666"/>
      <c r="CA1" s="666"/>
      <c r="CB1" s="666"/>
      <c r="CC1" s="666"/>
      <c r="CD1" s="666"/>
      <c r="CE1" s="666"/>
      <c r="CF1" s="666"/>
      <c r="CG1" s="666"/>
      <c r="CH1" s="666"/>
      <c r="CI1" s="666"/>
      <c r="CJ1" s="666"/>
      <c r="CK1" s="666"/>
      <c r="CL1" s="666"/>
      <c r="CM1" s="666"/>
      <c r="CN1" s="666"/>
      <c r="CO1" s="666"/>
      <c r="CP1" s="666"/>
      <c r="CQ1" s="666"/>
      <c r="CR1" s="666"/>
      <c r="CS1" s="666"/>
      <c r="CT1" s="666"/>
      <c r="CU1" s="666"/>
      <c r="CV1" s="666"/>
      <c r="CW1" s="666"/>
      <c r="CX1" s="666"/>
      <c r="CY1" s="666"/>
      <c r="CZ1" s="666"/>
      <c r="DA1" s="666"/>
      <c r="DB1" s="666"/>
      <c r="DC1" s="666"/>
      <c r="DD1" s="666"/>
      <c r="DE1" s="666"/>
      <c r="DF1" s="666"/>
      <c r="DG1" s="666"/>
      <c r="DH1" s="666"/>
      <c r="DI1" s="666"/>
      <c r="DJ1" s="666"/>
      <c r="DK1" s="666"/>
      <c r="DL1" s="666"/>
      <c r="DM1" s="666"/>
      <c r="DN1" s="666"/>
      <c r="DO1" s="666"/>
      <c r="DP1" s="666"/>
      <c r="DQ1" s="666"/>
      <c r="DR1" s="666"/>
      <c r="DS1" s="666"/>
      <c r="DT1" s="666"/>
      <c r="DU1" s="666"/>
      <c r="DV1" s="666"/>
      <c r="DW1" s="666"/>
      <c r="DX1" s="666"/>
      <c r="DY1" s="666"/>
      <c r="DZ1" s="666"/>
      <c r="EA1" s="666"/>
      <c r="EB1" s="666"/>
      <c r="EC1" s="666"/>
      <c r="ED1" s="666"/>
      <c r="EE1" s="666"/>
      <c r="EF1" s="666"/>
      <c r="EG1" s="666"/>
      <c r="EH1" s="666"/>
      <c r="EI1" s="666"/>
      <c r="EJ1" s="666"/>
      <c r="EK1" s="666"/>
      <c r="EL1" s="666"/>
      <c r="EM1" s="666"/>
      <c r="EN1" s="666"/>
      <c r="EO1" s="666"/>
      <c r="EP1" s="666"/>
      <c r="EQ1" s="666"/>
      <c r="ER1" s="666"/>
      <c r="ES1" s="666"/>
      <c r="ET1" s="666"/>
      <c r="EU1" s="666"/>
      <c r="EV1" s="666"/>
      <c r="EW1" s="666"/>
      <c r="EX1" s="666"/>
      <c r="EY1" s="666"/>
      <c r="EZ1" s="666"/>
      <c r="FA1" s="666"/>
      <c r="FB1" s="666"/>
      <c r="FC1" s="666"/>
      <c r="FD1" s="666"/>
      <c r="FE1" s="666"/>
      <c r="FF1" s="666"/>
      <c r="FG1" s="666"/>
      <c r="FH1" s="666"/>
      <c r="FI1" s="666"/>
      <c r="FJ1" s="666"/>
      <c r="FK1" s="666"/>
      <c r="FL1" s="666"/>
      <c r="FM1" s="666"/>
      <c r="FN1" s="666"/>
      <c r="FO1" s="666"/>
      <c r="FP1" s="666"/>
      <c r="FQ1" s="666"/>
      <c r="FR1" s="666"/>
      <c r="FS1" s="666"/>
      <c r="FT1" s="666"/>
      <c r="FU1" s="666"/>
      <c r="FV1" s="666"/>
      <c r="FW1" s="666"/>
      <c r="FX1" s="666"/>
      <c r="FY1" s="666"/>
      <c r="FZ1" s="666"/>
      <c r="GA1" s="666"/>
      <c r="GB1" s="666"/>
      <c r="GC1" s="666"/>
      <c r="GD1" s="666"/>
      <c r="GE1" s="666"/>
      <c r="GF1" s="666"/>
      <c r="GG1" s="666"/>
      <c r="GH1" s="666"/>
      <c r="GI1" s="666"/>
      <c r="GJ1" s="666"/>
      <c r="GK1" s="666"/>
      <c r="GL1" s="666"/>
      <c r="GM1" s="666"/>
      <c r="GN1" s="666"/>
      <c r="GO1" s="666"/>
      <c r="GP1" s="666"/>
      <c r="GQ1" s="666"/>
      <c r="GR1" s="666"/>
      <c r="GS1" s="666"/>
      <c r="GT1" s="666"/>
      <c r="GU1" s="666"/>
      <c r="GV1" s="666"/>
      <c r="GW1" s="666"/>
      <c r="GX1" s="666"/>
      <c r="GY1" s="666"/>
      <c r="GZ1" s="666"/>
      <c r="HA1" s="666"/>
      <c r="HB1" s="666"/>
      <c r="HC1" s="666"/>
      <c r="HD1" s="666"/>
      <c r="HE1" s="666"/>
      <c r="HF1" s="666"/>
      <c r="HG1" s="666"/>
      <c r="HH1" s="666"/>
      <c r="HI1" s="666"/>
      <c r="HJ1" s="666"/>
      <c r="HK1" s="666"/>
      <c r="HL1" s="666"/>
      <c r="HM1" s="666"/>
      <c r="HN1" s="666"/>
      <c r="HO1" s="666"/>
      <c r="HP1" s="666"/>
      <c r="HQ1" s="666"/>
      <c r="HR1" s="666"/>
      <c r="HS1" s="666"/>
      <c r="HT1" s="666"/>
      <c r="HU1" s="666"/>
      <c r="HV1" s="666"/>
      <c r="HW1" s="666"/>
      <c r="HX1" s="666"/>
      <c r="HY1" s="666"/>
      <c r="HZ1" s="666"/>
      <c r="IA1" s="666"/>
      <c r="IB1" s="666"/>
      <c r="IC1" s="666"/>
      <c r="ID1" s="666"/>
      <c r="IE1" s="666"/>
      <c r="IF1" s="666"/>
      <c r="IG1" s="666"/>
      <c r="IH1" s="666"/>
      <c r="II1" s="666"/>
      <c r="IJ1" s="666"/>
      <c r="IK1" s="666"/>
      <c r="IL1" s="666"/>
      <c r="IM1" s="666"/>
      <c r="IN1" s="666"/>
      <c r="IO1" s="666"/>
      <c r="IP1" s="666"/>
      <c r="IQ1" s="666"/>
      <c r="IR1" s="666"/>
      <c r="IS1" s="666"/>
      <c r="IT1" s="666"/>
      <c r="IU1" s="666"/>
      <c r="IV1" s="666"/>
      <c r="IW1" s="666"/>
      <c r="IX1" s="666"/>
      <c r="IY1" s="666"/>
      <c r="IZ1" s="666"/>
      <c r="JA1" s="666"/>
      <c r="JB1" s="666"/>
      <c r="JC1" s="666"/>
      <c r="JD1" s="666"/>
      <c r="JE1" s="666"/>
      <c r="JF1" s="666"/>
      <c r="JG1" s="666"/>
      <c r="JH1" s="666"/>
      <c r="JI1" s="666"/>
      <c r="JJ1" s="666"/>
      <c r="JK1" s="666"/>
      <c r="JL1" s="666"/>
      <c r="JM1" s="666"/>
      <c r="JN1" s="666"/>
      <c r="JO1" s="666"/>
      <c r="JP1" s="666"/>
      <c r="JQ1" s="666"/>
      <c r="JR1" s="666"/>
      <c r="JS1" s="666"/>
      <c r="JT1" s="666"/>
      <c r="JU1" s="666"/>
      <c r="JV1" s="666"/>
      <c r="JW1" s="666"/>
      <c r="JX1" s="666"/>
      <c r="JY1" s="666"/>
      <c r="JZ1" s="666"/>
      <c r="KA1" s="666"/>
      <c r="KB1" s="666"/>
      <c r="KC1" s="666"/>
      <c r="KD1" s="666"/>
      <c r="KE1" s="438"/>
    </row>
    <row r="2" spans="1:293" s="5" customFormat="1" ht="24.9" customHeight="1" x14ac:dyDescent="0.25">
      <c r="A2" s="662" t="s">
        <v>612</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63"/>
      <c r="DX2" s="663"/>
      <c r="DY2" s="663"/>
      <c r="DZ2" s="663"/>
      <c r="EA2" s="663"/>
      <c r="EB2" s="663"/>
      <c r="EC2" s="663"/>
      <c r="ED2" s="663"/>
      <c r="EE2" s="663"/>
      <c r="EF2" s="663"/>
      <c r="EG2" s="663"/>
      <c r="EH2" s="663"/>
      <c r="EI2" s="663"/>
      <c r="EJ2" s="663"/>
      <c r="EK2" s="663"/>
      <c r="EL2" s="663"/>
      <c r="EM2" s="663"/>
      <c r="EN2" s="663"/>
      <c r="EO2" s="663"/>
      <c r="EP2" s="663"/>
      <c r="EQ2" s="663"/>
      <c r="ER2" s="663"/>
      <c r="ES2" s="663"/>
      <c r="ET2" s="663"/>
      <c r="EU2" s="663"/>
      <c r="EV2" s="663"/>
      <c r="EW2" s="663"/>
      <c r="EX2" s="663"/>
      <c r="EY2" s="663"/>
      <c r="EZ2" s="663"/>
      <c r="FA2" s="663"/>
      <c r="FB2" s="663"/>
      <c r="FC2" s="663"/>
      <c r="FD2" s="663"/>
      <c r="FE2" s="663"/>
      <c r="FF2" s="663"/>
      <c r="FG2" s="663"/>
      <c r="FH2" s="663"/>
      <c r="FI2" s="663"/>
      <c r="FJ2" s="663"/>
      <c r="FK2" s="663"/>
      <c r="FL2" s="663"/>
      <c r="FM2" s="663"/>
      <c r="FN2" s="663"/>
      <c r="FO2" s="663"/>
      <c r="FP2" s="663"/>
      <c r="FQ2" s="663"/>
      <c r="FR2" s="663"/>
      <c r="FS2" s="663"/>
      <c r="FT2" s="663"/>
      <c r="FU2" s="663"/>
      <c r="FV2" s="663"/>
      <c r="FW2" s="663"/>
      <c r="FX2" s="663"/>
      <c r="FY2" s="663"/>
      <c r="FZ2" s="663"/>
      <c r="GA2" s="663"/>
      <c r="GB2" s="663"/>
      <c r="GC2" s="663"/>
      <c r="GD2" s="663"/>
      <c r="GE2" s="663"/>
      <c r="GF2" s="663"/>
      <c r="GG2" s="663"/>
      <c r="GH2" s="663"/>
      <c r="GI2" s="663"/>
      <c r="GJ2" s="663"/>
      <c r="GK2" s="663"/>
      <c r="GL2" s="663"/>
      <c r="GM2" s="663"/>
      <c r="GN2" s="663"/>
      <c r="GO2" s="663"/>
      <c r="GP2" s="663"/>
      <c r="GQ2" s="663"/>
      <c r="GR2" s="663"/>
      <c r="GS2" s="663"/>
      <c r="GT2" s="663"/>
      <c r="GU2" s="663"/>
      <c r="GV2" s="663"/>
      <c r="GW2" s="663"/>
      <c r="GX2" s="663"/>
      <c r="GY2" s="663"/>
      <c r="GZ2" s="663"/>
      <c r="HA2" s="663"/>
      <c r="HB2" s="663"/>
      <c r="HC2" s="663"/>
      <c r="HD2" s="663"/>
      <c r="HE2" s="663"/>
      <c r="HF2" s="663"/>
      <c r="HG2" s="663"/>
      <c r="HH2" s="663"/>
      <c r="HI2" s="663"/>
      <c r="HJ2" s="663"/>
      <c r="HK2" s="663"/>
      <c r="HL2" s="663"/>
      <c r="HM2" s="663"/>
      <c r="HN2" s="663"/>
      <c r="HO2" s="663"/>
      <c r="HP2" s="663"/>
      <c r="HQ2" s="663"/>
      <c r="HR2" s="663"/>
      <c r="HS2" s="663"/>
      <c r="HT2" s="663"/>
      <c r="HU2" s="663"/>
      <c r="HV2" s="663"/>
      <c r="HW2" s="663"/>
      <c r="HX2" s="663"/>
      <c r="HY2" s="663"/>
      <c r="HZ2" s="663"/>
      <c r="IA2" s="663"/>
      <c r="IB2" s="663"/>
      <c r="IC2" s="663"/>
      <c r="ID2" s="663"/>
      <c r="IE2" s="663"/>
      <c r="IF2" s="663"/>
      <c r="IG2" s="663"/>
      <c r="IH2" s="663"/>
      <c r="II2" s="663"/>
      <c r="IJ2" s="663"/>
      <c r="IK2" s="663"/>
      <c r="IL2" s="663"/>
      <c r="IM2" s="663"/>
      <c r="IN2" s="663"/>
      <c r="IO2" s="663"/>
      <c r="IP2" s="663"/>
      <c r="IQ2" s="663"/>
      <c r="IR2" s="663"/>
      <c r="IS2" s="663"/>
      <c r="IT2" s="663"/>
      <c r="IU2" s="663"/>
      <c r="IV2" s="663"/>
      <c r="IW2" s="663"/>
      <c r="IX2" s="663"/>
      <c r="IY2" s="663"/>
      <c r="IZ2" s="663"/>
      <c r="JA2" s="663"/>
      <c r="JB2" s="663"/>
      <c r="JC2" s="663"/>
      <c r="JD2" s="663"/>
      <c r="JE2" s="663"/>
      <c r="JF2" s="663"/>
      <c r="JG2" s="663"/>
      <c r="JH2" s="663"/>
      <c r="JI2" s="663"/>
      <c r="JJ2" s="663"/>
      <c r="JK2" s="663"/>
      <c r="JL2" s="663"/>
      <c r="JM2" s="663"/>
      <c r="JN2" s="663"/>
      <c r="JO2" s="663"/>
      <c r="JP2" s="663"/>
      <c r="JQ2" s="663"/>
      <c r="JR2" s="663"/>
      <c r="JS2" s="663"/>
      <c r="JT2" s="663"/>
      <c r="JU2" s="663"/>
      <c r="JV2" s="663"/>
      <c r="JW2" s="663"/>
      <c r="JX2" s="663"/>
      <c r="JY2" s="663"/>
      <c r="JZ2" s="663"/>
      <c r="KA2" s="663"/>
      <c r="KB2" s="663"/>
      <c r="KC2" s="663"/>
      <c r="KD2" s="663"/>
    </row>
    <row r="3" spans="1:293" ht="12.75" hidden="1" customHeight="1" x14ac:dyDescent="0.25">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KD3" s="22" t="s">
        <v>36</v>
      </c>
    </row>
    <row r="4" spans="1:293" ht="12.75" customHeight="1" x14ac:dyDescent="0.2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KD4" s="87" t="s">
        <v>111</v>
      </c>
    </row>
    <row r="5" spans="1:293" ht="12.75" customHeight="1" x14ac:dyDescent="0.25">
      <c r="A5" s="91"/>
      <c r="B5" s="91"/>
      <c r="C5" s="122" t="s">
        <v>182</v>
      </c>
      <c r="D5" s="122" t="s">
        <v>155</v>
      </c>
      <c r="E5" s="122" t="s">
        <v>519</v>
      </c>
      <c r="F5" s="122" t="s">
        <v>174</v>
      </c>
      <c r="G5" s="122" t="s">
        <v>175</v>
      </c>
      <c r="H5" s="122" t="s">
        <v>171</v>
      </c>
      <c r="I5" s="122" t="s">
        <v>176</v>
      </c>
      <c r="J5" s="122" t="s">
        <v>177</v>
      </c>
      <c r="K5" s="122" t="s">
        <v>172</v>
      </c>
      <c r="L5" s="122" t="s">
        <v>178</v>
      </c>
      <c r="M5" s="122" t="s">
        <v>179</v>
      </c>
      <c r="N5" s="122" t="s">
        <v>173</v>
      </c>
      <c r="O5" s="122" t="s">
        <v>180</v>
      </c>
      <c r="P5" s="122" t="s">
        <v>181</v>
      </c>
      <c r="Q5" s="122" t="s">
        <v>156</v>
      </c>
      <c r="R5" s="432" t="s">
        <v>520</v>
      </c>
      <c r="S5" s="122" t="s">
        <v>157</v>
      </c>
      <c r="T5" s="122" t="s">
        <v>158</v>
      </c>
      <c r="U5" s="122" t="s">
        <v>159</v>
      </c>
      <c r="V5" s="122" t="s">
        <v>160</v>
      </c>
      <c r="W5" s="122" t="s">
        <v>153</v>
      </c>
      <c r="X5" s="122" t="s">
        <v>154</v>
      </c>
      <c r="Y5" s="122" t="s">
        <v>161</v>
      </c>
      <c r="Z5" s="122" t="s">
        <v>162</v>
      </c>
      <c r="AA5" s="122" t="s">
        <v>163</v>
      </c>
      <c r="AB5" s="122" t="s">
        <v>164</v>
      </c>
      <c r="AC5" s="122" t="s">
        <v>165</v>
      </c>
      <c r="AD5" s="122" t="s">
        <v>166</v>
      </c>
      <c r="AE5" s="432" t="s">
        <v>521</v>
      </c>
      <c r="AF5" s="122" t="s">
        <v>167</v>
      </c>
      <c r="AG5" s="122" t="s">
        <v>168</v>
      </c>
      <c r="AH5" s="122" t="s">
        <v>169</v>
      </c>
      <c r="AI5" s="122" t="s">
        <v>170</v>
      </c>
      <c r="AJ5" s="122" t="s">
        <v>315</v>
      </c>
      <c r="AK5" s="122" t="s">
        <v>352</v>
      </c>
      <c r="AL5" s="122" t="s">
        <v>208</v>
      </c>
      <c r="AM5" s="122" t="s">
        <v>95</v>
      </c>
      <c r="AN5" s="122" t="s">
        <v>35</v>
      </c>
      <c r="AO5" s="122" t="s">
        <v>19</v>
      </c>
      <c r="AP5" s="122" t="s">
        <v>25</v>
      </c>
      <c r="AQ5" s="122" t="s">
        <v>344</v>
      </c>
      <c r="AR5" s="432" t="s">
        <v>522</v>
      </c>
      <c r="AS5" s="122" t="s">
        <v>349</v>
      </c>
      <c r="AT5" s="122" t="s">
        <v>341</v>
      </c>
      <c r="AU5" s="122" t="s">
        <v>57</v>
      </c>
      <c r="AV5" s="122" t="s">
        <v>312</v>
      </c>
      <c r="AW5" s="122" t="s">
        <v>15</v>
      </c>
      <c r="AX5" s="122" t="s">
        <v>22</v>
      </c>
      <c r="AY5" s="122" t="s">
        <v>6</v>
      </c>
      <c r="AZ5" s="122" t="s">
        <v>89</v>
      </c>
      <c r="BA5" s="122" t="s">
        <v>353</v>
      </c>
      <c r="BB5" s="122" t="s">
        <v>252</v>
      </c>
      <c r="BC5" s="122" t="s">
        <v>361</v>
      </c>
      <c r="BD5" s="122" t="s">
        <v>363</v>
      </c>
      <c r="BE5" s="432" t="s">
        <v>523</v>
      </c>
      <c r="BF5" s="122" t="s">
        <v>366</v>
      </c>
      <c r="BG5" s="122" t="s">
        <v>372</v>
      </c>
      <c r="BH5" s="122" t="s">
        <v>375</v>
      </c>
      <c r="BI5" s="122" t="s">
        <v>379</v>
      </c>
      <c r="BJ5" s="122" t="s">
        <v>382</v>
      </c>
      <c r="BK5" s="122" t="s">
        <v>384</v>
      </c>
      <c r="BL5" s="122" t="s">
        <v>387</v>
      </c>
      <c r="BM5" s="122" t="s">
        <v>389</v>
      </c>
      <c r="BN5" s="122" t="s">
        <v>392</v>
      </c>
      <c r="BO5" s="122" t="s">
        <v>394</v>
      </c>
      <c r="BP5" s="122" t="s">
        <v>491</v>
      </c>
      <c r="BQ5" s="122" t="s">
        <v>494</v>
      </c>
      <c r="BR5" s="432" t="s">
        <v>524</v>
      </c>
      <c r="BS5" s="122" t="s">
        <v>497</v>
      </c>
      <c r="BT5" s="122" t="s">
        <v>499</v>
      </c>
      <c r="BU5" s="122" t="s">
        <v>501</v>
      </c>
      <c r="BV5" s="122" t="s">
        <v>502</v>
      </c>
      <c r="BW5" s="122" t="s">
        <v>504</v>
      </c>
      <c r="BX5" s="122" t="s">
        <v>507</v>
      </c>
      <c r="BY5" s="122" t="s">
        <v>508</v>
      </c>
      <c r="BZ5" s="122" t="s">
        <v>509</v>
      </c>
      <c r="CA5" s="122" t="s">
        <v>510</v>
      </c>
      <c r="CB5" s="122" t="s">
        <v>511</v>
      </c>
      <c r="CC5" s="122" t="s">
        <v>513</v>
      </c>
      <c r="CD5" s="122" t="s">
        <v>515</v>
      </c>
      <c r="CE5" s="432" t="s">
        <v>525</v>
      </c>
      <c r="CF5" s="122" t="s">
        <v>536</v>
      </c>
      <c r="CG5" s="122" t="s">
        <v>537</v>
      </c>
      <c r="CH5" s="122" t="s">
        <v>533</v>
      </c>
      <c r="CI5" s="431" t="s">
        <v>516</v>
      </c>
      <c r="CJ5" s="122" t="s">
        <v>538</v>
      </c>
      <c r="CK5" s="122" t="s">
        <v>539</v>
      </c>
      <c r="CL5" s="122" t="s">
        <v>534</v>
      </c>
      <c r="CM5" s="431" t="s">
        <v>517</v>
      </c>
      <c r="CN5" s="122" t="s">
        <v>535</v>
      </c>
      <c r="CO5" s="122" t="s">
        <v>540</v>
      </c>
      <c r="CP5" s="122" t="s">
        <v>542</v>
      </c>
      <c r="CQ5" s="431" t="s">
        <v>541</v>
      </c>
      <c r="CR5" s="122" t="s">
        <v>544</v>
      </c>
      <c r="CS5" s="122" t="s">
        <v>545</v>
      </c>
      <c r="CT5" s="122" t="s">
        <v>547</v>
      </c>
      <c r="CU5" s="431" t="s">
        <v>546</v>
      </c>
      <c r="CV5" s="432" t="s">
        <v>555</v>
      </c>
      <c r="CW5" s="122" t="s">
        <v>554</v>
      </c>
      <c r="CX5" s="122" t="s">
        <v>565</v>
      </c>
      <c r="CY5" s="122" t="s">
        <v>567</v>
      </c>
      <c r="CZ5" s="431" t="s">
        <v>566</v>
      </c>
      <c r="DA5" s="122" t="s">
        <v>569</v>
      </c>
      <c r="DB5" s="122" t="s">
        <v>572</v>
      </c>
      <c r="DC5" s="122" t="s">
        <v>575</v>
      </c>
      <c r="DD5" s="431" t="s">
        <v>574</v>
      </c>
      <c r="DE5" s="122" t="s">
        <v>577</v>
      </c>
      <c r="DF5" s="122" t="s">
        <v>578</v>
      </c>
      <c r="DG5" s="122" t="s">
        <v>580</v>
      </c>
      <c r="DH5" s="431" t="s">
        <v>579</v>
      </c>
      <c r="DI5" s="122" t="s">
        <v>581</v>
      </c>
      <c r="DJ5" s="122" t="s">
        <v>586</v>
      </c>
      <c r="DK5" s="122" t="s">
        <v>588</v>
      </c>
      <c r="DL5" s="431" t="s">
        <v>587</v>
      </c>
      <c r="DM5" s="432" t="s">
        <v>590</v>
      </c>
      <c r="DN5" s="122" t="s">
        <v>589</v>
      </c>
      <c r="DO5" s="122" t="s">
        <v>592</v>
      </c>
      <c r="DP5" s="122" t="s">
        <v>595</v>
      </c>
      <c r="DQ5" s="431" t="s">
        <v>594</v>
      </c>
      <c r="DR5" s="122" t="s">
        <v>596</v>
      </c>
      <c r="DS5" s="122" t="s">
        <v>597</v>
      </c>
      <c r="DT5" s="122" t="s">
        <v>599</v>
      </c>
      <c r="DU5" s="431" t="s">
        <v>598</v>
      </c>
      <c r="DV5" s="122" t="s">
        <v>600</v>
      </c>
      <c r="DW5" s="122" t="s">
        <v>602</v>
      </c>
      <c r="DX5" s="122" t="s">
        <v>604</v>
      </c>
      <c r="DY5" s="431" t="s">
        <v>603</v>
      </c>
      <c r="DZ5" s="122" t="s">
        <v>605</v>
      </c>
      <c r="EA5" s="122" t="s">
        <v>606</v>
      </c>
      <c r="EB5" s="122" t="s">
        <v>608</v>
      </c>
      <c r="EC5" s="431" t="s">
        <v>607</v>
      </c>
      <c r="ED5" s="432" t="s">
        <v>610</v>
      </c>
      <c r="EE5" s="432" t="s">
        <v>609</v>
      </c>
      <c r="EF5" s="432" t="s">
        <v>654</v>
      </c>
      <c r="EG5" s="432" t="s">
        <v>656</v>
      </c>
      <c r="EH5" s="432" t="s">
        <v>655</v>
      </c>
      <c r="EI5" s="432" t="s">
        <v>657</v>
      </c>
      <c r="EJ5" s="432" t="s">
        <v>658</v>
      </c>
      <c r="EK5" s="432" t="s">
        <v>660</v>
      </c>
      <c r="EL5" s="432" t="s">
        <v>659</v>
      </c>
      <c r="EM5" s="432" t="s">
        <v>661</v>
      </c>
      <c r="EN5" s="432" t="s">
        <v>662</v>
      </c>
      <c r="EO5" s="432" t="s">
        <v>664</v>
      </c>
      <c r="EP5" s="432" t="s">
        <v>663</v>
      </c>
      <c r="EQ5" s="432" t="s">
        <v>665</v>
      </c>
      <c r="ER5" s="432" t="s">
        <v>681</v>
      </c>
      <c r="ES5" s="432" t="s">
        <v>683</v>
      </c>
      <c r="ET5" s="432" t="s">
        <v>682</v>
      </c>
      <c r="EU5" s="432" t="s">
        <v>685</v>
      </c>
      <c r="EV5" s="432" t="s">
        <v>684</v>
      </c>
      <c r="EW5" s="432" t="s">
        <v>686</v>
      </c>
      <c r="EX5" s="432" t="s">
        <v>688</v>
      </c>
      <c r="EY5" s="432" t="s">
        <v>687</v>
      </c>
      <c r="EZ5" s="432" t="s">
        <v>689</v>
      </c>
      <c r="FA5" s="432" t="s">
        <v>690</v>
      </c>
      <c r="FB5" s="432" t="s">
        <v>692</v>
      </c>
      <c r="FC5" s="432" t="s">
        <v>691</v>
      </c>
      <c r="FD5" s="432" t="s">
        <v>693</v>
      </c>
      <c r="FE5" s="432" t="s">
        <v>695</v>
      </c>
      <c r="FF5" s="432" t="s">
        <v>697</v>
      </c>
      <c r="FG5" s="432" t="s">
        <v>696</v>
      </c>
      <c r="FH5" s="432" t="s">
        <v>698</v>
      </c>
      <c r="FI5" s="432" t="s">
        <v>699</v>
      </c>
      <c r="FJ5" s="432" t="s">
        <v>703</v>
      </c>
      <c r="FK5" s="432" t="s">
        <v>702</v>
      </c>
      <c r="FL5" s="432" t="s">
        <v>705</v>
      </c>
      <c r="FM5" s="432" t="s">
        <v>704</v>
      </c>
      <c r="FN5" s="432" t="s">
        <v>707</v>
      </c>
      <c r="FO5" s="432" t="s">
        <v>709</v>
      </c>
      <c r="FP5" s="432" t="s">
        <v>708</v>
      </c>
      <c r="FQ5" s="432" t="s">
        <v>710</v>
      </c>
      <c r="FR5" s="432" t="s">
        <v>711</v>
      </c>
      <c r="FS5" s="432" t="s">
        <v>713</v>
      </c>
      <c r="FT5" s="432" t="s">
        <v>712</v>
      </c>
      <c r="FU5" s="432" t="s">
        <v>714</v>
      </c>
      <c r="FV5" s="432" t="s">
        <v>715</v>
      </c>
      <c r="FW5" s="432" t="s">
        <v>718</v>
      </c>
      <c r="FX5" s="432" t="s">
        <v>717</v>
      </c>
      <c r="FY5" s="432" t="s">
        <v>719</v>
      </c>
      <c r="FZ5" s="432" t="s">
        <v>720</v>
      </c>
      <c r="GA5" s="432" t="s">
        <v>722</v>
      </c>
      <c r="GB5" s="432" t="s">
        <v>721</v>
      </c>
      <c r="GC5" s="432" t="s">
        <v>724</v>
      </c>
      <c r="GD5" s="432" t="s">
        <v>723</v>
      </c>
      <c r="GE5" s="432" t="s">
        <v>725</v>
      </c>
      <c r="GF5" s="432" t="s">
        <v>727</v>
      </c>
      <c r="GG5" s="432" t="s">
        <v>726</v>
      </c>
      <c r="GH5" s="432" t="s">
        <v>728</v>
      </c>
      <c r="GI5" s="432" t="s">
        <v>729</v>
      </c>
      <c r="GJ5" s="432" t="s">
        <v>731</v>
      </c>
      <c r="GK5" s="432" t="s">
        <v>730</v>
      </c>
      <c r="GL5" s="432" t="s">
        <v>732</v>
      </c>
      <c r="GM5" s="432" t="s">
        <v>733</v>
      </c>
      <c r="GN5" s="432" t="s">
        <v>735</v>
      </c>
      <c r="GO5" s="432" t="s">
        <v>734</v>
      </c>
      <c r="GP5" s="432" t="s">
        <v>736</v>
      </c>
      <c r="GQ5" s="432" t="s">
        <v>737</v>
      </c>
      <c r="GR5" s="432" t="s">
        <v>739</v>
      </c>
      <c r="GS5" s="432" t="s">
        <v>738</v>
      </c>
      <c r="GT5" s="432" t="s">
        <v>741</v>
      </c>
      <c r="GU5" s="432" t="s">
        <v>740</v>
      </c>
      <c r="GV5" s="432" t="s">
        <v>742</v>
      </c>
      <c r="GW5" s="432" t="s">
        <v>744</v>
      </c>
      <c r="GX5" s="432" t="s">
        <v>743</v>
      </c>
      <c r="GY5" s="432" t="s">
        <v>745</v>
      </c>
      <c r="GZ5" s="432" t="s">
        <v>746</v>
      </c>
      <c r="HA5" s="432" t="s">
        <v>748</v>
      </c>
      <c r="HB5" s="432" t="s">
        <v>747</v>
      </c>
      <c r="HC5" s="432" t="s">
        <v>750</v>
      </c>
      <c r="HD5" s="432" t="s">
        <v>751</v>
      </c>
      <c r="HE5" s="432" t="s">
        <v>754</v>
      </c>
      <c r="HF5" s="432" t="s">
        <v>753</v>
      </c>
      <c r="HG5" s="432" t="s">
        <v>758</v>
      </c>
      <c r="HH5" s="432" t="s">
        <v>759</v>
      </c>
      <c r="HI5" s="432" t="s">
        <v>761</v>
      </c>
      <c r="HJ5" s="432" t="s">
        <v>760</v>
      </c>
      <c r="HK5" s="432" t="s">
        <v>763</v>
      </c>
      <c r="HL5" s="432" t="s">
        <v>762</v>
      </c>
      <c r="HM5" s="432" t="s">
        <v>764</v>
      </c>
      <c r="HN5" s="432" t="s">
        <v>766</v>
      </c>
      <c r="HO5" s="432" t="s">
        <v>765</v>
      </c>
      <c r="HP5" s="432" t="s">
        <v>767</v>
      </c>
      <c r="HQ5" s="432" t="s">
        <v>768</v>
      </c>
      <c r="HR5" s="432" t="s">
        <v>770</v>
      </c>
      <c r="HS5" s="432" t="s">
        <v>769</v>
      </c>
      <c r="HT5" s="432" t="s">
        <v>771</v>
      </c>
      <c r="HU5" s="432" t="s">
        <v>772</v>
      </c>
      <c r="HV5" s="432" t="s">
        <v>774</v>
      </c>
      <c r="HW5" s="432" t="s">
        <v>773</v>
      </c>
      <c r="HX5" s="432" t="s">
        <v>776</v>
      </c>
      <c r="HY5" s="432" t="s">
        <v>777</v>
      </c>
      <c r="HZ5" s="432" t="s">
        <v>779</v>
      </c>
      <c r="IA5" s="432" t="s">
        <v>778</v>
      </c>
      <c r="IB5" s="432" t="s">
        <v>781</v>
      </c>
      <c r="IC5" s="432" t="s">
        <v>780</v>
      </c>
      <c r="ID5" s="432" t="s">
        <v>782</v>
      </c>
      <c r="IE5" s="432" t="s">
        <v>784</v>
      </c>
      <c r="IF5" s="432" t="s">
        <v>783</v>
      </c>
      <c r="IG5" s="432" t="s">
        <v>785</v>
      </c>
      <c r="IH5" s="432" t="s">
        <v>787</v>
      </c>
      <c r="II5" s="432" t="s">
        <v>790</v>
      </c>
      <c r="IJ5" s="432" t="s">
        <v>789</v>
      </c>
      <c r="IK5" s="432" t="s">
        <v>792</v>
      </c>
      <c r="IL5" s="432" t="s">
        <v>793</v>
      </c>
      <c r="IM5" s="432" t="s">
        <v>795</v>
      </c>
      <c r="IN5" s="432" t="s">
        <v>794</v>
      </c>
      <c r="IO5" s="432" t="s">
        <v>796</v>
      </c>
      <c r="IP5" s="432" t="s">
        <v>798</v>
      </c>
      <c r="IQ5" s="432" t="s">
        <v>800</v>
      </c>
      <c r="IR5" s="432" t="s">
        <v>799</v>
      </c>
      <c r="IS5" s="432" t="s">
        <v>802</v>
      </c>
      <c r="IT5" s="432" t="s">
        <v>801</v>
      </c>
      <c r="IU5" s="432" t="s">
        <v>803</v>
      </c>
      <c r="IV5" s="432" t="s">
        <v>805</v>
      </c>
      <c r="IW5" s="432" t="s">
        <v>804</v>
      </c>
      <c r="IX5" s="432" t="s">
        <v>806</v>
      </c>
      <c r="IY5" s="432" t="s">
        <v>807</v>
      </c>
      <c r="IZ5" s="432" t="s">
        <v>809</v>
      </c>
      <c r="JA5" s="432" t="s">
        <v>808</v>
      </c>
      <c r="JB5" s="432" t="s">
        <v>810</v>
      </c>
      <c r="JC5" s="432" t="s">
        <v>811</v>
      </c>
      <c r="JD5" s="432" t="s">
        <v>813</v>
      </c>
      <c r="JE5" s="432" t="s">
        <v>812</v>
      </c>
      <c r="JF5" s="432" t="s">
        <v>814</v>
      </c>
      <c r="JG5" s="432" t="s">
        <v>815</v>
      </c>
      <c r="JH5" s="432" t="s">
        <v>817</v>
      </c>
      <c r="JI5" s="432" t="s">
        <v>816</v>
      </c>
      <c r="JJ5" s="432" t="s">
        <v>819</v>
      </c>
      <c r="JK5" s="432" t="s">
        <v>818</v>
      </c>
      <c r="JL5" s="432" t="s">
        <v>820</v>
      </c>
      <c r="JM5" s="432" t="s">
        <v>822</v>
      </c>
      <c r="JN5" s="432" t="s">
        <v>821</v>
      </c>
      <c r="JO5" s="432" t="s">
        <v>824</v>
      </c>
      <c r="JP5" s="432" t="s">
        <v>825</v>
      </c>
      <c r="JQ5" s="432" t="s">
        <v>827</v>
      </c>
      <c r="JR5" s="432" t="s">
        <v>826</v>
      </c>
      <c r="JS5" s="432" t="s">
        <v>828</v>
      </c>
      <c r="JT5" s="432" t="s">
        <v>830</v>
      </c>
      <c r="JU5" s="432" t="s">
        <v>832</v>
      </c>
      <c r="JV5" s="432" t="s">
        <v>831</v>
      </c>
      <c r="JW5" s="432" t="s">
        <v>834</v>
      </c>
      <c r="JX5" s="432" t="s">
        <v>835</v>
      </c>
      <c r="JY5" s="432" t="s">
        <v>837</v>
      </c>
      <c r="JZ5" s="432" t="s">
        <v>836</v>
      </c>
      <c r="KA5" s="432" t="s">
        <v>839</v>
      </c>
      <c r="KB5" s="432" t="s">
        <v>838</v>
      </c>
      <c r="KC5" s="432" t="s">
        <v>840</v>
      </c>
      <c r="KD5" s="432" t="s">
        <v>843</v>
      </c>
    </row>
    <row r="6" spans="1:293" ht="12.75" customHeight="1" x14ac:dyDescent="0.25">
      <c r="A6" s="103" t="s">
        <v>88</v>
      </c>
      <c r="B6" s="103" t="s">
        <v>198</v>
      </c>
      <c r="C6" s="125" t="s">
        <v>92</v>
      </c>
      <c r="D6" s="104">
        <v>14.01585684538</v>
      </c>
      <c r="E6" s="104">
        <v>14.01585684538</v>
      </c>
      <c r="F6" s="115">
        <v>18.37966471</v>
      </c>
      <c r="G6" s="115">
        <v>42.339658499999999</v>
      </c>
      <c r="H6" s="115">
        <v>51.3009269</v>
      </c>
      <c r="I6" s="115">
        <v>91.485285619999999</v>
      </c>
      <c r="J6" s="115">
        <v>91.235677449999997</v>
      </c>
      <c r="K6" s="115">
        <v>144.79583031999999</v>
      </c>
      <c r="L6" s="115">
        <v>151.89954713</v>
      </c>
      <c r="M6" s="115">
        <v>160.24753555000001</v>
      </c>
      <c r="N6" s="115">
        <v>167.87535911000001</v>
      </c>
      <c r="O6" s="115">
        <v>181.31506400999999</v>
      </c>
      <c r="P6" s="115">
        <v>180.37096333000002</v>
      </c>
      <c r="Q6" s="115">
        <v>219.96846710000003</v>
      </c>
      <c r="R6" s="115">
        <v>1501.2139797299999</v>
      </c>
      <c r="S6" s="115">
        <v>160.10392307999999</v>
      </c>
      <c r="T6" s="115">
        <v>113.09491303999998</v>
      </c>
      <c r="U6" s="115">
        <v>179.40425463</v>
      </c>
      <c r="V6" s="115">
        <v>172.08770909</v>
      </c>
      <c r="W6" s="115">
        <v>215.82955358000001</v>
      </c>
      <c r="X6" s="115">
        <v>185.24363103000002</v>
      </c>
      <c r="Y6" s="115">
        <v>222.46692937</v>
      </c>
      <c r="Z6" s="115">
        <v>188.23597959</v>
      </c>
      <c r="AA6" s="115">
        <v>197.69411839</v>
      </c>
      <c r="AB6" s="115">
        <v>215.36665162</v>
      </c>
      <c r="AC6" s="115">
        <v>183.64032412</v>
      </c>
      <c r="AD6" s="115">
        <v>215.01978867</v>
      </c>
      <c r="AE6" s="115">
        <v>2248.1877762099998</v>
      </c>
      <c r="AF6" s="115">
        <v>162.74324214000001</v>
      </c>
      <c r="AG6" s="115">
        <v>177.16644445</v>
      </c>
      <c r="AH6" s="115">
        <v>165.89101604999999</v>
      </c>
      <c r="AI6" s="115">
        <v>186.84439535000001</v>
      </c>
      <c r="AJ6" s="115">
        <v>205.22295431999999</v>
      </c>
      <c r="AK6" s="115">
        <v>182.55945929000001</v>
      </c>
      <c r="AL6" s="115">
        <v>186.83578223000001</v>
      </c>
      <c r="AM6" s="115">
        <v>170.68082953000001</v>
      </c>
      <c r="AN6" s="115">
        <v>178.07152887000001</v>
      </c>
      <c r="AO6" s="115">
        <v>180.50837343000001</v>
      </c>
      <c r="AP6" s="115">
        <v>183.89729027000001</v>
      </c>
      <c r="AQ6" s="115">
        <v>240.40634337</v>
      </c>
      <c r="AR6" s="115">
        <v>2220.8276593000001</v>
      </c>
      <c r="AS6" s="115">
        <v>160.68333869</v>
      </c>
      <c r="AT6" s="115">
        <v>206.29880220999999</v>
      </c>
      <c r="AU6" s="115">
        <v>251.49491355999999</v>
      </c>
      <c r="AV6" s="115">
        <v>220.49627430000001</v>
      </c>
      <c r="AW6" s="115">
        <v>165.07612707999999</v>
      </c>
      <c r="AX6" s="115">
        <v>198.72427632</v>
      </c>
      <c r="AY6" s="115">
        <v>198.28809820999999</v>
      </c>
      <c r="AZ6" s="115">
        <v>181.70196468</v>
      </c>
      <c r="BA6" s="115">
        <v>183.42692061</v>
      </c>
      <c r="BB6" s="115">
        <v>225.65741811999999</v>
      </c>
      <c r="BC6" s="115">
        <v>181.73574966999999</v>
      </c>
      <c r="BD6" s="115">
        <v>254.77557523999999</v>
      </c>
      <c r="BE6" s="115">
        <v>2428.3594586899999</v>
      </c>
      <c r="BF6" s="115">
        <v>165.82225095000001</v>
      </c>
      <c r="BG6" s="115">
        <v>202.29656198999999</v>
      </c>
      <c r="BH6" s="115">
        <v>188.77520709000001</v>
      </c>
      <c r="BI6" s="115">
        <v>219.36286967999999</v>
      </c>
      <c r="BJ6" s="115">
        <v>222.56093557</v>
      </c>
      <c r="BK6" s="115">
        <v>194.43525134000001</v>
      </c>
      <c r="BL6" s="115">
        <v>221.13013178</v>
      </c>
      <c r="BM6" s="115">
        <v>207.81744069999999</v>
      </c>
      <c r="BN6" s="115">
        <v>204.46389429000001</v>
      </c>
      <c r="BO6" s="115">
        <v>223.89223576000001</v>
      </c>
      <c r="BP6" s="115">
        <v>218.34531168999999</v>
      </c>
      <c r="BQ6" s="115">
        <v>265.30213242999997</v>
      </c>
      <c r="BR6" s="115">
        <v>2534.2042232700001</v>
      </c>
      <c r="BS6" s="115">
        <v>200.44389239</v>
      </c>
      <c r="BT6" s="115">
        <v>178.91622708</v>
      </c>
      <c r="BU6" s="115">
        <v>278.71061323999999</v>
      </c>
      <c r="BV6" s="115">
        <v>234.81487268999999</v>
      </c>
      <c r="BW6" s="115">
        <v>226.91468133999999</v>
      </c>
      <c r="BX6" s="115">
        <v>267.15178901000002</v>
      </c>
      <c r="BY6" s="115">
        <v>232.87735412000001</v>
      </c>
      <c r="BZ6" s="115">
        <v>215.17337209999999</v>
      </c>
      <c r="CA6" s="115">
        <v>213.12717850999999</v>
      </c>
      <c r="CB6" s="115">
        <v>216.30507420000001</v>
      </c>
      <c r="CC6" s="115">
        <v>207.20114341999999</v>
      </c>
      <c r="CD6" s="115">
        <v>223.74822123999999</v>
      </c>
      <c r="CE6" s="115">
        <v>2695.38441934</v>
      </c>
      <c r="CF6" s="115">
        <v>189.71804596000001</v>
      </c>
      <c r="CG6" s="115">
        <v>210.64121039</v>
      </c>
      <c r="CH6" s="115">
        <v>218.16610650000001</v>
      </c>
      <c r="CI6" s="115">
        <v>618.52536284999996</v>
      </c>
      <c r="CJ6" s="115">
        <v>238.27696945</v>
      </c>
      <c r="CK6" s="115">
        <v>218.83870261999999</v>
      </c>
      <c r="CL6" s="115">
        <v>219.48777523000001</v>
      </c>
      <c r="CM6" s="115">
        <v>676.60344729999997</v>
      </c>
      <c r="CN6" s="115">
        <v>241.09544567</v>
      </c>
      <c r="CO6" s="115">
        <v>225.04678577999999</v>
      </c>
      <c r="CP6" s="115">
        <v>223.47008062</v>
      </c>
      <c r="CQ6" s="115">
        <v>689.61231207000003</v>
      </c>
      <c r="CR6" s="115">
        <v>239.05497341</v>
      </c>
      <c r="CS6" s="115">
        <v>211.9908221</v>
      </c>
      <c r="CT6" s="115">
        <v>259.63025335999998</v>
      </c>
      <c r="CU6" s="115">
        <v>710.67604886999993</v>
      </c>
      <c r="CV6" s="115">
        <v>2695.41717109</v>
      </c>
      <c r="CW6" s="115">
        <v>196.62042561999999</v>
      </c>
      <c r="CX6" s="115">
        <v>219.35870947999999</v>
      </c>
      <c r="CY6" s="115">
        <v>216.48037665999999</v>
      </c>
      <c r="CZ6" s="115">
        <v>632.45951175999994</v>
      </c>
      <c r="DA6" s="115">
        <v>237.19023604</v>
      </c>
      <c r="DB6" s="115">
        <v>205.98576525999999</v>
      </c>
      <c r="DC6" s="115">
        <v>227.87278180999999</v>
      </c>
      <c r="DD6" s="115">
        <v>671.04878310999993</v>
      </c>
      <c r="DE6" s="115">
        <v>242.61808310999999</v>
      </c>
      <c r="DF6" s="115">
        <v>229.80138167999999</v>
      </c>
      <c r="DG6" s="115">
        <v>231.44555123999999</v>
      </c>
      <c r="DH6" s="115">
        <v>703.86501602999999</v>
      </c>
      <c r="DI6" s="115">
        <v>241.08448698000001</v>
      </c>
      <c r="DJ6" s="115">
        <v>269.75537294999998</v>
      </c>
      <c r="DK6" s="115">
        <v>278.12218034</v>
      </c>
      <c r="DL6" s="115">
        <v>788.96204026999999</v>
      </c>
      <c r="DM6" s="115">
        <v>2796.3353511699997</v>
      </c>
      <c r="DN6" s="115">
        <v>239.86213203</v>
      </c>
      <c r="DO6" s="115">
        <v>209.37000327999999</v>
      </c>
      <c r="DP6" s="115">
        <v>226.66802444999999</v>
      </c>
      <c r="DQ6" s="115">
        <v>675.90015975999995</v>
      </c>
      <c r="DR6" s="115">
        <v>244.28673297</v>
      </c>
      <c r="DS6" s="115">
        <v>195.63916133999999</v>
      </c>
      <c r="DT6" s="115">
        <v>207.70995803</v>
      </c>
      <c r="DU6" s="115">
        <v>647.63585233999993</v>
      </c>
      <c r="DV6" s="115">
        <v>198.06933289</v>
      </c>
      <c r="DW6" s="115">
        <v>188.46295961000001</v>
      </c>
      <c r="DX6" s="115">
        <v>193.53112261999999</v>
      </c>
      <c r="DY6" s="115">
        <v>580.06341512000006</v>
      </c>
      <c r="DZ6" s="115">
        <v>230.37793916999999</v>
      </c>
      <c r="EA6" s="115">
        <v>211.49452269</v>
      </c>
      <c r="EB6" s="115">
        <v>235.37722667</v>
      </c>
      <c r="EC6" s="115">
        <v>677.24968852999996</v>
      </c>
      <c r="ED6" s="115">
        <v>2580.8491157499998</v>
      </c>
      <c r="EE6" s="115">
        <v>224.65307989999999</v>
      </c>
      <c r="EF6" s="115">
        <v>197.25300926</v>
      </c>
      <c r="EG6" s="115">
        <v>236.56638699999999</v>
      </c>
      <c r="EH6" s="115">
        <v>658.47247615999993</v>
      </c>
      <c r="EI6" s="115">
        <v>240.68</v>
      </c>
      <c r="EJ6" s="115">
        <v>247.24503967000001</v>
      </c>
      <c r="EK6" s="115">
        <v>257.94041074</v>
      </c>
      <c r="EL6" s="115">
        <v>745.86545040999999</v>
      </c>
      <c r="EM6" s="115">
        <v>216.3</v>
      </c>
      <c r="EN6" s="115">
        <v>235.82</v>
      </c>
      <c r="EO6" s="115">
        <v>249.18</v>
      </c>
      <c r="EP6" s="115">
        <v>701.3</v>
      </c>
      <c r="EQ6" s="115">
        <v>264.04000000000002</v>
      </c>
      <c r="ER6" s="115">
        <v>239.79</v>
      </c>
      <c r="ES6" s="115">
        <v>283.98</v>
      </c>
      <c r="ET6" s="115">
        <v>787.81</v>
      </c>
      <c r="EU6" s="115">
        <v>2893.4479265700002</v>
      </c>
      <c r="EV6" s="115">
        <v>240.04</v>
      </c>
      <c r="EW6" s="115">
        <v>233.12</v>
      </c>
      <c r="EX6" s="115">
        <v>253.4</v>
      </c>
      <c r="EY6" s="115">
        <v>726.56</v>
      </c>
      <c r="EZ6" s="115">
        <v>263.27</v>
      </c>
      <c r="FA6" s="115">
        <v>285.81</v>
      </c>
      <c r="FB6" s="115">
        <v>275.10000000000002</v>
      </c>
      <c r="FC6" s="115">
        <v>824.18000000000006</v>
      </c>
      <c r="FD6" s="115">
        <v>266.19</v>
      </c>
      <c r="FE6" s="115">
        <v>255.17</v>
      </c>
      <c r="FF6" s="115">
        <v>223.65</v>
      </c>
      <c r="FG6" s="115">
        <v>745.01</v>
      </c>
      <c r="FH6" s="115">
        <v>295.19</v>
      </c>
      <c r="FI6" s="115">
        <v>282.57</v>
      </c>
      <c r="FJ6" s="115">
        <v>317.8</v>
      </c>
      <c r="FK6" s="115">
        <v>895.56</v>
      </c>
      <c r="FL6" s="115">
        <f>EY6+FC6+FG6+FK6</f>
        <v>3191.31</v>
      </c>
      <c r="FM6" s="115">
        <v>274.31</v>
      </c>
      <c r="FN6" s="115">
        <v>255.07</v>
      </c>
      <c r="FO6" s="115">
        <v>291.70999999999998</v>
      </c>
      <c r="FP6" s="115">
        <f>FM6+FN6+FO6</f>
        <v>821.08999999999992</v>
      </c>
      <c r="FQ6" s="115">
        <v>243.08</v>
      </c>
      <c r="FR6" s="115">
        <v>310.35000000000002</v>
      </c>
      <c r="FS6" s="115">
        <v>283.61</v>
      </c>
      <c r="FT6" s="115">
        <f>SUM(FQ6:FS6)</f>
        <v>837.04000000000008</v>
      </c>
      <c r="FU6" s="115">
        <v>288.64999999999998</v>
      </c>
      <c r="FV6" s="115">
        <v>288.8</v>
      </c>
      <c r="FW6" s="115">
        <v>286.20999999999998</v>
      </c>
      <c r="FX6" s="115">
        <v>863.66</v>
      </c>
      <c r="FY6" s="115">
        <v>282.98</v>
      </c>
      <c r="FZ6" s="115">
        <v>303.45</v>
      </c>
      <c r="GA6" s="115">
        <v>360.35</v>
      </c>
      <c r="GB6" s="115">
        <f>SUM(FY6:GA6)</f>
        <v>946.78000000000009</v>
      </c>
      <c r="GC6" s="115">
        <f>FP6+FT6+FX6+GB6</f>
        <v>3468.57</v>
      </c>
      <c r="GD6" s="115">
        <v>267.33999999999997</v>
      </c>
      <c r="GE6" s="115">
        <v>446.57</v>
      </c>
      <c r="GF6" s="115">
        <v>365.83</v>
      </c>
      <c r="GG6" s="115">
        <f>GD6+GE6+GF6</f>
        <v>1079.74</v>
      </c>
      <c r="GH6" s="115">
        <v>319.94</v>
      </c>
      <c r="GI6" s="115">
        <v>314.11</v>
      </c>
      <c r="GJ6" s="115">
        <v>301.52999999999997</v>
      </c>
      <c r="GK6" s="115">
        <f>SUM(GH6:GJ6)</f>
        <v>935.57999999999993</v>
      </c>
      <c r="GL6" s="115">
        <v>296.89999999999998</v>
      </c>
      <c r="GM6" s="115">
        <v>293.86</v>
      </c>
      <c r="GN6" s="115">
        <v>296.99</v>
      </c>
      <c r="GO6" s="115">
        <v>887.75</v>
      </c>
      <c r="GP6" s="115">
        <v>337.45</v>
      </c>
      <c r="GQ6" s="115">
        <v>306.44</v>
      </c>
      <c r="GR6" s="115">
        <v>368.3</v>
      </c>
      <c r="GS6" s="115">
        <v>1012.19</v>
      </c>
      <c r="GT6" s="115">
        <v>3915.26</v>
      </c>
      <c r="GU6" s="115">
        <v>324.47000000000003</v>
      </c>
      <c r="GV6" s="115">
        <v>318.13</v>
      </c>
      <c r="GW6" s="115">
        <v>285.83999999999997</v>
      </c>
      <c r="GX6" s="115">
        <v>928.44</v>
      </c>
      <c r="GY6" s="115">
        <v>294.5</v>
      </c>
      <c r="GZ6" s="115">
        <v>244.12</v>
      </c>
      <c r="HA6" s="115">
        <v>287.33</v>
      </c>
      <c r="HB6" s="115">
        <v>825.95</v>
      </c>
      <c r="HC6" s="115">
        <v>281.23</v>
      </c>
      <c r="HD6" s="115">
        <v>280.49</v>
      </c>
      <c r="HE6" s="115">
        <v>282.27</v>
      </c>
      <c r="HF6" s="115">
        <v>843.99</v>
      </c>
      <c r="HG6" s="115">
        <v>260.68</v>
      </c>
      <c r="HH6" s="115">
        <v>285.51</v>
      </c>
      <c r="HI6" s="115">
        <v>333.52</v>
      </c>
      <c r="HJ6" s="115">
        <v>879.71</v>
      </c>
      <c r="HK6" s="115">
        <v>3478.09</v>
      </c>
      <c r="HL6" s="115">
        <v>236.5</v>
      </c>
      <c r="HM6" s="115">
        <v>284.97000000000003</v>
      </c>
      <c r="HN6" s="115">
        <v>312.14</v>
      </c>
      <c r="HO6" s="115">
        <v>833.61</v>
      </c>
      <c r="HP6" s="115">
        <v>333.07</v>
      </c>
      <c r="HQ6" s="115">
        <v>258.60000000000002</v>
      </c>
      <c r="HR6" s="115">
        <v>322.29000000000002</v>
      </c>
      <c r="HS6" s="115">
        <f>HR6+HQ6+HP6</f>
        <v>913.96</v>
      </c>
      <c r="HT6" s="115">
        <v>294.73</v>
      </c>
      <c r="HU6" s="115">
        <v>318.77999999999997</v>
      </c>
      <c r="HV6" s="115">
        <v>325.38</v>
      </c>
      <c r="HW6" s="115">
        <f>HT6+HU6+HV6</f>
        <v>938.89</v>
      </c>
      <c r="HX6" s="115">
        <v>314.39999999999998</v>
      </c>
      <c r="HY6" s="115">
        <v>353.75</v>
      </c>
      <c r="HZ6" s="115">
        <v>376.41</v>
      </c>
      <c r="IA6" s="115">
        <v>1044.56</v>
      </c>
      <c r="IB6" s="115">
        <f>SUM(HO6,HS6,HW6,IA6)</f>
        <v>3731.02</v>
      </c>
      <c r="IC6" s="115">
        <v>282.73</v>
      </c>
      <c r="ID6" s="115">
        <v>362.05</v>
      </c>
      <c r="IE6" s="115">
        <v>288.07</v>
      </c>
      <c r="IF6" s="115">
        <f>SUM(IC6,ID6,IE6)</f>
        <v>932.84999999999991</v>
      </c>
      <c r="IG6" s="115">
        <v>330.13</v>
      </c>
      <c r="IH6" s="115">
        <v>334.26</v>
      </c>
      <c r="II6" s="115">
        <v>279.47000000000003</v>
      </c>
      <c r="IJ6" s="115">
        <v>943.86</v>
      </c>
      <c r="IK6" s="115">
        <v>341.6</v>
      </c>
      <c r="IL6" s="115">
        <v>345.11</v>
      </c>
      <c r="IM6" s="115">
        <v>335.41</v>
      </c>
      <c r="IN6" s="115">
        <v>1022.1200000000001</v>
      </c>
      <c r="IO6" s="115">
        <v>246.28</v>
      </c>
      <c r="IP6" s="115">
        <v>203.63</v>
      </c>
      <c r="IQ6" s="115">
        <v>437.07</v>
      </c>
      <c r="IR6" s="115">
        <v>886.98</v>
      </c>
      <c r="IS6" s="115">
        <v>3738.5099999999998</v>
      </c>
      <c r="IT6" s="115">
        <v>325.70999999999998</v>
      </c>
      <c r="IU6" s="115">
        <v>324</v>
      </c>
      <c r="IV6" s="115">
        <v>391.82</v>
      </c>
      <c r="IW6" s="115">
        <v>1041.53</v>
      </c>
      <c r="IX6" s="115">
        <v>327.25</v>
      </c>
      <c r="IY6" s="115">
        <v>329.34</v>
      </c>
      <c r="IZ6" s="115">
        <v>408.8</v>
      </c>
      <c r="JA6" s="115">
        <v>1065.3899999999999</v>
      </c>
      <c r="JB6" s="115">
        <v>388.76</v>
      </c>
      <c r="JC6" s="115">
        <v>374.09</v>
      </c>
      <c r="JD6" s="115">
        <v>346.52</v>
      </c>
      <c r="JE6" s="115">
        <v>1109.3699999999999</v>
      </c>
      <c r="JF6" s="115">
        <v>327.13</v>
      </c>
      <c r="JG6" s="115">
        <v>380.85</v>
      </c>
      <c r="JH6" s="115">
        <v>508.34</v>
      </c>
      <c r="JI6" s="115">
        <v>1216.32</v>
      </c>
      <c r="JJ6" s="115">
        <v>4432.6099999999997</v>
      </c>
      <c r="JK6" s="115">
        <v>354.78</v>
      </c>
      <c r="JL6" s="115">
        <v>394.37</v>
      </c>
      <c r="JM6" s="115">
        <v>427.15</v>
      </c>
      <c r="JN6" s="115">
        <v>1176.3</v>
      </c>
      <c r="JO6" s="115">
        <v>443.04</v>
      </c>
      <c r="JP6" s="115">
        <v>372.22</v>
      </c>
      <c r="JQ6" s="115">
        <v>388.03</v>
      </c>
      <c r="JR6" s="115">
        <v>1203.29</v>
      </c>
      <c r="JS6" s="115">
        <v>439.17</v>
      </c>
      <c r="JT6" s="115">
        <v>404.97</v>
      </c>
      <c r="JU6" s="115">
        <v>382.43</v>
      </c>
      <c r="JV6" s="115">
        <v>1226.5700000000002</v>
      </c>
      <c r="JW6" s="115">
        <v>463</v>
      </c>
      <c r="JX6" s="115">
        <v>481.34</v>
      </c>
      <c r="JY6" s="115">
        <v>499.94</v>
      </c>
      <c r="JZ6" s="115">
        <v>1444.28</v>
      </c>
      <c r="KA6" s="115">
        <v>5050.4400000000005</v>
      </c>
      <c r="KB6" s="115">
        <v>393.08</v>
      </c>
      <c r="KC6" s="115">
        <v>429.72</v>
      </c>
      <c r="KD6" s="115">
        <v>385.22</v>
      </c>
      <c r="KE6" s="494"/>
    </row>
    <row r="7" spans="1:293" ht="12.75" customHeight="1" x14ac:dyDescent="0.25">
      <c r="A7" s="105" t="s">
        <v>184</v>
      </c>
      <c r="B7" s="105" t="s">
        <v>192</v>
      </c>
      <c r="C7" s="106" t="s">
        <v>92</v>
      </c>
      <c r="D7" s="123">
        <v>13.10041844681</v>
      </c>
      <c r="E7" s="123">
        <v>13.10041844681</v>
      </c>
      <c r="F7" s="126">
        <v>13.482348999999999</v>
      </c>
      <c r="G7" s="126">
        <v>15.853754999999998</v>
      </c>
      <c r="H7" s="126">
        <v>21.015650000000001</v>
      </c>
      <c r="I7" s="126">
        <v>43.415959000000001</v>
      </c>
      <c r="J7" s="126">
        <v>18.163683599999999</v>
      </c>
      <c r="K7" s="126">
        <v>20.887712000000001</v>
      </c>
      <c r="L7" s="126">
        <v>23.68622135</v>
      </c>
      <c r="M7" s="126">
        <v>34.286237999999997</v>
      </c>
      <c r="N7" s="126">
        <v>35.192119699999999</v>
      </c>
      <c r="O7" s="126">
        <v>42.088349999999998</v>
      </c>
      <c r="P7" s="126">
        <v>44.552992400000001</v>
      </c>
      <c r="Q7" s="126">
        <v>53.4624296</v>
      </c>
      <c r="R7" s="126">
        <v>366.08745965000003</v>
      </c>
      <c r="S7" s="126">
        <v>39.649220300000003</v>
      </c>
      <c r="T7" s="126">
        <v>36.787058340000002</v>
      </c>
      <c r="U7" s="126">
        <v>108.127224</v>
      </c>
      <c r="V7" s="126">
        <v>88.679897999999994</v>
      </c>
      <c r="W7" s="126">
        <v>138.08472699999999</v>
      </c>
      <c r="X7" s="126">
        <v>81.339378999999994</v>
      </c>
      <c r="Y7" s="126">
        <v>109.218755</v>
      </c>
      <c r="Z7" s="126">
        <v>85.909196999999992</v>
      </c>
      <c r="AA7" s="126">
        <v>95.385409999999993</v>
      </c>
      <c r="AB7" s="126">
        <v>113.31816687</v>
      </c>
      <c r="AC7" s="126">
        <v>83.641503</v>
      </c>
      <c r="AD7" s="126">
        <v>101.537931</v>
      </c>
      <c r="AE7" s="126">
        <v>1081.67846951</v>
      </c>
      <c r="AF7" s="126">
        <v>71.700167999999991</v>
      </c>
      <c r="AG7" s="126">
        <v>85.5410155</v>
      </c>
      <c r="AH7" s="126">
        <v>71.033210499999996</v>
      </c>
      <c r="AI7" s="126">
        <v>74.208984999999998</v>
      </c>
      <c r="AJ7" s="126">
        <v>106.81861050000001</v>
      </c>
      <c r="AK7" s="126">
        <v>71.568403500000002</v>
      </c>
      <c r="AL7" s="126">
        <v>80.999399499999996</v>
      </c>
      <c r="AM7" s="126">
        <v>67.082120500000002</v>
      </c>
      <c r="AN7" s="126">
        <v>77.245745499999998</v>
      </c>
      <c r="AO7" s="126">
        <v>77.65352399999999</v>
      </c>
      <c r="AP7" s="126">
        <v>87.890257500000004</v>
      </c>
      <c r="AQ7" s="126">
        <v>105.3169335</v>
      </c>
      <c r="AR7" s="126">
        <v>977.0583734999999</v>
      </c>
      <c r="AS7" s="126">
        <v>83.394223999999994</v>
      </c>
      <c r="AT7" s="126">
        <v>111.748008</v>
      </c>
      <c r="AU7" s="126">
        <v>141.55861985999999</v>
      </c>
      <c r="AV7" s="126">
        <v>96.644927999999993</v>
      </c>
      <c r="AW7" s="126">
        <v>76.517346000000003</v>
      </c>
      <c r="AX7" s="126">
        <v>93.687263000000002</v>
      </c>
      <c r="AY7" s="126">
        <v>92.957259999999991</v>
      </c>
      <c r="AZ7" s="126">
        <v>77.692132999999998</v>
      </c>
      <c r="BA7" s="126">
        <v>83.511326999999994</v>
      </c>
      <c r="BB7" s="126">
        <v>111.376918</v>
      </c>
      <c r="BC7" s="126">
        <v>86.206203000000002</v>
      </c>
      <c r="BD7" s="126">
        <v>110.80630600000001</v>
      </c>
      <c r="BE7" s="126">
        <v>1166.10053586</v>
      </c>
      <c r="BF7" s="126">
        <v>87.242084120000001</v>
      </c>
      <c r="BG7" s="126">
        <v>106.97639014000001</v>
      </c>
      <c r="BH7" s="126">
        <v>89.500696640000001</v>
      </c>
      <c r="BI7" s="126">
        <v>105.99726049</v>
      </c>
      <c r="BJ7" s="126">
        <v>102.73613738</v>
      </c>
      <c r="BK7" s="126">
        <v>96.458017889999994</v>
      </c>
      <c r="BL7" s="126">
        <v>107.41632002</v>
      </c>
      <c r="BM7" s="126">
        <v>97.049504659999997</v>
      </c>
      <c r="BN7" s="126">
        <v>104.99220654</v>
      </c>
      <c r="BO7" s="126">
        <v>99.985646549999998</v>
      </c>
      <c r="BP7" s="126">
        <v>108.65103693</v>
      </c>
      <c r="BQ7" s="126">
        <v>113.71024719</v>
      </c>
      <c r="BR7" s="126">
        <v>1220.71554855</v>
      </c>
      <c r="BS7" s="126">
        <v>95.58065483</v>
      </c>
      <c r="BT7" s="126">
        <v>77.863356120000006</v>
      </c>
      <c r="BU7" s="126">
        <v>162.39296991000001</v>
      </c>
      <c r="BV7" s="126">
        <v>106.69757998999999</v>
      </c>
      <c r="BW7" s="126">
        <v>115.02468412</v>
      </c>
      <c r="BX7" s="126">
        <v>107.71302442</v>
      </c>
      <c r="BY7" s="126">
        <v>114.16264187</v>
      </c>
      <c r="BZ7" s="126">
        <v>105.29184605</v>
      </c>
      <c r="CA7" s="126">
        <v>104.25305643999999</v>
      </c>
      <c r="CB7" s="126">
        <v>101.78518256</v>
      </c>
      <c r="CC7" s="126">
        <v>101.5543747</v>
      </c>
      <c r="CD7" s="126">
        <v>99.750137460000005</v>
      </c>
      <c r="CE7" s="126">
        <v>1292.0695084699998</v>
      </c>
      <c r="CF7" s="126">
        <v>82.818917999999996</v>
      </c>
      <c r="CG7" s="126">
        <v>101.69007362000001</v>
      </c>
      <c r="CH7" s="126">
        <v>100.44567982</v>
      </c>
      <c r="CI7" s="126">
        <v>284.95467144000003</v>
      </c>
      <c r="CJ7" s="126">
        <v>101.44133601</v>
      </c>
      <c r="CK7" s="126">
        <v>101.4538342</v>
      </c>
      <c r="CL7" s="126">
        <v>100.05252788</v>
      </c>
      <c r="CM7" s="126">
        <v>302.94769809000002</v>
      </c>
      <c r="CN7" s="126">
        <v>103.60728558</v>
      </c>
      <c r="CO7" s="126">
        <v>103.56248872</v>
      </c>
      <c r="CP7" s="126">
        <v>95.902802750000006</v>
      </c>
      <c r="CQ7" s="126">
        <v>303.07257705000001</v>
      </c>
      <c r="CR7" s="126">
        <v>101.57972404</v>
      </c>
      <c r="CS7" s="126">
        <v>98.217910189999998</v>
      </c>
      <c r="CT7" s="126">
        <v>113.57739599999999</v>
      </c>
      <c r="CU7" s="126">
        <v>313.37503022999999</v>
      </c>
      <c r="CV7" s="126">
        <v>1204.34997681</v>
      </c>
      <c r="CW7" s="126">
        <v>94.275300000000001</v>
      </c>
      <c r="CX7" s="126">
        <v>108.0766309</v>
      </c>
      <c r="CY7" s="126">
        <v>108.11670795000001</v>
      </c>
      <c r="CZ7" s="126">
        <v>310.46863885000005</v>
      </c>
      <c r="DA7" s="126">
        <v>120.02533513</v>
      </c>
      <c r="DB7" s="126">
        <v>106.18886955000001</v>
      </c>
      <c r="DC7" s="126">
        <v>106.590378</v>
      </c>
      <c r="DD7" s="126">
        <v>332.80458268000001</v>
      </c>
      <c r="DE7" s="126">
        <v>114.76904424999999</v>
      </c>
      <c r="DF7" s="126">
        <v>106.917435</v>
      </c>
      <c r="DG7" s="126">
        <v>107.94266429</v>
      </c>
      <c r="DH7" s="126">
        <v>329.62914353999997</v>
      </c>
      <c r="DI7" s="126">
        <v>108.37552268</v>
      </c>
      <c r="DJ7" s="126">
        <v>113.29686083999999</v>
      </c>
      <c r="DK7" s="126">
        <v>117.694305</v>
      </c>
      <c r="DL7" s="126">
        <v>339.36668851999997</v>
      </c>
      <c r="DM7" s="126">
        <v>1312.2690535899999</v>
      </c>
      <c r="DN7" s="126">
        <v>102.72716293000001</v>
      </c>
      <c r="DO7" s="126">
        <v>101.78106475</v>
      </c>
      <c r="DP7" s="126">
        <v>104.479769</v>
      </c>
      <c r="DQ7" s="126">
        <v>308.98799668000004</v>
      </c>
      <c r="DR7" s="126">
        <v>77.70148562</v>
      </c>
      <c r="DS7" s="126">
        <v>74.282997999999992</v>
      </c>
      <c r="DT7" s="126">
        <v>71.084383399999993</v>
      </c>
      <c r="DU7" s="126">
        <v>223.06886701999997</v>
      </c>
      <c r="DV7" s="126">
        <v>71.709814399999999</v>
      </c>
      <c r="DW7" s="126">
        <v>68.283544399999997</v>
      </c>
      <c r="DX7" s="126">
        <v>68.519919999999999</v>
      </c>
      <c r="DY7" s="126">
        <v>208.51327880000002</v>
      </c>
      <c r="DZ7" s="126">
        <v>72.579210900000007</v>
      </c>
      <c r="EA7" s="126">
        <v>73.256118000000001</v>
      </c>
      <c r="EB7" s="126">
        <v>81.411095399999994</v>
      </c>
      <c r="EC7" s="126">
        <v>227.2464243</v>
      </c>
      <c r="ED7" s="126">
        <v>967.81656680000003</v>
      </c>
      <c r="EE7" s="126">
        <v>73.923169000000001</v>
      </c>
      <c r="EF7" s="126">
        <v>69.524591180000002</v>
      </c>
      <c r="EG7" s="126">
        <v>81.856448999999998</v>
      </c>
      <c r="EH7" s="126">
        <v>225.30420918000002</v>
      </c>
      <c r="EI7" s="126">
        <v>76.599999999999994</v>
      </c>
      <c r="EJ7" s="126">
        <v>75.277165499999995</v>
      </c>
      <c r="EK7" s="126">
        <v>73.512878999999998</v>
      </c>
      <c r="EL7" s="126">
        <v>225.39004449999999</v>
      </c>
      <c r="EM7" s="126">
        <v>75.010000000000005</v>
      </c>
      <c r="EN7" s="126">
        <v>76.150000000000006</v>
      </c>
      <c r="EO7" s="126">
        <v>74.58</v>
      </c>
      <c r="EP7" s="126">
        <v>225.74</v>
      </c>
      <c r="EQ7" s="126">
        <v>74.180000000000007</v>
      </c>
      <c r="ER7" s="126">
        <v>74.62</v>
      </c>
      <c r="ES7" s="126">
        <v>90.53</v>
      </c>
      <c r="ET7" s="126">
        <v>239.33</v>
      </c>
      <c r="EU7" s="126">
        <v>915.76425368000014</v>
      </c>
      <c r="EV7" s="126">
        <v>86.44</v>
      </c>
      <c r="EW7" s="126">
        <v>88.51</v>
      </c>
      <c r="EX7" s="126">
        <v>88.46</v>
      </c>
      <c r="EY7" s="126">
        <v>263.40999999999997</v>
      </c>
      <c r="EZ7" s="126">
        <v>108.75</v>
      </c>
      <c r="FA7" s="126">
        <v>104.85</v>
      </c>
      <c r="FB7" s="126">
        <v>106.12</v>
      </c>
      <c r="FC7" s="126">
        <v>319.72000000000003</v>
      </c>
      <c r="FD7" s="126">
        <v>103.91</v>
      </c>
      <c r="FE7" s="126">
        <v>103.81</v>
      </c>
      <c r="FF7" s="126">
        <v>68.19</v>
      </c>
      <c r="FG7" s="126">
        <v>275.90999999999997</v>
      </c>
      <c r="FH7" s="126">
        <v>140.78</v>
      </c>
      <c r="FI7" s="126">
        <v>104.24</v>
      </c>
      <c r="FJ7" s="126">
        <v>112.97</v>
      </c>
      <c r="FK7" s="126">
        <v>357.99</v>
      </c>
      <c r="FL7" s="126">
        <f>EY7+FC7+FG7+FK7</f>
        <v>1217.03</v>
      </c>
      <c r="FM7" s="126">
        <v>104.36</v>
      </c>
      <c r="FN7" s="126">
        <v>105.74</v>
      </c>
      <c r="FO7" s="126">
        <v>106.61</v>
      </c>
      <c r="FP7" s="126">
        <f t="shared" ref="FP7:FP17" si="0">FM7+FN7+FO7</f>
        <v>316.70999999999998</v>
      </c>
      <c r="FQ7" s="126">
        <v>69.44</v>
      </c>
      <c r="FR7" s="126">
        <v>140.16999999999999</v>
      </c>
      <c r="FS7" s="126">
        <v>107.59</v>
      </c>
      <c r="FT7" s="126">
        <f t="shared" ref="FT7:FT17" si="1">SUM(FQ7:FS7)</f>
        <v>317.2</v>
      </c>
      <c r="FU7" s="126">
        <v>109.45</v>
      </c>
      <c r="FV7" s="126">
        <v>104.97</v>
      </c>
      <c r="FW7" s="126">
        <v>105.32</v>
      </c>
      <c r="FX7" s="126">
        <v>319.74</v>
      </c>
      <c r="FY7" s="126">
        <v>101.43</v>
      </c>
      <c r="FZ7" s="126">
        <v>111.29</v>
      </c>
      <c r="GA7" s="126">
        <v>132.47999999999999</v>
      </c>
      <c r="GB7" s="126">
        <f t="shared" ref="GB7:GB17" si="2">SUM(FY7:GA7)</f>
        <v>345.20000000000005</v>
      </c>
      <c r="GC7" s="126">
        <f t="shared" ref="GC7:GC17" si="3">FP7+FT7+FX7+GB7</f>
        <v>1298.8499999999999</v>
      </c>
      <c r="GD7" s="126">
        <v>77.95</v>
      </c>
      <c r="GE7" s="126">
        <v>90.87</v>
      </c>
      <c r="GF7" s="126">
        <v>111.35</v>
      </c>
      <c r="GG7" s="126">
        <f>GD7+GE7+GF7</f>
        <v>280.16999999999996</v>
      </c>
      <c r="GH7" s="126">
        <v>92.66</v>
      </c>
      <c r="GI7" s="126">
        <v>104.43</v>
      </c>
      <c r="GJ7" s="126">
        <v>97.06</v>
      </c>
      <c r="GK7" s="126">
        <f t="shared" ref="GK7:GK17" si="4">SUM(GH7:GJ7)</f>
        <v>294.14999999999998</v>
      </c>
      <c r="GL7" s="126">
        <v>99.85</v>
      </c>
      <c r="GM7" s="126">
        <v>99.76</v>
      </c>
      <c r="GN7" s="126">
        <v>97.2</v>
      </c>
      <c r="GO7" s="126">
        <v>296.81</v>
      </c>
      <c r="GP7" s="126">
        <v>105.61</v>
      </c>
      <c r="GQ7" s="126">
        <v>106.49</v>
      </c>
      <c r="GR7" s="126">
        <v>111.96</v>
      </c>
      <c r="GS7" s="126">
        <v>324.06</v>
      </c>
      <c r="GT7" s="126">
        <v>1195.19</v>
      </c>
      <c r="GU7" s="126">
        <v>98.46</v>
      </c>
      <c r="GV7" s="126">
        <v>76.56</v>
      </c>
      <c r="GW7" s="126">
        <v>100.13</v>
      </c>
      <c r="GX7" s="126">
        <v>275.14999999999998</v>
      </c>
      <c r="GY7" s="126">
        <v>72.08</v>
      </c>
      <c r="GZ7" s="126">
        <v>49.6</v>
      </c>
      <c r="HA7" s="126">
        <v>77.39</v>
      </c>
      <c r="HB7" s="126">
        <v>199.07</v>
      </c>
      <c r="HC7" s="126">
        <v>83.72</v>
      </c>
      <c r="HD7" s="126">
        <v>83.7</v>
      </c>
      <c r="HE7" s="126">
        <v>76.41</v>
      </c>
      <c r="HF7" s="126">
        <v>243.83</v>
      </c>
      <c r="HG7" s="126">
        <v>56.29</v>
      </c>
      <c r="HH7" s="126">
        <v>81.42</v>
      </c>
      <c r="HI7" s="126">
        <v>95.17</v>
      </c>
      <c r="HJ7" s="126">
        <v>232.88</v>
      </c>
      <c r="HK7" s="126">
        <v>950.93</v>
      </c>
      <c r="HL7" s="126">
        <v>53.83</v>
      </c>
      <c r="HM7" s="126">
        <v>78</v>
      </c>
      <c r="HN7" s="126">
        <v>78.930000000000007</v>
      </c>
      <c r="HO7" s="126">
        <v>210.76</v>
      </c>
      <c r="HP7" s="126">
        <v>86.22</v>
      </c>
      <c r="HQ7" s="126">
        <v>49.39</v>
      </c>
      <c r="HR7" s="126">
        <v>111.76</v>
      </c>
      <c r="HS7" s="126">
        <f t="shared" ref="HS7:HS17" si="5">HR7+HQ7+HP7</f>
        <v>247.37</v>
      </c>
      <c r="HT7" s="126">
        <v>82.64</v>
      </c>
      <c r="HU7" s="126">
        <v>86.14</v>
      </c>
      <c r="HV7" s="126">
        <v>72.260000000000005</v>
      </c>
      <c r="HW7" s="126">
        <f t="shared" ref="HW7:HW17" si="6">HT7+HU7+HV7</f>
        <v>241.04000000000002</v>
      </c>
      <c r="HX7" s="126">
        <v>89.71</v>
      </c>
      <c r="HY7" s="126">
        <v>86.73</v>
      </c>
      <c r="HZ7" s="126">
        <v>97.92</v>
      </c>
      <c r="IA7" s="126">
        <v>274.36</v>
      </c>
      <c r="IB7" s="126">
        <f>SUM(HO7,HS7,HW7,IA7)</f>
        <v>973.53000000000009</v>
      </c>
      <c r="IC7" s="126">
        <v>77.89</v>
      </c>
      <c r="ID7" s="126">
        <v>82.24</v>
      </c>
      <c r="IE7" s="126">
        <v>50.18</v>
      </c>
      <c r="IF7" s="126">
        <f>SUM(IC7,ID7,IE7)</f>
        <v>210.31</v>
      </c>
      <c r="IG7" s="126">
        <v>91.68</v>
      </c>
      <c r="IH7" s="126">
        <v>123.27</v>
      </c>
      <c r="II7" s="126">
        <v>49.99</v>
      </c>
      <c r="IJ7" s="126">
        <v>264.94</v>
      </c>
      <c r="IK7" s="126">
        <v>125.53</v>
      </c>
      <c r="IL7" s="126">
        <v>87.96</v>
      </c>
      <c r="IM7" s="126">
        <v>90.21</v>
      </c>
      <c r="IN7" s="126">
        <v>303.7</v>
      </c>
      <c r="IO7" s="126">
        <v>60.33</v>
      </c>
      <c r="IP7" s="126">
        <v>38.880000000000003</v>
      </c>
      <c r="IQ7" s="126">
        <v>171.45</v>
      </c>
      <c r="IR7" s="126">
        <v>270.65999999999997</v>
      </c>
      <c r="IS7" s="126">
        <v>1040.32</v>
      </c>
      <c r="IT7" s="126">
        <v>107.6</v>
      </c>
      <c r="IU7" s="126">
        <v>96.66</v>
      </c>
      <c r="IV7" s="126">
        <v>101.33</v>
      </c>
      <c r="IW7" s="126">
        <v>305.59000000000003</v>
      </c>
      <c r="IX7" s="126">
        <v>66.790000000000006</v>
      </c>
      <c r="IY7" s="126">
        <v>81.99</v>
      </c>
      <c r="IZ7" s="126">
        <v>167.78</v>
      </c>
      <c r="JA7" s="126">
        <v>316.56</v>
      </c>
      <c r="JB7" s="126">
        <v>100.91</v>
      </c>
      <c r="JC7" s="126">
        <v>104.05</v>
      </c>
      <c r="JD7" s="126">
        <v>92.33</v>
      </c>
      <c r="JE7" s="126">
        <v>297.28999999999996</v>
      </c>
      <c r="JF7" s="126">
        <v>60.78</v>
      </c>
      <c r="JG7" s="126">
        <v>106.42</v>
      </c>
      <c r="JH7" s="126">
        <v>191.85</v>
      </c>
      <c r="JI7" s="126">
        <v>359.04999999999995</v>
      </c>
      <c r="JJ7" s="126">
        <v>1278.49</v>
      </c>
      <c r="JK7" s="126">
        <v>96.78</v>
      </c>
      <c r="JL7" s="126">
        <v>98.91</v>
      </c>
      <c r="JM7" s="126">
        <v>112.59</v>
      </c>
      <c r="JN7" s="126">
        <v>308.27999999999997</v>
      </c>
      <c r="JO7" s="126">
        <v>115.08</v>
      </c>
      <c r="JP7" s="126">
        <v>96.97</v>
      </c>
      <c r="JQ7" s="126">
        <v>103.02</v>
      </c>
      <c r="JR7" s="126">
        <v>315.07</v>
      </c>
      <c r="JS7" s="126">
        <v>104.48</v>
      </c>
      <c r="JT7" s="126">
        <v>107.49</v>
      </c>
      <c r="JU7" s="126">
        <v>63.37</v>
      </c>
      <c r="JV7" s="126">
        <v>275.33999999999997</v>
      </c>
      <c r="JW7" s="126">
        <v>147.63999999999999</v>
      </c>
      <c r="JX7" s="126">
        <v>105.47</v>
      </c>
      <c r="JY7" s="126">
        <v>131.4</v>
      </c>
      <c r="JZ7" s="126">
        <v>384.51</v>
      </c>
      <c r="KA7" s="126">
        <v>1283.1999999999998</v>
      </c>
      <c r="KB7" s="126">
        <v>81.03</v>
      </c>
      <c r="KC7" s="126">
        <v>100.91</v>
      </c>
      <c r="KD7" s="126">
        <v>92.65</v>
      </c>
      <c r="KE7" s="494"/>
    </row>
    <row r="8" spans="1:293" ht="12.75" customHeight="1" x14ac:dyDescent="0.25">
      <c r="A8" s="105" t="s">
        <v>185</v>
      </c>
      <c r="B8" s="105" t="s">
        <v>193</v>
      </c>
      <c r="C8" s="116" t="s">
        <v>92</v>
      </c>
      <c r="D8" s="116" t="s">
        <v>92</v>
      </c>
      <c r="E8" s="116" t="s">
        <v>92</v>
      </c>
      <c r="F8" s="116" t="s">
        <v>92</v>
      </c>
      <c r="G8" s="116" t="s">
        <v>92</v>
      </c>
      <c r="H8" s="116" t="s">
        <v>92</v>
      </c>
      <c r="I8" s="116" t="s">
        <v>92</v>
      </c>
      <c r="J8" s="116" t="s">
        <v>92</v>
      </c>
      <c r="K8" s="116" t="s">
        <v>92</v>
      </c>
      <c r="L8" s="126">
        <v>115.47180281999999</v>
      </c>
      <c r="M8" s="126">
        <v>111.86214885</v>
      </c>
      <c r="N8" s="126">
        <v>115.82527159</v>
      </c>
      <c r="O8" s="126">
        <v>124.77714709</v>
      </c>
      <c r="P8" s="126">
        <v>119.90959349000001</v>
      </c>
      <c r="Q8" s="126">
        <v>159.44487194000001</v>
      </c>
      <c r="R8" s="126">
        <v>747.29083577999995</v>
      </c>
      <c r="S8" s="126">
        <v>103.59714817</v>
      </c>
      <c r="T8" s="126">
        <v>54.91740312999999</v>
      </c>
      <c r="U8" s="126">
        <v>59.006058209999999</v>
      </c>
      <c r="V8" s="126">
        <v>58.25447784</v>
      </c>
      <c r="W8" s="126">
        <v>40.682010030000001</v>
      </c>
      <c r="X8" s="126">
        <v>67.431660899999997</v>
      </c>
      <c r="Y8" s="126">
        <v>75.983131209999996</v>
      </c>
      <c r="Z8" s="126">
        <v>65.355545539999994</v>
      </c>
      <c r="AA8" s="126">
        <v>64.857599680000007</v>
      </c>
      <c r="AB8" s="126">
        <v>70.916672460000001</v>
      </c>
      <c r="AC8" s="126">
        <v>70.453827340000004</v>
      </c>
      <c r="AD8" s="126">
        <v>89.745590070000006</v>
      </c>
      <c r="AE8" s="126">
        <v>821.20112458000006</v>
      </c>
      <c r="AF8" s="126">
        <v>54.161014280000003</v>
      </c>
      <c r="AG8" s="126">
        <v>56.208236890000002</v>
      </c>
      <c r="AH8" s="126">
        <v>59.90415917</v>
      </c>
      <c r="AI8" s="126">
        <v>76.797152330000003</v>
      </c>
      <c r="AJ8" s="126">
        <v>63.262523180000002</v>
      </c>
      <c r="AK8" s="126">
        <v>76.216827109999997</v>
      </c>
      <c r="AL8" s="126">
        <v>70.033813760000001</v>
      </c>
      <c r="AM8" s="126">
        <v>70.468131260000007</v>
      </c>
      <c r="AN8" s="126">
        <v>67.819891440000006</v>
      </c>
      <c r="AO8" s="126">
        <v>69.162450109999995</v>
      </c>
      <c r="AP8" s="126">
        <v>61.316580190000003</v>
      </c>
      <c r="AQ8" s="126">
        <v>90.765540470000005</v>
      </c>
      <c r="AR8" s="126">
        <v>816.11632019000001</v>
      </c>
      <c r="AS8" s="126">
        <v>46.754065140000002</v>
      </c>
      <c r="AT8" s="126">
        <v>59.570777309999997</v>
      </c>
      <c r="AU8" s="126">
        <v>70.796049179999997</v>
      </c>
      <c r="AV8" s="126">
        <v>82.700153589999999</v>
      </c>
      <c r="AW8" s="126">
        <v>57.151788539999998</v>
      </c>
      <c r="AX8" s="126">
        <v>68.457330810000002</v>
      </c>
      <c r="AY8" s="126">
        <v>69.265113310000004</v>
      </c>
      <c r="AZ8" s="126">
        <v>68.634469999999993</v>
      </c>
      <c r="BA8" s="126">
        <v>59.032631670000001</v>
      </c>
      <c r="BB8" s="126">
        <v>78.146062610000001</v>
      </c>
      <c r="BC8" s="126">
        <v>58.237436019999997</v>
      </c>
      <c r="BD8" s="126">
        <v>96.117310029999999</v>
      </c>
      <c r="BE8" s="126">
        <v>814.86318820999998</v>
      </c>
      <c r="BF8" s="126">
        <v>47.626366709999999</v>
      </c>
      <c r="BG8" s="126">
        <v>57.85848429</v>
      </c>
      <c r="BH8" s="126">
        <v>59.435904139999998</v>
      </c>
      <c r="BI8" s="126">
        <v>74.876289119999996</v>
      </c>
      <c r="BJ8" s="126">
        <v>82.241790480000006</v>
      </c>
      <c r="BK8" s="126">
        <v>59.141292129999997</v>
      </c>
      <c r="BL8" s="126">
        <v>74.414602200000004</v>
      </c>
      <c r="BM8" s="126">
        <v>71.68288115</v>
      </c>
      <c r="BN8" s="126">
        <v>60.740421859999998</v>
      </c>
      <c r="BO8" s="126">
        <v>85.490810909999993</v>
      </c>
      <c r="BP8" s="126">
        <v>70.131209659999996</v>
      </c>
      <c r="BQ8" s="126">
        <v>100.43674473</v>
      </c>
      <c r="BR8" s="126">
        <v>844.0767973799999</v>
      </c>
      <c r="BS8" s="126">
        <v>64.999696869999994</v>
      </c>
      <c r="BT8" s="126">
        <v>61.86521037</v>
      </c>
      <c r="BU8" s="126">
        <v>75.019100269999996</v>
      </c>
      <c r="BV8" s="126">
        <v>87.154529800000006</v>
      </c>
      <c r="BW8" s="126">
        <v>73.160582239999997</v>
      </c>
      <c r="BX8" s="126">
        <v>122.54927607</v>
      </c>
      <c r="BY8" s="126">
        <v>81.276439740000001</v>
      </c>
      <c r="BZ8" s="126">
        <v>71.794750149999999</v>
      </c>
      <c r="CA8" s="126">
        <v>73.012837930000003</v>
      </c>
      <c r="CB8" s="126">
        <v>75.864101910000002</v>
      </c>
      <c r="CC8" s="126">
        <v>66.651016549999994</v>
      </c>
      <c r="CD8" s="126">
        <v>74.983415059999999</v>
      </c>
      <c r="CE8" s="126">
        <v>928.33095696000009</v>
      </c>
      <c r="CF8" s="126">
        <v>70.682466199999993</v>
      </c>
      <c r="CG8" s="126">
        <v>68.831158380000005</v>
      </c>
      <c r="CH8" s="126">
        <v>77.510302390000007</v>
      </c>
      <c r="CI8" s="126">
        <v>217.02392696999999</v>
      </c>
      <c r="CJ8" s="126">
        <v>93.948257290000001</v>
      </c>
      <c r="CK8" s="126">
        <v>68.772678479999996</v>
      </c>
      <c r="CL8" s="126">
        <v>79.374663010000006</v>
      </c>
      <c r="CM8" s="126">
        <v>242.09559877999999</v>
      </c>
      <c r="CN8" s="126">
        <v>96.578120190000007</v>
      </c>
      <c r="CO8" s="126">
        <v>80.901884480000007</v>
      </c>
      <c r="CP8" s="126">
        <v>85.554756080000004</v>
      </c>
      <c r="CQ8" s="126">
        <v>263.03476075000003</v>
      </c>
      <c r="CR8" s="126">
        <v>96.514271620000002</v>
      </c>
      <c r="CS8" s="126">
        <v>71.509198810000001</v>
      </c>
      <c r="CT8" s="126">
        <v>92.862666070000003</v>
      </c>
      <c r="CU8" s="126">
        <v>260.88613650000002</v>
      </c>
      <c r="CV8" s="126">
        <v>983.04042300000003</v>
      </c>
      <c r="CW8" s="126">
        <v>61.469794159999999</v>
      </c>
      <c r="CX8" s="126">
        <v>63.527736130000001</v>
      </c>
      <c r="CY8" s="126">
        <v>66.525305180000004</v>
      </c>
      <c r="CZ8" s="126">
        <v>191.52283547000002</v>
      </c>
      <c r="DA8" s="126">
        <v>73.101822769999998</v>
      </c>
      <c r="DB8" s="126">
        <v>55.704886930000001</v>
      </c>
      <c r="DC8" s="126">
        <v>77.592622660000004</v>
      </c>
      <c r="DD8" s="126">
        <v>206.39933236000002</v>
      </c>
      <c r="DE8" s="126">
        <v>79.413593829999996</v>
      </c>
      <c r="DF8" s="126">
        <v>79.148221320000005</v>
      </c>
      <c r="DG8" s="126">
        <v>77.838696200000001</v>
      </c>
      <c r="DH8" s="126">
        <v>236.40051134999999</v>
      </c>
      <c r="DI8" s="126">
        <v>83.562829629999996</v>
      </c>
      <c r="DJ8" s="126">
        <v>104.47685079</v>
      </c>
      <c r="DK8" s="126">
        <v>96.807586360000002</v>
      </c>
      <c r="DL8" s="126">
        <v>284.84726677999998</v>
      </c>
      <c r="DM8" s="126">
        <v>919.16994595999995</v>
      </c>
      <c r="DN8" s="126">
        <v>90.067308150000002</v>
      </c>
      <c r="DO8" s="126">
        <v>61.546110710000001</v>
      </c>
      <c r="DP8" s="126">
        <v>68.559755289999998</v>
      </c>
      <c r="DQ8" s="126">
        <v>220.17317414999999</v>
      </c>
      <c r="DR8" s="126">
        <v>111.3276786</v>
      </c>
      <c r="DS8" s="126">
        <v>67.779266840000005</v>
      </c>
      <c r="DT8" s="126">
        <v>71.094300720000007</v>
      </c>
      <c r="DU8" s="126">
        <v>250.20124616000001</v>
      </c>
      <c r="DV8" s="126">
        <v>69.814252199999999</v>
      </c>
      <c r="DW8" s="126">
        <v>69.660192409999993</v>
      </c>
      <c r="DX8" s="126">
        <v>69.310149499999994</v>
      </c>
      <c r="DY8" s="126">
        <v>208.78459410999997</v>
      </c>
      <c r="DZ8" s="126">
        <v>94.919437209999998</v>
      </c>
      <c r="EA8" s="126">
        <v>72.643333519999999</v>
      </c>
      <c r="EB8" s="126">
        <v>82.322901079999994</v>
      </c>
      <c r="EC8" s="126">
        <v>249.88567181000002</v>
      </c>
      <c r="ED8" s="126">
        <v>929.04468623000002</v>
      </c>
      <c r="EE8" s="126">
        <v>80.664425550000004</v>
      </c>
      <c r="EF8" s="126">
        <v>63.327418360000003</v>
      </c>
      <c r="EG8" s="126">
        <v>80.133621000000005</v>
      </c>
      <c r="EH8" s="126">
        <v>224.12546491000001</v>
      </c>
      <c r="EI8" s="126">
        <v>85.18</v>
      </c>
      <c r="EJ8" s="126">
        <v>70.809562159999999</v>
      </c>
      <c r="EK8" s="126">
        <v>70.02</v>
      </c>
      <c r="EL8" s="126">
        <v>226.00956215999997</v>
      </c>
      <c r="EM8" s="126">
        <v>75.58</v>
      </c>
      <c r="EN8" s="126">
        <v>71.73</v>
      </c>
      <c r="EO8" s="126">
        <v>87.89</v>
      </c>
      <c r="EP8" s="126">
        <v>235.2</v>
      </c>
      <c r="EQ8" s="126">
        <v>84.31</v>
      </c>
      <c r="ER8" s="126">
        <v>69.930000000000007</v>
      </c>
      <c r="ES8" s="126">
        <v>92.42</v>
      </c>
      <c r="ET8" s="126">
        <v>246.66000000000003</v>
      </c>
      <c r="EU8" s="126">
        <v>931.99502706999999</v>
      </c>
      <c r="EV8" s="126">
        <v>75.010000000000005</v>
      </c>
      <c r="EW8" s="126">
        <v>69.959999999999994</v>
      </c>
      <c r="EX8" s="126">
        <v>86.29</v>
      </c>
      <c r="EY8" s="126">
        <v>231.26</v>
      </c>
      <c r="EZ8" s="126">
        <v>71.069999999999993</v>
      </c>
      <c r="FA8" s="126">
        <v>77.78</v>
      </c>
      <c r="FB8" s="126">
        <v>83.3</v>
      </c>
      <c r="FC8" s="126">
        <v>232.14999999999998</v>
      </c>
      <c r="FD8" s="126">
        <v>86.14</v>
      </c>
      <c r="FE8" s="126">
        <v>78.12</v>
      </c>
      <c r="FF8" s="126">
        <v>82.75</v>
      </c>
      <c r="FG8" s="126">
        <v>247.01</v>
      </c>
      <c r="FH8" s="126">
        <v>74.61</v>
      </c>
      <c r="FI8" s="126">
        <v>92.19</v>
      </c>
      <c r="FJ8" s="126">
        <v>104.89</v>
      </c>
      <c r="FK8" s="126">
        <v>271.69</v>
      </c>
      <c r="FL8" s="126">
        <f>EY8+FC8+FG8+FK8</f>
        <v>982.1099999999999</v>
      </c>
      <c r="FM8" s="126">
        <v>82.07</v>
      </c>
      <c r="FN8" s="126">
        <v>73.81</v>
      </c>
      <c r="FO8" s="126">
        <v>95.01</v>
      </c>
      <c r="FP8" s="126">
        <f t="shared" si="0"/>
        <v>250.89</v>
      </c>
      <c r="FQ8" s="126">
        <v>82.87</v>
      </c>
      <c r="FR8" s="126">
        <v>82.21</v>
      </c>
      <c r="FS8" s="126">
        <v>79.959999999999994</v>
      </c>
      <c r="FT8" s="126">
        <f t="shared" si="1"/>
        <v>245.03999999999996</v>
      </c>
      <c r="FU8" s="126">
        <v>85.95</v>
      </c>
      <c r="FV8" s="126">
        <v>84.53</v>
      </c>
      <c r="FW8" s="126">
        <v>77.08</v>
      </c>
      <c r="FX8" s="126">
        <v>247.56</v>
      </c>
      <c r="FY8" s="126">
        <v>82.29</v>
      </c>
      <c r="FZ8" s="126">
        <v>92.33</v>
      </c>
      <c r="GA8" s="126">
        <v>108.75</v>
      </c>
      <c r="GB8" s="126">
        <f t="shared" si="2"/>
        <v>283.37</v>
      </c>
      <c r="GC8" s="126">
        <f t="shared" si="3"/>
        <v>1026.8600000000001</v>
      </c>
      <c r="GD8" s="126">
        <v>84.59</v>
      </c>
      <c r="GE8" s="126">
        <v>85.22</v>
      </c>
      <c r="GF8" s="126">
        <v>93.76</v>
      </c>
      <c r="GG8" s="126">
        <f t="shared" ref="GG8:GG17" si="7">GD8+GE8+GF8</f>
        <v>263.57</v>
      </c>
      <c r="GH8" s="126">
        <v>91.92</v>
      </c>
      <c r="GI8" s="126">
        <v>91.48</v>
      </c>
      <c r="GJ8" s="126">
        <v>96.14</v>
      </c>
      <c r="GK8" s="126">
        <f t="shared" si="4"/>
        <v>279.54000000000002</v>
      </c>
      <c r="GL8" s="126">
        <v>88.85</v>
      </c>
      <c r="GM8" s="126">
        <v>89.25</v>
      </c>
      <c r="GN8" s="126">
        <v>90.48</v>
      </c>
      <c r="GO8" s="126">
        <v>268.58</v>
      </c>
      <c r="GP8" s="126">
        <v>111.02</v>
      </c>
      <c r="GQ8" s="126">
        <v>93.52</v>
      </c>
      <c r="GR8" s="126">
        <v>110.91</v>
      </c>
      <c r="GS8" s="126">
        <v>315.45</v>
      </c>
      <c r="GT8" s="126">
        <v>1127.1399999999999</v>
      </c>
      <c r="GU8" s="126">
        <v>96.19</v>
      </c>
      <c r="GV8" s="126">
        <v>91.89</v>
      </c>
      <c r="GW8" s="126">
        <v>78.83</v>
      </c>
      <c r="GX8" s="126">
        <v>266.90999999999997</v>
      </c>
      <c r="GY8" s="126">
        <v>89.62</v>
      </c>
      <c r="GZ8" s="126">
        <v>90.7</v>
      </c>
      <c r="HA8" s="126">
        <v>100.37</v>
      </c>
      <c r="HB8" s="126">
        <v>280.69</v>
      </c>
      <c r="HC8" s="126">
        <v>96.89</v>
      </c>
      <c r="HD8" s="126">
        <v>90.74</v>
      </c>
      <c r="HE8" s="126">
        <v>96.07</v>
      </c>
      <c r="HF8" s="126">
        <v>283.7</v>
      </c>
      <c r="HG8" s="126">
        <v>88.62</v>
      </c>
      <c r="HH8" s="126">
        <v>92.01</v>
      </c>
      <c r="HI8" s="126">
        <v>114.77</v>
      </c>
      <c r="HJ8" s="126">
        <v>295.39999999999998</v>
      </c>
      <c r="HK8" s="126">
        <v>1126.6999999999998</v>
      </c>
      <c r="HL8" s="126">
        <v>74.72</v>
      </c>
      <c r="HM8" s="126">
        <v>93.04</v>
      </c>
      <c r="HN8" s="126">
        <v>99.79</v>
      </c>
      <c r="HO8" s="126">
        <v>267.55</v>
      </c>
      <c r="HP8" s="126">
        <v>120.97</v>
      </c>
      <c r="HQ8" s="126">
        <v>91.01</v>
      </c>
      <c r="HR8" s="126">
        <v>95.59</v>
      </c>
      <c r="HS8" s="126">
        <f t="shared" si="5"/>
        <v>307.57000000000005</v>
      </c>
      <c r="HT8" s="126">
        <v>96.04</v>
      </c>
      <c r="HU8" s="126">
        <v>100.6</v>
      </c>
      <c r="HV8" s="126">
        <v>117.27</v>
      </c>
      <c r="HW8" s="126">
        <f t="shared" si="6"/>
        <v>313.90999999999997</v>
      </c>
      <c r="HX8" s="126">
        <v>101.8</v>
      </c>
      <c r="HY8" s="126">
        <v>103.34</v>
      </c>
      <c r="HZ8" s="126">
        <v>133.85</v>
      </c>
      <c r="IA8" s="126">
        <v>338.99</v>
      </c>
      <c r="IB8" s="126">
        <f>SUM(HO8,HS8,HW8,IA8)</f>
        <v>1228.02</v>
      </c>
      <c r="IC8" s="126">
        <v>88.05</v>
      </c>
      <c r="ID8" s="126">
        <v>107.13</v>
      </c>
      <c r="IE8" s="126">
        <v>107.98</v>
      </c>
      <c r="IF8" s="126">
        <f>SUM(IC8,ID8,IE8)</f>
        <v>303.16000000000003</v>
      </c>
      <c r="IG8" s="126">
        <v>112.28</v>
      </c>
      <c r="IH8" s="126">
        <v>96.6</v>
      </c>
      <c r="II8" s="126">
        <v>107.81</v>
      </c>
      <c r="IJ8" s="126">
        <v>316.69</v>
      </c>
      <c r="IK8" s="126">
        <v>104.66</v>
      </c>
      <c r="IL8" s="126">
        <v>107.8</v>
      </c>
      <c r="IM8" s="126">
        <v>126.99</v>
      </c>
      <c r="IN8" s="126">
        <v>339.45</v>
      </c>
      <c r="IO8" s="126">
        <v>97.04</v>
      </c>
      <c r="IP8" s="126">
        <v>80.040000000000006</v>
      </c>
      <c r="IQ8" s="126">
        <v>130.94</v>
      </c>
      <c r="IR8" s="126">
        <v>308.02</v>
      </c>
      <c r="IS8" s="126">
        <v>1243.3600000000001</v>
      </c>
      <c r="IT8" s="126">
        <v>98.75</v>
      </c>
      <c r="IU8" s="126">
        <v>107.34</v>
      </c>
      <c r="IV8" s="126">
        <v>160.27000000000001</v>
      </c>
      <c r="IW8" s="126">
        <v>366.36</v>
      </c>
      <c r="IX8" s="126">
        <v>111.04</v>
      </c>
      <c r="IY8" s="126">
        <v>126.49</v>
      </c>
      <c r="IZ8" s="126">
        <v>117.95</v>
      </c>
      <c r="JA8" s="126">
        <v>355.48</v>
      </c>
      <c r="JB8" s="126">
        <v>120.42</v>
      </c>
      <c r="JC8" s="126">
        <v>143.66</v>
      </c>
      <c r="JD8" s="126">
        <v>128</v>
      </c>
      <c r="JE8" s="126">
        <v>392.08</v>
      </c>
      <c r="JF8" s="126">
        <v>129.01</v>
      </c>
      <c r="JG8" s="126">
        <v>131.41999999999999</v>
      </c>
      <c r="JH8" s="126">
        <v>154.91</v>
      </c>
      <c r="JI8" s="126">
        <v>415.33999999999992</v>
      </c>
      <c r="JJ8" s="126">
        <v>1529.26</v>
      </c>
      <c r="JK8" s="126">
        <v>117.12</v>
      </c>
      <c r="JL8" s="126">
        <v>142.27000000000001</v>
      </c>
      <c r="JM8" s="126">
        <v>160.78</v>
      </c>
      <c r="JN8" s="126">
        <v>420.16999999999996</v>
      </c>
      <c r="JO8" s="126">
        <v>150.04</v>
      </c>
      <c r="JP8" s="126">
        <v>124.23</v>
      </c>
      <c r="JQ8" s="126">
        <v>140.56</v>
      </c>
      <c r="JR8" s="126">
        <v>414.83</v>
      </c>
      <c r="JS8" s="126">
        <v>144.94</v>
      </c>
      <c r="JT8" s="126">
        <v>146.5</v>
      </c>
      <c r="JU8" s="126">
        <v>165.29</v>
      </c>
      <c r="JV8" s="126">
        <v>456.72999999999996</v>
      </c>
      <c r="JW8" s="126">
        <v>148.99</v>
      </c>
      <c r="JX8" s="126">
        <v>213.29</v>
      </c>
      <c r="JY8" s="126">
        <v>166.98</v>
      </c>
      <c r="JZ8" s="126">
        <v>529.26</v>
      </c>
      <c r="KA8" s="126">
        <v>1820.9899999999998</v>
      </c>
      <c r="KB8" s="126">
        <v>136.08000000000001</v>
      </c>
      <c r="KC8" s="126">
        <v>152.94999999999999</v>
      </c>
      <c r="KD8" s="126">
        <v>141.96</v>
      </c>
      <c r="KE8" s="494"/>
      <c r="KF8" s="449"/>
    </row>
    <row r="9" spans="1:293" ht="12.75" customHeight="1" x14ac:dyDescent="0.25">
      <c r="A9" s="107" t="s">
        <v>186</v>
      </c>
      <c r="B9" s="107" t="s">
        <v>194</v>
      </c>
      <c r="C9" s="135" t="s">
        <v>92</v>
      </c>
      <c r="D9" s="124">
        <v>0.91543839856999976</v>
      </c>
      <c r="E9" s="124">
        <v>0.91543839856999976</v>
      </c>
      <c r="F9" s="127">
        <v>4.89731571</v>
      </c>
      <c r="G9" s="127">
        <v>26.485903499999999</v>
      </c>
      <c r="H9" s="127">
        <v>30.2852769</v>
      </c>
      <c r="I9" s="127">
        <v>48.069326619999998</v>
      </c>
      <c r="J9" s="127">
        <v>73.071993849999998</v>
      </c>
      <c r="K9" s="127">
        <v>123.90811832</v>
      </c>
      <c r="L9" s="127">
        <v>12.741522960000001</v>
      </c>
      <c r="M9" s="127">
        <v>14.099148700000001</v>
      </c>
      <c r="N9" s="127">
        <v>16.857967819999999</v>
      </c>
      <c r="O9" s="127">
        <v>14.449566919999999</v>
      </c>
      <c r="P9" s="127">
        <v>15.908377440000001</v>
      </c>
      <c r="Q9" s="127">
        <v>7.061165560000001</v>
      </c>
      <c r="R9" s="127">
        <v>387.83568430000003</v>
      </c>
      <c r="S9" s="127">
        <v>16.857554609999998</v>
      </c>
      <c r="T9" s="127">
        <v>21.39045157</v>
      </c>
      <c r="U9" s="127">
        <v>12.27097242</v>
      </c>
      <c r="V9" s="127">
        <v>25.153333249999999</v>
      </c>
      <c r="W9" s="127">
        <v>37.062816550000001</v>
      </c>
      <c r="X9" s="127">
        <v>36.472591130000005</v>
      </c>
      <c r="Y9" s="127">
        <v>37.265043159999998</v>
      </c>
      <c r="Z9" s="127">
        <v>36.971237050000006</v>
      </c>
      <c r="AA9" s="127">
        <v>37.45110871</v>
      </c>
      <c r="AB9" s="127">
        <v>31.131812290000003</v>
      </c>
      <c r="AC9" s="127">
        <v>29.544993780000002</v>
      </c>
      <c r="AD9" s="127">
        <v>23.736267599999998</v>
      </c>
      <c r="AE9" s="127">
        <v>345.30818212000014</v>
      </c>
      <c r="AF9" s="127">
        <v>36.882059859999998</v>
      </c>
      <c r="AG9" s="127">
        <v>35.417192059999998</v>
      </c>
      <c r="AH9" s="127">
        <v>34.953646380000002</v>
      </c>
      <c r="AI9" s="127">
        <v>35.838258019999998</v>
      </c>
      <c r="AJ9" s="127">
        <v>35.141820639999999</v>
      </c>
      <c r="AK9" s="127">
        <v>34.77422868</v>
      </c>
      <c r="AL9" s="127">
        <v>35.802568970000003</v>
      </c>
      <c r="AM9" s="127">
        <v>33.130577770000002</v>
      </c>
      <c r="AN9" s="127">
        <v>33.005891929999997</v>
      </c>
      <c r="AO9" s="127">
        <v>33.69239932</v>
      </c>
      <c r="AP9" s="127">
        <v>34.690452579999999</v>
      </c>
      <c r="AQ9" s="127">
        <v>44.3238694</v>
      </c>
      <c r="AR9" s="127">
        <v>427.65296560999997</v>
      </c>
      <c r="AS9" s="127">
        <v>30.53504955</v>
      </c>
      <c r="AT9" s="127">
        <v>34.980016900000003</v>
      </c>
      <c r="AU9" s="127">
        <v>39.140244520000003</v>
      </c>
      <c r="AV9" s="127">
        <v>41.151192709999997</v>
      </c>
      <c r="AW9" s="127">
        <v>31.406992540000001</v>
      </c>
      <c r="AX9" s="127">
        <v>36.579682509999998</v>
      </c>
      <c r="AY9" s="127">
        <v>36.065724899999999</v>
      </c>
      <c r="AZ9" s="127">
        <v>35.375361679999997</v>
      </c>
      <c r="BA9" s="127">
        <v>40.882961940000001</v>
      </c>
      <c r="BB9" s="127">
        <v>36.134437509999998</v>
      </c>
      <c r="BC9" s="127">
        <v>37.292110649999998</v>
      </c>
      <c r="BD9" s="127">
        <v>47.851959209999997</v>
      </c>
      <c r="BE9" s="127">
        <v>447.39573462000004</v>
      </c>
      <c r="BF9" s="127">
        <v>30.95380012</v>
      </c>
      <c r="BG9" s="127">
        <v>37.461687560000001</v>
      </c>
      <c r="BH9" s="127">
        <v>39.838606310000003</v>
      </c>
      <c r="BI9" s="127">
        <v>38.489320069999998</v>
      </c>
      <c r="BJ9" s="127">
        <v>37.583007709999997</v>
      </c>
      <c r="BK9" s="127">
        <v>38.835941320000003</v>
      </c>
      <c r="BL9" s="127">
        <v>39.299209560000001</v>
      </c>
      <c r="BM9" s="127">
        <v>39.085054890000002</v>
      </c>
      <c r="BN9" s="127">
        <v>38.731265890000003</v>
      </c>
      <c r="BO9" s="127">
        <v>38.415778299999999</v>
      </c>
      <c r="BP9" s="127">
        <v>39.563065100000003</v>
      </c>
      <c r="BQ9" s="127">
        <v>51.155140510000003</v>
      </c>
      <c r="BR9" s="127">
        <v>469.41187733999999</v>
      </c>
      <c r="BS9" s="127">
        <v>39.863540690000001</v>
      </c>
      <c r="BT9" s="127">
        <v>39.18766059</v>
      </c>
      <c r="BU9" s="127">
        <v>41.29854306</v>
      </c>
      <c r="BV9" s="127">
        <v>40.962762900000001</v>
      </c>
      <c r="BW9" s="127">
        <v>38.729414980000001</v>
      </c>
      <c r="BX9" s="127">
        <v>36.88948852</v>
      </c>
      <c r="BY9" s="127">
        <v>37.438272509999997</v>
      </c>
      <c r="BZ9" s="127">
        <v>38.086775899999999</v>
      </c>
      <c r="CA9" s="127">
        <v>35.861284140000002</v>
      </c>
      <c r="CB9" s="127">
        <v>38.655789730000002</v>
      </c>
      <c r="CC9" s="127">
        <v>38.995752170000003</v>
      </c>
      <c r="CD9" s="127">
        <v>49.014668720000003</v>
      </c>
      <c r="CE9" s="127">
        <v>474.98395390999997</v>
      </c>
      <c r="CF9" s="127">
        <v>36.216661760000001</v>
      </c>
      <c r="CG9" s="127">
        <v>40.11997839</v>
      </c>
      <c r="CH9" s="127">
        <v>40.210124290000003</v>
      </c>
      <c r="CI9" s="127">
        <v>116.54676444</v>
      </c>
      <c r="CJ9" s="127">
        <v>42.887376150000001</v>
      </c>
      <c r="CK9" s="127">
        <v>48.61218994</v>
      </c>
      <c r="CL9" s="127">
        <v>40.060584339999998</v>
      </c>
      <c r="CM9" s="127">
        <v>131.56015042999999</v>
      </c>
      <c r="CN9" s="127">
        <v>40.910039900000001</v>
      </c>
      <c r="CO9" s="127">
        <v>40.582412580000003</v>
      </c>
      <c r="CP9" s="127">
        <v>42.012521790000001</v>
      </c>
      <c r="CQ9" s="127">
        <v>123.50497426999999</v>
      </c>
      <c r="CR9" s="127">
        <v>40.960977749999998</v>
      </c>
      <c r="CS9" s="127">
        <v>42.263713099999997</v>
      </c>
      <c r="CT9" s="127">
        <v>53.190191290000001</v>
      </c>
      <c r="CU9" s="127">
        <v>136.41488214</v>
      </c>
      <c r="CV9" s="127">
        <v>508.02677128000005</v>
      </c>
      <c r="CW9" s="127">
        <v>40.875331459999998</v>
      </c>
      <c r="CX9" s="127">
        <v>47.754342450000003</v>
      </c>
      <c r="CY9" s="127">
        <v>41.838363530000002</v>
      </c>
      <c r="CZ9" s="127">
        <v>130.46803744000002</v>
      </c>
      <c r="DA9" s="127">
        <v>44.063078140000002</v>
      </c>
      <c r="DB9" s="127">
        <v>44.09200878</v>
      </c>
      <c r="DC9" s="127">
        <v>43.689781150000002</v>
      </c>
      <c r="DD9" s="127">
        <v>131.84486807000002</v>
      </c>
      <c r="DE9" s="127">
        <v>48.435445029999997</v>
      </c>
      <c r="DF9" s="127">
        <v>43.735725360000004</v>
      </c>
      <c r="DG9" s="127">
        <v>45.664190750000003</v>
      </c>
      <c r="DH9" s="127">
        <v>137.83536114</v>
      </c>
      <c r="DI9" s="127">
        <v>49.146134670000002</v>
      </c>
      <c r="DJ9" s="127">
        <v>51.981661320000001</v>
      </c>
      <c r="DK9" s="127">
        <v>63.620288979999998</v>
      </c>
      <c r="DL9" s="127">
        <v>164.74808497000001</v>
      </c>
      <c r="DM9" s="127">
        <v>564.89635162000013</v>
      </c>
      <c r="DN9" s="127">
        <v>47.067660949999997</v>
      </c>
      <c r="DO9" s="127">
        <v>46.042827819999999</v>
      </c>
      <c r="DP9" s="127">
        <v>53.628500160000002</v>
      </c>
      <c r="DQ9" s="127">
        <v>146.73898893</v>
      </c>
      <c r="DR9" s="127">
        <v>55.257568749999997</v>
      </c>
      <c r="DS9" s="127">
        <v>53.576896499999997</v>
      </c>
      <c r="DT9" s="127">
        <v>65.531273909999996</v>
      </c>
      <c r="DU9" s="127">
        <v>174.36573915999998</v>
      </c>
      <c r="DV9" s="127">
        <v>56.545266290000001</v>
      </c>
      <c r="DW9" s="127">
        <v>50.519222800000001</v>
      </c>
      <c r="DX9" s="127">
        <v>55.701053119999997</v>
      </c>
      <c r="DY9" s="127">
        <v>162.76554220999998</v>
      </c>
      <c r="DZ9" s="127">
        <v>62.87929106</v>
      </c>
      <c r="EA9" s="127">
        <v>65.595071169999997</v>
      </c>
      <c r="EB9" s="127">
        <v>71.643230189999997</v>
      </c>
      <c r="EC9" s="127">
        <v>200.11759241999999</v>
      </c>
      <c r="ED9" s="127">
        <v>683.98786271999995</v>
      </c>
      <c r="EE9" s="127">
        <v>70.065485350000003</v>
      </c>
      <c r="EF9" s="127">
        <v>64.400999720000002</v>
      </c>
      <c r="EG9" s="127">
        <v>74.576316000000006</v>
      </c>
      <c r="EH9" s="127">
        <v>209.04280107</v>
      </c>
      <c r="EI9" s="127">
        <v>78.89</v>
      </c>
      <c r="EJ9" s="127">
        <v>101.15831201</v>
      </c>
      <c r="EK9" s="127">
        <v>114.41</v>
      </c>
      <c r="EL9" s="127">
        <v>294.45831200999999</v>
      </c>
      <c r="EM9" s="127">
        <v>65.709999999999994</v>
      </c>
      <c r="EN9" s="127">
        <v>87.95</v>
      </c>
      <c r="EO9" s="127">
        <v>86.7</v>
      </c>
      <c r="EP9" s="127">
        <v>240.36</v>
      </c>
      <c r="EQ9" s="127">
        <v>105.55</v>
      </c>
      <c r="ER9" s="127">
        <v>95.24</v>
      </c>
      <c r="ES9" s="127">
        <v>101.03</v>
      </c>
      <c r="ET9" s="127">
        <v>301.82</v>
      </c>
      <c r="EU9" s="127">
        <v>1045.6811130800002</v>
      </c>
      <c r="EV9" s="127">
        <v>78.59</v>
      </c>
      <c r="EW9" s="127">
        <v>74.66</v>
      </c>
      <c r="EX9" s="127">
        <v>78.650000000000006</v>
      </c>
      <c r="EY9" s="127">
        <v>231.9</v>
      </c>
      <c r="EZ9" s="127">
        <v>83.46</v>
      </c>
      <c r="FA9" s="127">
        <v>103.19</v>
      </c>
      <c r="FB9" s="127">
        <v>85.69</v>
      </c>
      <c r="FC9" s="127">
        <v>272.33999999999997</v>
      </c>
      <c r="FD9" s="127">
        <v>76.14</v>
      </c>
      <c r="FE9" s="127">
        <v>73.239999999999995</v>
      </c>
      <c r="FF9" s="127">
        <v>72.709999999999994</v>
      </c>
      <c r="FG9" s="127">
        <v>222.08999999999997</v>
      </c>
      <c r="FH9" s="127">
        <v>79.8</v>
      </c>
      <c r="FI9" s="127">
        <v>86.14</v>
      </c>
      <c r="FJ9" s="127">
        <v>99.94</v>
      </c>
      <c r="FK9" s="126">
        <v>265.88</v>
      </c>
      <c r="FL9" s="127">
        <f>EY9+FC9+FG9+FK9</f>
        <v>992.20999999999992</v>
      </c>
      <c r="FM9" s="127">
        <v>87.88</v>
      </c>
      <c r="FN9" s="127">
        <v>75.52</v>
      </c>
      <c r="FO9" s="127">
        <v>90.08</v>
      </c>
      <c r="FP9" s="127">
        <f t="shared" si="0"/>
        <v>253.47999999999996</v>
      </c>
      <c r="FQ9" s="127">
        <v>90.77</v>
      </c>
      <c r="FR9" s="127">
        <v>87.97</v>
      </c>
      <c r="FS9" s="127">
        <v>96.06</v>
      </c>
      <c r="FT9" s="127">
        <f t="shared" si="1"/>
        <v>274.8</v>
      </c>
      <c r="FU9" s="127">
        <v>93.26</v>
      </c>
      <c r="FV9" s="127">
        <v>99.3</v>
      </c>
      <c r="FW9" s="127">
        <v>103.81</v>
      </c>
      <c r="FX9" s="127">
        <v>296.37</v>
      </c>
      <c r="FY9" s="127">
        <v>99.26</v>
      </c>
      <c r="FZ9" s="127">
        <v>99.83</v>
      </c>
      <c r="GA9" s="127">
        <v>119.12</v>
      </c>
      <c r="GB9" s="127">
        <f t="shared" si="2"/>
        <v>318.21000000000004</v>
      </c>
      <c r="GC9" s="127">
        <f t="shared" si="3"/>
        <v>1142.8600000000001</v>
      </c>
      <c r="GD9" s="127">
        <v>104.8</v>
      </c>
      <c r="GE9" s="127">
        <v>270.48</v>
      </c>
      <c r="GF9" s="127">
        <v>160.72999999999999</v>
      </c>
      <c r="GG9" s="127">
        <f t="shared" si="7"/>
        <v>536.01</v>
      </c>
      <c r="GH9" s="127">
        <v>135.35</v>
      </c>
      <c r="GI9" s="127">
        <v>118.21</v>
      </c>
      <c r="GJ9" s="127">
        <v>108.33</v>
      </c>
      <c r="GK9" s="127">
        <f t="shared" si="4"/>
        <v>361.89</v>
      </c>
      <c r="GL9" s="127">
        <v>108.2</v>
      </c>
      <c r="GM9" s="127">
        <v>104.86</v>
      </c>
      <c r="GN9" s="127">
        <v>109.32</v>
      </c>
      <c r="GO9" s="127">
        <v>322.38</v>
      </c>
      <c r="GP9" s="127">
        <v>120.82</v>
      </c>
      <c r="GQ9" s="127">
        <v>106.43</v>
      </c>
      <c r="GR9" s="127">
        <v>145.43</v>
      </c>
      <c r="GS9" s="127">
        <v>372.68</v>
      </c>
      <c r="GT9" s="127">
        <v>1592.9599999999998</v>
      </c>
      <c r="GU9" s="127">
        <v>129.82</v>
      </c>
      <c r="GV9" s="127">
        <v>149.68</v>
      </c>
      <c r="GW9" s="127">
        <v>106.89</v>
      </c>
      <c r="GX9" s="127">
        <v>386.39</v>
      </c>
      <c r="GY9" s="127">
        <v>132.81</v>
      </c>
      <c r="GZ9" s="127">
        <v>103.82</v>
      </c>
      <c r="HA9" s="127">
        <v>109.57</v>
      </c>
      <c r="HB9" s="127">
        <v>346.2</v>
      </c>
      <c r="HC9" s="127">
        <v>100.62</v>
      </c>
      <c r="HD9" s="127">
        <v>106.05</v>
      </c>
      <c r="HE9" s="127">
        <v>109.8</v>
      </c>
      <c r="HF9" s="127">
        <v>316.47000000000003</v>
      </c>
      <c r="HG9" s="127">
        <v>115.77</v>
      </c>
      <c r="HH9" s="127">
        <v>112.09</v>
      </c>
      <c r="HI9" s="127">
        <v>123.59</v>
      </c>
      <c r="HJ9" s="127">
        <v>351.45000000000005</v>
      </c>
      <c r="HK9" s="127">
        <v>1400.51</v>
      </c>
      <c r="HL9" s="127">
        <v>107.96</v>
      </c>
      <c r="HM9" s="127">
        <v>113.93</v>
      </c>
      <c r="HN9" s="127">
        <v>133.43</v>
      </c>
      <c r="HO9" s="127">
        <v>355.32</v>
      </c>
      <c r="HP9" s="127">
        <v>125.88</v>
      </c>
      <c r="HQ9" s="127">
        <v>118.19</v>
      </c>
      <c r="HR9" s="127">
        <v>114.93</v>
      </c>
      <c r="HS9" s="127">
        <f t="shared" si="5"/>
        <v>359</v>
      </c>
      <c r="HT9" s="127">
        <v>116.05</v>
      </c>
      <c r="HU9" s="127">
        <v>132.04</v>
      </c>
      <c r="HV9" s="127">
        <v>135.84</v>
      </c>
      <c r="HW9" s="127">
        <f t="shared" si="6"/>
        <v>383.92999999999995</v>
      </c>
      <c r="HX9" s="127">
        <v>122.9</v>
      </c>
      <c r="HY9" s="127">
        <v>163.66999999999999</v>
      </c>
      <c r="HZ9" s="127">
        <v>144.63999999999999</v>
      </c>
      <c r="IA9" s="127">
        <v>431.21</v>
      </c>
      <c r="IB9" s="127">
        <f>SUM(HO9,HS9,HW9,IA9)</f>
        <v>1529.46</v>
      </c>
      <c r="IC9" s="127">
        <v>116.79</v>
      </c>
      <c r="ID9" s="127">
        <v>172.68</v>
      </c>
      <c r="IE9" s="127">
        <v>129.9</v>
      </c>
      <c r="IF9" s="127">
        <f>SUM(IC9,ID9,IE9)</f>
        <v>419.37</v>
      </c>
      <c r="IG9" s="127">
        <v>126.17</v>
      </c>
      <c r="IH9" s="127">
        <v>114.4</v>
      </c>
      <c r="II9" s="127">
        <v>121.67</v>
      </c>
      <c r="IJ9" s="127">
        <v>362.24</v>
      </c>
      <c r="IK9" s="127">
        <v>111.41</v>
      </c>
      <c r="IL9" s="127">
        <v>149.35</v>
      </c>
      <c r="IM9" s="127">
        <v>118.21</v>
      </c>
      <c r="IN9" s="127">
        <v>378.96999999999997</v>
      </c>
      <c r="IO9" s="127">
        <v>88.91</v>
      </c>
      <c r="IP9" s="127">
        <v>84.71</v>
      </c>
      <c r="IQ9" s="127">
        <v>134.69</v>
      </c>
      <c r="IR9" s="127">
        <v>308.31</v>
      </c>
      <c r="IS9" s="127">
        <v>1454.83</v>
      </c>
      <c r="IT9" s="127">
        <v>119.36</v>
      </c>
      <c r="IU9" s="127">
        <v>119.99</v>
      </c>
      <c r="IV9" s="127">
        <v>130.21</v>
      </c>
      <c r="IW9" s="127">
        <v>369.56</v>
      </c>
      <c r="IX9" s="127">
        <v>149.43</v>
      </c>
      <c r="IY9" s="127">
        <v>120.87</v>
      </c>
      <c r="IZ9" s="127">
        <v>123.08</v>
      </c>
      <c r="JA9" s="127">
        <v>393.38</v>
      </c>
      <c r="JB9" s="127">
        <v>167.43</v>
      </c>
      <c r="JC9" s="127">
        <v>126.38</v>
      </c>
      <c r="JD9" s="127">
        <v>126.2</v>
      </c>
      <c r="JE9" s="127">
        <v>420.01</v>
      </c>
      <c r="JF9" s="127">
        <v>137.34</v>
      </c>
      <c r="JG9" s="127">
        <v>143</v>
      </c>
      <c r="JH9" s="127">
        <v>161.58000000000001</v>
      </c>
      <c r="JI9" s="127">
        <v>441.92000000000007</v>
      </c>
      <c r="JJ9" s="127">
        <v>1624.8700000000001</v>
      </c>
      <c r="JK9" s="127">
        <v>140.88</v>
      </c>
      <c r="JL9" s="127">
        <v>153.19</v>
      </c>
      <c r="JM9" s="127">
        <v>153.78</v>
      </c>
      <c r="JN9" s="127">
        <v>447.85</v>
      </c>
      <c r="JO9" s="127">
        <v>177.92</v>
      </c>
      <c r="JP9" s="127">
        <v>151.02000000000001</v>
      </c>
      <c r="JQ9" s="127">
        <v>144.46</v>
      </c>
      <c r="JR9" s="127">
        <v>473.4</v>
      </c>
      <c r="JS9" s="127">
        <v>189.75</v>
      </c>
      <c r="JT9" s="127">
        <v>150.97999999999999</v>
      </c>
      <c r="JU9" s="127">
        <v>153.77000000000001</v>
      </c>
      <c r="JV9" s="126">
        <v>494.5</v>
      </c>
      <c r="JW9" s="126">
        <v>166.37</v>
      </c>
      <c r="JX9" s="126">
        <v>162.58000000000001</v>
      </c>
      <c r="JY9" s="126">
        <v>201.56</v>
      </c>
      <c r="JZ9" s="126">
        <v>530.51</v>
      </c>
      <c r="KA9" s="126">
        <v>1946.2599999999998</v>
      </c>
      <c r="KB9" s="126">
        <v>175.98</v>
      </c>
      <c r="KC9" s="126">
        <v>175.86</v>
      </c>
      <c r="KD9" s="127">
        <v>150.6</v>
      </c>
      <c r="KE9" s="494"/>
      <c r="KF9" s="449"/>
    </row>
    <row r="10" spans="1:293" ht="12.75" customHeight="1" x14ac:dyDescent="0.25">
      <c r="A10" s="108" t="s">
        <v>117</v>
      </c>
      <c r="B10" s="108" t="s">
        <v>199</v>
      </c>
      <c r="C10" s="125" t="s">
        <v>92</v>
      </c>
      <c r="D10" s="125" t="s">
        <v>92</v>
      </c>
      <c r="E10" s="125" t="s">
        <v>92</v>
      </c>
      <c r="F10" s="179">
        <v>0.17403789</v>
      </c>
      <c r="G10" s="179">
        <v>1.98178465</v>
      </c>
      <c r="H10" s="179">
        <v>3.2429760500000002</v>
      </c>
      <c r="I10" s="179">
        <v>17.545864389999998</v>
      </c>
      <c r="J10" s="179">
        <v>27.194934849999999</v>
      </c>
      <c r="K10" s="179">
        <v>22.98393931</v>
      </c>
      <c r="L10" s="179">
        <v>9.7477825400000011</v>
      </c>
      <c r="M10" s="179">
        <v>7.1514797300000001</v>
      </c>
      <c r="N10" s="179">
        <v>8.8589412799999998</v>
      </c>
      <c r="O10" s="179">
        <v>10.87437278</v>
      </c>
      <c r="P10" s="179">
        <v>8.8809857799999996</v>
      </c>
      <c r="Q10" s="179">
        <v>22.724550079999997</v>
      </c>
      <c r="R10" s="179">
        <v>141.36164933000001</v>
      </c>
      <c r="S10" s="179">
        <v>26.489110879999998</v>
      </c>
      <c r="T10" s="179">
        <v>108.99242452</v>
      </c>
      <c r="U10" s="179">
        <v>66.639918289999997</v>
      </c>
      <c r="V10" s="179">
        <v>23.612817310000001</v>
      </c>
      <c r="W10" s="179">
        <v>16.122596659999999</v>
      </c>
      <c r="X10" s="179">
        <v>21.457260750000003</v>
      </c>
      <c r="Y10" s="179">
        <v>19.856254610000001</v>
      </c>
      <c r="Z10" s="179">
        <v>16.928426699999999</v>
      </c>
      <c r="AA10" s="179">
        <v>14.149851810000001</v>
      </c>
      <c r="AB10" s="179">
        <v>23.732932009999999</v>
      </c>
      <c r="AC10" s="179">
        <v>18.952905940000001</v>
      </c>
      <c r="AD10" s="179">
        <v>27.66308828</v>
      </c>
      <c r="AE10" s="179">
        <v>384.59758775999995</v>
      </c>
      <c r="AF10" s="179">
        <v>24.36036927</v>
      </c>
      <c r="AG10" s="179">
        <v>40.263380840000004</v>
      </c>
      <c r="AH10" s="179">
        <v>32.93222385</v>
      </c>
      <c r="AI10" s="179">
        <v>44.751039659999996</v>
      </c>
      <c r="AJ10" s="179">
        <v>38.571801529999995</v>
      </c>
      <c r="AK10" s="179">
        <v>33.161061880000005</v>
      </c>
      <c r="AL10" s="179">
        <v>30.331585520000001</v>
      </c>
      <c r="AM10" s="179">
        <v>33.092338669999997</v>
      </c>
      <c r="AN10" s="179">
        <v>39.639252380000002</v>
      </c>
      <c r="AO10" s="179">
        <v>43.39803603</v>
      </c>
      <c r="AP10" s="179">
        <v>49.627860630000001</v>
      </c>
      <c r="AQ10" s="179">
        <v>38.35401289</v>
      </c>
      <c r="AR10" s="179">
        <v>448.48296314999999</v>
      </c>
      <c r="AS10" s="179">
        <v>28.109161929999999</v>
      </c>
      <c r="AT10" s="179">
        <v>36.473098419999999</v>
      </c>
      <c r="AU10" s="179">
        <v>41.500350500000003</v>
      </c>
      <c r="AV10" s="179">
        <v>43.548780059999999</v>
      </c>
      <c r="AW10" s="179">
        <v>39.285003629999999</v>
      </c>
      <c r="AX10" s="179">
        <v>44.029036959999999</v>
      </c>
      <c r="AY10" s="179">
        <v>31.64595336</v>
      </c>
      <c r="AZ10" s="179">
        <v>32.838534840000001</v>
      </c>
      <c r="BA10" s="179">
        <v>36.42969386</v>
      </c>
      <c r="BB10" s="179">
        <v>43.567574759999999</v>
      </c>
      <c r="BC10" s="179">
        <v>38.4458451</v>
      </c>
      <c r="BD10" s="179">
        <v>42.26265102</v>
      </c>
      <c r="BE10" s="179">
        <v>458.13568444000003</v>
      </c>
      <c r="BF10" s="179">
        <v>34.95194712</v>
      </c>
      <c r="BG10" s="179">
        <v>42.217004340000003</v>
      </c>
      <c r="BH10" s="179">
        <v>48.241071839999996</v>
      </c>
      <c r="BI10" s="179">
        <v>41.532849069999997</v>
      </c>
      <c r="BJ10" s="179">
        <v>47.819603129999997</v>
      </c>
      <c r="BK10" s="179">
        <v>33.927523229999998</v>
      </c>
      <c r="BL10" s="179">
        <v>30.632566570000002</v>
      </c>
      <c r="BM10" s="179">
        <v>35.144002440000001</v>
      </c>
      <c r="BN10" s="179">
        <v>37.302022149999999</v>
      </c>
      <c r="BO10" s="179">
        <v>44.789089509999997</v>
      </c>
      <c r="BP10" s="179">
        <v>50.423734840000002</v>
      </c>
      <c r="BQ10" s="179">
        <v>70.56487242</v>
      </c>
      <c r="BR10" s="179">
        <v>517.54628666000008</v>
      </c>
      <c r="BS10" s="179">
        <v>40.262497580000002</v>
      </c>
      <c r="BT10" s="179">
        <v>56.986797940000002</v>
      </c>
      <c r="BU10" s="179">
        <v>60.144379069999999</v>
      </c>
      <c r="BV10" s="179">
        <v>64.670048480000005</v>
      </c>
      <c r="BW10" s="179">
        <v>60.844701739999998</v>
      </c>
      <c r="BX10" s="179">
        <v>81.142167959999995</v>
      </c>
      <c r="BY10" s="179">
        <v>52.457556779999997</v>
      </c>
      <c r="BZ10" s="179">
        <v>61.553434129999999</v>
      </c>
      <c r="CA10" s="179">
        <v>54.393833809999997</v>
      </c>
      <c r="CB10" s="179">
        <v>70.967912859999998</v>
      </c>
      <c r="CC10" s="179">
        <v>64.725577770000001</v>
      </c>
      <c r="CD10" s="179">
        <v>83.509999840000006</v>
      </c>
      <c r="CE10" s="179">
        <v>751.65890795999996</v>
      </c>
      <c r="CF10" s="179">
        <v>86.889439769999996</v>
      </c>
      <c r="CG10" s="179">
        <v>70.072217370000004</v>
      </c>
      <c r="CH10" s="179">
        <v>81.895835759999997</v>
      </c>
      <c r="CI10" s="179">
        <v>238.85749290000001</v>
      </c>
      <c r="CJ10" s="179">
        <v>103.72729452</v>
      </c>
      <c r="CK10" s="179">
        <v>77.448810629999997</v>
      </c>
      <c r="CL10" s="179">
        <v>73.757395259999996</v>
      </c>
      <c r="CM10" s="179">
        <v>254.93350041000002</v>
      </c>
      <c r="CN10" s="179">
        <v>74.50016943</v>
      </c>
      <c r="CO10" s="179">
        <v>71.573876889999994</v>
      </c>
      <c r="CP10" s="179">
        <v>71.253645689999999</v>
      </c>
      <c r="CQ10" s="179">
        <v>217.32769200999996</v>
      </c>
      <c r="CR10" s="179">
        <v>91.845042219999996</v>
      </c>
      <c r="CS10" s="179">
        <v>67.2804821</v>
      </c>
      <c r="CT10" s="179">
        <v>74.955053980000002</v>
      </c>
      <c r="CU10" s="179">
        <v>234.08057830000001</v>
      </c>
      <c r="CV10" s="179">
        <v>945.19926362000001</v>
      </c>
      <c r="CW10" s="179">
        <v>82.944767600000006</v>
      </c>
      <c r="CX10" s="179">
        <v>75.550945709999993</v>
      </c>
      <c r="CY10" s="179">
        <v>93.963915639999996</v>
      </c>
      <c r="CZ10" s="179">
        <v>252.45962894999997</v>
      </c>
      <c r="DA10" s="179">
        <v>124.70583169</v>
      </c>
      <c r="DB10" s="179">
        <v>89.524167230000003</v>
      </c>
      <c r="DC10" s="179">
        <v>85.056148140000005</v>
      </c>
      <c r="DD10" s="179">
        <v>299.28614706000002</v>
      </c>
      <c r="DE10" s="179">
        <v>95.984076900000005</v>
      </c>
      <c r="DF10" s="179">
        <v>106.09105879000001</v>
      </c>
      <c r="DG10" s="179">
        <v>100.34733552</v>
      </c>
      <c r="DH10" s="179">
        <v>302.42247121000003</v>
      </c>
      <c r="DI10" s="179">
        <v>111.86680421</v>
      </c>
      <c r="DJ10" s="179">
        <v>94.158619250000001</v>
      </c>
      <c r="DK10" s="179">
        <v>153.18295519</v>
      </c>
      <c r="DL10" s="179">
        <v>359.20837864999999</v>
      </c>
      <c r="DM10" s="179">
        <v>1213.37662587</v>
      </c>
      <c r="DN10" s="179">
        <v>96.609983510000006</v>
      </c>
      <c r="DO10" s="179">
        <v>102.8661242</v>
      </c>
      <c r="DP10" s="179">
        <v>124.28238422</v>
      </c>
      <c r="DQ10" s="179">
        <v>323.75849192999999</v>
      </c>
      <c r="DR10" s="179">
        <v>123.41953624999999</v>
      </c>
      <c r="DS10" s="179">
        <v>123.07411695</v>
      </c>
      <c r="DT10" s="179">
        <v>134.57963744</v>
      </c>
      <c r="DU10" s="179">
        <v>381.07329063999998</v>
      </c>
      <c r="DV10" s="179">
        <v>89.385330690000004</v>
      </c>
      <c r="DW10" s="179">
        <v>88.849881749999994</v>
      </c>
      <c r="DX10" s="179">
        <v>77.947368030000007</v>
      </c>
      <c r="DY10" s="179">
        <v>256.18258047</v>
      </c>
      <c r="DZ10" s="179">
        <v>89.262926519999994</v>
      </c>
      <c r="EA10" s="179">
        <v>81.82123928</v>
      </c>
      <c r="EB10" s="179">
        <v>94.074063440000003</v>
      </c>
      <c r="EC10" s="179">
        <v>265.15822924000003</v>
      </c>
      <c r="ED10" s="179">
        <v>1226.1725922800001</v>
      </c>
      <c r="EE10" s="179">
        <v>76.919480100000001</v>
      </c>
      <c r="EF10" s="179">
        <v>93.596420600000002</v>
      </c>
      <c r="EG10" s="179">
        <v>118.29525700000001</v>
      </c>
      <c r="EH10" s="179">
        <v>288.81115770000002</v>
      </c>
      <c r="EI10" s="179">
        <v>109.99</v>
      </c>
      <c r="EJ10" s="179">
        <v>97.381468639999994</v>
      </c>
      <c r="EK10" s="179">
        <v>94.93</v>
      </c>
      <c r="EL10" s="179">
        <v>302.30146864</v>
      </c>
      <c r="EM10" s="179">
        <v>85.44</v>
      </c>
      <c r="EN10" s="179">
        <v>153.38</v>
      </c>
      <c r="EO10" s="179">
        <v>84.55</v>
      </c>
      <c r="EP10" s="179">
        <v>323.37</v>
      </c>
      <c r="EQ10" s="179">
        <v>104.12</v>
      </c>
      <c r="ER10" s="179">
        <v>81.66</v>
      </c>
      <c r="ES10" s="179">
        <v>95.37</v>
      </c>
      <c r="ET10" s="179">
        <v>281.14999999999998</v>
      </c>
      <c r="EU10" s="179">
        <v>1195.6326263399999</v>
      </c>
      <c r="EV10" s="179">
        <v>71.069999999999993</v>
      </c>
      <c r="EW10" s="179">
        <v>111.86</v>
      </c>
      <c r="EX10" s="179">
        <v>147.47999999999999</v>
      </c>
      <c r="EY10" s="179">
        <v>330.40999999999997</v>
      </c>
      <c r="EZ10" s="179">
        <v>119.29</v>
      </c>
      <c r="FA10" s="179">
        <v>110.49</v>
      </c>
      <c r="FB10" s="179">
        <v>126.44</v>
      </c>
      <c r="FC10" s="179">
        <v>356.22</v>
      </c>
      <c r="FD10" s="179">
        <v>101.6</v>
      </c>
      <c r="FE10" s="179">
        <v>130.68</v>
      </c>
      <c r="FF10" s="179">
        <v>119.65</v>
      </c>
      <c r="FG10" s="179">
        <v>351.93</v>
      </c>
      <c r="FH10" s="179">
        <v>107.93</v>
      </c>
      <c r="FI10" s="179">
        <v>96.37</v>
      </c>
      <c r="FJ10" s="179">
        <v>99.54</v>
      </c>
      <c r="FK10" s="179">
        <v>303.83999999999997</v>
      </c>
      <c r="FL10" s="179">
        <f>EY10+FC10+FG10+FK10</f>
        <v>1342.3999999999999</v>
      </c>
      <c r="FM10" s="179">
        <v>92.92</v>
      </c>
      <c r="FN10" s="179">
        <v>110.01</v>
      </c>
      <c r="FO10" s="179">
        <v>127.05</v>
      </c>
      <c r="FP10" s="179">
        <f t="shared" si="0"/>
        <v>329.98</v>
      </c>
      <c r="FQ10" s="179">
        <v>136.41999999999999</v>
      </c>
      <c r="FR10" s="179">
        <v>126.84</v>
      </c>
      <c r="FS10" s="179">
        <v>128.22</v>
      </c>
      <c r="FT10" s="179">
        <f t="shared" si="1"/>
        <v>391.48</v>
      </c>
      <c r="FU10" s="179">
        <v>106.75</v>
      </c>
      <c r="FV10" s="179">
        <v>107.08</v>
      </c>
      <c r="FW10" s="179">
        <v>115.65</v>
      </c>
      <c r="FX10" s="179">
        <v>329.48</v>
      </c>
      <c r="FY10" s="179">
        <v>118.49</v>
      </c>
      <c r="FZ10" s="179">
        <v>111.51</v>
      </c>
      <c r="GA10" s="179">
        <v>131.03</v>
      </c>
      <c r="GB10" s="179">
        <f t="shared" si="2"/>
        <v>361.03</v>
      </c>
      <c r="GC10" s="179">
        <f t="shared" si="3"/>
        <v>1411.97</v>
      </c>
      <c r="GD10" s="179">
        <v>116.99</v>
      </c>
      <c r="GE10" s="179">
        <v>159.65</v>
      </c>
      <c r="GF10" s="179">
        <v>184.55</v>
      </c>
      <c r="GG10" s="179">
        <f t="shared" si="7"/>
        <v>461.19</v>
      </c>
      <c r="GH10" s="179">
        <v>192.72</v>
      </c>
      <c r="GI10" s="179">
        <v>159.27000000000001</v>
      </c>
      <c r="GJ10" s="179">
        <v>126.96</v>
      </c>
      <c r="GK10" s="179">
        <f t="shared" si="4"/>
        <v>478.95</v>
      </c>
      <c r="GL10" s="179">
        <v>131.93</v>
      </c>
      <c r="GM10" s="179">
        <v>120.99</v>
      </c>
      <c r="GN10" s="179">
        <v>135.47999999999999</v>
      </c>
      <c r="GO10" s="179">
        <v>388.4</v>
      </c>
      <c r="GP10" s="179">
        <v>123.94</v>
      </c>
      <c r="GQ10" s="179">
        <v>102.37</v>
      </c>
      <c r="GR10" s="179">
        <v>124.96</v>
      </c>
      <c r="GS10" s="179">
        <v>351.27</v>
      </c>
      <c r="GT10" s="179">
        <v>1679.81</v>
      </c>
      <c r="GU10" s="179">
        <v>136.34</v>
      </c>
      <c r="GV10" s="179">
        <v>129.43</v>
      </c>
      <c r="GW10" s="179">
        <v>292.89999999999998</v>
      </c>
      <c r="GX10" s="179">
        <v>558.66999999999996</v>
      </c>
      <c r="GY10" s="179">
        <v>146.80000000000001</v>
      </c>
      <c r="GZ10" s="179">
        <v>174.16</v>
      </c>
      <c r="HA10" s="179">
        <v>171.37</v>
      </c>
      <c r="HB10" s="179">
        <v>492.33000000000004</v>
      </c>
      <c r="HC10" s="179">
        <v>223.23</v>
      </c>
      <c r="HD10" s="179">
        <v>219.56</v>
      </c>
      <c r="HE10" s="179">
        <v>182.19</v>
      </c>
      <c r="HF10" s="179">
        <v>624.98</v>
      </c>
      <c r="HG10" s="179">
        <v>174.65</v>
      </c>
      <c r="HH10" s="179">
        <v>167.39</v>
      </c>
      <c r="HI10" s="179">
        <v>141.61000000000001</v>
      </c>
      <c r="HJ10" s="179">
        <v>483.65</v>
      </c>
      <c r="HK10" s="179">
        <v>2159.63</v>
      </c>
      <c r="HL10" s="179">
        <v>155.58000000000001</v>
      </c>
      <c r="HM10" s="179">
        <v>167.97</v>
      </c>
      <c r="HN10" s="179">
        <v>205.24</v>
      </c>
      <c r="HO10" s="179">
        <v>528.79000000000008</v>
      </c>
      <c r="HP10" s="179">
        <v>201.69</v>
      </c>
      <c r="HQ10" s="179">
        <v>191.35</v>
      </c>
      <c r="HR10" s="179">
        <v>199.23</v>
      </c>
      <c r="HS10" s="179">
        <f t="shared" si="5"/>
        <v>592.27</v>
      </c>
      <c r="HT10" s="179">
        <v>195.98</v>
      </c>
      <c r="HU10" s="179">
        <v>172.42</v>
      </c>
      <c r="HV10" s="179">
        <v>175.3</v>
      </c>
      <c r="HW10" s="179">
        <f t="shared" si="6"/>
        <v>543.70000000000005</v>
      </c>
      <c r="HX10" s="179">
        <v>170.75</v>
      </c>
      <c r="HY10" s="179">
        <v>219.15</v>
      </c>
      <c r="HZ10" s="179">
        <v>168.83</v>
      </c>
      <c r="IA10" s="179">
        <v>558.73</v>
      </c>
      <c r="IB10" s="179">
        <f>SUM(IA10,HW10,HS10,HO10)</f>
        <v>2223.4900000000002</v>
      </c>
      <c r="IC10" s="179">
        <v>187.16</v>
      </c>
      <c r="ID10" s="179">
        <v>285.13</v>
      </c>
      <c r="IE10" s="179">
        <v>754.96</v>
      </c>
      <c r="IF10" s="179">
        <f>SUM(IE10,ID10,IC10)</f>
        <v>1227.2500000000002</v>
      </c>
      <c r="IG10" s="179">
        <v>406.45</v>
      </c>
      <c r="IH10" s="179">
        <v>306.08999999999997</v>
      </c>
      <c r="II10" s="179">
        <v>235.43</v>
      </c>
      <c r="IJ10" s="179">
        <v>947.97</v>
      </c>
      <c r="IK10" s="179">
        <v>232.51</v>
      </c>
      <c r="IL10" s="179">
        <v>250.7</v>
      </c>
      <c r="IM10" s="179">
        <v>250.18</v>
      </c>
      <c r="IN10" s="179">
        <v>733.39</v>
      </c>
      <c r="IO10" s="179">
        <v>226.72</v>
      </c>
      <c r="IP10" s="179">
        <v>204.36</v>
      </c>
      <c r="IQ10" s="179">
        <v>190.42</v>
      </c>
      <c r="IR10" s="179">
        <v>621.5</v>
      </c>
      <c r="IS10" s="179">
        <v>3530.1099999999997</v>
      </c>
      <c r="IT10" s="179">
        <v>187.07</v>
      </c>
      <c r="IU10" s="179">
        <v>162.96</v>
      </c>
      <c r="IV10" s="179">
        <v>278.72000000000003</v>
      </c>
      <c r="IW10" s="179">
        <v>628.75</v>
      </c>
      <c r="IX10" s="179">
        <v>336.73</v>
      </c>
      <c r="IY10" s="179">
        <v>252.79</v>
      </c>
      <c r="IZ10" s="179">
        <v>242.78</v>
      </c>
      <c r="JA10" s="179">
        <v>832.3</v>
      </c>
      <c r="JB10" s="179">
        <v>214.09</v>
      </c>
      <c r="JC10" s="179">
        <v>189.17</v>
      </c>
      <c r="JD10" s="179">
        <v>204.98</v>
      </c>
      <c r="JE10" s="179">
        <v>608.24</v>
      </c>
      <c r="JF10" s="179">
        <v>189.67</v>
      </c>
      <c r="JG10" s="179">
        <v>225.41</v>
      </c>
      <c r="JH10" s="179">
        <v>201.26</v>
      </c>
      <c r="JI10" s="179">
        <v>616.33999999999992</v>
      </c>
      <c r="JJ10" s="179">
        <v>2685.63</v>
      </c>
      <c r="JK10" s="179">
        <v>154.24</v>
      </c>
      <c r="JL10" s="179">
        <v>187.36</v>
      </c>
      <c r="JM10" s="179">
        <v>180.18</v>
      </c>
      <c r="JN10" s="179">
        <v>521.78</v>
      </c>
      <c r="JO10" s="179">
        <v>269.01</v>
      </c>
      <c r="JP10" s="179">
        <v>192.69</v>
      </c>
      <c r="JQ10" s="179">
        <v>160</v>
      </c>
      <c r="JR10" s="179">
        <v>621.70000000000005</v>
      </c>
      <c r="JS10" s="179">
        <v>255.38</v>
      </c>
      <c r="JT10" s="179">
        <v>186.9</v>
      </c>
      <c r="JU10" s="179">
        <v>189.83</v>
      </c>
      <c r="JV10" s="179">
        <v>632.11</v>
      </c>
      <c r="JW10" s="179">
        <v>195.67</v>
      </c>
      <c r="JX10" s="179">
        <v>180.37</v>
      </c>
      <c r="JY10" s="179">
        <v>234.88</v>
      </c>
      <c r="JZ10" s="179">
        <v>610.91999999999996</v>
      </c>
      <c r="KA10" s="179">
        <v>2386.5100000000002</v>
      </c>
      <c r="KB10" s="179">
        <v>169.93</v>
      </c>
      <c r="KC10" s="179">
        <v>247.24</v>
      </c>
      <c r="KD10" s="179">
        <v>258.08</v>
      </c>
      <c r="KE10" s="494"/>
    </row>
    <row r="11" spans="1:293" x14ac:dyDescent="0.25">
      <c r="A11" s="105" t="s">
        <v>187</v>
      </c>
      <c r="B11" s="105" t="s">
        <v>195</v>
      </c>
      <c r="C11" s="106" t="s">
        <v>92</v>
      </c>
      <c r="D11" s="106" t="s">
        <v>92</v>
      </c>
      <c r="E11" s="106" t="s">
        <v>92</v>
      </c>
      <c r="F11" s="106" t="s">
        <v>92</v>
      </c>
      <c r="G11" s="106" t="s">
        <v>92</v>
      </c>
      <c r="H11" s="106" t="s">
        <v>92</v>
      </c>
      <c r="I11" s="106" t="s">
        <v>92</v>
      </c>
      <c r="J11" s="106" t="s">
        <v>92</v>
      </c>
      <c r="K11" s="106" t="s">
        <v>92</v>
      </c>
      <c r="L11" s="126">
        <v>9.7275154100000005</v>
      </c>
      <c r="M11" s="126">
        <v>7.1310039500000002</v>
      </c>
      <c r="N11" s="126">
        <v>8.81414382</v>
      </c>
      <c r="O11" s="126">
        <v>10.829926909999999</v>
      </c>
      <c r="P11" s="126">
        <v>8.1172327499999994</v>
      </c>
      <c r="Q11" s="126">
        <v>22.648170319999998</v>
      </c>
      <c r="R11" s="106" t="s">
        <v>92</v>
      </c>
      <c r="S11" s="126">
        <v>26.412579879999999</v>
      </c>
      <c r="T11" s="126">
        <v>108.82484549</v>
      </c>
      <c r="U11" s="126">
        <v>66.545093739999999</v>
      </c>
      <c r="V11" s="126">
        <v>23.516068310000001</v>
      </c>
      <c r="W11" s="126">
        <v>16.02382033</v>
      </c>
      <c r="X11" s="126">
        <v>20.781425380000002</v>
      </c>
      <c r="Y11" s="126">
        <v>19.758527740000002</v>
      </c>
      <c r="Z11" s="126">
        <v>16.831977519999999</v>
      </c>
      <c r="AA11" s="126">
        <v>14.0546237</v>
      </c>
      <c r="AB11" s="126">
        <v>22.065754049999999</v>
      </c>
      <c r="AC11" s="126">
        <v>18.789619999999999</v>
      </c>
      <c r="AD11" s="126">
        <v>27.56166005</v>
      </c>
      <c r="AE11" s="126">
        <v>381.16599618999999</v>
      </c>
      <c r="AF11" s="126">
        <v>24.274944359999999</v>
      </c>
      <c r="AG11" s="126">
        <v>39.964322709999998</v>
      </c>
      <c r="AH11" s="126">
        <v>32.800755469999999</v>
      </c>
      <c r="AI11" s="126">
        <v>44.671889409999999</v>
      </c>
      <c r="AJ11" s="126">
        <v>38.415842069999997</v>
      </c>
      <c r="AK11" s="126">
        <v>33.124049720000002</v>
      </c>
      <c r="AL11" s="126">
        <v>30.070944359999999</v>
      </c>
      <c r="AM11" s="126">
        <v>33.05468183</v>
      </c>
      <c r="AN11" s="126">
        <v>39.600341</v>
      </c>
      <c r="AO11" s="126">
        <v>43.3587706</v>
      </c>
      <c r="AP11" s="126">
        <v>49.469378300000002</v>
      </c>
      <c r="AQ11" s="126">
        <v>38.307085499999999</v>
      </c>
      <c r="AR11" s="126">
        <v>447.11300533000008</v>
      </c>
      <c r="AS11" s="126">
        <v>27.945962819999998</v>
      </c>
      <c r="AT11" s="126">
        <v>36.323042030000003</v>
      </c>
      <c r="AU11" s="126">
        <v>41.461439339999998</v>
      </c>
      <c r="AV11" s="126">
        <v>43.317864370000002</v>
      </c>
      <c r="AW11" s="126">
        <v>38.727462989999999</v>
      </c>
      <c r="AX11" s="126">
        <v>43.514943979999998</v>
      </c>
      <c r="AY11" s="126">
        <v>30.723108029999999</v>
      </c>
      <c r="AZ11" s="126">
        <v>32.205123299999997</v>
      </c>
      <c r="BA11" s="126">
        <v>35.665479980000001</v>
      </c>
      <c r="BB11" s="126">
        <v>41.874617809999997</v>
      </c>
      <c r="BC11" s="126">
        <v>37.899298709999997</v>
      </c>
      <c r="BD11" s="126">
        <v>40.661953230000002</v>
      </c>
      <c r="BE11" s="126">
        <v>450.32029658999994</v>
      </c>
      <c r="BF11" s="126">
        <v>32.963615249999997</v>
      </c>
      <c r="BG11" s="126">
        <v>41.748297219999998</v>
      </c>
      <c r="BH11" s="126">
        <v>47.983361250000002</v>
      </c>
      <c r="BI11" s="126">
        <v>40.962568439999998</v>
      </c>
      <c r="BJ11" s="126">
        <v>47.091140539999998</v>
      </c>
      <c r="BK11" s="126">
        <v>33.802318479999997</v>
      </c>
      <c r="BL11" s="126">
        <v>30.17979974</v>
      </c>
      <c r="BM11" s="126">
        <v>34.953584280000001</v>
      </c>
      <c r="BN11" s="126">
        <v>37.130547219999997</v>
      </c>
      <c r="BO11" s="126">
        <v>44.57574383</v>
      </c>
      <c r="BP11" s="126">
        <v>50.129514149999999</v>
      </c>
      <c r="BQ11" s="126">
        <v>70.216001550000001</v>
      </c>
      <c r="BR11" s="126">
        <v>511.73649194999996</v>
      </c>
      <c r="BS11" s="126">
        <v>40.012925119999998</v>
      </c>
      <c r="BT11" s="126">
        <v>56.714385479999997</v>
      </c>
      <c r="BU11" s="126">
        <v>59.860843959999997</v>
      </c>
      <c r="BV11" s="126">
        <v>64.406533240000002</v>
      </c>
      <c r="BW11" s="126">
        <v>60.565446850000001</v>
      </c>
      <c r="BX11" s="126">
        <v>66.950557110000005</v>
      </c>
      <c r="BY11" s="126">
        <v>52.064984119999998</v>
      </c>
      <c r="BZ11" s="126">
        <v>61.089286870000002</v>
      </c>
      <c r="CA11" s="126">
        <v>53.84197777</v>
      </c>
      <c r="CB11" s="126">
        <v>70.441708250000005</v>
      </c>
      <c r="CC11" s="126">
        <v>64.144723959999993</v>
      </c>
      <c r="CD11" s="126">
        <v>82.727006540000005</v>
      </c>
      <c r="CE11" s="126">
        <v>732.8203792700001</v>
      </c>
      <c r="CF11" s="126">
        <v>86.150903979999995</v>
      </c>
      <c r="CG11" s="126">
        <v>69.431674720000004</v>
      </c>
      <c r="CH11" s="126">
        <v>81.218773839999997</v>
      </c>
      <c r="CI11" s="126">
        <v>236.80135253999998</v>
      </c>
      <c r="CJ11" s="126">
        <v>102.74391342</v>
      </c>
      <c r="CK11" s="126">
        <v>76.51334971</v>
      </c>
      <c r="CL11" s="126">
        <v>72.553289309999997</v>
      </c>
      <c r="CM11" s="126">
        <v>251.81055244000001</v>
      </c>
      <c r="CN11" s="126">
        <v>72.326325420000003</v>
      </c>
      <c r="CO11" s="126">
        <v>68.788144950000003</v>
      </c>
      <c r="CP11" s="126">
        <v>70.523553280000002</v>
      </c>
      <c r="CQ11" s="126">
        <v>211.63802364999998</v>
      </c>
      <c r="CR11" s="126">
        <v>90.733393910000004</v>
      </c>
      <c r="CS11" s="126">
        <v>65.931135740000002</v>
      </c>
      <c r="CT11" s="126">
        <v>73.899459780000001</v>
      </c>
      <c r="CU11" s="126">
        <v>230.56398943000002</v>
      </c>
      <c r="CV11" s="126">
        <v>930.81391805999988</v>
      </c>
      <c r="CW11" s="126">
        <v>81.385531799999995</v>
      </c>
      <c r="CX11" s="126">
        <v>74.205612160000001</v>
      </c>
      <c r="CY11" s="126">
        <v>92.952060399999993</v>
      </c>
      <c r="CZ11" s="126">
        <v>248.54320436</v>
      </c>
      <c r="DA11" s="126">
        <v>123.35573660999999</v>
      </c>
      <c r="DB11" s="126">
        <v>88.184189489999994</v>
      </c>
      <c r="DC11" s="126">
        <v>83.415186919999996</v>
      </c>
      <c r="DD11" s="126">
        <v>294.95511302</v>
      </c>
      <c r="DE11" s="126">
        <v>93.990847560000006</v>
      </c>
      <c r="DF11" s="126">
        <v>104.85777371</v>
      </c>
      <c r="DG11" s="126">
        <v>98.80845257</v>
      </c>
      <c r="DH11" s="126">
        <v>297.65707384000001</v>
      </c>
      <c r="DI11" s="126">
        <v>108.58143942</v>
      </c>
      <c r="DJ11" s="126">
        <v>92.193163620000007</v>
      </c>
      <c r="DK11" s="126">
        <v>151.08620891000001</v>
      </c>
      <c r="DL11" s="126">
        <v>351.86081194999997</v>
      </c>
      <c r="DM11" s="126">
        <v>1193.0162031699999</v>
      </c>
      <c r="DN11" s="126">
        <v>94.167368280000005</v>
      </c>
      <c r="DO11" s="126">
        <v>100.71770650000001</v>
      </c>
      <c r="DP11" s="126">
        <v>120.61727623</v>
      </c>
      <c r="DQ11" s="126">
        <v>315.50235101000004</v>
      </c>
      <c r="DR11" s="126">
        <v>120.75328302</v>
      </c>
      <c r="DS11" s="126">
        <v>120.16578938000001</v>
      </c>
      <c r="DT11" s="126">
        <v>131.53655570999999</v>
      </c>
      <c r="DU11" s="126">
        <v>372.45562811000002</v>
      </c>
      <c r="DV11" s="126">
        <v>86.046655990000005</v>
      </c>
      <c r="DW11" s="126">
        <v>83.257593450000002</v>
      </c>
      <c r="DX11" s="126">
        <v>74.576202899999998</v>
      </c>
      <c r="DY11" s="126">
        <v>243.88045234000001</v>
      </c>
      <c r="DZ11" s="126">
        <v>85.438280050000003</v>
      </c>
      <c r="EA11" s="126">
        <v>78.171097970000005</v>
      </c>
      <c r="EB11" s="126">
        <v>90.613031329999998</v>
      </c>
      <c r="EC11" s="126">
        <v>254.22240935000002</v>
      </c>
      <c r="ED11" s="126">
        <v>1188.6160541299998</v>
      </c>
      <c r="EE11" s="126">
        <v>73.091818520000004</v>
      </c>
      <c r="EF11" s="126">
        <v>89.97015159</v>
      </c>
      <c r="EG11" s="126">
        <v>110.180589</v>
      </c>
      <c r="EH11" s="126">
        <v>273.24255911</v>
      </c>
      <c r="EI11" s="126">
        <v>104.97</v>
      </c>
      <c r="EJ11" s="126">
        <v>92.442701369999995</v>
      </c>
      <c r="EK11" s="126">
        <v>88.42</v>
      </c>
      <c r="EL11" s="126">
        <v>285.83270137</v>
      </c>
      <c r="EM11" s="126">
        <v>80.349999999999994</v>
      </c>
      <c r="EN11" s="126">
        <v>146.06</v>
      </c>
      <c r="EO11" s="126">
        <v>79.180000000000007</v>
      </c>
      <c r="EP11" s="126">
        <v>305.59000000000003</v>
      </c>
      <c r="EQ11" s="126">
        <v>96.9</v>
      </c>
      <c r="ER11" s="126">
        <v>75.84</v>
      </c>
      <c r="ES11" s="126">
        <v>89</v>
      </c>
      <c r="ET11" s="126">
        <v>261.74</v>
      </c>
      <c r="EU11" s="126">
        <v>1130.8290427699999</v>
      </c>
      <c r="EV11" s="126">
        <v>64.06</v>
      </c>
      <c r="EW11" s="126">
        <v>104.69</v>
      </c>
      <c r="EX11" s="126">
        <v>139.21</v>
      </c>
      <c r="EY11" s="126">
        <v>307.96000000000004</v>
      </c>
      <c r="EZ11" s="126">
        <v>112.77</v>
      </c>
      <c r="FA11" s="126">
        <v>100.73</v>
      </c>
      <c r="FB11" s="126">
        <v>118.46</v>
      </c>
      <c r="FC11" s="126">
        <v>331.96</v>
      </c>
      <c r="FD11" s="126">
        <v>94.56</v>
      </c>
      <c r="FE11" s="126">
        <v>119.52</v>
      </c>
      <c r="FF11" s="126">
        <v>108.34</v>
      </c>
      <c r="FG11" s="126">
        <v>322.42</v>
      </c>
      <c r="FH11" s="126">
        <v>98.38</v>
      </c>
      <c r="FI11" s="126">
        <v>86.29</v>
      </c>
      <c r="FJ11" s="126">
        <v>90.63</v>
      </c>
      <c r="FK11" s="126">
        <v>275.3</v>
      </c>
      <c r="FL11" s="126">
        <v>1249.2900000000002</v>
      </c>
      <c r="FM11" s="126">
        <v>84.37</v>
      </c>
      <c r="FN11" s="126">
        <v>101.64</v>
      </c>
      <c r="FO11" s="126">
        <v>116.85</v>
      </c>
      <c r="FP11" s="126">
        <v>302.86</v>
      </c>
      <c r="FQ11" s="126">
        <v>126.45</v>
      </c>
      <c r="FR11" s="126">
        <v>113.51</v>
      </c>
      <c r="FS11" s="126">
        <v>114.89</v>
      </c>
      <c r="FT11" s="126">
        <v>354.85</v>
      </c>
      <c r="FU11" s="126">
        <v>96.49</v>
      </c>
      <c r="FV11" s="126">
        <v>97.47</v>
      </c>
      <c r="FW11" s="126">
        <v>97.12</v>
      </c>
      <c r="FX11" s="126">
        <v>291.08</v>
      </c>
      <c r="FY11" s="126">
        <v>108.27</v>
      </c>
      <c r="FZ11" s="126">
        <v>100.96</v>
      </c>
      <c r="GA11" s="126">
        <v>120.14</v>
      </c>
      <c r="GB11" s="126">
        <v>329.37</v>
      </c>
      <c r="GC11" s="126">
        <v>1299.5900000000001</v>
      </c>
      <c r="GD11" s="126">
        <v>103.54</v>
      </c>
      <c r="GE11" s="126">
        <v>147.63999999999999</v>
      </c>
      <c r="GF11" s="126">
        <v>171.9</v>
      </c>
      <c r="GG11" s="126">
        <v>423.08000000000004</v>
      </c>
      <c r="GH11" s="126">
        <v>175.78</v>
      </c>
      <c r="GI11" s="126">
        <v>137.62</v>
      </c>
      <c r="GJ11" s="126">
        <v>107</v>
      </c>
      <c r="GK11" s="126">
        <v>420.4</v>
      </c>
      <c r="GL11" s="126">
        <v>114.77</v>
      </c>
      <c r="GM11" s="126">
        <v>103.21</v>
      </c>
      <c r="GN11" s="126">
        <v>118.46</v>
      </c>
      <c r="GO11" s="126">
        <v>336.44</v>
      </c>
      <c r="GP11" s="126">
        <v>105.44</v>
      </c>
      <c r="GQ11" s="126">
        <v>81.180000000000007</v>
      </c>
      <c r="GR11" s="126">
        <v>101.74</v>
      </c>
      <c r="GS11" s="126">
        <v>288.36</v>
      </c>
      <c r="GT11" s="126">
        <v>1499.69</v>
      </c>
      <c r="GU11" s="126">
        <v>115.9</v>
      </c>
      <c r="GV11" s="126">
        <v>110.14</v>
      </c>
      <c r="GW11" s="126">
        <v>248.49</v>
      </c>
      <c r="GX11" s="126">
        <v>474.53</v>
      </c>
      <c r="GY11" s="126">
        <v>126.13</v>
      </c>
      <c r="GZ11" s="126">
        <v>152.19</v>
      </c>
      <c r="HA11" s="126">
        <v>140.87</v>
      </c>
      <c r="HB11" s="126">
        <v>419.19</v>
      </c>
      <c r="HC11" s="126">
        <v>193.58</v>
      </c>
      <c r="HD11" s="126">
        <v>192.88</v>
      </c>
      <c r="HE11" s="126">
        <v>156.6</v>
      </c>
      <c r="HF11" s="126">
        <v>543.06000000000006</v>
      </c>
      <c r="HG11" s="126">
        <v>147.29</v>
      </c>
      <c r="HH11" s="126">
        <v>140.43</v>
      </c>
      <c r="HI11" s="126">
        <v>118.4</v>
      </c>
      <c r="HJ11" s="126">
        <v>406.12</v>
      </c>
      <c r="HK11" s="126">
        <v>1893.16</v>
      </c>
      <c r="HL11" s="126">
        <v>126.75</v>
      </c>
      <c r="HM11" s="126">
        <v>138.35</v>
      </c>
      <c r="HN11" s="126">
        <v>176.21</v>
      </c>
      <c r="HO11" s="126">
        <v>441.31</v>
      </c>
      <c r="HP11" s="126">
        <v>163.66</v>
      </c>
      <c r="HQ11" s="126">
        <v>155.4</v>
      </c>
      <c r="HR11" s="126">
        <v>163.13999999999999</v>
      </c>
      <c r="HS11" s="126">
        <v>482.19999999999993</v>
      </c>
      <c r="HT11" s="126">
        <v>158.83000000000001</v>
      </c>
      <c r="HU11" s="126">
        <v>142.59</v>
      </c>
      <c r="HV11" s="126">
        <v>144.52000000000001</v>
      </c>
      <c r="HW11" s="126">
        <v>445.94000000000005</v>
      </c>
      <c r="HX11" s="126">
        <v>133.76</v>
      </c>
      <c r="HY11" s="126">
        <v>173.15</v>
      </c>
      <c r="HZ11" s="126">
        <v>131.41999999999999</v>
      </c>
      <c r="IA11" s="126">
        <v>438.32999999999993</v>
      </c>
      <c r="IB11" s="126">
        <v>1883.11</v>
      </c>
      <c r="IC11" s="126">
        <v>144.06</v>
      </c>
      <c r="ID11" s="126">
        <v>252.1</v>
      </c>
      <c r="IE11" s="126">
        <v>698.61</v>
      </c>
      <c r="IF11" s="126">
        <v>1139.8</v>
      </c>
      <c r="IG11" s="126">
        <v>363.68</v>
      </c>
      <c r="IH11" s="126">
        <v>266.45</v>
      </c>
      <c r="II11" s="126">
        <v>196.29999999999998</v>
      </c>
      <c r="IJ11" s="126">
        <v>826.43000000000006</v>
      </c>
      <c r="IK11" s="126">
        <v>184.62</v>
      </c>
      <c r="IL11" s="126">
        <v>210.16</v>
      </c>
      <c r="IM11" s="126">
        <v>214.32</v>
      </c>
      <c r="IN11" s="126">
        <v>609.1</v>
      </c>
      <c r="IO11" s="126">
        <v>191.32</v>
      </c>
      <c r="IP11" s="126">
        <v>170.75</v>
      </c>
      <c r="IQ11" s="126">
        <v>155.47</v>
      </c>
      <c r="IR11" s="126">
        <v>517.54</v>
      </c>
      <c r="IS11" s="126">
        <v>3047.84</v>
      </c>
      <c r="IT11" s="126">
        <v>152.88999999999999</v>
      </c>
      <c r="IU11" s="126">
        <v>130.10999999999999</v>
      </c>
      <c r="IV11" s="126">
        <v>237.88</v>
      </c>
      <c r="IW11" s="126">
        <v>520.88</v>
      </c>
      <c r="IX11" s="126">
        <v>295.87</v>
      </c>
      <c r="IY11" s="126">
        <v>208.33</v>
      </c>
      <c r="IZ11" s="126">
        <v>202.82</v>
      </c>
      <c r="JA11" s="126">
        <v>707.0200000000001</v>
      </c>
      <c r="JB11" s="126">
        <v>175.14</v>
      </c>
      <c r="JC11" s="126">
        <v>151.52000000000001</v>
      </c>
      <c r="JD11" s="126">
        <v>169.12</v>
      </c>
      <c r="JE11" s="126">
        <v>495.78000000000003</v>
      </c>
      <c r="JF11" s="126">
        <v>153.6</v>
      </c>
      <c r="JG11" s="126">
        <v>183.35999999999999</v>
      </c>
      <c r="JH11" s="126">
        <v>166.01000000000002</v>
      </c>
      <c r="JI11" s="126">
        <v>502.97</v>
      </c>
      <c r="JJ11" s="126">
        <v>2226.65</v>
      </c>
      <c r="JK11" s="126">
        <v>118.75</v>
      </c>
      <c r="JL11" s="126">
        <v>145.1</v>
      </c>
      <c r="JM11" s="126">
        <v>135.94</v>
      </c>
      <c r="JN11" s="126">
        <v>399.79</v>
      </c>
      <c r="JO11" s="126">
        <v>227.20999999999998</v>
      </c>
      <c r="JP11" s="126">
        <v>152.41999999999999</v>
      </c>
      <c r="JQ11" s="126">
        <v>122.92</v>
      </c>
      <c r="JR11" s="126">
        <v>502.55</v>
      </c>
      <c r="JS11" s="126">
        <v>212.26</v>
      </c>
      <c r="JT11" s="126">
        <v>145.39000000000001</v>
      </c>
      <c r="JU11" s="126">
        <v>144.27000000000001</v>
      </c>
      <c r="JV11" s="126">
        <v>501.92</v>
      </c>
      <c r="JW11" s="126">
        <v>155.35</v>
      </c>
      <c r="JX11" s="126">
        <v>143.74</v>
      </c>
      <c r="JY11" s="126">
        <v>193.25</v>
      </c>
      <c r="JZ11" s="126">
        <v>492.34000000000003</v>
      </c>
      <c r="KA11" s="126">
        <v>1896.6</v>
      </c>
      <c r="KB11" s="126">
        <v>131.25</v>
      </c>
      <c r="KC11" s="126">
        <v>196.18</v>
      </c>
      <c r="KD11" s="126">
        <v>199.57</v>
      </c>
      <c r="KE11" s="449"/>
      <c r="KF11" s="532"/>
      <c r="KG11" s="532"/>
    </row>
    <row r="12" spans="1:293" ht="12.75" customHeight="1" x14ac:dyDescent="0.25">
      <c r="A12" s="105" t="s">
        <v>188</v>
      </c>
      <c r="B12" s="105" t="s">
        <v>196</v>
      </c>
      <c r="C12" s="106" t="s">
        <v>92</v>
      </c>
      <c r="D12" s="106" t="s">
        <v>92</v>
      </c>
      <c r="E12" s="106" t="s">
        <v>92</v>
      </c>
      <c r="F12" s="116" t="s">
        <v>92</v>
      </c>
      <c r="G12" s="116" t="s">
        <v>92</v>
      </c>
      <c r="H12" s="116" t="s">
        <v>92</v>
      </c>
      <c r="I12" s="116" t="s">
        <v>92</v>
      </c>
      <c r="J12" s="116" t="s">
        <v>92</v>
      </c>
      <c r="K12" s="116" t="s">
        <v>92</v>
      </c>
      <c r="L12" s="106" t="s">
        <v>92</v>
      </c>
      <c r="M12" s="106" t="s">
        <v>92</v>
      </c>
      <c r="N12" s="106" t="s">
        <v>92</v>
      </c>
      <c r="O12" s="106" t="s">
        <v>92</v>
      </c>
      <c r="P12" s="106" t="s">
        <v>92</v>
      </c>
      <c r="Q12" s="106" t="s">
        <v>92</v>
      </c>
      <c r="R12" s="106" t="s">
        <v>92</v>
      </c>
      <c r="S12" s="106" t="s">
        <v>92</v>
      </c>
      <c r="T12" s="106" t="s">
        <v>92</v>
      </c>
      <c r="U12" s="106" t="s">
        <v>92</v>
      </c>
      <c r="V12" s="106" t="s">
        <v>92</v>
      </c>
      <c r="W12" s="106" t="s">
        <v>92</v>
      </c>
      <c r="X12" s="106" t="s">
        <v>92</v>
      </c>
      <c r="Y12" s="106" t="s">
        <v>92</v>
      </c>
      <c r="Z12" s="106" t="s">
        <v>92</v>
      </c>
      <c r="AA12" s="106" t="s">
        <v>92</v>
      </c>
      <c r="AB12" s="106" t="s">
        <v>92</v>
      </c>
      <c r="AC12" s="106" t="s">
        <v>92</v>
      </c>
      <c r="AD12" s="106" t="s">
        <v>92</v>
      </c>
      <c r="AE12" s="106" t="s">
        <v>92</v>
      </c>
      <c r="AF12" s="116">
        <v>0</v>
      </c>
      <c r="AG12" s="116">
        <v>0</v>
      </c>
      <c r="AH12" s="116">
        <v>0</v>
      </c>
      <c r="AI12" s="116">
        <v>0</v>
      </c>
      <c r="AJ12" s="116">
        <v>0</v>
      </c>
      <c r="AK12" s="116">
        <v>0</v>
      </c>
      <c r="AL12" s="116">
        <v>0</v>
      </c>
      <c r="AM12" s="116">
        <v>0</v>
      </c>
      <c r="AN12" s="116">
        <v>0</v>
      </c>
      <c r="AO12" s="116">
        <v>0</v>
      </c>
      <c r="AP12" s="116">
        <v>0</v>
      </c>
      <c r="AQ12" s="116">
        <v>0</v>
      </c>
      <c r="AR12" s="116">
        <v>0</v>
      </c>
      <c r="AS12" s="116">
        <v>0</v>
      </c>
      <c r="AT12" s="116">
        <v>0</v>
      </c>
      <c r="AU12" s="116">
        <v>0</v>
      </c>
      <c r="AV12" s="116">
        <v>0</v>
      </c>
      <c r="AW12" s="116">
        <v>0</v>
      </c>
      <c r="AX12" s="116">
        <v>0</v>
      </c>
      <c r="AY12" s="116">
        <v>0</v>
      </c>
      <c r="AZ12" s="116">
        <v>0</v>
      </c>
      <c r="BA12" s="116">
        <v>0</v>
      </c>
      <c r="BB12" s="116">
        <v>0</v>
      </c>
      <c r="BC12" s="116">
        <v>0</v>
      </c>
      <c r="BD12" s="116">
        <v>0</v>
      </c>
      <c r="BE12" s="116">
        <v>0</v>
      </c>
      <c r="BF12" s="116">
        <v>0</v>
      </c>
      <c r="BG12" s="116">
        <v>0</v>
      </c>
      <c r="BH12" s="116">
        <v>0</v>
      </c>
      <c r="BI12" s="116">
        <v>0</v>
      </c>
      <c r="BJ12" s="116">
        <v>0</v>
      </c>
      <c r="BK12" s="116">
        <v>0</v>
      </c>
      <c r="BL12" s="116">
        <v>0</v>
      </c>
      <c r="BM12" s="116">
        <v>0</v>
      </c>
      <c r="BN12" s="116">
        <v>0</v>
      </c>
      <c r="BO12" s="116">
        <v>0</v>
      </c>
      <c r="BP12" s="116">
        <v>0</v>
      </c>
      <c r="BQ12" s="116">
        <v>0</v>
      </c>
      <c r="BR12" s="116">
        <v>0</v>
      </c>
      <c r="BS12" s="116">
        <v>0</v>
      </c>
      <c r="BT12" s="116">
        <v>0</v>
      </c>
      <c r="BU12" s="116">
        <v>0</v>
      </c>
      <c r="BV12" s="116">
        <v>0</v>
      </c>
      <c r="BW12" s="116">
        <v>0</v>
      </c>
      <c r="BX12" s="116">
        <v>0</v>
      </c>
      <c r="BY12" s="116">
        <v>0</v>
      </c>
      <c r="BZ12" s="116">
        <v>0</v>
      </c>
      <c r="CA12" s="116">
        <v>0</v>
      </c>
      <c r="CB12" s="116">
        <v>0</v>
      </c>
      <c r="CC12" s="116">
        <v>0</v>
      </c>
      <c r="CD12" s="116">
        <v>0</v>
      </c>
      <c r="CE12" s="116">
        <v>0</v>
      </c>
      <c r="CF12" s="116">
        <v>0</v>
      </c>
      <c r="CG12" s="116">
        <v>0</v>
      </c>
      <c r="CH12" s="116">
        <v>0</v>
      </c>
      <c r="CI12" s="116">
        <v>0</v>
      </c>
      <c r="CJ12" s="116">
        <v>0</v>
      </c>
      <c r="CK12" s="116">
        <v>0</v>
      </c>
      <c r="CL12" s="116">
        <v>0</v>
      </c>
      <c r="CM12" s="116">
        <v>0</v>
      </c>
      <c r="CN12" s="116">
        <v>0</v>
      </c>
      <c r="CO12" s="116">
        <v>0</v>
      </c>
      <c r="CP12" s="116">
        <v>0</v>
      </c>
      <c r="CQ12" s="116">
        <v>0</v>
      </c>
      <c r="CR12" s="116">
        <v>0</v>
      </c>
      <c r="CS12" s="116">
        <v>0</v>
      </c>
      <c r="CT12" s="116">
        <v>0</v>
      </c>
      <c r="CU12" s="116">
        <v>0</v>
      </c>
      <c r="CV12" s="116">
        <v>0</v>
      </c>
      <c r="CW12" s="116">
        <v>0</v>
      </c>
      <c r="CX12" s="116">
        <v>0</v>
      </c>
      <c r="CY12" s="116">
        <v>0</v>
      </c>
      <c r="CZ12" s="116">
        <v>0</v>
      </c>
      <c r="DA12" s="116">
        <v>0</v>
      </c>
      <c r="DB12" s="116">
        <v>0</v>
      </c>
      <c r="DC12" s="116">
        <v>0</v>
      </c>
      <c r="DD12" s="116">
        <v>0</v>
      </c>
      <c r="DE12" s="116">
        <v>0</v>
      </c>
      <c r="DF12" s="116">
        <v>0</v>
      </c>
      <c r="DG12" s="116">
        <v>0</v>
      </c>
      <c r="DH12" s="116">
        <v>0</v>
      </c>
      <c r="DI12" s="116">
        <v>0</v>
      </c>
      <c r="DJ12" s="116">
        <v>0</v>
      </c>
      <c r="DK12" s="116">
        <v>0</v>
      </c>
      <c r="DL12" s="116">
        <v>0</v>
      </c>
      <c r="DM12" s="116">
        <v>0</v>
      </c>
      <c r="DN12" s="116">
        <v>0</v>
      </c>
      <c r="DO12" s="116">
        <v>0</v>
      </c>
      <c r="DP12" s="116">
        <v>0</v>
      </c>
      <c r="DQ12" s="116">
        <v>0</v>
      </c>
      <c r="DR12" s="116">
        <v>0</v>
      </c>
      <c r="DS12" s="116">
        <v>0</v>
      </c>
      <c r="DT12" s="116">
        <v>0</v>
      </c>
      <c r="DU12" s="116">
        <v>0</v>
      </c>
      <c r="DV12" s="116">
        <v>0</v>
      </c>
      <c r="DW12" s="116">
        <v>0</v>
      </c>
      <c r="DX12" s="116">
        <v>0</v>
      </c>
      <c r="DY12" s="116">
        <v>0</v>
      </c>
      <c r="DZ12" s="116">
        <v>0</v>
      </c>
      <c r="EA12" s="116">
        <v>0</v>
      </c>
      <c r="EB12" s="116">
        <v>0</v>
      </c>
      <c r="EC12" s="116" t="s">
        <v>263</v>
      </c>
      <c r="ED12" s="116" t="s">
        <v>263</v>
      </c>
      <c r="EE12" s="116">
        <v>0</v>
      </c>
      <c r="EF12" s="116">
        <v>0</v>
      </c>
      <c r="EG12" s="445" t="s">
        <v>263</v>
      </c>
      <c r="EH12" s="445" t="s">
        <v>263</v>
      </c>
      <c r="EI12" s="445">
        <v>0</v>
      </c>
      <c r="EJ12" s="445">
        <v>0</v>
      </c>
      <c r="EK12" s="445">
        <v>0</v>
      </c>
      <c r="EL12" s="445" t="s">
        <v>263</v>
      </c>
      <c r="EM12" s="445">
        <v>0</v>
      </c>
      <c r="EN12" s="445">
        <v>0</v>
      </c>
      <c r="EO12" s="445">
        <v>0</v>
      </c>
      <c r="EP12" s="445">
        <v>0</v>
      </c>
      <c r="EQ12" s="445">
        <v>0</v>
      </c>
      <c r="ER12" s="445">
        <v>0</v>
      </c>
      <c r="ES12" s="445">
        <v>0</v>
      </c>
      <c r="ET12" s="445" t="s">
        <v>263</v>
      </c>
      <c r="EU12" s="445" t="s">
        <v>263</v>
      </c>
      <c r="EV12" s="445">
        <v>0</v>
      </c>
      <c r="EW12" s="445">
        <v>0</v>
      </c>
      <c r="EX12" s="445">
        <v>0</v>
      </c>
      <c r="EY12" s="445" t="s">
        <v>263</v>
      </c>
      <c r="EZ12" s="445">
        <v>0</v>
      </c>
      <c r="FA12" s="445">
        <v>0</v>
      </c>
      <c r="FB12" s="445">
        <v>0</v>
      </c>
      <c r="FC12" s="445" t="s">
        <v>263</v>
      </c>
      <c r="FD12" s="445">
        <v>0</v>
      </c>
      <c r="FE12" s="445">
        <v>0</v>
      </c>
      <c r="FF12" s="445">
        <v>0</v>
      </c>
      <c r="FG12" s="445" t="s">
        <v>263</v>
      </c>
      <c r="FH12" s="445">
        <v>0</v>
      </c>
      <c r="FI12" s="445">
        <v>0</v>
      </c>
      <c r="FJ12" s="445">
        <v>0</v>
      </c>
      <c r="FK12" s="126">
        <v>0</v>
      </c>
      <c r="FL12" s="126">
        <v>0</v>
      </c>
      <c r="FM12" s="126">
        <v>0</v>
      </c>
      <c r="FN12" s="126">
        <v>0</v>
      </c>
      <c r="FO12" s="126">
        <v>0</v>
      </c>
      <c r="FP12" s="126">
        <f t="shared" si="0"/>
        <v>0</v>
      </c>
      <c r="FQ12" s="126">
        <v>0</v>
      </c>
      <c r="FR12" s="126">
        <v>0</v>
      </c>
      <c r="FS12" s="126">
        <v>0</v>
      </c>
      <c r="FT12" s="126">
        <f t="shared" si="1"/>
        <v>0</v>
      </c>
      <c r="FU12" s="126">
        <v>0</v>
      </c>
      <c r="FV12" s="126">
        <v>0</v>
      </c>
      <c r="FW12" s="126">
        <v>0</v>
      </c>
      <c r="FX12" s="126">
        <v>0</v>
      </c>
      <c r="FY12" s="126">
        <v>0</v>
      </c>
      <c r="FZ12" s="126">
        <v>0</v>
      </c>
      <c r="GA12" s="126">
        <v>0</v>
      </c>
      <c r="GB12" s="126">
        <f t="shared" si="2"/>
        <v>0</v>
      </c>
      <c r="GC12" s="126">
        <f t="shared" si="3"/>
        <v>0</v>
      </c>
      <c r="GD12" s="126">
        <v>0</v>
      </c>
      <c r="GE12" s="126">
        <v>0</v>
      </c>
      <c r="GF12" s="126">
        <v>0</v>
      </c>
      <c r="GG12" s="126">
        <f t="shared" si="7"/>
        <v>0</v>
      </c>
      <c r="GH12" s="126">
        <v>0</v>
      </c>
      <c r="GI12" s="126">
        <v>0</v>
      </c>
      <c r="GJ12" s="126">
        <v>0</v>
      </c>
      <c r="GK12" s="126">
        <f t="shared" si="4"/>
        <v>0</v>
      </c>
      <c r="GL12" s="126">
        <v>0</v>
      </c>
      <c r="GM12" s="126">
        <v>0</v>
      </c>
      <c r="GN12" s="126">
        <v>0</v>
      </c>
      <c r="GO12" s="126">
        <v>0</v>
      </c>
      <c r="GP12" s="126">
        <v>0</v>
      </c>
      <c r="GQ12" s="126">
        <v>0</v>
      </c>
      <c r="GR12" s="126">
        <v>0</v>
      </c>
      <c r="GS12" s="126">
        <v>0</v>
      </c>
      <c r="GT12" s="126">
        <v>0</v>
      </c>
      <c r="GU12" s="126">
        <v>0</v>
      </c>
      <c r="GV12" s="126">
        <v>0</v>
      </c>
      <c r="GW12" s="126">
        <v>0</v>
      </c>
      <c r="GX12" s="126">
        <v>0</v>
      </c>
      <c r="GY12" s="126">
        <v>0</v>
      </c>
      <c r="GZ12" s="126">
        <v>0</v>
      </c>
      <c r="HA12" s="126">
        <v>0</v>
      </c>
      <c r="HB12" s="126">
        <v>0</v>
      </c>
      <c r="HC12" s="126">
        <v>0</v>
      </c>
      <c r="HD12" s="126">
        <v>0</v>
      </c>
      <c r="HE12" s="126">
        <v>0</v>
      </c>
      <c r="HF12" s="445" t="s">
        <v>263</v>
      </c>
      <c r="HG12" s="445">
        <v>0</v>
      </c>
      <c r="HH12" s="445">
        <v>0</v>
      </c>
      <c r="HI12" s="445">
        <v>0</v>
      </c>
      <c r="HJ12" s="445" t="s">
        <v>263</v>
      </c>
      <c r="HK12" s="445">
        <v>0</v>
      </c>
      <c r="HL12" s="445">
        <v>0</v>
      </c>
      <c r="HM12" s="445">
        <v>0</v>
      </c>
      <c r="HN12" s="445">
        <v>0</v>
      </c>
      <c r="HO12" s="445">
        <v>0</v>
      </c>
      <c r="HP12" s="445">
        <v>0</v>
      </c>
      <c r="HQ12" s="445">
        <v>0</v>
      </c>
      <c r="HR12" s="445">
        <v>0</v>
      </c>
      <c r="HS12" s="445">
        <f t="shared" si="5"/>
        <v>0</v>
      </c>
      <c r="HT12" s="445">
        <v>0</v>
      </c>
      <c r="HU12" s="445">
        <v>0</v>
      </c>
      <c r="HV12" s="445">
        <v>0</v>
      </c>
      <c r="HW12" s="445">
        <f t="shared" si="6"/>
        <v>0</v>
      </c>
      <c r="HX12" s="445">
        <v>0</v>
      </c>
      <c r="HY12" s="445">
        <v>0</v>
      </c>
      <c r="HZ12" s="445">
        <v>0</v>
      </c>
      <c r="IA12" s="445" t="s">
        <v>263</v>
      </c>
      <c r="IB12" s="445" t="s">
        <v>263</v>
      </c>
      <c r="IC12" s="445">
        <v>0</v>
      </c>
      <c r="ID12" s="445">
        <v>0</v>
      </c>
      <c r="IE12" s="445">
        <v>0</v>
      </c>
      <c r="IF12" s="445">
        <v>0</v>
      </c>
      <c r="IG12" s="445">
        <v>0</v>
      </c>
      <c r="IH12" s="445">
        <v>0</v>
      </c>
      <c r="II12" s="445">
        <v>0</v>
      </c>
      <c r="IJ12" s="445" t="s">
        <v>263</v>
      </c>
      <c r="IK12" s="445">
        <v>0</v>
      </c>
      <c r="IL12" s="445">
        <v>0</v>
      </c>
      <c r="IM12" s="445">
        <v>0</v>
      </c>
      <c r="IN12" s="445" t="s">
        <v>263</v>
      </c>
      <c r="IO12" s="445">
        <v>0</v>
      </c>
      <c r="IP12" s="445">
        <v>0</v>
      </c>
      <c r="IQ12" s="445">
        <v>0</v>
      </c>
      <c r="IR12" s="445">
        <v>0</v>
      </c>
      <c r="IS12" s="445">
        <v>0</v>
      </c>
      <c r="IT12" s="445">
        <v>0</v>
      </c>
      <c r="IU12" s="445">
        <v>0</v>
      </c>
      <c r="IV12" s="445">
        <v>0</v>
      </c>
      <c r="IW12" s="445">
        <v>0</v>
      </c>
      <c r="IX12" s="445">
        <v>0</v>
      </c>
      <c r="IY12" s="445">
        <v>0</v>
      </c>
      <c r="IZ12" s="445">
        <v>0</v>
      </c>
      <c r="JA12" s="445" t="s">
        <v>263</v>
      </c>
      <c r="JB12" s="445">
        <v>0</v>
      </c>
      <c r="JC12" s="445">
        <v>0</v>
      </c>
      <c r="JD12" s="445">
        <v>0</v>
      </c>
      <c r="JE12" s="445">
        <v>0</v>
      </c>
      <c r="JF12" s="445">
        <v>0</v>
      </c>
      <c r="JG12" s="445">
        <v>0</v>
      </c>
      <c r="JH12" s="445">
        <v>0</v>
      </c>
      <c r="JI12" s="445" t="s">
        <v>263</v>
      </c>
      <c r="JJ12" s="445" t="s">
        <v>263</v>
      </c>
      <c r="JK12" s="445">
        <v>0</v>
      </c>
      <c r="JL12" s="445">
        <v>0</v>
      </c>
      <c r="JM12" s="445">
        <v>0</v>
      </c>
      <c r="JN12" s="445" t="s">
        <v>263</v>
      </c>
      <c r="JO12" s="445">
        <v>0</v>
      </c>
      <c r="JP12" s="445">
        <v>0</v>
      </c>
      <c r="JQ12" s="445">
        <v>0</v>
      </c>
      <c r="JR12" s="445" t="s">
        <v>263</v>
      </c>
      <c r="JS12" s="445">
        <v>0</v>
      </c>
      <c r="JT12" s="445">
        <v>0</v>
      </c>
      <c r="JU12" s="445">
        <v>0</v>
      </c>
      <c r="JV12" s="126">
        <v>0</v>
      </c>
      <c r="JW12" s="126">
        <v>0</v>
      </c>
      <c r="JX12" s="126">
        <v>0</v>
      </c>
      <c r="JY12" s="126">
        <v>0</v>
      </c>
      <c r="JZ12" s="126">
        <v>0</v>
      </c>
      <c r="KA12" s="126">
        <v>0</v>
      </c>
      <c r="KB12" s="126">
        <v>0</v>
      </c>
      <c r="KC12" s="126">
        <v>0</v>
      </c>
      <c r="KD12" s="445">
        <v>0</v>
      </c>
      <c r="KE12" s="449"/>
      <c r="KF12" s="556"/>
    </row>
    <row r="13" spans="1:293" ht="12.75" customHeight="1" x14ac:dyDescent="0.25">
      <c r="A13" s="107" t="s">
        <v>189</v>
      </c>
      <c r="B13" s="107" t="s">
        <v>197</v>
      </c>
      <c r="C13" s="135" t="s">
        <v>92</v>
      </c>
      <c r="D13" s="135" t="s">
        <v>92</v>
      </c>
      <c r="E13" s="135" t="s">
        <v>92</v>
      </c>
      <c r="F13" s="180" t="s">
        <v>92</v>
      </c>
      <c r="G13" s="180" t="s">
        <v>92</v>
      </c>
      <c r="H13" s="180" t="s">
        <v>92</v>
      </c>
      <c r="I13" s="180" t="s">
        <v>92</v>
      </c>
      <c r="J13" s="180" t="s">
        <v>92</v>
      </c>
      <c r="K13" s="180" t="s">
        <v>92</v>
      </c>
      <c r="L13" s="127">
        <v>2.0267130000000001E-2</v>
      </c>
      <c r="M13" s="127">
        <v>2.0475779999999999E-2</v>
      </c>
      <c r="N13" s="127">
        <v>4.4797460000000004E-2</v>
      </c>
      <c r="O13" s="127">
        <v>4.4445869999999998E-2</v>
      </c>
      <c r="P13" s="127">
        <v>0.76375303000000005</v>
      </c>
      <c r="Q13" s="127">
        <v>7.6379760000000005E-2</v>
      </c>
      <c r="R13" s="180" t="s">
        <v>92</v>
      </c>
      <c r="S13" s="127">
        <v>7.6531000000000002E-2</v>
      </c>
      <c r="T13" s="127">
        <v>0.16757902999999999</v>
      </c>
      <c r="U13" s="127">
        <v>9.4824550000000007E-2</v>
      </c>
      <c r="V13" s="127">
        <v>9.6749000000000002E-2</v>
      </c>
      <c r="W13" s="127">
        <v>9.8776329999999996E-2</v>
      </c>
      <c r="X13" s="127">
        <v>0.67583537000000005</v>
      </c>
      <c r="Y13" s="127">
        <v>9.7726870000000007E-2</v>
      </c>
      <c r="Z13" s="127">
        <v>9.6449179999999995E-2</v>
      </c>
      <c r="AA13" s="127">
        <v>9.5228110000000005E-2</v>
      </c>
      <c r="AB13" s="127">
        <v>1.6671779600000001</v>
      </c>
      <c r="AC13" s="127">
        <v>0.16328593999999999</v>
      </c>
      <c r="AD13" s="127">
        <v>0.10142823000000001</v>
      </c>
      <c r="AE13" s="127">
        <v>3.4315915700000001</v>
      </c>
      <c r="AF13" s="127">
        <v>8.5424910000000007E-2</v>
      </c>
      <c r="AG13" s="127">
        <v>8.6835720000000005E-2</v>
      </c>
      <c r="AH13" s="127">
        <v>8.6335640000000005E-2</v>
      </c>
      <c r="AI13" s="127">
        <v>3.5517840000000002E-2</v>
      </c>
      <c r="AJ13" s="127">
        <v>3.647599E-2</v>
      </c>
      <c r="AK13" s="127">
        <v>3.7012160000000002E-2</v>
      </c>
      <c r="AL13" s="127">
        <v>3.691407E-2</v>
      </c>
      <c r="AM13" s="127">
        <v>3.7656840000000004E-2</v>
      </c>
      <c r="AN13" s="127">
        <v>3.8911380000000002E-2</v>
      </c>
      <c r="AO13" s="127">
        <v>3.9265430000000004E-2</v>
      </c>
      <c r="AP13" s="127">
        <v>3.9278479999999998E-2</v>
      </c>
      <c r="AQ13" s="127">
        <v>3.9248270000000002E-2</v>
      </c>
      <c r="AR13" s="127">
        <v>0.59887673000000008</v>
      </c>
      <c r="AS13" s="127">
        <v>4.0220840000000001E-2</v>
      </c>
      <c r="AT13" s="127">
        <v>3.8680560000000003E-2</v>
      </c>
      <c r="AU13" s="127">
        <v>3.891116E-2</v>
      </c>
      <c r="AV13" s="127">
        <v>4.4929820000000002E-2</v>
      </c>
      <c r="AW13" s="127">
        <v>6.1703630000000002E-2</v>
      </c>
      <c r="AX13" s="127">
        <v>6.2212770000000001E-2</v>
      </c>
      <c r="AY13" s="127">
        <v>6.9442530000000002E-2</v>
      </c>
      <c r="AZ13" s="127">
        <v>7.002369E-2</v>
      </c>
      <c r="BA13" s="127">
        <v>7.3645210000000003E-2</v>
      </c>
      <c r="BB13" s="127">
        <v>6.7378060000000004E-2</v>
      </c>
      <c r="BC13" s="127">
        <v>7.1531850000000008E-2</v>
      </c>
      <c r="BD13" s="127">
        <v>7.1966349999999998E-2</v>
      </c>
      <c r="BE13" s="127">
        <v>0.71064647000000003</v>
      </c>
      <c r="BF13" s="127">
        <v>8.1401059999999997E-2</v>
      </c>
      <c r="BG13" s="127">
        <v>8.2002309999999995E-2</v>
      </c>
      <c r="BH13" s="127">
        <v>8.2188490000000003E-2</v>
      </c>
      <c r="BI13" s="127">
        <v>0.10038815</v>
      </c>
      <c r="BJ13" s="127">
        <v>0.10046860000000001</v>
      </c>
      <c r="BK13" s="127">
        <v>0.12520475</v>
      </c>
      <c r="BL13" s="127">
        <v>0.15966000999999999</v>
      </c>
      <c r="BM13" s="127">
        <v>0.13451619000000001</v>
      </c>
      <c r="BN13" s="127">
        <v>0.17147493</v>
      </c>
      <c r="BO13" s="127">
        <v>0.17176147999999999</v>
      </c>
      <c r="BP13" s="127">
        <v>0.20053575000000001</v>
      </c>
      <c r="BQ13" s="127">
        <v>0.22162644000000001</v>
      </c>
      <c r="BR13" s="127">
        <v>1.63122816</v>
      </c>
      <c r="BS13" s="127">
        <v>0.17366038</v>
      </c>
      <c r="BT13" s="127">
        <v>0.27241246000000002</v>
      </c>
      <c r="BU13" s="127">
        <v>0.28353510999999998</v>
      </c>
      <c r="BV13" s="127">
        <v>0.26351523999999998</v>
      </c>
      <c r="BW13" s="127">
        <v>0.27925489000000003</v>
      </c>
      <c r="BX13" s="127">
        <v>14.19161085</v>
      </c>
      <c r="BY13" s="127">
        <v>0.39257266000000002</v>
      </c>
      <c r="BZ13" s="127">
        <v>0.46414726000000001</v>
      </c>
      <c r="CA13" s="127">
        <v>0.55185603999999999</v>
      </c>
      <c r="CB13" s="127">
        <v>0.52620460999999996</v>
      </c>
      <c r="CC13" s="127">
        <v>0.56191005999999999</v>
      </c>
      <c r="CD13" s="127">
        <v>0.7829933</v>
      </c>
      <c r="CE13" s="127">
        <v>18.74367286</v>
      </c>
      <c r="CF13" s="127">
        <v>0.63196812000000002</v>
      </c>
      <c r="CG13" s="127">
        <v>0.64054264999999999</v>
      </c>
      <c r="CH13" s="127">
        <v>0.67706191999999998</v>
      </c>
      <c r="CI13" s="127">
        <v>1.9495726900000001</v>
      </c>
      <c r="CJ13" s="127">
        <v>0.98338110000000001</v>
      </c>
      <c r="CK13" s="127">
        <v>0.90278934</v>
      </c>
      <c r="CL13" s="127">
        <v>1.1994347000000001</v>
      </c>
      <c r="CM13" s="127">
        <v>3.0856051400000002</v>
      </c>
      <c r="CN13" s="127">
        <v>2.1738440099999998</v>
      </c>
      <c r="CO13" s="127">
        <v>2.7751929799999999</v>
      </c>
      <c r="CP13" s="127">
        <v>0.71644788999999998</v>
      </c>
      <c r="CQ13" s="127">
        <v>5.6654848799999993</v>
      </c>
      <c r="CR13" s="127">
        <v>1.10710368</v>
      </c>
      <c r="CS13" s="127">
        <v>1.20610901</v>
      </c>
      <c r="CT13" s="127">
        <v>1.00974315</v>
      </c>
      <c r="CU13" s="127">
        <v>3.3229558400000005</v>
      </c>
      <c r="CV13" s="127">
        <v>14.02361855</v>
      </c>
      <c r="CW13" s="127">
        <v>1.5559172999999999</v>
      </c>
      <c r="CX13" s="127">
        <v>1.2526426100000001</v>
      </c>
      <c r="CY13" s="127">
        <v>0.91337131999999999</v>
      </c>
      <c r="CZ13" s="127">
        <v>3.72193123</v>
      </c>
      <c r="DA13" s="127">
        <v>1.12084699</v>
      </c>
      <c r="DB13" s="127">
        <v>1.29380356</v>
      </c>
      <c r="DC13" s="127">
        <v>1.5765179999999999</v>
      </c>
      <c r="DD13" s="127">
        <v>3.9911685500000003</v>
      </c>
      <c r="DE13" s="127">
        <v>1.7344197299999999</v>
      </c>
      <c r="DF13" s="127">
        <v>1.2154096299999999</v>
      </c>
      <c r="DG13" s="127">
        <v>1.46803745</v>
      </c>
      <c r="DH13" s="127">
        <v>4.4178668099999996</v>
      </c>
      <c r="DI13" s="127">
        <v>3.2777729299999998</v>
      </c>
      <c r="DJ13" s="127">
        <v>1.89020177</v>
      </c>
      <c r="DK13" s="127">
        <v>2.0602491600000001</v>
      </c>
      <c r="DL13" s="127">
        <v>7.2282238599999999</v>
      </c>
      <c r="DM13" s="127">
        <v>19.35919045</v>
      </c>
      <c r="DN13" s="127">
        <v>2.2857940299999999</v>
      </c>
      <c r="DO13" s="127">
        <v>1.9340243699999999</v>
      </c>
      <c r="DP13" s="127">
        <v>3.2896175099999998</v>
      </c>
      <c r="DQ13" s="127">
        <v>7.5094359099999988</v>
      </c>
      <c r="DR13" s="127">
        <v>2.4783029299999999</v>
      </c>
      <c r="DS13" s="127">
        <v>2.7711580800000002</v>
      </c>
      <c r="DT13" s="127">
        <v>2.82562224</v>
      </c>
      <c r="DU13" s="127">
        <v>8.0750832500000005</v>
      </c>
      <c r="DV13" s="127">
        <v>2.9974161700000002</v>
      </c>
      <c r="DW13" s="127">
        <v>5.4478066600000004</v>
      </c>
      <c r="DX13" s="127">
        <v>3.1692988500000001</v>
      </c>
      <c r="DY13" s="127">
        <v>11.614521680000001</v>
      </c>
      <c r="DZ13" s="127">
        <v>3.6997632899999999</v>
      </c>
      <c r="EA13" s="127">
        <v>3.2379234100000001</v>
      </c>
      <c r="EB13" s="127">
        <v>3.4198106099999999</v>
      </c>
      <c r="EC13" s="127">
        <v>10.357497309999999</v>
      </c>
      <c r="ED13" s="127">
        <v>37.556538150000002</v>
      </c>
      <c r="EE13" s="127">
        <v>3.6333149499999999</v>
      </c>
      <c r="EF13" s="127">
        <v>3.5488134200000001</v>
      </c>
      <c r="EG13" s="127">
        <v>7.7738509999999996</v>
      </c>
      <c r="EH13" s="127">
        <v>14.955979369999998</v>
      </c>
      <c r="EI13" s="127">
        <v>4.75</v>
      </c>
      <c r="EJ13" s="127">
        <v>4.6276042000000004</v>
      </c>
      <c r="EK13" s="127">
        <v>6.3</v>
      </c>
      <c r="EL13" s="127">
        <v>15.677604200000001</v>
      </c>
      <c r="EM13" s="127">
        <v>4.4000000000000004</v>
      </c>
      <c r="EN13" s="127">
        <v>6.74</v>
      </c>
      <c r="EO13" s="127">
        <v>5.08</v>
      </c>
      <c r="EP13" s="127">
        <v>16.22</v>
      </c>
      <c r="EQ13" s="127">
        <v>6.22</v>
      </c>
      <c r="ER13" s="127">
        <v>5.51</v>
      </c>
      <c r="ES13" s="127">
        <v>6.2</v>
      </c>
      <c r="ET13" s="127">
        <v>17.93</v>
      </c>
      <c r="EU13" s="127">
        <v>64.78358356999999</v>
      </c>
      <c r="EV13" s="127">
        <v>6.77</v>
      </c>
      <c r="EW13" s="127">
        <v>6.67</v>
      </c>
      <c r="EX13" s="127">
        <v>7.47</v>
      </c>
      <c r="EY13" s="127">
        <v>20.91</v>
      </c>
      <c r="EZ13" s="127">
        <v>6.25</v>
      </c>
      <c r="FA13" s="127">
        <v>9.1999999999999993</v>
      </c>
      <c r="FB13" s="127">
        <v>7.43</v>
      </c>
      <c r="FC13" s="127">
        <v>22.88</v>
      </c>
      <c r="FD13" s="127">
        <v>6.47</v>
      </c>
      <c r="FE13" s="127">
        <v>8.1999999999999993</v>
      </c>
      <c r="FF13" s="127">
        <v>11.22</v>
      </c>
      <c r="FG13" s="127">
        <v>25.89</v>
      </c>
      <c r="FH13" s="127">
        <v>7.68</v>
      </c>
      <c r="FI13" s="127">
        <v>7.48</v>
      </c>
      <c r="FJ13" s="127">
        <v>8.2799999999999994</v>
      </c>
      <c r="FK13" s="126">
        <v>23.44</v>
      </c>
      <c r="FL13" s="127">
        <f>FK13+FG13+FC13+EY13</f>
        <v>93.11999999999999</v>
      </c>
      <c r="FM13" s="127">
        <v>7.65</v>
      </c>
      <c r="FN13" s="127">
        <v>6.96</v>
      </c>
      <c r="FO13" s="127">
        <v>9.82</v>
      </c>
      <c r="FP13" s="127">
        <f t="shared" si="0"/>
        <v>24.43</v>
      </c>
      <c r="FQ13" s="127">
        <v>9.07</v>
      </c>
      <c r="FR13" s="127">
        <v>10.67</v>
      </c>
      <c r="FS13" s="127">
        <v>11.68</v>
      </c>
      <c r="FT13" s="127">
        <f t="shared" si="1"/>
        <v>31.42</v>
      </c>
      <c r="FU13" s="127">
        <v>9.5</v>
      </c>
      <c r="FV13" s="127">
        <v>8.8800000000000008</v>
      </c>
      <c r="FW13" s="127">
        <v>9.9499999999999993</v>
      </c>
      <c r="FX13" s="127">
        <v>28.33</v>
      </c>
      <c r="FY13" s="127">
        <v>9.3800000000000008</v>
      </c>
      <c r="FZ13" s="127">
        <v>9.07</v>
      </c>
      <c r="GA13" s="127">
        <v>9.7200000000000006</v>
      </c>
      <c r="GB13" s="127">
        <f t="shared" si="2"/>
        <v>28.17</v>
      </c>
      <c r="GC13" s="127">
        <f t="shared" si="3"/>
        <v>112.35000000000001</v>
      </c>
      <c r="GD13" s="127">
        <v>11.88</v>
      </c>
      <c r="GE13" s="127">
        <v>10.9</v>
      </c>
      <c r="GF13" s="127">
        <v>10.75</v>
      </c>
      <c r="GG13" s="127">
        <f t="shared" si="7"/>
        <v>33.53</v>
      </c>
      <c r="GH13" s="127">
        <v>12.86</v>
      </c>
      <c r="GI13" s="127">
        <v>19.52</v>
      </c>
      <c r="GJ13" s="127">
        <v>18.29</v>
      </c>
      <c r="GK13" s="127">
        <f t="shared" si="4"/>
        <v>50.669999999999995</v>
      </c>
      <c r="GL13" s="127">
        <v>14.54</v>
      </c>
      <c r="GM13" s="127">
        <v>14.97</v>
      </c>
      <c r="GN13" s="127">
        <v>13.94</v>
      </c>
      <c r="GO13" s="127">
        <v>43.449999999999996</v>
      </c>
      <c r="GP13" s="127">
        <v>16.600000000000001</v>
      </c>
      <c r="GQ13" s="127">
        <v>17.649999999999999</v>
      </c>
      <c r="GR13" s="127">
        <v>18.239999999999998</v>
      </c>
      <c r="GS13" s="127">
        <v>52.489999999999995</v>
      </c>
      <c r="GT13" s="127">
        <v>180.14</v>
      </c>
      <c r="GU13" s="127">
        <v>15.38</v>
      </c>
      <c r="GV13" s="127">
        <v>18.03</v>
      </c>
      <c r="GW13" s="127">
        <v>30.62</v>
      </c>
      <c r="GX13" s="127">
        <v>64.03</v>
      </c>
      <c r="GY13" s="127">
        <v>17.02</v>
      </c>
      <c r="GZ13" s="127">
        <v>19.350000000000001</v>
      </c>
      <c r="HA13" s="127">
        <v>26.14</v>
      </c>
      <c r="HB13" s="127">
        <v>62.510000000000005</v>
      </c>
      <c r="HC13" s="127">
        <v>24.32</v>
      </c>
      <c r="HD13" s="127">
        <v>23.82</v>
      </c>
      <c r="HE13" s="127">
        <v>22.96</v>
      </c>
      <c r="HF13" s="127">
        <v>71.099999999999994</v>
      </c>
      <c r="HG13" s="127">
        <v>24.79</v>
      </c>
      <c r="HH13" s="127">
        <v>25.04</v>
      </c>
      <c r="HI13" s="127">
        <v>19.010000000000002</v>
      </c>
      <c r="HJ13" s="127">
        <v>68.84</v>
      </c>
      <c r="HK13" s="127">
        <v>266.48</v>
      </c>
      <c r="HL13" s="127">
        <v>25.87</v>
      </c>
      <c r="HM13" s="127">
        <v>23.98</v>
      </c>
      <c r="HN13" s="127">
        <v>24.7</v>
      </c>
      <c r="HO13" s="127">
        <v>74.55</v>
      </c>
      <c r="HP13" s="127">
        <v>27.88</v>
      </c>
      <c r="HQ13" s="127">
        <v>28.22</v>
      </c>
      <c r="HR13" s="127">
        <v>30.67</v>
      </c>
      <c r="HS13" s="127">
        <f t="shared" si="5"/>
        <v>86.77</v>
      </c>
      <c r="HT13" s="127">
        <v>32.19</v>
      </c>
      <c r="HU13" s="127">
        <v>27.07</v>
      </c>
      <c r="HV13" s="127">
        <v>27.7</v>
      </c>
      <c r="HW13" s="127">
        <f t="shared" si="6"/>
        <v>86.96</v>
      </c>
      <c r="HX13" s="127">
        <v>29.81</v>
      </c>
      <c r="HY13" s="127">
        <v>29.89</v>
      </c>
      <c r="HZ13" s="127">
        <v>32.42</v>
      </c>
      <c r="IA13" s="127">
        <v>92.12</v>
      </c>
      <c r="IB13" s="127">
        <f>SUM(IA13,HW13,HS13,HO13)</f>
        <v>340.4</v>
      </c>
      <c r="IC13" s="127">
        <v>43.1</v>
      </c>
      <c r="ID13" s="127">
        <v>33.04</v>
      </c>
      <c r="IE13" s="127">
        <v>56.35</v>
      </c>
      <c r="IF13" s="127">
        <f>SUM(IE13,ID13,IC13)</f>
        <v>132.49</v>
      </c>
      <c r="IG13" s="127">
        <v>42.77</v>
      </c>
      <c r="IH13" s="127">
        <v>39.64</v>
      </c>
      <c r="II13" s="127">
        <v>39.130000000000003</v>
      </c>
      <c r="IJ13" s="127">
        <v>121.54000000000002</v>
      </c>
      <c r="IK13" s="127">
        <v>47.89</v>
      </c>
      <c r="IL13" s="127">
        <v>40.549999999999997</v>
      </c>
      <c r="IM13" s="127">
        <v>35.86</v>
      </c>
      <c r="IN13" s="127">
        <v>124.3</v>
      </c>
      <c r="IO13" s="127">
        <v>35.4</v>
      </c>
      <c r="IP13" s="127">
        <v>33.6</v>
      </c>
      <c r="IQ13" s="127">
        <v>34.96</v>
      </c>
      <c r="IR13" s="127">
        <v>103.96000000000001</v>
      </c>
      <c r="IS13" s="127">
        <v>482.29</v>
      </c>
      <c r="IT13" s="127">
        <v>34.17</v>
      </c>
      <c r="IU13" s="127">
        <v>32.85</v>
      </c>
      <c r="IV13" s="127">
        <v>40.83</v>
      </c>
      <c r="IW13" s="127">
        <v>107.85000000000001</v>
      </c>
      <c r="IX13" s="127">
        <v>40.86</v>
      </c>
      <c r="IY13" s="127">
        <v>44.47</v>
      </c>
      <c r="IZ13" s="127">
        <v>39.97</v>
      </c>
      <c r="JA13" s="127">
        <v>125.3</v>
      </c>
      <c r="JB13" s="127">
        <v>38.96</v>
      </c>
      <c r="JC13" s="127">
        <v>37.65</v>
      </c>
      <c r="JD13" s="127">
        <v>35.869999999999997</v>
      </c>
      <c r="JE13" s="127">
        <v>112.47999999999999</v>
      </c>
      <c r="JF13" s="127">
        <v>36.07</v>
      </c>
      <c r="JG13" s="127">
        <v>42.05</v>
      </c>
      <c r="JH13" s="127">
        <v>35.25</v>
      </c>
      <c r="JI13" s="127">
        <v>113.37</v>
      </c>
      <c r="JJ13" s="127">
        <v>459</v>
      </c>
      <c r="JK13" s="127">
        <v>35.479999999999997</v>
      </c>
      <c r="JL13" s="127">
        <v>42.26</v>
      </c>
      <c r="JM13" s="127">
        <v>44.24</v>
      </c>
      <c r="JN13" s="127">
        <v>121.97999999999999</v>
      </c>
      <c r="JO13" s="127">
        <v>41.8</v>
      </c>
      <c r="JP13" s="127">
        <v>40.26</v>
      </c>
      <c r="JQ13" s="127">
        <v>37.090000000000003</v>
      </c>
      <c r="JR13" s="127">
        <v>119.15</v>
      </c>
      <c r="JS13" s="127">
        <v>43.11</v>
      </c>
      <c r="JT13" s="127">
        <v>41.51</v>
      </c>
      <c r="JU13" s="127">
        <v>45.56</v>
      </c>
      <c r="JV13" s="126">
        <v>130.19</v>
      </c>
      <c r="JW13" s="126">
        <v>40.32</v>
      </c>
      <c r="JX13" s="126">
        <v>36.630000000000003</v>
      </c>
      <c r="JY13" s="126">
        <v>41.63</v>
      </c>
      <c r="JZ13" s="126">
        <v>118.58000000000001</v>
      </c>
      <c r="KA13" s="126">
        <v>489.9</v>
      </c>
      <c r="KB13" s="126">
        <v>38.67</v>
      </c>
      <c r="KC13" s="126">
        <v>51.06</v>
      </c>
      <c r="KD13" s="127">
        <v>58.51</v>
      </c>
      <c r="KE13" s="449"/>
    </row>
    <row r="14" spans="1:293" ht="12.75" customHeight="1" x14ac:dyDescent="0.25">
      <c r="A14" s="109" t="s">
        <v>83</v>
      </c>
      <c r="B14" s="109" t="s">
        <v>55</v>
      </c>
      <c r="C14" s="110">
        <v>0</v>
      </c>
      <c r="D14" s="110">
        <v>0</v>
      </c>
      <c r="E14" s="110">
        <v>0</v>
      </c>
      <c r="F14" s="178" t="s">
        <v>92</v>
      </c>
      <c r="G14" s="178" t="s">
        <v>92</v>
      </c>
      <c r="H14" s="178" t="s">
        <v>92</v>
      </c>
      <c r="I14" s="178" t="s">
        <v>92</v>
      </c>
      <c r="J14" s="178" t="s">
        <v>92</v>
      </c>
      <c r="K14" s="178" t="s">
        <v>92</v>
      </c>
      <c r="L14" s="117">
        <v>0.41098136000000002</v>
      </c>
      <c r="M14" s="117">
        <v>0.79209214999999999</v>
      </c>
      <c r="N14" s="117">
        <v>0.32466823</v>
      </c>
      <c r="O14" s="117">
        <v>2.4099244300000002</v>
      </c>
      <c r="P14" s="117">
        <v>1.1413940499999999</v>
      </c>
      <c r="Q14" s="117">
        <v>14.372874810000001</v>
      </c>
      <c r="R14" s="178">
        <v>19.451935030000001</v>
      </c>
      <c r="S14" s="117">
        <v>1.1499628100000001</v>
      </c>
      <c r="T14" s="117">
        <v>14.84050347</v>
      </c>
      <c r="U14" s="117">
        <v>42.328358899999998</v>
      </c>
      <c r="V14" s="117">
        <v>28.95203588</v>
      </c>
      <c r="W14" s="117">
        <v>32.051931590000002</v>
      </c>
      <c r="X14" s="117">
        <v>11.24011228</v>
      </c>
      <c r="Y14" s="117">
        <v>6.8891967300000001</v>
      </c>
      <c r="Z14" s="117">
        <v>56.28657492</v>
      </c>
      <c r="AA14" s="117">
        <v>10.855774459999999</v>
      </c>
      <c r="AB14" s="117">
        <v>6.8392554500000005</v>
      </c>
      <c r="AC14" s="117">
        <v>6.8403700499999998</v>
      </c>
      <c r="AD14" s="117">
        <v>16.82757427</v>
      </c>
      <c r="AE14" s="117">
        <v>235.10165080999997</v>
      </c>
      <c r="AF14" s="117">
        <v>8.7160266800000006</v>
      </c>
      <c r="AG14" s="117">
        <v>8.4929406699999994</v>
      </c>
      <c r="AH14" s="117">
        <v>7.7450427399999997</v>
      </c>
      <c r="AI14" s="117">
        <v>8.7592325599999992</v>
      </c>
      <c r="AJ14" s="117">
        <v>20.24090146</v>
      </c>
      <c r="AK14" s="117">
        <v>8.7267972</v>
      </c>
      <c r="AL14" s="117">
        <v>9.0963002599999996</v>
      </c>
      <c r="AM14" s="117">
        <v>16.40972901</v>
      </c>
      <c r="AN14" s="117">
        <v>8.8687423899999995</v>
      </c>
      <c r="AO14" s="117">
        <v>10.41202438</v>
      </c>
      <c r="AP14" s="117">
        <v>25.10341717</v>
      </c>
      <c r="AQ14" s="117">
        <v>8.9057142799999998</v>
      </c>
      <c r="AR14" s="117">
        <v>141.47686880000001</v>
      </c>
      <c r="AS14" s="117">
        <v>3.8250946300000002</v>
      </c>
      <c r="AT14" s="117">
        <v>11.68750294</v>
      </c>
      <c r="AU14" s="117">
        <v>30.287691680000002</v>
      </c>
      <c r="AV14" s="117">
        <v>15.26127586</v>
      </c>
      <c r="AW14" s="117">
        <v>12.243652340000001</v>
      </c>
      <c r="AX14" s="117">
        <v>21.61944892</v>
      </c>
      <c r="AY14" s="117">
        <v>6.5098405000000001</v>
      </c>
      <c r="AZ14" s="117">
        <v>5.4118657299999997</v>
      </c>
      <c r="BA14" s="117">
        <v>33.648096170000002</v>
      </c>
      <c r="BB14" s="117">
        <v>20.763987109999999</v>
      </c>
      <c r="BC14" s="117">
        <v>36.304770419999997</v>
      </c>
      <c r="BD14" s="117">
        <v>18.512176740000086</v>
      </c>
      <c r="BE14" s="117">
        <v>216.07540304000008</v>
      </c>
      <c r="BF14" s="117">
        <v>7.5060870900000003</v>
      </c>
      <c r="BG14" s="117">
        <v>50.531439759999998</v>
      </c>
      <c r="BH14" s="117">
        <v>39.566475670000003</v>
      </c>
      <c r="BI14" s="117">
        <v>12.13199253</v>
      </c>
      <c r="BJ14" s="117">
        <v>18.138672830000001</v>
      </c>
      <c r="BK14" s="117">
        <v>11.326978860000001</v>
      </c>
      <c r="BL14" s="117">
        <v>5.3604989500000002</v>
      </c>
      <c r="BM14" s="117">
        <v>5.87201868</v>
      </c>
      <c r="BN14" s="117">
        <v>5.98768104</v>
      </c>
      <c r="BO14" s="117">
        <v>7.2703438199999999</v>
      </c>
      <c r="BP14" s="117">
        <v>1.38508703</v>
      </c>
      <c r="BQ14" s="117">
        <v>0.86675497000000001</v>
      </c>
      <c r="BR14" s="117">
        <v>165.94403122999998</v>
      </c>
      <c r="BS14" s="117">
        <v>0.69921416000000003</v>
      </c>
      <c r="BT14" s="117">
        <v>1.20715836</v>
      </c>
      <c r="BU14" s="117">
        <v>1.63929331</v>
      </c>
      <c r="BV14" s="117">
        <v>4.1826472399999997</v>
      </c>
      <c r="BW14" s="117">
        <v>8.935746</v>
      </c>
      <c r="BX14" s="117">
        <v>3.29090017</v>
      </c>
      <c r="BY14" s="117">
        <v>3.02712672</v>
      </c>
      <c r="BZ14" s="117">
        <v>3.0925229299999999</v>
      </c>
      <c r="CA14" s="117">
        <v>4.1568773099999996</v>
      </c>
      <c r="CB14" s="117">
        <v>6.2589501600000004</v>
      </c>
      <c r="CC14" s="117">
        <v>29.965651909999998</v>
      </c>
      <c r="CD14" s="117">
        <v>5.83689562</v>
      </c>
      <c r="CE14" s="117">
        <v>72.292983889999988</v>
      </c>
      <c r="CF14" s="117">
        <v>20.089526530000001</v>
      </c>
      <c r="CG14" s="117">
        <v>6.8138874100000004</v>
      </c>
      <c r="CH14" s="117">
        <v>28.124212979999999</v>
      </c>
      <c r="CI14" s="117">
        <v>55.027626920000003</v>
      </c>
      <c r="CJ14" s="117">
        <v>8.1983088199999994</v>
      </c>
      <c r="CK14" s="117">
        <v>8.3772441299999993</v>
      </c>
      <c r="CL14" s="117">
        <v>9.6444513100000009</v>
      </c>
      <c r="CM14" s="117">
        <v>26.22000426</v>
      </c>
      <c r="CN14" s="117">
        <v>5.7730349199999997</v>
      </c>
      <c r="CO14" s="117">
        <v>9.53661782</v>
      </c>
      <c r="CP14" s="117">
        <v>5.5757629399999997</v>
      </c>
      <c r="CQ14" s="117">
        <v>20.885415680000001</v>
      </c>
      <c r="CR14" s="117">
        <v>3.8005690599999999</v>
      </c>
      <c r="CS14" s="117">
        <v>11.74241936</v>
      </c>
      <c r="CT14" s="117">
        <v>19.491796470000001</v>
      </c>
      <c r="CU14" s="117">
        <v>35.034784889999997</v>
      </c>
      <c r="CV14" s="117">
        <v>137.16783175</v>
      </c>
      <c r="CW14" s="117">
        <v>6.1581814599999998</v>
      </c>
      <c r="CX14" s="117">
        <v>10.75382168</v>
      </c>
      <c r="CY14" s="117">
        <v>40.276020449999997</v>
      </c>
      <c r="CZ14" s="117">
        <v>57.18802359</v>
      </c>
      <c r="DA14" s="117">
        <v>7.6786678799999999</v>
      </c>
      <c r="DB14" s="117">
        <v>4.5399455399999997</v>
      </c>
      <c r="DC14" s="117">
        <v>8.7150528600000001</v>
      </c>
      <c r="DD14" s="117">
        <v>20.933666280000001</v>
      </c>
      <c r="DE14" s="117">
        <v>3.9562238299999999</v>
      </c>
      <c r="DF14" s="117">
        <v>7.1216694199999999</v>
      </c>
      <c r="DG14" s="117">
        <v>11.587384</v>
      </c>
      <c r="DH14" s="117">
        <v>22.665277249999999</v>
      </c>
      <c r="DI14" s="117">
        <v>6.2709425999999997</v>
      </c>
      <c r="DJ14" s="117">
        <v>4.8460573499999997</v>
      </c>
      <c r="DK14" s="117">
        <v>14.376216489999999</v>
      </c>
      <c r="DL14" s="117">
        <v>25.493216439999998</v>
      </c>
      <c r="DM14" s="117">
        <v>126.28018356</v>
      </c>
      <c r="DN14" s="117">
        <v>54.429311499999997</v>
      </c>
      <c r="DO14" s="117">
        <v>13.176643350000001</v>
      </c>
      <c r="DP14" s="117">
        <v>8.3616810099999999</v>
      </c>
      <c r="DQ14" s="117">
        <v>75.967635860000001</v>
      </c>
      <c r="DR14" s="117">
        <v>7.7290678499999999</v>
      </c>
      <c r="DS14" s="117">
        <v>9.2490961699999996</v>
      </c>
      <c r="DT14" s="117">
        <v>18.755121169999999</v>
      </c>
      <c r="DU14" s="117">
        <v>35.733285190000004</v>
      </c>
      <c r="DV14" s="117">
        <v>10.290209109999999</v>
      </c>
      <c r="DW14" s="117">
        <v>6.52048702</v>
      </c>
      <c r="DX14" s="117">
        <v>12.606617010000001</v>
      </c>
      <c r="DY14" s="117">
        <v>29.417313140000001</v>
      </c>
      <c r="DZ14" s="117">
        <v>25.560746349999999</v>
      </c>
      <c r="EA14" s="117">
        <v>9.2236580700000008</v>
      </c>
      <c r="EB14" s="117">
        <v>43.786515020000003</v>
      </c>
      <c r="EC14" s="117">
        <v>78.570919439999997</v>
      </c>
      <c r="ED14" s="117">
        <v>219.68915362999999</v>
      </c>
      <c r="EE14" s="117">
        <v>8.5229303400000003</v>
      </c>
      <c r="EF14" s="117">
        <v>17.140636270000002</v>
      </c>
      <c r="EG14" s="117">
        <v>34.587069</v>
      </c>
      <c r="EH14" s="117">
        <v>60.250635610000003</v>
      </c>
      <c r="EI14" s="117">
        <v>22.29</v>
      </c>
      <c r="EJ14" s="117">
        <v>20.713413599999999</v>
      </c>
      <c r="EK14" s="117">
        <v>15.06</v>
      </c>
      <c r="EL14" s="117">
        <v>58.063413599999997</v>
      </c>
      <c r="EM14" s="117">
        <v>13.27</v>
      </c>
      <c r="EN14" s="117">
        <v>55.47</v>
      </c>
      <c r="EO14" s="117">
        <v>17.46</v>
      </c>
      <c r="EP14" s="117">
        <v>86.199999999999989</v>
      </c>
      <c r="EQ14" s="117">
        <v>24.83</v>
      </c>
      <c r="ER14" s="117">
        <v>18.68</v>
      </c>
      <c r="ES14" s="117">
        <v>19.489999999999998</v>
      </c>
      <c r="ET14" s="117">
        <v>63</v>
      </c>
      <c r="EU14" s="117">
        <v>267.51404921</v>
      </c>
      <c r="EV14" s="117">
        <v>7.48</v>
      </c>
      <c r="EW14" s="117">
        <v>34.21</v>
      </c>
      <c r="EX14" s="117">
        <v>7.09</v>
      </c>
      <c r="EY14" s="117">
        <v>48.78</v>
      </c>
      <c r="EZ14" s="117">
        <v>22.65</v>
      </c>
      <c r="FA14" s="117">
        <v>71.84</v>
      </c>
      <c r="FB14" s="117">
        <v>10.27</v>
      </c>
      <c r="FC14" s="117">
        <v>104.75999999999999</v>
      </c>
      <c r="FD14" s="117">
        <v>9.5500000000000007</v>
      </c>
      <c r="FE14" s="117">
        <v>8.92</v>
      </c>
      <c r="FF14" s="117">
        <v>9.3000000000000007</v>
      </c>
      <c r="FG14" s="117">
        <v>27.77</v>
      </c>
      <c r="FH14" s="117">
        <v>18.260000000000002</v>
      </c>
      <c r="FI14" s="117">
        <v>20.43</v>
      </c>
      <c r="FJ14" s="117">
        <v>42.99</v>
      </c>
      <c r="FK14" s="117">
        <v>81.680000000000007</v>
      </c>
      <c r="FL14" s="117">
        <f>FK14+FG14+FC14+EY14</f>
        <v>262.99</v>
      </c>
      <c r="FM14" s="117">
        <v>5.23</v>
      </c>
      <c r="FN14" s="117">
        <v>26.78</v>
      </c>
      <c r="FO14" s="117">
        <v>17.059999999999999</v>
      </c>
      <c r="FP14" s="117">
        <f t="shared" si="0"/>
        <v>49.070000000000007</v>
      </c>
      <c r="FQ14" s="117">
        <v>7.37</v>
      </c>
      <c r="FR14" s="117">
        <v>48.58</v>
      </c>
      <c r="FS14" s="117">
        <v>44.17</v>
      </c>
      <c r="FT14" s="117">
        <f t="shared" si="1"/>
        <v>100.12</v>
      </c>
      <c r="FU14" s="117">
        <v>9.6300000000000008</v>
      </c>
      <c r="FV14" s="117">
        <v>4.1100000000000003</v>
      </c>
      <c r="FW14" s="117">
        <v>7.35</v>
      </c>
      <c r="FX14" s="117">
        <v>21.09</v>
      </c>
      <c r="FY14" s="117">
        <v>14.51</v>
      </c>
      <c r="FZ14" s="117">
        <v>26.7</v>
      </c>
      <c r="GA14" s="117">
        <v>18.23</v>
      </c>
      <c r="GB14" s="117">
        <f t="shared" si="2"/>
        <v>59.44</v>
      </c>
      <c r="GC14" s="117">
        <f t="shared" si="3"/>
        <v>229.72</v>
      </c>
      <c r="GD14" s="117">
        <v>12.76</v>
      </c>
      <c r="GE14" s="117">
        <v>16.600000000000001</v>
      </c>
      <c r="GF14" s="117">
        <v>17.079999999999998</v>
      </c>
      <c r="GG14" s="117">
        <f t="shared" si="7"/>
        <v>46.44</v>
      </c>
      <c r="GH14" s="117">
        <v>33.090000000000003</v>
      </c>
      <c r="GI14" s="117">
        <v>9.6300000000000008</v>
      </c>
      <c r="GJ14" s="117">
        <v>12.7</v>
      </c>
      <c r="GK14" s="117">
        <f t="shared" si="4"/>
        <v>55.42</v>
      </c>
      <c r="GL14" s="117">
        <v>39.409999999999997</v>
      </c>
      <c r="GM14" s="117">
        <v>18.190000000000001</v>
      </c>
      <c r="GN14" s="117">
        <v>11.7</v>
      </c>
      <c r="GO14" s="117">
        <v>69.3</v>
      </c>
      <c r="GP14" s="117">
        <v>8.5</v>
      </c>
      <c r="GQ14" s="117">
        <v>5.3</v>
      </c>
      <c r="GR14" s="117">
        <v>25.32</v>
      </c>
      <c r="GS14" s="117">
        <v>39.120000000000005</v>
      </c>
      <c r="GT14" s="117">
        <v>210.28</v>
      </c>
      <c r="GU14" s="117">
        <v>26.96</v>
      </c>
      <c r="GV14" s="117">
        <v>11.97</v>
      </c>
      <c r="GW14" s="117">
        <v>41.89</v>
      </c>
      <c r="GX14" s="117">
        <v>80.819999999999993</v>
      </c>
      <c r="GY14" s="117">
        <v>68.400000000000006</v>
      </c>
      <c r="GZ14" s="117">
        <v>0.96</v>
      </c>
      <c r="HA14" s="117">
        <v>13.41</v>
      </c>
      <c r="HB14" s="117">
        <v>82.77</v>
      </c>
      <c r="HC14" s="117">
        <v>8.01</v>
      </c>
      <c r="HD14" s="117">
        <v>9.93</v>
      </c>
      <c r="HE14" s="117">
        <v>13.42</v>
      </c>
      <c r="HF14" s="117">
        <v>31.36</v>
      </c>
      <c r="HG14" s="117">
        <v>36.42</v>
      </c>
      <c r="HH14" s="117">
        <v>10.039999999999999</v>
      </c>
      <c r="HI14" s="117">
        <v>11.14</v>
      </c>
      <c r="HJ14" s="117">
        <f>SUM(HG14,HH14,HI14)</f>
        <v>57.6</v>
      </c>
      <c r="HK14" s="117">
        <v>252.55</v>
      </c>
      <c r="HL14" s="117">
        <v>4.62</v>
      </c>
      <c r="HM14" s="117">
        <v>11.64</v>
      </c>
      <c r="HN14" s="117">
        <v>11.67</v>
      </c>
      <c r="HO14" s="117">
        <v>27.930000000000003</v>
      </c>
      <c r="HP14" s="117">
        <v>14.47</v>
      </c>
      <c r="HQ14" s="117">
        <v>10.58</v>
      </c>
      <c r="HR14" s="117">
        <v>18.54</v>
      </c>
      <c r="HS14" s="117">
        <f t="shared" si="5"/>
        <v>43.589999999999996</v>
      </c>
      <c r="HT14" s="117">
        <v>5.95</v>
      </c>
      <c r="HU14" s="117">
        <v>10.17</v>
      </c>
      <c r="HV14" s="117">
        <v>10.17</v>
      </c>
      <c r="HW14" s="117">
        <f t="shared" si="6"/>
        <v>26.29</v>
      </c>
      <c r="HX14" s="117">
        <v>11.17</v>
      </c>
      <c r="HY14" s="117">
        <v>34.159999999999997</v>
      </c>
      <c r="HZ14" s="117">
        <v>55.83</v>
      </c>
      <c r="IA14" s="117">
        <v>101.16</v>
      </c>
      <c r="IB14" s="117">
        <f>SUM(IA14,HW14,HS14,HO14)</f>
        <v>198.97</v>
      </c>
      <c r="IC14" s="117">
        <v>15.83</v>
      </c>
      <c r="ID14" s="117">
        <v>27.15</v>
      </c>
      <c r="IE14" s="117">
        <v>344.41</v>
      </c>
      <c r="IF14" s="117">
        <f>SUM(IE14,ID14,IC14)</f>
        <v>387.39</v>
      </c>
      <c r="IG14" s="117">
        <v>107.89</v>
      </c>
      <c r="IH14" s="117">
        <v>39.26</v>
      </c>
      <c r="II14" s="117">
        <v>113.25</v>
      </c>
      <c r="IJ14" s="117">
        <v>260.39999999999998</v>
      </c>
      <c r="IK14" s="117">
        <v>28.41</v>
      </c>
      <c r="IL14" s="117">
        <v>22.25</v>
      </c>
      <c r="IM14" s="117">
        <v>17.62</v>
      </c>
      <c r="IN14" s="117">
        <v>68.28</v>
      </c>
      <c r="IO14" s="117">
        <v>12.33</v>
      </c>
      <c r="IP14" s="117">
        <v>21.63</v>
      </c>
      <c r="IQ14" s="117">
        <v>11.04</v>
      </c>
      <c r="IR14" s="117">
        <v>45</v>
      </c>
      <c r="IS14" s="117">
        <v>748.36</v>
      </c>
      <c r="IT14" s="117">
        <v>18.64</v>
      </c>
      <c r="IU14" s="117">
        <v>8.66</v>
      </c>
      <c r="IV14" s="117">
        <v>15.75</v>
      </c>
      <c r="IW14" s="117">
        <v>43.05</v>
      </c>
      <c r="IX14" s="117">
        <v>16.47</v>
      </c>
      <c r="IY14" s="117">
        <v>57.1</v>
      </c>
      <c r="IZ14" s="117">
        <v>24.54</v>
      </c>
      <c r="JA14" s="117">
        <v>98.109999999999985</v>
      </c>
      <c r="JB14" s="117">
        <v>21.8</v>
      </c>
      <c r="JC14" s="117">
        <v>24.08</v>
      </c>
      <c r="JD14" s="117">
        <v>9</v>
      </c>
      <c r="JE14" s="117">
        <v>54.879999999999995</v>
      </c>
      <c r="JF14" s="117">
        <v>13.91</v>
      </c>
      <c r="JG14" s="117">
        <v>45.64</v>
      </c>
      <c r="JH14" s="117">
        <v>4.41</v>
      </c>
      <c r="JI14" s="117">
        <v>63.959999999999994</v>
      </c>
      <c r="JJ14" s="117">
        <v>260</v>
      </c>
      <c r="JK14" s="117">
        <v>43.24</v>
      </c>
      <c r="JL14" s="117">
        <v>28.37</v>
      </c>
      <c r="JM14" s="117">
        <v>29.33</v>
      </c>
      <c r="JN14" s="117">
        <v>100.94</v>
      </c>
      <c r="JO14" s="117">
        <v>60.71</v>
      </c>
      <c r="JP14" s="117">
        <v>48.87</v>
      </c>
      <c r="JQ14" s="117">
        <v>13.12</v>
      </c>
      <c r="JR14" s="117">
        <v>122.7</v>
      </c>
      <c r="JS14" s="117">
        <v>17.71</v>
      </c>
      <c r="JT14" s="117">
        <v>15.01</v>
      </c>
      <c r="JU14" s="117">
        <v>12.53</v>
      </c>
      <c r="JV14" s="117">
        <v>45.25</v>
      </c>
      <c r="JW14" s="117">
        <v>22.33</v>
      </c>
      <c r="JX14" s="117">
        <v>12.82</v>
      </c>
      <c r="JY14" s="117">
        <v>24.46</v>
      </c>
      <c r="JZ14" s="117">
        <v>59.61</v>
      </c>
      <c r="KA14" s="117">
        <v>328.5</v>
      </c>
      <c r="KB14" s="117">
        <v>33.369999999999997</v>
      </c>
      <c r="KC14" s="117">
        <v>21.54</v>
      </c>
      <c r="KD14" s="117">
        <v>45.23</v>
      </c>
      <c r="KE14" s="494"/>
      <c r="KF14" s="532"/>
    </row>
    <row r="15" spans="1:293" ht="12.75" customHeight="1" x14ac:dyDescent="0.25">
      <c r="A15" s="111" t="s">
        <v>203</v>
      </c>
      <c r="B15" s="111" t="s">
        <v>200</v>
      </c>
      <c r="C15" s="125" t="s">
        <v>92</v>
      </c>
      <c r="D15" s="104">
        <v>0.78358097984999997</v>
      </c>
      <c r="E15" s="104">
        <v>0.78358097984999997</v>
      </c>
      <c r="F15" s="115">
        <v>0.94261598000000002</v>
      </c>
      <c r="G15" s="115">
        <v>2.2742340599999999</v>
      </c>
      <c r="H15" s="115">
        <v>2.7905487500000001</v>
      </c>
      <c r="I15" s="115">
        <v>5.56631491</v>
      </c>
      <c r="J15" s="115">
        <v>5.8093348800000006</v>
      </c>
      <c r="K15" s="115">
        <v>7.4699162000000001</v>
      </c>
      <c r="L15" s="115">
        <v>8.0837736800000002</v>
      </c>
      <c r="M15" s="115">
        <v>8.6063635000000005</v>
      </c>
      <c r="N15" s="115">
        <v>8.906716359999999</v>
      </c>
      <c r="O15" s="115">
        <v>9.5985829500000008</v>
      </c>
      <c r="P15" s="115">
        <v>9.5471732499999984</v>
      </c>
      <c r="Q15" s="115">
        <v>11.081296469999998</v>
      </c>
      <c r="R15" s="115">
        <v>80.676870989999998</v>
      </c>
      <c r="S15" s="115">
        <v>9.7216749499999988</v>
      </c>
      <c r="T15" s="115">
        <v>8.3756829499999998</v>
      </c>
      <c r="U15" s="115">
        <v>9.6595055300000006</v>
      </c>
      <c r="V15" s="115">
        <v>9.5880830800000005</v>
      </c>
      <c r="W15" s="115">
        <v>11.052270729999998</v>
      </c>
      <c r="X15" s="115">
        <v>10.67907209</v>
      </c>
      <c r="Y15" s="115">
        <v>11.801896780000003</v>
      </c>
      <c r="Z15" s="115">
        <v>11.240549799999998</v>
      </c>
      <c r="AA15" s="115">
        <v>11.43219859</v>
      </c>
      <c r="AB15" s="115">
        <v>12.145506780000002</v>
      </c>
      <c r="AC15" s="115">
        <v>11.61004284</v>
      </c>
      <c r="AD15" s="115">
        <v>13.037362369999999</v>
      </c>
      <c r="AE15" s="115">
        <v>130.34384649</v>
      </c>
      <c r="AF15" s="115">
        <v>12.000587582740001</v>
      </c>
      <c r="AG15" s="115">
        <v>11.90195244179</v>
      </c>
      <c r="AH15" s="115">
        <v>12.783428235800001</v>
      </c>
      <c r="AI15" s="115">
        <v>13.38783016336</v>
      </c>
      <c r="AJ15" s="115">
        <v>14.176102779940003</v>
      </c>
      <c r="AK15" s="115">
        <v>14.057702728399999</v>
      </c>
      <c r="AL15" s="115">
        <v>14.88578091338</v>
      </c>
      <c r="AM15" s="115">
        <v>14.73905698315</v>
      </c>
      <c r="AN15" s="115">
        <v>15.124415489370001</v>
      </c>
      <c r="AO15" s="115">
        <v>15.684496601219999</v>
      </c>
      <c r="AP15" s="115">
        <v>15.716118362850001</v>
      </c>
      <c r="AQ15" s="115">
        <v>17.776243993879998</v>
      </c>
      <c r="AR15" s="115">
        <v>172.23371627588</v>
      </c>
      <c r="AS15" s="115">
        <v>16.283251668950001</v>
      </c>
      <c r="AT15" s="115">
        <v>16.674708748690001</v>
      </c>
      <c r="AU15" s="115">
        <v>18.849086605650001</v>
      </c>
      <c r="AV15" s="115">
        <v>18.673948671390001</v>
      </c>
      <c r="AW15" s="115">
        <v>17.917008246120002</v>
      </c>
      <c r="AX15" s="115">
        <v>18.70427984865</v>
      </c>
      <c r="AY15" s="115">
        <v>19.614077118170002</v>
      </c>
      <c r="AZ15" s="115">
        <v>19.570837125680001</v>
      </c>
      <c r="BA15" s="115">
        <v>19.407691467710002</v>
      </c>
      <c r="BB15" s="115">
        <v>21.367244809180001</v>
      </c>
      <c r="BC15" s="115">
        <v>20.151752932160001</v>
      </c>
      <c r="BD15" s="115">
        <v>22.889952997849999</v>
      </c>
      <c r="BE15" s="115">
        <v>230.10384024020001</v>
      </c>
      <c r="BF15" s="115">
        <v>20.711477957089997</v>
      </c>
      <c r="BG15" s="115">
        <v>20.26693553598</v>
      </c>
      <c r="BH15" s="115">
        <v>21.809298966570001</v>
      </c>
      <c r="BI15" s="115">
        <v>22.204520094999999</v>
      </c>
      <c r="BJ15" s="115">
        <v>23.017716996000001</v>
      </c>
      <c r="BK15" s="115">
        <v>22.152725007480001</v>
      </c>
      <c r="BL15" s="115">
        <v>23.949661349189999</v>
      </c>
      <c r="BM15" s="115">
        <v>23.991048940279999</v>
      </c>
      <c r="BN15" s="115">
        <v>23.418452962870003</v>
      </c>
      <c r="BO15" s="115">
        <v>25.001208113340002</v>
      </c>
      <c r="BP15" s="115">
        <v>24.593345320760005</v>
      </c>
      <c r="BQ15" s="115">
        <v>26.714536958490001</v>
      </c>
      <c r="BR15" s="115">
        <v>277.83092820304995</v>
      </c>
      <c r="BS15" s="115">
        <v>25.933880463050002</v>
      </c>
      <c r="BT15" s="115">
        <v>25.0049500953</v>
      </c>
      <c r="BU15" s="115">
        <v>28.344627897870001</v>
      </c>
      <c r="BV15" s="115">
        <v>27.511589092500003</v>
      </c>
      <c r="BW15" s="115">
        <v>28.46052504551</v>
      </c>
      <c r="BX15" s="115">
        <v>28.958006606090002</v>
      </c>
      <c r="BY15" s="115">
        <v>29.671117244500003</v>
      </c>
      <c r="BZ15" s="115">
        <v>29.706131479580002</v>
      </c>
      <c r="CA15" s="115">
        <v>29.076752514760003</v>
      </c>
      <c r="CB15" s="115">
        <v>30.228461779890001</v>
      </c>
      <c r="CC15" s="115">
        <v>29.669037570899999</v>
      </c>
      <c r="CD15" s="115">
        <v>31.562342882190002</v>
      </c>
      <c r="CE15" s="115">
        <v>344.12742267214003</v>
      </c>
      <c r="CF15" s="115">
        <v>31.635289973040003</v>
      </c>
      <c r="CG15" s="115">
        <v>29.776865921100001</v>
      </c>
      <c r="CH15" s="115">
        <v>33.351516009420003</v>
      </c>
      <c r="CI15" s="115">
        <v>94.763671903560009</v>
      </c>
      <c r="CJ15" s="115">
        <v>33.54569287775</v>
      </c>
      <c r="CK15" s="115">
        <v>34.379323004699998</v>
      </c>
      <c r="CL15" s="115">
        <v>34.135248104600002</v>
      </c>
      <c r="CM15" s="115">
        <v>102.06026398705001</v>
      </c>
      <c r="CN15" s="115">
        <v>36.27626704955</v>
      </c>
      <c r="CO15" s="115">
        <v>36.165966891200007</v>
      </c>
      <c r="CP15" s="115">
        <v>35.532415594200003</v>
      </c>
      <c r="CQ15" s="115">
        <v>107.97464953495002</v>
      </c>
      <c r="CR15" s="115">
        <v>37.203158684160002</v>
      </c>
      <c r="CS15" s="115">
        <v>35.936863890640005</v>
      </c>
      <c r="CT15" s="115">
        <v>38.59379228841</v>
      </c>
      <c r="CU15" s="115">
        <v>111.73381486321001</v>
      </c>
      <c r="CV15" s="115">
        <v>416.53240028877002</v>
      </c>
      <c r="CW15" s="115">
        <v>38.30078302223</v>
      </c>
      <c r="CX15" s="115">
        <v>35.115067023920005</v>
      </c>
      <c r="CY15" s="115">
        <v>38.824357749999997</v>
      </c>
      <c r="CZ15" s="115">
        <v>112.24020779615</v>
      </c>
      <c r="DA15" s="115">
        <v>38.65045533</v>
      </c>
      <c r="DB15" s="115">
        <v>39.652576209999999</v>
      </c>
      <c r="DC15" s="115">
        <v>39.725346739999999</v>
      </c>
      <c r="DD15" s="115">
        <v>118.02837828</v>
      </c>
      <c r="DE15" s="115">
        <v>41.881693630000001</v>
      </c>
      <c r="DF15" s="115">
        <v>42.166796390000002</v>
      </c>
      <c r="DG15" s="115">
        <v>41.549543370000002</v>
      </c>
      <c r="DH15" s="115">
        <v>125.59803339000001</v>
      </c>
      <c r="DI15" s="115">
        <v>43.487636999999999</v>
      </c>
      <c r="DJ15" s="115">
        <v>43.40981129</v>
      </c>
      <c r="DK15" s="115">
        <v>45.384037720000002</v>
      </c>
      <c r="DL15" s="115">
        <v>132.28148601000001</v>
      </c>
      <c r="DM15" s="115">
        <v>488.14810547615002</v>
      </c>
      <c r="DN15" s="115">
        <v>44.607003640000002</v>
      </c>
      <c r="DO15" s="115">
        <v>40.60801395</v>
      </c>
      <c r="DP15" s="115">
        <v>45.371661349999997</v>
      </c>
      <c r="DQ15" s="115">
        <v>130.58667894000001</v>
      </c>
      <c r="DR15" s="115">
        <v>46.295569980000003</v>
      </c>
      <c r="DS15" s="115">
        <v>46.884173599999997</v>
      </c>
      <c r="DT15" s="115">
        <v>45.93109183</v>
      </c>
      <c r="DU15" s="115">
        <v>139.11083540999999</v>
      </c>
      <c r="DV15" s="115">
        <v>47.654190120000003</v>
      </c>
      <c r="DW15" s="115">
        <v>48.052172149999997</v>
      </c>
      <c r="DX15" s="115">
        <v>46.949933139999999</v>
      </c>
      <c r="DY15" s="115">
        <v>142.65629540999998</v>
      </c>
      <c r="DZ15" s="115">
        <v>50.838749360000001</v>
      </c>
      <c r="EA15" s="115">
        <v>51.053470730000001</v>
      </c>
      <c r="EB15" s="115">
        <v>53.60384947</v>
      </c>
      <c r="EC15" s="115">
        <v>155.49606956</v>
      </c>
      <c r="ED15" s="115">
        <v>567.84987932000001</v>
      </c>
      <c r="EE15" s="115">
        <v>53.57261931</v>
      </c>
      <c r="EF15" s="115">
        <v>50.393149630000003</v>
      </c>
      <c r="EG15" s="115">
        <v>55.006173699999998</v>
      </c>
      <c r="EH15" s="115">
        <v>158.97194264000001</v>
      </c>
      <c r="EI15" s="115">
        <v>54</v>
      </c>
      <c r="EJ15" s="115">
        <v>55.61172397</v>
      </c>
      <c r="EK15" s="115">
        <v>54.78</v>
      </c>
      <c r="EL15" s="115">
        <v>164.39172396999999</v>
      </c>
      <c r="EM15" s="115">
        <v>56.97</v>
      </c>
      <c r="EN15" s="115">
        <v>57.53</v>
      </c>
      <c r="EO15" s="115">
        <v>56.33</v>
      </c>
      <c r="EP15" s="115">
        <v>170.82999999999998</v>
      </c>
      <c r="EQ15" s="115">
        <v>58.88</v>
      </c>
      <c r="ER15" s="115">
        <v>57.22</v>
      </c>
      <c r="ES15" s="115">
        <v>60.85</v>
      </c>
      <c r="ET15" s="115">
        <v>176.95</v>
      </c>
      <c r="EU15" s="115">
        <v>671.14366660999985</v>
      </c>
      <c r="EV15" s="115">
        <v>60.15</v>
      </c>
      <c r="EW15" s="115">
        <v>55.19</v>
      </c>
      <c r="EX15" s="115">
        <v>61.61</v>
      </c>
      <c r="EY15" s="115">
        <v>176.95</v>
      </c>
      <c r="EZ15" s="115">
        <v>59.37</v>
      </c>
      <c r="FA15" s="115">
        <v>61.62</v>
      </c>
      <c r="FB15" s="115">
        <v>60.36</v>
      </c>
      <c r="FC15" s="115">
        <v>181.35</v>
      </c>
      <c r="FD15" s="115">
        <v>62.79</v>
      </c>
      <c r="FE15" s="115">
        <v>63.06</v>
      </c>
      <c r="FF15" s="115">
        <v>61.23</v>
      </c>
      <c r="FG15" s="115">
        <v>187.07999999999998</v>
      </c>
      <c r="FH15" s="115">
        <v>64.41</v>
      </c>
      <c r="FI15" s="115">
        <v>63.35</v>
      </c>
      <c r="FJ15" s="115">
        <v>66.58</v>
      </c>
      <c r="FK15" s="115">
        <v>194.34</v>
      </c>
      <c r="FL15" s="115">
        <f>FK15+FG15+FC15+EY15</f>
        <v>739.72</v>
      </c>
      <c r="FM15" s="115">
        <v>43.37</v>
      </c>
      <c r="FN15" s="115">
        <v>40.020000000000003</v>
      </c>
      <c r="FO15" s="115">
        <v>44.81</v>
      </c>
      <c r="FP15" s="115">
        <f t="shared" si="0"/>
        <v>128.19999999999999</v>
      </c>
      <c r="FQ15" s="115">
        <v>43.1</v>
      </c>
      <c r="FR15" s="115">
        <v>45.28</v>
      </c>
      <c r="FS15" s="115">
        <v>44.08</v>
      </c>
      <c r="FT15" s="115">
        <f t="shared" si="1"/>
        <v>132.45999999999998</v>
      </c>
      <c r="FU15" s="115">
        <v>46</v>
      </c>
      <c r="FV15" s="115">
        <v>46.37</v>
      </c>
      <c r="FW15" s="115">
        <v>45.08</v>
      </c>
      <c r="FX15" s="115">
        <v>137.44999999999999</v>
      </c>
      <c r="FY15" s="115">
        <v>46.76</v>
      </c>
      <c r="FZ15" s="115">
        <v>46.3</v>
      </c>
      <c r="GA15" s="115">
        <v>49.15</v>
      </c>
      <c r="GB15" s="115">
        <f t="shared" si="2"/>
        <v>142.21</v>
      </c>
      <c r="GC15" s="115">
        <f t="shared" si="3"/>
        <v>540.31999999999994</v>
      </c>
      <c r="GD15" s="115">
        <v>46.85</v>
      </c>
      <c r="GE15" s="115">
        <v>43.82</v>
      </c>
      <c r="GF15" s="115">
        <v>49.38</v>
      </c>
      <c r="GG15" s="115">
        <f t="shared" si="7"/>
        <v>140.05000000000001</v>
      </c>
      <c r="GH15" s="115">
        <v>48.18</v>
      </c>
      <c r="GI15" s="115">
        <v>49.62</v>
      </c>
      <c r="GJ15" s="115">
        <v>48.9</v>
      </c>
      <c r="GK15" s="115">
        <f t="shared" si="4"/>
        <v>146.69999999999999</v>
      </c>
      <c r="GL15" s="115">
        <v>50.7</v>
      </c>
      <c r="GM15" s="115">
        <v>51.38</v>
      </c>
      <c r="GN15" s="115">
        <v>50.15</v>
      </c>
      <c r="GO15" s="115">
        <v>152.24</v>
      </c>
      <c r="GP15" s="115">
        <v>52.75</v>
      </c>
      <c r="GQ15" s="115">
        <v>51.88</v>
      </c>
      <c r="GR15" s="115">
        <v>54.83</v>
      </c>
      <c r="GS15" s="115">
        <v>159.45999999999998</v>
      </c>
      <c r="GT15" s="115">
        <v>598.45000000000005</v>
      </c>
      <c r="GU15" s="115">
        <v>53.98</v>
      </c>
      <c r="GV15" s="115">
        <v>51.56</v>
      </c>
      <c r="GW15" s="115">
        <v>53.42</v>
      </c>
      <c r="GX15" s="115">
        <v>158.96</v>
      </c>
      <c r="GY15" s="115">
        <v>51.86</v>
      </c>
      <c r="GZ15" s="115">
        <v>53.65</v>
      </c>
      <c r="HA15" s="115">
        <v>52.67</v>
      </c>
      <c r="HB15" s="115">
        <v>158.18</v>
      </c>
      <c r="HC15" s="115">
        <v>54.19</v>
      </c>
      <c r="HD15" s="115">
        <v>54.35</v>
      </c>
      <c r="HE15" s="115">
        <v>53.13</v>
      </c>
      <c r="HF15" s="115">
        <v>161.67000000000002</v>
      </c>
      <c r="HG15" s="115">
        <v>54.99</v>
      </c>
      <c r="HH15" s="115">
        <v>53.56</v>
      </c>
      <c r="HI15" s="115">
        <v>56.76</v>
      </c>
      <c r="HJ15" s="115">
        <v>165.31</v>
      </c>
      <c r="HK15" s="115">
        <v>644.12</v>
      </c>
      <c r="HL15" s="115">
        <v>55.72</v>
      </c>
      <c r="HM15" s="115">
        <v>51.5</v>
      </c>
      <c r="HN15" s="115">
        <v>56.92</v>
      </c>
      <c r="HO15" s="115">
        <v>164.14</v>
      </c>
      <c r="HP15" s="115">
        <v>55.79</v>
      </c>
      <c r="HQ15" s="115">
        <v>56.69</v>
      </c>
      <c r="HR15" s="115">
        <v>55.99</v>
      </c>
      <c r="HS15" s="115">
        <f t="shared" si="5"/>
        <v>168.47</v>
      </c>
      <c r="HT15" s="115">
        <v>57.59</v>
      </c>
      <c r="HU15" s="115">
        <v>58.18</v>
      </c>
      <c r="HV15" s="115">
        <v>56.33</v>
      </c>
      <c r="HW15" s="115">
        <f t="shared" si="6"/>
        <v>172.10000000000002</v>
      </c>
      <c r="HX15" s="115">
        <v>58.33</v>
      </c>
      <c r="HY15" s="115">
        <v>56.94</v>
      </c>
      <c r="HZ15" s="115">
        <v>60.31</v>
      </c>
      <c r="IA15" s="115">
        <v>175.57999999999998</v>
      </c>
      <c r="IB15" s="115">
        <f>SUM(IA15,HW15,HS15,HO15)</f>
        <v>680.29</v>
      </c>
      <c r="IC15" s="115">
        <v>59.06</v>
      </c>
      <c r="ID15" s="115">
        <v>54.43</v>
      </c>
      <c r="IE15" s="115">
        <v>58.22</v>
      </c>
      <c r="IF15" s="115">
        <f>SUM(IE15,ID15,IC15)</f>
        <v>171.71</v>
      </c>
      <c r="IG15" s="115">
        <v>57.24</v>
      </c>
      <c r="IH15" s="115">
        <v>58.83</v>
      </c>
      <c r="II15" s="115">
        <v>56.04</v>
      </c>
      <c r="IJ15" s="115">
        <v>172.11</v>
      </c>
      <c r="IK15" s="115">
        <v>57.73</v>
      </c>
      <c r="IL15" s="115">
        <v>56.81</v>
      </c>
      <c r="IM15" s="115">
        <v>55.11</v>
      </c>
      <c r="IN15" s="115">
        <v>169.65</v>
      </c>
      <c r="IO15" s="115">
        <v>56.02</v>
      </c>
      <c r="IP15" s="115">
        <v>55.35</v>
      </c>
      <c r="IQ15" s="115">
        <v>59.31</v>
      </c>
      <c r="IR15" s="115">
        <v>170.68</v>
      </c>
      <c r="IS15" s="115">
        <v>684.15000000000009</v>
      </c>
      <c r="IT15" s="115">
        <v>57.58</v>
      </c>
      <c r="IU15" s="115">
        <v>53.51</v>
      </c>
      <c r="IV15" s="115">
        <v>60.54</v>
      </c>
      <c r="IW15" s="115">
        <v>171.63</v>
      </c>
      <c r="IX15" s="115">
        <v>57.5</v>
      </c>
      <c r="IY15" s="115">
        <v>60.85</v>
      </c>
      <c r="IZ15" s="115">
        <v>60.17</v>
      </c>
      <c r="JA15" s="115">
        <v>178.51999999999998</v>
      </c>
      <c r="JB15" s="115">
        <v>62.14</v>
      </c>
      <c r="JC15" s="115">
        <v>62.79</v>
      </c>
      <c r="JD15" s="115">
        <v>61.11</v>
      </c>
      <c r="JE15" s="115">
        <v>186.04000000000002</v>
      </c>
      <c r="JF15" s="115">
        <v>63.04</v>
      </c>
      <c r="JG15" s="115">
        <v>62.07</v>
      </c>
      <c r="JH15" s="115">
        <v>66.599999999999994</v>
      </c>
      <c r="JI15" s="115">
        <v>191.70999999999998</v>
      </c>
      <c r="JJ15" s="115">
        <v>727.9</v>
      </c>
      <c r="JK15" s="115">
        <v>64.5</v>
      </c>
      <c r="JL15" s="115">
        <v>62.48</v>
      </c>
      <c r="JM15" s="115">
        <v>67.61</v>
      </c>
      <c r="JN15" s="115">
        <v>194.59</v>
      </c>
      <c r="JO15" s="115">
        <v>66.349999999999994</v>
      </c>
      <c r="JP15" s="115">
        <v>67.34</v>
      </c>
      <c r="JQ15" s="115">
        <v>66.52</v>
      </c>
      <c r="JR15" s="115">
        <v>200.20999999999998</v>
      </c>
      <c r="JS15" s="115">
        <v>70.12</v>
      </c>
      <c r="JT15" s="115">
        <v>70.459999999999994</v>
      </c>
      <c r="JU15" s="115">
        <v>69.47</v>
      </c>
      <c r="JV15" s="115">
        <v>210.05</v>
      </c>
      <c r="JW15" s="115">
        <v>73.540000000000006</v>
      </c>
      <c r="JX15" s="115">
        <v>73.16</v>
      </c>
      <c r="JY15" s="115">
        <v>75.59</v>
      </c>
      <c r="JZ15" s="115">
        <v>222.29000000000002</v>
      </c>
      <c r="KA15" s="115">
        <v>827.14</v>
      </c>
      <c r="KB15" s="115">
        <v>73.48</v>
      </c>
      <c r="KC15" s="115">
        <v>68.89</v>
      </c>
      <c r="KD15" s="115">
        <v>75.47</v>
      </c>
      <c r="KE15" s="449"/>
      <c r="KF15" s="449"/>
    </row>
    <row r="16" spans="1:293" ht="12.75" customHeight="1" x14ac:dyDescent="0.25">
      <c r="A16" s="105" t="s">
        <v>190</v>
      </c>
      <c r="B16" s="105" t="s">
        <v>201</v>
      </c>
      <c r="C16" s="106" t="s">
        <v>92</v>
      </c>
      <c r="D16" s="123">
        <v>0.42047570462</v>
      </c>
      <c r="E16" s="123">
        <v>0.42047570462</v>
      </c>
      <c r="F16" s="126">
        <v>0.53873232999999998</v>
      </c>
      <c r="G16" s="126">
        <v>1.2507508999999999</v>
      </c>
      <c r="H16" s="126">
        <v>1.52914284</v>
      </c>
      <c r="I16" s="126">
        <v>2.5414639000000001</v>
      </c>
      <c r="J16" s="126">
        <v>2.4585762099999999</v>
      </c>
      <c r="K16" s="126">
        <v>4.1429258100000004</v>
      </c>
      <c r="L16" s="126">
        <v>4.4112209599999996</v>
      </c>
      <c r="M16" s="126">
        <v>4.67295792</v>
      </c>
      <c r="N16" s="126">
        <v>4.8469376399999993</v>
      </c>
      <c r="O16" s="126">
        <v>5.19796967</v>
      </c>
      <c r="P16" s="126">
        <v>5.0830051200000002</v>
      </c>
      <c r="Q16" s="126">
        <v>6.2292766999999998</v>
      </c>
      <c r="R16" s="126">
        <v>42.90296</v>
      </c>
      <c r="S16" s="126">
        <v>4.4748077799999999</v>
      </c>
      <c r="T16" s="126">
        <v>3.3424053100000002</v>
      </c>
      <c r="U16" s="126">
        <v>4.3768720400000003</v>
      </c>
      <c r="V16" s="126">
        <v>4.3633963600000003</v>
      </c>
      <c r="W16" s="126">
        <v>5.2315614000000004</v>
      </c>
      <c r="X16" s="126">
        <v>4.6879564</v>
      </c>
      <c r="Y16" s="126">
        <v>5.4541845599999998</v>
      </c>
      <c r="Z16" s="126">
        <v>4.7013611600000003</v>
      </c>
      <c r="AA16" s="126">
        <v>4.9642876200000003</v>
      </c>
      <c r="AB16" s="126">
        <v>5.2616528300000001</v>
      </c>
      <c r="AC16" s="126">
        <v>4.5367543399999999</v>
      </c>
      <c r="AD16" s="126">
        <v>5.4519879099999997</v>
      </c>
      <c r="AE16" s="126">
        <v>56.847227710000006</v>
      </c>
      <c r="AF16" s="126">
        <v>3.9152615499999999</v>
      </c>
      <c r="AG16" s="126">
        <v>4.3203333200000005</v>
      </c>
      <c r="AH16" s="126">
        <v>4.1370792600000001</v>
      </c>
      <c r="AI16" s="126">
        <v>4.7178601000000002</v>
      </c>
      <c r="AJ16" s="126">
        <v>4.8692159500000001</v>
      </c>
      <c r="AK16" s="126">
        <v>4.5558404599999998</v>
      </c>
      <c r="AL16" s="126">
        <v>4.8026291399999996</v>
      </c>
      <c r="AM16" s="126">
        <v>4.2339203999999997</v>
      </c>
      <c r="AN16" s="126">
        <v>4.4463836499999996</v>
      </c>
      <c r="AO16" s="126">
        <v>4.5037516200000001</v>
      </c>
      <c r="AP16" s="126">
        <v>4.5039698599999998</v>
      </c>
      <c r="AQ16" s="126">
        <v>5.8862103499999998</v>
      </c>
      <c r="AR16" s="126">
        <v>54.892455660000003</v>
      </c>
      <c r="AS16" s="126">
        <v>3.9188464399999998</v>
      </c>
      <c r="AT16" s="126">
        <v>5.1226277199999997</v>
      </c>
      <c r="AU16" s="126">
        <v>5.6625338999999997</v>
      </c>
      <c r="AV16" s="126">
        <v>5.5359128399999999</v>
      </c>
      <c r="AW16" s="126">
        <v>3.98304284</v>
      </c>
      <c r="AX16" s="126">
        <v>4.8351363000000003</v>
      </c>
      <c r="AY16" s="126">
        <v>4.8935064800000001</v>
      </c>
      <c r="AZ16" s="126">
        <v>4.4797763699999997</v>
      </c>
      <c r="BA16" s="126">
        <v>4.4956413499999996</v>
      </c>
      <c r="BB16" s="126">
        <v>5.5531738199999996</v>
      </c>
      <c r="BC16" s="126">
        <v>4.5140102200000003</v>
      </c>
      <c r="BD16" s="126">
        <v>6.3974082700000006</v>
      </c>
      <c r="BE16" s="126">
        <v>59.391616549999995</v>
      </c>
      <c r="BF16" s="126">
        <v>3.8412010800000003</v>
      </c>
      <c r="BG16" s="126">
        <v>4.7657568699999997</v>
      </c>
      <c r="BH16" s="126">
        <v>4.3730329299999999</v>
      </c>
      <c r="BI16" s="126">
        <v>5.0888177099999998</v>
      </c>
      <c r="BJ16" s="126">
        <v>5.1051079399999999</v>
      </c>
      <c r="BK16" s="126">
        <v>4.3198125799999998</v>
      </c>
      <c r="BL16" s="126">
        <v>4.9690330100000004</v>
      </c>
      <c r="BM16" s="126">
        <v>4.7498271399999998</v>
      </c>
      <c r="BN16" s="126">
        <v>4.5476291</v>
      </c>
      <c r="BO16" s="126">
        <v>5.1438294000000004</v>
      </c>
      <c r="BP16" s="126">
        <v>4.9319008000000002</v>
      </c>
      <c r="BQ16" s="126">
        <v>6.0175387599999999</v>
      </c>
      <c r="BR16" s="126">
        <v>57.853487320000006</v>
      </c>
      <c r="BS16" s="126">
        <v>4.6894943400000004</v>
      </c>
      <c r="BT16" s="126">
        <v>4.5193386499999999</v>
      </c>
      <c r="BU16" s="126">
        <v>5.8620763800000004</v>
      </c>
      <c r="BV16" s="126">
        <v>5.3060301699999997</v>
      </c>
      <c r="BW16" s="126">
        <v>5.0610873700000001</v>
      </c>
      <c r="BX16" s="126">
        <v>5.8241056799999997</v>
      </c>
      <c r="BY16" s="126">
        <v>5.2280650599999996</v>
      </c>
      <c r="BZ16" s="126">
        <v>4.7643821600000003</v>
      </c>
      <c r="CA16" s="126">
        <v>4.6903604699999999</v>
      </c>
      <c r="CB16" s="126">
        <v>4.7761489900000003</v>
      </c>
      <c r="CC16" s="126">
        <v>4.5229378799999997</v>
      </c>
      <c r="CD16" s="126">
        <v>4.8211141499999997</v>
      </c>
      <c r="CE16" s="126">
        <v>60.065141300000001</v>
      </c>
      <c r="CF16" s="126">
        <v>4.2293519000000002</v>
      </c>
      <c r="CG16" s="126">
        <v>4.5876976000000003</v>
      </c>
      <c r="CH16" s="126">
        <v>4.7048924200000002</v>
      </c>
      <c r="CI16" s="126">
        <v>13.52194192</v>
      </c>
      <c r="CJ16" s="126">
        <v>5.2556162999999998</v>
      </c>
      <c r="CK16" s="126">
        <v>4.7355290400000003</v>
      </c>
      <c r="CL16" s="126">
        <v>4.7326393400000004</v>
      </c>
      <c r="CM16" s="126">
        <v>14.72378468</v>
      </c>
      <c r="CN16" s="126">
        <v>5.3569727800000004</v>
      </c>
      <c r="CO16" s="126">
        <v>4.8969499799999996</v>
      </c>
      <c r="CP16" s="126">
        <v>4.8564163300000001</v>
      </c>
      <c r="CQ16" s="126">
        <v>15.11033909</v>
      </c>
      <c r="CR16" s="126">
        <v>5.2948503999999996</v>
      </c>
      <c r="CS16" s="126">
        <v>4.5517162300000003</v>
      </c>
      <c r="CT16" s="126">
        <v>5.5155856600000002</v>
      </c>
      <c r="CU16" s="126">
        <v>15.362152290000001</v>
      </c>
      <c r="CV16" s="126">
        <v>58.718217979999991</v>
      </c>
      <c r="CW16" s="126">
        <v>4.4077626600000004</v>
      </c>
      <c r="CX16" s="126">
        <v>4.1475875499999999</v>
      </c>
      <c r="CY16" s="126">
        <v>4.1234729000000003</v>
      </c>
      <c r="CZ16" s="126">
        <v>12.67882311</v>
      </c>
      <c r="DA16" s="126">
        <v>4.6460667100000004</v>
      </c>
      <c r="DB16" s="126">
        <v>3.87124647</v>
      </c>
      <c r="DC16" s="126">
        <v>4.4585129600000002</v>
      </c>
      <c r="DD16" s="126">
        <v>12.975826140000001</v>
      </c>
      <c r="DE16" s="126">
        <v>4.7864573799999999</v>
      </c>
      <c r="DF16" s="126">
        <v>4.5042618699999997</v>
      </c>
      <c r="DG16" s="126">
        <v>4.5757880799999997</v>
      </c>
      <c r="DH16" s="126">
        <v>13.866507329999997</v>
      </c>
      <c r="DI16" s="126">
        <v>4.7467144000000001</v>
      </c>
      <c r="DJ16" s="126">
        <v>5.4460270099999999</v>
      </c>
      <c r="DK16" s="126">
        <v>5.6394149100000002</v>
      </c>
      <c r="DL16" s="126">
        <v>15.832156319999999</v>
      </c>
      <c r="DM16" s="126">
        <v>55.353312899999992</v>
      </c>
      <c r="DN16" s="126">
        <v>4.4147694800000004</v>
      </c>
      <c r="DO16" s="126">
        <v>3.9888210200000001</v>
      </c>
      <c r="DP16" s="126">
        <v>4.3588975000000003</v>
      </c>
      <c r="DQ16" s="126">
        <v>12.762488000000001</v>
      </c>
      <c r="DR16" s="126">
        <v>5.4304719800000001</v>
      </c>
      <c r="DS16" s="126">
        <v>4.0646959100000002</v>
      </c>
      <c r="DT16" s="126">
        <v>4.2046108499999999</v>
      </c>
      <c r="DU16" s="126">
        <v>13.699778740000001</v>
      </c>
      <c r="DV16" s="126">
        <v>4.1945225300000004</v>
      </c>
      <c r="DW16" s="126">
        <v>4.0469963699999996</v>
      </c>
      <c r="DX16" s="126">
        <v>3.8975962499999999</v>
      </c>
      <c r="DY16" s="126">
        <v>12.139115149999999</v>
      </c>
      <c r="DZ16" s="126">
        <v>4.9485567499999998</v>
      </c>
      <c r="EA16" s="126">
        <v>4.4327941600000003</v>
      </c>
      <c r="EB16" s="126">
        <v>5.0038884000000001</v>
      </c>
      <c r="EC16" s="126">
        <v>14.385239310000001</v>
      </c>
      <c r="ED16" s="126">
        <v>52.986621200000002</v>
      </c>
      <c r="EE16" s="126">
        <v>4.5016685799999996</v>
      </c>
      <c r="EF16" s="126">
        <v>4.0893198100000001</v>
      </c>
      <c r="EG16" s="126">
        <v>4.9808500999999996</v>
      </c>
      <c r="EH16" s="126">
        <v>13.571838490000001</v>
      </c>
      <c r="EI16" s="126">
        <v>5.09</v>
      </c>
      <c r="EJ16" s="126">
        <v>4.4826944800000001</v>
      </c>
      <c r="EK16" s="126">
        <v>4.62</v>
      </c>
      <c r="EL16" s="126">
        <v>14.19269448</v>
      </c>
      <c r="EM16" s="126">
        <v>4.55</v>
      </c>
      <c r="EN16" s="126">
        <v>4.59</v>
      </c>
      <c r="EO16" s="126">
        <v>4.72</v>
      </c>
      <c r="EP16" s="126">
        <v>13.86</v>
      </c>
      <c r="EQ16" s="126">
        <v>5.0199999999999996</v>
      </c>
      <c r="ER16" s="126">
        <v>4.5</v>
      </c>
      <c r="ES16" s="126">
        <v>5.64</v>
      </c>
      <c r="ET16" s="126">
        <v>15.16</v>
      </c>
      <c r="EU16" s="126">
        <v>56.784532970000001</v>
      </c>
      <c r="EV16" s="126">
        <v>4.54</v>
      </c>
      <c r="EW16" s="126">
        <v>4.72</v>
      </c>
      <c r="EX16" s="126">
        <v>5.28</v>
      </c>
      <c r="EY16" s="126">
        <v>14.54</v>
      </c>
      <c r="EZ16" s="126">
        <v>4.76</v>
      </c>
      <c r="FA16" s="126">
        <v>4.96</v>
      </c>
      <c r="FB16" s="126">
        <v>5</v>
      </c>
      <c r="FC16" s="126">
        <v>14.72</v>
      </c>
      <c r="FD16" s="126">
        <v>5.17</v>
      </c>
      <c r="FE16" s="126">
        <v>4.95</v>
      </c>
      <c r="FF16" s="126">
        <v>4.6100000000000003</v>
      </c>
      <c r="FG16" s="126">
        <v>14.73</v>
      </c>
      <c r="FH16" s="126">
        <v>5.34</v>
      </c>
      <c r="FI16" s="126">
        <v>5.46</v>
      </c>
      <c r="FJ16" s="126">
        <v>6.25</v>
      </c>
      <c r="FK16" s="126">
        <v>17.05</v>
      </c>
      <c r="FL16" s="126">
        <f>FK16+FG16+FC16+EY16</f>
        <v>61.04</v>
      </c>
      <c r="FM16" s="126">
        <v>4.88</v>
      </c>
      <c r="FN16" s="126">
        <v>5.01</v>
      </c>
      <c r="FO16" s="126">
        <v>5.73</v>
      </c>
      <c r="FP16" s="126">
        <f t="shared" si="0"/>
        <v>15.620000000000001</v>
      </c>
      <c r="FQ16" s="126">
        <v>4.97</v>
      </c>
      <c r="FR16" s="126">
        <v>5.71</v>
      </c>
      <c r="FS16" s="126">
        <v>5.32</v>
      </c>
      <c r="FT16" s="126">
        <f t="shared" si="1"/>
        <v>16</v>
      </c>
      <c r="FU16" s="126">
        <v>5.56</v>
      </c>
      <c r="FV16" s="126">
        <v>5.46</v>
      </c>
      <c r="FW16" s="126">
        <v>5.21</v>
      </c>
      <c r="FX16" s="126">
        <v>16.23</v>
      </c>
      <c r="FY16" s="126">
        <v>5.36</v>
      </c>
      <c r="FZ16" s="126">
        <v>5.97</v>
      </c>
      <c r="GA16" s="126">
        <v>7.11</v>
      </c>
      <c r="GB16" s="126">
        <f t="shared" si="2"/>
        <v>18.440000000000001</v>
      </c>
      <c r="GC16" s="126">
        <f t="shared" si="3"/>
        <v>66.290000000000006</v>
      </c>
      <c r="GD16" s="126">
        <v>4.66</v>
      </c>
      <c r="GE16" s="126">
        <v>5.38</v>
      </c>
      <c r="GF16" s="126">
        <v>6.16</v>
      </c>
      <c r="GG16" s="126">
        <f t="shared" si="7"/>
        <v>16.2</v>
      </c>
      <c r="GH16" s="126">
        <v>5.87</v>
      </c>
      <c r="GI16" s="126">
        <v>5.72</v>
      </c>
      <c r="GJ16" s="126">
        <v>5.87</v>
      </c>
      <c r="GK16" s="126">
        <f t="shared" si="4"/>
        <v>17.46</v>
      </c>
      <c r="GL16" s="126">
        <v>5.92</v>
      </c>
      <c r="GM16" s="126">
        <v>5.98</v>
      </c>
      <c r="GN16" s="126">
        <v>5.88</v>
      </c>
      <c r="GO16" s="126">
        <v>17.78</v>
      </c>
      <c r="GP16" s="126">
        <v>6.5</v>
      </c>
      <c r="GQ16" s="126">
        <v>6.44</v>
      </c>
      <c r="GR16" s="126">
        <v>7.38</v>
      </c>
      <c r="GS16" s="126">
        <v>20.32</v>
      </c>
      <c r="GT16" s="126">
        <v>71.760000000000005</v>
      </c>
      <c r="GU16" s="126">
        <v>6.1</v>
      </c>
      <c r="GV16" s="126">
        <v>6.5</v>
      </c>
      <c r="GW16" s="126">
        <v>5.8</v>
      </c>
      <c r="GX16" s="126">
        <v>18.399999999999999</v>
      </c>
      <c r="GY16" s="126">
        <v>5.92</v>
      </c>
      <c r="GZ16" s="126">
        <v>6.12</v>
      </c>
      <c r="HA16" s="126">
        <v>6.52</v>
      </c>
      <c r="HB16" s="126">
        <v>18.559999999999999</v>
      </c>
      <c r="HC16" s="126">
        <v>6.37</v>
      </c>
      <c r="HD16" s="126">
        <v>6.2</v>
      </c>
      <c r="HE16" s="126">
        <v>6.29</v>
      </c>
      <c r="HF16" s="126">
        <v>18.86</v>
      </c>
      <c r="HG16" s="126">
        <v>6.53</v>
      </c>
      <c r="HH16" s="126">
        <v>6.31</v>
      </c>
      <c r="HI16" s="126">
        <v>7.54</v>
      </c>
      <c r="HJ16" s="126">
        <v>20.38</v>
      </c>
      <c r="HK16" s="126">
        <v>76.199999999999989</v>
      </c>
      <c r="HL16" s="126">
        <v>6.01</v>
      </c>
      <c r="HM16" s="126">
        <v>6.28</v>
      </c>
      <c r="HN16" s="126">
        <v>6.68</v>
      </c>
      <c r="HO16" s="126">
        <v>18.97</v>
      </c>
      <c r="HP16" s="126">
        <v>6.89</v>
      </c>
      <c r="HQ16" s="126">
        <v>5.99</v>
      </c>
      <c r="HR16" s="126">
        <v>6.85</v>
      </c>
      <c r="HS16" s="126">
        <f t="shared" si="5"/>
        <v>19.73</v>
      </c>
      <c r="HT16" s="126">
        <v>6.55</v>
      </c>
      <c r="HU16" s="126">
        <v>6.82</v>
      </c>
      <c r="HV16" s="126">
        <v>6.47</v>
      </c>
      <c r="HW16" s="126">
        <f t="shared" si="6"/>
        <v>19.84</v>
      </c>
      <c r="HX16" s="126">
        <v>6.97</v>
      </c>
      <c r="HY16" s="126">
        <v>7.02</v>
      </c>
      <c r="HZ16" s="126">
        <v>8.4</v>
      </c>
      <c r="IA16" s="126">
        <v>22.39</v>
      </c>
      <c r="IB16" s="126">
        <f>SUM(IA16,HW16,HS16,HO16)</f>
        <v>80.930000000000007</v>
      </c>
      <c r="IC16" s="126">
        <v>6.5</v>
      </c>
      <c r="ID16" s="126">
        <v>6.94</v>
      </c>
      <c r="IE16" s="126">
        <v>6.72</v>
      </c>
      <c r="IF16" s="126">
        <f>SUM(IE16,ID16,IC16)</f>
        <v>20.16</v>
      </c>
      <c r="IG16" s="126">
        <v>7.13</v>
      </c>
      <c r="IH16" s="126">
        <v>7.04</v>
      </c>
      <c r="II16" s="126">
        <v>6.67</v>
      </c>
      <c r="IJ16" s="126">
        <v>20.84</v>
      </c>
      <c r="IK16" s="126">
        <v>7.23</v>
      </c>
      <c r="IL16" s="126">
        <v>6.94</v>
      </c>
      <c r="IM16" s="126">
        <v>7.07</v>
      </c>
      <c r="IN16" s="126">
        <v>21.240000000000002</v>
      </c>
      <c r="IO16" s="126">
        <v>6.77</v>
      </c>
      <c r="IP16" s="126">
        <v>7.1</v>
      </c>
      <c r="IQ16" s="126">
        <v>9.01</v>
      </c>
      <c r="IR16" s="126">
        <v>22.88</v>
      </c>
      <c r="IS16" s="126">
        <v>85.12</v>
      </c>
      <c r="IT16" s="126">
        <v>6.58</v>
      </c>
      <c r="IU16" s="126">
        <v>6.96</v>
      </c>
      <c r="IV16" s="126">
        <v>8.4600000000000009</v>
      </c>
      <c r="IW16" s="126">
        <v>22</v>
      </c>
      <c r="IX16" s="126">
        <v>6.62</v>
      </c>
      <c r="IY16" s="126">
        <v>7.51</v>
      </c>
      <c r="IZ16" s="126">
        <v>8.02</v>
      </c>
      <c r="JA16" s="126">
        <v>22.15</v>
      </c>
      <c r="JB16" s="126">
        <v>7.59</v>
      </c>
      <c r="JC16" s="126">
        <v>7.97</v>
      </c>
      <c r="JD16" s="126">
        <v>7.86</v>
      </c>
      <c r="JE16" s="126">
        <v>23.419999999999998</v>
      </c>
      <c r="JF16" s="126">
        <v>7.91</v>
      </c>
      <c r="JG16" s="126">
        <v>8.56</v>
      </c>
      <c r="JH16" s="126">
        <v>10.44</v>
      </c>
      <c r="JI16" s="126">
        <v>26.909999999999997</v>
      </c>
      <c r="JJ16" s="126">
        <v>94.47999999999999</v>
      </c>
      <c r="JK16" s="126">
        <v>7.84</v>
      </c>
      <c r="JL16" s="126">
        <v>8.77</v>
      </c>
      <c r="JM16" s="126">
        <v>9.6300000000000008</v>
      </c>
      <c r="JN16" s="126">
        <v>26.24</v>
      </c>
      <c r="JO16" s="126">
        <v>9.7100000000000009</v>
      </c>
      <c r="JP16" s="126">
        <v>8.27</v>
      </c>
      <c r="JQ16" s="126">
        <v>8.6999999999999993</v>
      </c>
      <c r="JR16" s="126">
        <v>26.68</v>
      </c>
      <c r="JS16" s="126">
        <v>9.3000000000000007</v>
      </c>
      <c r="JT16" s="126">
        <v>9</v>
      </c>
      <c r="JU16" s="126">
        <v>8.64</v>
      </c>
      <c r="JV16" s="126">
        <v>26.94</v>
      </c>
      <c r="JW16" s="126">
        <v>9.8000000000000007</v>
      </c>
      <c r="JX16" s="126">
        <v>10.89</v>
      </c>
      <c r="JY16" s="126">
        <v>10.85</v>
      </c>
      <c r="JZ16" s="126">
        <v>31.540000000000003</v>
      </c>
      <c r="KA16" s="126">
        <v>111.39999999999999</v>
      </c>
      <c r="KB16" s="126">
        <v>8.43</v>
      </c>
      <c r="KC16" s="126">
        <v>9.77</v>
      </c>
      <c r="KD16" s="126">
        <v>10.24</v>
      </c>
      <c r="KE16" s="449"/>
    </row>
    <row r="17" spans="1:294" ht="12.75" customHeight="1" x14ac:dyDescent="0.25">
      <c r="A17" s="107" t="s">
        <v>191</v>
      </c>
      <c r="B17" s="107" t="s">
        <v>202</v>
      </c>
      <c r="C17" s="135" t="s">
        <v>92</v>
      </c>
      <c r="D17" s="124">
        <v>0.36310527522999991</v>
      </c>
      <c r="E17" s="124">
        <v>0.36310527522999991</v>
      </c>
      <c r="F17" s="127">
        <v>0.40388365000000004</v>
      </c>
      <c r="G17" s="127">
        <v>1.0234831600000001</v>
      </c>
      <c r="H17" s="127">
        <v>1.2614059099999999</v>
      </c>
      <c r="I17" s="127">
        <v>3.0248510099999999</v>
      </c>
      <c r="J17" s="127">
        <v>3.3507586699999998</v>
      </c>
      <c r="K17" s="127">
        <v>3.3269903900000002</v>
      </c>
      <c r="L17" s="127">
        <v>3.6725527200000001</v>
      </c>
      <c r="M17" s="127">
        <v>3.9334055800000001</v>
      </c>
      <c r="N17" s="127">
        <v>4.0597787200000006</v>
      </c>
      <c r="O17" s="127">
        <v>4.40061328</v>
      </c>
      <c r="P17" s="127">
        <v>4.46416813</v>
      </c>
      <c r="Q17" s="127">
        <v>4.8520197699999992</v>
      </c>
      <c r="R17" s="127">
        <v>37.773910989999997</v>
      </c>
      <c r="S17" s="127">
        <v>5.2468671699999998</v>
      </c>
      <c r="T17" s="127">
        <v>5.0332776399999997</v>
      </c>
      <c r="U17" s="127">
        <v>5.2826334900000003</v>
      </c>
      <c r="V17" s="127">
        <v>5.2246867199999993</v>
      </c>
      <c r="W17" s="127">
        <v>5.8207093299999979</v>
      </c>
      <c r="X17" s="127">
        <v>5.99111569</v>
      </c>
      <c r="Y17" s="127">
        <v>6.3477122200000009</v>
      </c>
      <c r="Z17" s="127">
        <v>6.5391886399999999</v>
      </c>
      <c r="AA17" s="127">
        <v>6.4679109700000001</v>
      </c>
      <c r="AB17" s="127">
        <v>6.8838539499999998</v>
      </c>
      <c r="AC17" s="127">
        <v>7.0732885000000012</v>
      </c>
      <c r="AD17" s="127">
        <v>7.5853744600000015</v>
      </c>
      <c r="AE17" s="127">
        <v>73.496618779999991</v>
      </c>
      <c r="AF17" s="127">
        <v>8.0853260327399994</v>
      </c>
      <c r="AG17" s="127">
        <v>7.5816191217900002</v>
      </c>
      <c r="AH17" s="127">
        <v>8.6463489758000005</v>
      </c>
      <c r="AI17" s="127">
        <v>8.669970063360001</v>
      </c>
      <c r="AJ17" s="127">
        <v>9.3068868299400016</v>
      </c>
      <c r="AK17" s="127">
        <v>9.5018622684</v>
      </c>
      <c r="AL17" s="127">
        <v>10.083151773379999</v>
      </c>
      <c r="AM17" s="127">
        <v>10.505136583150001</v>
      </c>
      <c r="AN17" s="127">
        <v>10.67803183937</v>
      </c>
      <c r="AO17" s="127">
        <v>11.18074498122</v>
      </c>
      <c r="AP17" s="127">
        <v>11.212148502850001</v>
      </c>
      <c r="AQ17" s="127">
        <v>11.890033643880001</v>
      </c>
      <c r="AR17" s="127">
        <v>117.34126061588002</v>
      </c>
      <c r="AS17" s="127">
        <v>12.36440522895</v>
      </c>
      <c r="AT17" s="127">
        <v>11.552081028690001</v>
      </c>
      <c r="AU17" s="127">
        <v>13.186552705650001</v>
      </c>
      <c r="AV17" s="127">
        <v>13.138035831390001</v>
      </c>
      <c r="AW17" s="127">
        <v>13.93396540612</v>
      </c>
      <c r="AX17" s="127">
        <v>13.869143548650001</v>
      </c>
      <c r="AY17" s="127">
        <v>14.720570638170001</v>
      </c>
      <c r="AZ17" s="127">
        <v>15.091060755680001</v>
      </c>
      <c r="BA17" s="127">
        <v>14.912050117710001</v>
      </c>
      <c r="BB17" s="127">
        <v>15.814070989179999</v>
      </c>
      <c r="BC17" s="127">
        <v>15.637742712160001</v>
      </c>
      <c r="BD17" s="127">
        <v>16.492544727849999</v>
      </c>
      <c r="BE17" s="127">
        <v>170.71222369020001</v>
      </c>
      <c r="BF17" s="127">
        <v>16.870276877089999</v>
      </c>
      <c r="BG17" s="127">
        <v>15.501178665980001</v>
      </c>
      <c r="BH17" s="127">
        <v>17.43626603657</v>
      </c>
      <c r="BI17" s="127">
        <v>17.115702384999999</v>
      </c>
      <c r="BJ17" s="127">
        <v>17.912609056000001</v>
      </c>
      <c r="BK17" s="127">
        <v>17.832912427480004</v>
      </c>
      <c r="BL17" s="127">
        <v>18.980628339190002</v>
      </c>
      <c r="BM17" s="127">
        <v>19.241221800279998</v>
      </c>
      <c r="BN17" s="127">
        <v>18.870823862869997</v>
      </c>
      <c r="BO17" s="127">
        <v>19.857378713340001</v>
      </c>
      <c r="BP17" s="127">
        <v>19.66144452076</v>
      </c>
      <c r="BQ17" s="127">
        <v>20.69699819849</v>
      </c>
      <c r="BR17" s="127">
        <v>219.97744088305004</v>
      </c>
      <c r="BS17" s="127">
        <v>21.244386123050003</v>
      </c>
      <c r="BT17" s="127">
        <v>20.485611445300002</v>
      </c>
      <c r="BU17" s="127">
        <v>22.48255151787</v>
      </c>
      <c r="BV17" s="127">
        <v>22.2055589225</v>
      </c>
      <c r="BW17" s="127">
        <v>23.399437675510001</v>
      </c>
      <c r="BX17" s="127">
        <v>23.13390092609</v>
      </c>
      <c r="BY17" s="127">
        <v>24.443052184500001</v>
      </c>
      <c r="BZ17" s="127">
        <v>24.941749319580001</v>
      </c>
      <c r="CA17" s="127">
        <v>24.386392044760001</v>
      </c>
      <c r="CB17" s="127">
        <v>25.452312789890001</v>
      </c>
      <c r="CC17" s="127">
        <v>25.146099690900002</v>
      </c>
      <c r="CD17" s="127">
        <v>26.741228732190002</v>
      </c>
      <c r="CE17" s="127">
        <v>284.06228137214003</v>
      </c>
      <c r="CF17" s="127">
        <v>27.405938073040002</v>
      </c>
      <c r="CG17" s="127">
        <v>25.189168321099999</v>
      </c>
      <c r="CH17" s="127">
        <v>28.646623589420003</v>
      </c>
      <c r="CI17" s="127">
        <v>81.241729983560006</v>
      </c>
      <c r="CJ17" s="127">
        <v>28.290076577750003</v>
      </c>
      <c r="CK17" s="127">
        <v>29.643793964700002</v>
      </c>
      <c r="CL17" s="127">
        <v>29.402608764600004</v>
      </c>
      <c r="CM17" s="127">
        <v>87.336479307050013</v>
      </c>
      <c r="CN17" s="127">
        <v>30.919294269550001</v>
      </c>
      <c r="CO17" s="127">
        <v>31.269016911200001</v>
      </c>
      <c r="CP17" s="127">
        <v>30.675999264200001</v>
      </c>
      <c r="CQ17" s="127">
        <v>92.864310444950007</v>
      </c>
      <c r="CR17" s="127">
        <v>31.90830828416</v>
      </c>
      <c r="CS17" s="127">
        <v>31.385147660640001</v>
      </c>
      <c r="CT17" s="127">
        <v>33.078206628410001</v>
      </c>
      <c r="CU17" s="127">
        <v>96.371662573210003</v>
      </c>
      <c r="CV17" s="127">
        <v>357.81418230877006</v>
      </c>
      <c r="CW17" s="127">
        <v>33.893020362230004</v>
      </c>
      <c r="CX17" s="127">
        <v>30.967479473920001</v>
      </c>
      <c r="CY17" s="127">
        <v>34.700884850000001</v>
      </c>
      <c r="CZ17" s="127">
        <v>99.561384686150006</v>
      </c>
      <c r="DA17" s="127">
        <v>34.00438862</v>
      </c>
      <c r="DB17" s="127">
        <v>35.781329739999997</v>
      </c>
      <c r="DC17" s="127">
        <v>35.266833779999999</v>
      </c>
      <c r="DD17" s="127">
        <v>105.05255214</v>
      </c>
      <c r="DE17" s="127">
        <v>37.095236249999999</v>
      </c>
      <c r="DF17" s="127">
        <v>37.662534520000001</v>
      </c>
      <c r="DG17" s="127">
        <v>36.97375529</v>
      </c>
      <c r="DH17" s="127">
        <v>111.73152606000001</v>
      </c>
      <c r="DI17" s="127">
        <v>38.740922599999998</v>
      </c>
      <c r="DJ17" s="127">
        <v>37.963784279999999</v>
      </c>
      <c r="DK17" s="127">
        <v>39.744622810000003</v>
      </c>
      <c r="DL17" s="127">
        <v>116.44932969000001</v>
      </c>
      <c r="DM17" s="127">
        <v>432.79479257615003</v>
      </c>
      <c r="DN17" s="127">
        <v>40.192234159999998</v>
      </c>
      <c r="DO17" s="127">
        <v>36.619192929999997</v>
      </c>
      <c r="DP17" s="127">
        <v>41.012763849999999</v>
      </c>
      <c r="DQ17" s="127">
        <v>117.82419093999999</v>
      </c>
      <c r="DR17" s="127">
        <v>40.865097999999996</v>
      </c>
      <c r="DS17" s="127">
        <v>42.819477689999999</v>
      </c>
      <c r="DT17" s="127">
        <v>41.726480979999998</v>
      </c>
      <c r="DU17" s="127">
        <v>125.41105666999999</v>
      </c>
      <c r="DV17" s="127">
        <v>43.459667590000002</v>
      </c>
      <c r="DW17" s="127">
        <v>44.005175780000002</v>
      </c>
      <c r="DX17" s="127">
        <v>43.052336889999999</v>
      </c>
      <c r="DY17" s="127">
        <v>130.51718026</v>
      </c>
      <c r="DZ17" s="127">
        <v>45.89019261</v>
      </c>
      <c r="EA17" s="127">
        <v>46.620676570000001</v>
      </c>
      <c r="EB17" s="127">
        <v>48.599961069999999</v>
      </c>
      <c r="EC17" s="127">
        <v>141.11083024999999</v>
      </c>
      <c r="ED17" s="127">
        <v>514.86325811999995</v>
      </c>
      <c r="EE17" s="127">
        <v>49.07095073</v>
      </c>
      <c r="EF17" s="127">
        <v>46.303829819999997</v>
      </c>
      <c r="EG17" s="127">
        <v>50.025323700000001</v>
      </c>
      <c r="EH17" s="127">
        <v>145.40010425</v>
      </c>
      <c r="EI17" s="127">
        <v>48.91</v>
      </c>
      <c r="EJ17" s="127">
        <v>51.129029490000001</v>
      </c>
      <c r="EK17" s="127">
        <v>50.16</v>
      </c>
      <c r="EL17" s="127">
        <v>150.19902948999999</v>
      </c>
      <c r="EM17" s="127">
        <v>52.42</v>
      </c>
      <c r="EN17" s="127">
        <v>52.94</v>
      </c>
      <c r="EO17" s="127">
        <v>51.6</v>
      </c>
      <c r="EP17" s="127">
        <v>156.96</v>
      </c>
      <c r="EQ17" s="127">
        <v>53.86</v>
      </c>
      <c r="ER17" s="127">
        <v>52.72</v>
      </c>
      <c r="ES17" s="127">
        <v>55.22</v>
      </c>
      <c r="ET17" s="127">
        <v>161.80000000000001</v>
      </c>
      <c r="EU17" s="127">
        <v>614.35913373999995</v>
      </c>
      <c r="EV17" s="127">
        <v>55.6</v>
      </c>
      <c r="EW17" s="127">
        <v>50.47</v>
      </c>
      <c r="EX17" s="127">
        <v>56.33</v>
      </c>
      <c r="EY17" s="127">
        <v>162.4</v>
      </c>
      <c r="EZ17" s="127">
        <v>54.61</v>
      </c>
      <c r="FA17" s="127">
        <v>56.65</v>
      </c>
      <c r="FB17" s="127">
        <v>55.36</v>
      </c>
      <c r="FC17" s="127">
        <v>166.62</v>
      </c>
      <c r="FD17" s="127">
        <v>57.61</v>
      </c>
      <c r="FE17" s="127">
        <v>58.11</v>
      </c>
      <c r="FF17" s="127">
        <v>56.62</v>
      </c>
      <c r="FG17" s="127">
        <v>172.33999999999997</v>
      </c>
      <c r="FH17" s="127">
        <v>59.07</v>
      </c>
      <c r="FI17" s="127">
        <v>57.89</v>
      </c>
      <c r="FJ17" s="127">
        <v>60.33</v>
      </c>
      <c r="FK17" s="127">
        <v>177.29</v>
      </c>
      <c r="FL17" s="127">
        <f>FK17+FG17+FC17+EY17</f>
        <v>678.65</v>
      </c>
      <c r="FM17" s="127">
        <v>38.479999999999997</v>
      </c>
      <c r="FN17" s="127">
        <v>35.01</v>
      </c>
      <c r="FO17" s="127">
        <v>39.08</v>
      </c>
      <c r="FP17" s="127">
        <f t="shared" si="0"/>
        <v>112.57</v>
      </c>
      <c r="FQ17" s="127">
        <v>38.119999999999997</v>
      </c>
      <c r="FR17" s="127">
        <v>39.57</v>
      </c>
      <c r="FS17" s="127">
        <v>38.770000000000003</v>
      </c>
      <c r="FT17" s="127">
        <f t="shared" si="1"/>
        <v>116.46000000000001</v>
      </c>
      <c r="FU17" s="127">
        <v>40.44</v>
      </c>
      <c r="FV17" s="127">
        <v>40.909999999999997</v>
      </c>
      <c r="FW17" s="127">
        <v>39.869999999999997</v>
      </c>
      <c r="FX17" s="127">
        <v>121.22</v>
      </c>
      <c r="FY17" s="127">
        <v>41.4</v>
      </c>
      <c r="FZ17" s="127">
        <v>40.33</v>
      </c>
      <c r="GA17" s="127">
        <v>42.04</v>
      </c>
      <c r="GB17" s="127">
        <f t="shared" si="2"/>
        <v>123.76999999999998</v>
      </c>
      <c r="GC17" s="127">
        <f t="shared" si="3"/>
        <v>474.02</v>
      </c>
      <c r="GD17" s="127">
        <v>42.19</v>
      </c>
      <c r="GE17" s="127">
        <v>38.44</v>
      </c>
      <c r="GF17" s="127">
        <v>43.22</v>
      </c>
      <c r="GG17" s="127">
        <f t="shared" si="7"/>
        <v>123.85</v>
      </c>
      <c r="GH17" s="127">
        <v>42.32</v>
      </c>
      <c r="GI17" s="127">
        <v>43.9</v>
      </c>
      <c r="GJ17" s="127">
        <v>43.03</v>
      </c>
      <c r="GK17" s="127">
        <f t="shared" si="4"/>
        <v>129.25</v>
      </c>
      <c r="GL17" s="127">
        <v>44.78</v>
      </c>
      <c r="GM17" s="127">
        <v>45.4</v>
      </c>
      <c r="GN17" s="127">
        <v>44.28</v>
      </c>
      <c r="GO17" s="127">
        <v>134.46</v>
      </c>
      <c r="GP17" s="127">
        <v>46.24</v>
      </c>
      <c r="GQ17" s="127">
        <v>45.44</v>
      </c>
      <c r="GR17" s="127">
        <v>47.45</v>
      </c>
      <c r="GS17" s="127">
        <v>139.13</v>
      </c>
      <c r="GT17" s="127">
        <v>526.69000000000005</v>
      </c>
      <c r="GU17" s="127">
        <v>47.88</v>
      </c>
      <c r="GV17" s="127">
        <v>45.05</v>
      </c>
      <c r="GW17" s="127">
        <v>47.62</v>
      </c>
      <c r="GX17" s="127">
        <v>140.54999999999998</v>
      </c>
      <c r="GY17" s="127">
        <v>45.94</v>
      </c>
      <c r="GZ17" s="127">
        <v>47.54</v>
      </c>
      <c r="HA17" s="127">
        <v>46.15</v>
      </c>
      <c r="HB17" s="127">
        <v>139.63</v>
      </c>
      <c r="HC17" s="127">
        <v>47.82</v>
      </c>
      <c r="HD17" s="127">
        <v>48.14</v>
      </c>
      <c r="HE17" s="127">
        <v>46.84</v>
      </c>
      <c r="HF17" s="127">
        <v>142.80000000000001</v>
      </c>
      <c r="HG17" s="127">
        <v>48.46</v>
      </c>
      <c r="HH17" s="127">
        <v>47.25</v>
      </c>
      <c r="HI17" s="127">
        <v>49.21</v>
      </c>
      <c r="HJ17" s="127">
        <v>144.92000000000002</v>
      </c>
      <c r="HK17" s="127">
        <v>567.9</v>
      </c>
      <c r="HL17" s="127">
        <v>49.7</v>
      </c>
      <c r="HM17" s="127">
        <v>45.22</v>
      </c>
      <c r="HN17" s="127">
        <v>50.23</v>
      </c>
      <c r="HO17" s="127">
        <v>145.14999999999998</v>
      </c>
      <c r="HP17" s="127">
        <v>48.91</v>
      </c>
      <c r="HQ17" s="127">
        <v>50.7</v>
      </c>
      <c r="HR17" s="127">
        <v>49.15</v>
      </c>
      <c r="HS17" s="127">
        <f t="shared" si="5"/>
        <v>148.76</v>
      </c>
      <c r="HT17" s="127">
        <v>51.04</v>
      </c>
      <c r="HU17" s="127">
        <v>51.36</v>
      </c>
      <c r="HV17" s="127">
        <v>49.86</v>
      </c>
      <c r="HW17" s="127">
        <f t="shared" si="6"/>
        <v>152.26</v>
      </c>
      <c r="HX17" s="127">
        <v>51.36</v>
      </c>
      <c r="HY17" s="127">
        <v>49.91</v>
      </c>
      <c r="HZ17" s="127">
        <v>51.92</v>
      </c>
      <c r="IA17" s="127">
        <v>153.19</v>
      </c>
      <c r="IB17" s="127">
        <f>SUM(IA17,HW17,HS17,HO17)</f>
        <v>599.3599999999999</v>
      </c>
      <c r="IC17" s="127">
        <v>52.56</v>
      </c>
      <c r="ID17" s="127">
        <v>47.49</v>
      </c>
      <c r="IE17" s="127">
        <v>51.51</v>
      </c>
      <c r="IF17" s="127">
        <f>SUM(IE17,ID17,IC17)</f>
        <v>151.56</v>
      </c>
      <c r="IG17" s="127">
        <v>50.11</v>
      </c>
      <c r="IH17" s="127">
        <v>51.78</v>
      </c>
      <c r="II17" s="127">
        <v>49.37</v>
      </c>
      <c r="IJ17" s="127">
        <v>151.26</v>
      </c>
      <c r="IK17" s="127">
        <v>50.5</v>
      </c>
      <c r="IL17" s="127">
        <v>49.87</v>
      </c>
      <c r="IM17" s="127">
        <v>48.04</v>
      </c>
      <c r="IN17" s="127">
        <v>148.41</v>
      </c>
      <c r="IO17" s="127">
        <v>49.25</v>
      </c>
      <c r="IP17" s="127">
        <v>48.25</v>
      </c>
      <c r="IQ17" s="127">
        <v>50.3</v>
      </c>
      <c r="IR17" s="127">
        <v>147.80000000000001</v>
      </c>
      <c r="IS17" s="127">
        <v>599.03</v>
      </c>
      <c r="IT17" s="127">
        <v>50.99</v>
      </c>
      <c r="IU17" s="127">
        <v>46.55</v>
      </c>
      <c r="IV17" s="127">
        <v>52.09</v>
      </c>
      <c r="IW17" s="127">
        <v>149.63</v>
      </c>
      <c r="IX17" s="127">
        <v>50.88</v>
      </c>
      <c r="IY17" s="127">
        <v>53.33</v>
      </c>
      <c r="IZ17" s="127">
        <v>52.15</v>
      </c>
      <c r="JA17" s="127">
        <v>156.36000000000001</v>
      </c>
      <c r="JB17" s="127">
        <v>54.55</v>
      </c>
      <c r="JC17" s="127">
        <v>54.82</v>
      </c>
      <c r="JD17" s="127">
        <v>53.25</v>
      </c>
      <c r="JE17" s="127">
        <v>162.62</v>
      </c>
      <c r="JF17" s="127">
        <v>55.13</v>
      </c>
      <c r="JG17" s="127">
        <v>53.51</v>
      </c>
      <c r="JH17" s="127">
        <v>56.16</v>
      </c>
      <c r="JI17" s="127">
        <v>164.8</v>
      </c>
      <c r="JJ17" s="127">
        <v>633.41000000000008</v>
      </c>
      <c r="JK17" s="127">
        <v>56.66</v>
      </c>
      <c r="JL17" s="127">
        <v>53.7</v>
      </c>
      <c r="JM17" s="127">
        <v>57.98</v>
      </c>
      <c r="JN17" s="127">
        <v>168.34</v>
      </c>
      <c r="JO17" s="127">
        <v>56.64</v>
      </c>
      <c r="JP17" s="127">
        <v>59.07</v>
      </c>
      <c r="JQ17" s="127">
        <v>57.82</v>
      </c>
      <c r="JR17" s="127">
        <v>173.53</v>
      </c>
      <c r="JS17" s="127">
        <v>60.82</v>
      </c>
      <c r="JT17" s="127">
        <v>61.46</v>
      </c>
      <c r="JU17" s="127">
        <v>60.83</v>
      </c>
      <c r="JV17" s="126">
        <v>183.10999999999999</v>
      </c>
      <c r="JW17" s="126">
        <v>63.74</v>
      </c>
      <c r="JX17" s="126">
        <v>62.27</v>
      </c>
      <c r="JY17" s="126">
        <v>64.75</v>
      </c>
      <c r="JZ17" s="126">
        <v>190.76000000000002</v>
      </c>
      <c r="KA17" s="126">
        <v>715.74</v>
      </c>
      <c r="KB17" s="126">
        <v>65.05</v>
      </c>
      <c r="KC17" s="126">
        <v>59.12</v>
      </c>
      <c r="KD17" s="127">
        <v>65.23</v>
      </c>
      <c r="KE17" s="449"/>
      <c r="KF17" s="532"/>
    </row>
    <row r="18" spans="1:294" ht="24" customHeight="1" x14ac:dyDescent="0.25">
      <c r="A18" s="246" t="s">
        <v>338</v>
      </c>
      <c r="B18" s="246" t="s">
        <v>339</v>
      </c>
      <c r="C18" s="133" t="s">
        <v>92</v>
      </c>
      <c r="D18" s="133" t="s">
        <v>92</v>
      </c>
      <c r="E18" s="133" t="s">
        <v>92</v>
      </c>
      <c r="F18" s="133" t="s">
        <v>92</v>
      </c>
      <c r="G18" s="133" t="s">
        <v>92</v>
      </c>
      <c r="H18" s="133" t="s">
        <v>92</v>
      </c>
      <c r="I18" s="133" t="s">
        <v>92</v>
      </c>
      <c r="J18" s="133" t="s">
        <v>92</v>
      </c>
      <c r="K18" s="133" t="s">
        <v>92</v>
      </c>
      <c r="L18" s="133" t="s">
        <v>92</v>
      </c>
      <c r="M18" s="133" t="s">
        <v>92</v>
      </c>
      <c r="N18" s="133" t="s">
        <v>92</v>
      </c>
      <c r="O18" s="133" t="s">
        <v>92</v>
      </c>
      <c r="P18" s="133" t="s">
        <v>92</v>
      </c>
      <c r="Q18" s="133" t="s">
        <v>92</v>
      </c>
      <c r="R18" s="133" t="s">
        <v>92</v>
      </c>
      <c r="S18" s="133" t="s">
        <v>92</v>
      </c>
      <c r="T18" s="133" t="s">
        <v>92</v>
      </c>
      <c r="U18" s="133" t="s">
        <v>92</v>
      </c>
      <c r="V18" s="133" t="s">
        <v>92</v>
      </c>
      <c r="W18" s="133" t="s">
        <v>92</v>
      </c>
      <c r="X18" s="118">
        <v>3111.4557751612474</v>
      </c>
      <c r="Y18" s="118">
        <v>3302.4111834038449</v>
      </c>
      <c r="Z18" s="118">
        <v>3112.1615566100127</v>
      </c>
      <c r="AA18" s="118">
        <v>3138.0516895506275</v>
      </c>
      <c r="AB18" s="118">
        <v>3102.3718182080092</v>
      </c>
      <c r="AC18" s="118">
        <v>3025.9243704789997</v>
      </c>
      <c r="AD18" s="118">
        <v>3312.9406756236226</v>
      </c>
      <c r="AE18" s="133" t="s">
        <v>92</v>
      </c>
      <c r="AF18" s="118">
        <v>3081.7330784525366</v>
      </c>
      <c r="AG18" s="118">
        <v>3143.088055954725</v>
      </c>
      <c r="AH18" s="118">
        <v>3063.7157377140006</v>
      </c>
      <c r="AI18" s="118">
        <v>3245.1784658538286</v>
      </c>
      <c r="AJ18" s="118">
        <v>3531.3857989468975</v>
      </c>
      <c r="AK18" s="118">
        <v>3243.5985873176628</v>
      </c>
      <c r="AL18" s="118">
        <v>3211.1195900934968</v>
      </c>
      <c r="AM18" s="118">
        <v>3282.3867676301466</v>
      </c>
      <c r="AN18" s="118">
        <v>3266.7081666085746</v>
      </c>
      <c r="AO18" s="118">
        <v>3127.3648786361509</v>
      </c>
      <c r="AP18" s="118">
        <v>3081.1307743989278</v>
      </c>
      <c r="AQ18" s="118">
        <v>4038.6100991146877</v>
      </c>
      <c r="AR18" s="118">
        <v>3280.7781990808385</v>
      </c>
      <c r="AS18" s="193">
        <v>3121.0950933317795</v>
      </c>
      <c r="AT18" s="193">
        <v>4533.5414176464119</v>
      </c>
      <c r="AU18" s="193">
        <v>4164.7194521999763</v>
      </c>
      <c r="AV18" s="193">
        <v>3757.5411853922055</v>
      </c>
      <c r="AW18" s="193">
        <v>3142.0927552010962</v>
      </c>
      <c r="AX18" s="193">
        <v>3460.1663936481405</v>
      </c>
      <c r="AY18" s="193">
        <v>3451.0094018239406</v>
      </c>
      <c r="AZ18" s="193">
        <v>3351.8781877548008</v>
      </c>
      <c r="BA18" s="193">
        <v>3414.6903328555204</v>
      </c>
      <c r="BB18" s="193">
        <v>3909.3832181837079</v>
      </c>
      <c r="BC18" s="193">
        <v>3484.86576548418</v>
      </c>
      <c r="BD18" s="118">
        <v>3476.266547141493</v>
      </c>
      <c r="BE18" s="118">
        <v>3599.8574778488846</v>
      </c>
      <c r="BF18" s="118">
        <v>3264.9245102285931</v>
      </c>
      <c r="BG18" s="118">
        <v>3673.2439124434836</v>
      </c>
      <c r="BH18" s="118">
        <v>3547.8726336265222</v>
      </c>
      <c r="BI18" s="118">
        <v>3715.3069742391135</v>
      </c>
      <c r="BJ18" s="118">
        <v>3934.7441891342396</v>
      </c>
      <c r="BK18" s="118">
        <v>3537.0513787269651</v>
      </c>
      <c r="BL18" s="118">
        <v>3587.619964956114</v>
      </c>
      <c r="BM18" s="118">
        <v>3494.6095496737739</v>
      </c>
      <c r="BN18" s="118">
        <v>3566.4380654107799</v>
      </c>
      <c r="BO18" s="118">
        <v>3831.0815311168531</v>
      </c>
      <c r="BP18" s="118">
        <v>3698.6365770572888</v>
      </c>
      <c r="BQ18" s="118">
        <v>4321.2335276488311</v>
      </c>
      <c r="BR18" s="118">
        <v>3689.0557466460536</v>
      </c>
      <c r="BS18" s="118">
        <v>3595.8576393448507</v>
      </c>
      <c r="BT18" s="118">
        <v>3522.1116398283398</v>
      </c>
      <c r="BU18" s="118">
        <v>4465.0851207946171</v>
      </c>
      <c r="BV18" s="118">
        <v>4045.3936202945988</v>
      </c>
      <c r="BW18" s="118">
        <v>3887.9886458886617</v>
      </c>
      <c r="BX18" s="118">
        <v>4609.4031714344874</v>
      </c>
      <c r="BY18" s="118">
        <v>3981.353930793955</v>
      </c>
      <c r="BZ18" s="118">
        <v>3889.4720382487976</v>
      </c>
      <c r="CA18" s="118">
        <v>3852.4850603738114</v>
      </c>
      <c r="CB18" s="118">
        <v>3726.4423767356925</v>
      </c>
      <c r="CC18" s="118">
        <v>3667.3417833943963</v>
      </c>
      <c r="CD18" s="118">
        <v>4082.9222320760568</v>
      </c>
      <c r="CE18" s="118">
        <v>3953.2837192527527</v>
      </c>
      <c r="CF18" s="118">
        <v>3755.3057395091055</v>
      </c>
      <c r="CG18" s="118">
        <v>3913.5183262113551</v>
      </c>
      <c r="CH18" s="118">
        <v>3871.0074078674215</v>
      </c>
      <c r="CI18" s="118">
        <v>3848.8725341157292</v>
      </c>
      <c r="CJ18" s="118">
        <v>4224.3195661809023</v>
      </c>
      <c r="CK18" s="118">
        <v>4024.693835656748</v>
      </c>
      <c r="CL18" s="118">
        <v>3920.0545664481797</v>
      </c>
      <c r="CM18" s="118">
        <v>4057.0809511245957</v>
      </c>
      <c r="CN18" s="118">
        <v>4263.2523282996181</v>
      </c>
      <c r="CO18" s="118">
        <v>3836.3299202209269</v>
      </c>
      <c r="CP18" s="118">
        <v>4007.4255903450257</v>
      </c>
      <c r="CQ18" s="118">
        <v>4033.3394475897485</v>
      </c>
      <c r="CR18" s="118">
        <v>4246.0164723539547</v>
      </c>
      <c r="CS18" s="118">
        <v>3882.6157893772893</v>
      </c>
      <c r="CT18" s="118">
        <v>4339.320988100013</v>
      </c>
      <c r="CU18" s="118">
        <v>4269.9146160732516</v>
      </c>
      <c r="CV18" s="118">
        <v>4053.9294786957244</v>
      </c>
      <c r="CW18" s="118">
        <v>4062.3215557529802</v>
      </c>
      <c r="CX18" s="118">
        <v>4156.8828781504644</v>
      </c>
      <c r="CY18" s="118">
        <v>4203.747337903179</v>
      </c>
      <c r="CZ18" s="118">
        <v>4142.7117127361334</v>
      </c>
      <c r="DA18" s="118">
        <v>4162.4006043801764</v>
      </c>
      <c r="DB18" s="118">
        <v>3958.2199319754031</v>
      </c>
      <c r="DC18" s="118">
        <v>4133.2967261613248</v>
      </c>
      <c r="DD18" s="118">
        <v>4087.8973111388623</v>
      </c>
      <c r="DE18" s="118">
        <v>4151.007444395018</v>
      </c>
      <c r="DF18" s="118">
        <v>4166.6161710151755</v>
      </c>
      <c r="DG18" s="118">
        <v>4123.384130411544</v>
      </c>
      <c r="DH18" s="118">
        <v>4146.9443768669244</v>
      </c>
      <c r="DI18" s="118">
        <v>4241.458250879663</v>
      </c>
      <c r="DJ18" s="118">
        <v>4663.2560539008073</v>
      </c>
      <c r="DK18" s="118">
        <v>4726.7535747790616</v>
      </c>
      <c r="DL18" s="118">
        <v>4546.6241003993609</v>
      </c>
      <c r="DM18" s="118">
        <v>4236.3518282907698</v>
      </c>
      <c r="DN18" s="118">
        <v>4706.5012956204382</v>
      </c>
      <c r="DO18" s="118">
        <v>3996.4496989826107</v>
      </c>
      <c r="DP18" s="118">
        <v>4345.462682604194</v>
      </c>
      <c r="DQ18" s="118">
        <v>4346.2055734816577</v>
      </c>
      <c r="DR18" s="118">
        <v>5045.2659693508749</v>
      </c>
      <c r="DS18" s="118">
        <v>4160.41088252807</v>
      </c>
      <c r="DT18" s="118">
        <v>4381.1423334739511</v>
      </c>
      <c r="DU18" s="118">
        <v>4533.5824402707676</v>
      </c>
      <c r="DV18" s="118">
        <v>4206.0974048119597</v>
      </c>
      <c r="DW18" s="118">
        <v>4087.3356526925331</v>
      </c>
      <c r="DX18" s="118">
        <v>4376.8487825949296</v>
      </c>
      <c r="DY18" s="118">
        <v>4221.1910834903974</v>
      </c>
      <c r="DZ18" s="118">
        <v>4789.0643211724346</v>
      </c>
      <c r="EA18" s="118">
        <v>4350.5754158352702</v>
      </c>
      <c r="EB18" s="118">
        <v>4877.9811964022956</v>
      </c>
      <c r="EC18" s="118">
        <v>4671.6218314697417</v>
      </c>
      <c r="ED18" s="118">
        <v>4443.9473991659152</v>
      </c>
      <c r="EE18" s="118">
        <v>4947.1070863887608</v>
      </c>
      <c r="EF18" s="118">
        <v>4405.7225332797279</v>
      </c>
      <c r="EG18" s="118">
        <v>4799.3829908096814</v>
      </c>
      <c r="EH18" s="118">
        <v>4721.1127246655287</v>
      </c>
      <c r="EI18" s="118">
        <v>4792.22666905601</v>
      </c>
      <c r="EJ18" s="118">
        <v>5102.6755204936644</v>
      </c>
      <c r="EK18" s="118">
        <v>5372.4725839616176</v>
      </c>
      <c r="EL18" s="118">
        <v>5082.0695467959968</v>
      </c>
      <c r="EM18" s="118">
        <v>4344.594866026594</v>
      </c>
      <c r="EN18" s="118">
        <v>4745.4421056868032</v>
      </c>
      <c r="EO18" s="118">
        <v>4942.5766141029453</v>
      </c>
      <c r="EP18" s="118">
        <v>4678.6083591847628</v>
      </c>
      <c r="EQ18" s="118">
        <v>5257.9803652149676</v>
      </c>
      <c r="ER18" s="118">
        <v>5005.2183351423564</v>
      </c>
      <c r="ES18" s="118">
        <v>5424.5382132146469</v>
      </c>
      <c r="ET18" s="118">
        <v>5235.4528296871258</v>
      </c>
      <c r="EU18" s="118">
        <v>4944.2899584251809</v>
      </c>
      <c r="EV18" s="118">
        <v>4802.1446004881363</v>
      </c>
      <c r="EW18" s="118">
        <v>4811.161101250671</v>
      </c>
      <c r="EX18" s="118">
        <v>4744.874075461099</v>
      </c>
      <c r="EY18" s="118">
        <v>4784.8793177253119</v>
      </c>
      <c r="EZ18" s="118">
        <v>4810.2537867022338</v>
      </c>
      <c r="FA18" s="118">
        <v>4940.2796743470517</v>
      </c>
      <c r="FB18" s="118">
        <v>4642.8028960558959</v>
      </c>
      <c r="FC18" s="118">
        <v>4796.2895069164388</v>
      </c>
      <c r="FD18" s="118">
        <v>4508.7909482028526</v>
      </c>
      <c r="FE18" s="118">
        <v>4279.8678318042303</v>
      </c>
      <c r="FF18" s="118">
        <v>4207.9813354907901</v>
      </c>
      <c r="FG18" s="463">
        <v>4336.2940026075621</v>
      </c>
      <c r="FH18" s="463">
        <v>5045.3791853966195</v>
      </c>
      <c r="FI18" s="463">
        <v>4575.3655337683604</v>
      </c>
      <c r="FJ18" s="463">
        <v>5104.4828860084499</v>
      </c>
      <c r="FK18" s="474">
        <v>4906.5059580879333</v>
      </c>
      <c r="FL18" s="474">
        <v>4706.8427689652881</v>
      </c>
      <c r="FM18" s="474">
        <v>4810.5150553285503</v>
      </c>
      <c r="FN18" s="474">
        <v>4489.5624317949796</v>
      </c>
      <c r="FO18" s="474">
        <v>4783.4642441336109</v>
      </c>
      <c r="FP18" s="474">
        <v>13464.244133611001</v>
      </c>
      <c r="FQ18" s="474">
        <v>4567.5416674496</v>
      </c>
      <c r="FR18" s="474">
        <v>5184.4241756038891</v>
      </c>
      <c r="FS18" s="474">
        <v>4675.1726752715804</v>
      </c>
      <c r="FT18" s="474">
        <v>13798.196594299699</v>
      </c>
      <c r="FU18" s="474">
        <v>4683.7476471733598</v>
      </c>
      <c r="FV18" s="474">
        <v>4698.2267772897349</v>
      </c>
      <c r="FW18" s="474">
        <v>4889.5532587340904</v>
      </c>
      <c r="FX18" s="474">
        <v>14754.591270180201</v>
      </c>
      <c r="FY18" s="474">
        <v>4585.9397789517998</v>
      </c>
      <c r="FZ18" s="474">
        <v>4682.4368114063509</v>
      </c>
      <c r="GA18" s="474">
        <v>5618.7921974646397</v>
      </c>
      <c r="GB18" s="474">
        <v>4966.1937108237835</v>
      </c>
      <c r="GC18" s="474">
        <v>4811.8311641108594</v>
      </c>
      <c r="GD18" s="474">
        <v>4650.5236057474904</v>
      </c>
      <c r="GE18" s="474">
        <v>7198.2140266606502</v>
      </c>
      <c r="GF18" s="474">
        <v>5525.8825128770604</v>
      </c>
      <c r="GG18" s="474">
        <v>5813.5553066850443</v>
      </c>
      <c r="GH18" s="474">
        <v>4920.488450063056</v>
      </c>
      <c r="GI18" s="474">
        <v>4686.11069670297</v>
      </c>
      <c r="GJ18" s="474">
        <v>4568.8440383653797</v>
      </c>
      <c r="GK18" s="474">
        <v>4723.9824487879296</v>
      </c>
      <c r="GL18" s="474">
        <v>4420.6545367916378</v>
      </c>
      <c r="GM18" s="474">
        <v>4506.7096081588834</v>
      </c>
      <c r="GN18" s="474">
        <v>4437.9193377265701</v>
      </c>
      <c r="GO18" s="474">
        <v>4454.6084059250898</v>
      </c>
      <c r="GP18" s="474">
        <v>4864.5648632674502</v>
      </c>
      <c r="GQ18" s="474">
        <v>4382.7857949913496</v>
      </c>
      <c r="GR18" s="474">
        <v>5315.3413190936644</v>
      </c>
      <c r="GS18" s="474">
        <v>4852.8128565812312</v>
      </c>
      <c r="GT18" s="474">
        <v>4945.7394305261332</v>
      </c>
      <c r="GU18" s="474">
        <v>4910.111679428589</v>
      </c>
      <c r="GV18" s="474">
        <v>4646.1327257857229</v>
      </c>
      <c r="GW18" s="474">
        <v>4497.5925984202404</v>
      </c>
      <c r="GX18" s="474">
        <v>4686.534617481374</v>
      </c>
      <c r="GY18" s="474">
        <v>4920.6349206349205</v>
      </c>
      <c r="GZ18" s="474">
        <v>3882.3772642694698</v>
      </c>
      <c r="HA18" s="474">
        <v>4404.1323707484598</v>
      </c>
      <c r="HB18" s="474">
        <v>4394.0522423790999</v>
      </c>
      <c r="HC18" s="474">
        <v>4195.5840668357496</v>
      </c>
      <c r="HD18" s="474">
        <v>4088.1795656609825</v>
      </c>
      <c r="HE18" s="474">
        <v>4133.764864389901</v>
      </c>
      <c r="HF18" s="474">
        <v>4138.7477687766032</v>
      </c>
      <c r="HG18" s="474">
        <v>3748.5799744035894</v>
      </c>
      <c r="HH18" s="474">
        <v>4139.3258426966304</v>
      </c>
      <c r="HI18" s="474">
        <v>4613.0013831258602</v>
      </c>
      <c r="HJ18" s="474">
        <v>4172.8806162720093</v>
      </c>
      <c r="HK18" s="474">
        <v>4343.1716070318098</v>
      </c>
      <c r="HL18" s="474">
        <v>3746.1192422226445</v>
      </c>
      <c r="HM18" s="474">
        <v>4219.9647558826582</v>
      </c>
      <c r="HN18" s="474">
        <v>4470.2546329447496</v>
      </c>
      <c r="HO18" s="474">
        <v>4157.9254515255352</v>
      </c>
      <c r="HP18" s="474">
        <v>4701.5894525846252</v>
      </c>
      <c r="HQ18" s="474">
        <v>4135.6149048456746</v>
      </c>
      <c r="HR18" s="474">
        <v>4554.756285419523</v>
      </c>
      <c r="HS18" s="474">
        <v>4477.3209360655701</v>
      </c>
      <c r="HT18" s="474">
        <v>4112.7794368005398</v>
      </c>
      <c r="HU18" s="474">
        <v>4387.7663381599996</v>
      </c>
      <c r="HV18" s="474">
        <v>4610.1531617053197</v>
      </c>
      <c r="HW18" s="474">
        <v>4369.1046241617896</v>
      </c>
      <c r="HX18" s="474">
        <v>4408.6096894061602</v>
      </c>
      <c r="HY18" s="474">
        <v>4787.5867855837796</v>
      </c>
      <c r="HZ18" s="474">
        <v>4981.4062437965704</v>
      </c>
      <c r="IA18" s="474">
        <v>4731.5042556179142</v>
      </c>
      <c r="IB18" s="474">
        <v>4440.2209744870152</v>
      </c>
      <c r="IC18" s="474">
        <v>4134.9303849303851</v>
      </c>
      <c r="ID18" s="474">
        <v>5085.1861735747289</v>
      </c>
      <c r="IE18" s="474">
        <v>4198.8426836911704</v>
      </c>
      <c r="IF18" s="474">
        <v>4480.9779998078584</v>
      </c>
      <c r="IG18" s="474">
        <v>4415.8640984483682</v>
      </c>
      <c r="IH18" s="474">
        <v>4471.9449870227172</v>
      </c>
      <c r="II18" s="474">
        <v>4027.7577609315999</v>
      </c>
      <c r="IJ18" s="474">
        <v>4311.9894742612796</v>
      </c>
      <c r="IK18" s="474">
        <v>4507.1909222852601</v>
      </c>
      <c r="IL18" s="474">
        <v>4577.6021010465438</v>
      </c>
      <c r="IM18" s="474">
        <v>4336.3758597507367</v>
      </c>
      <c r="IN18" s="474">
        <v>4472.6052273453261</v>
      </c>
      <c r="IO18" s="474">
        <v>3252.4233379995244</v>
      </c>
      <c r="IP18" s="474">
        <v>2666.7801671075722</v>
      </c>
      <c r="IQ18" s="474">
        <v>5552.0693071822361</v>
      </c>
      <c r="IR18" s="474">
        <v>3823.86</v>
      </c>
      <c r="IS18" s="474">
        <f>IS6*1000000/886403</f>
        <v>4217.6188483116593</v>
      </c>
      <c r="IT18" s="474">
        <v>5071.3900000000003</v>
      </c>
      <c r="IU18" s="474">
        <v>4476.2510016302394</v>
      </c>
      <c r="IV18" s="474">
        <v>4982.8318539054353</v>
      </c>
      <c r="IW18" s="474">
        <v>4838.90151039997</v>
      </c>
      <c r="IX18" s="474">
        <v>5107.2961373390553</v>
      </c>
      <c r="IY18" s="474">
        <v>4684.2464584400068</v>
      </c>
      <c r="IZ18" s="474">
        <v>5357</v>
      </c>
      <c r="JA18" s="474">
        <v>5056.4069463362766</v>
      </c>
      <c r="JB18" s="474">
        <v>5179.1852068956332</v>
      </c>
      <c r="JC18" s="474">
        <v>5139.5872832687601</v>
      </c>
      <c r="JD18" s="474">
        <v>4723.1687702750596</v>
      </c>
      <c r="JE18" s="474">
        <v>5014.9176815210612</v>
      </c>
      <c r="JF18" s="474">
        <v>5005.125537416423</v>
      </c>
      <c r="JG18" s="474">
        <v>5008.0871040277725</v>
      </c>
      <c r="JH18" s="474">
        <f>JH6*1000000/Users!GN29</f>
        <v>6457.4070780722031</v>
      </c>
      <c r="JI18" s="474">
        <v>5269.9716640237084</v>
      </c>
      <c r="JJ18" s="474">
        <v>5105.0585181243796</v>
      </c>
      <c r="JK18" s="474">
        <v>4888.7970235634557</v>
      </c>
      <c r="JL18" s="474">
        <v>5136.0960616795164</v>
      </c>
      <c r="JM18" s="474">
        <v>5301</v>
      </c>
      <c r="JN18" s="474">
        <v>5115.7490964916478</v>
      </c>
      <c r="JO18" s="474">
        <v>5598</v>
      </c>
      <c r="JP18" s="474">
        <v>5073.4672736690027</v>
      </c>
      <c r="JQ18" s="474">
        <v>4947.2798439432381</v>
      </c>
      <c r="JR18" s="474">
        <v>5210.4009699489043</v>
      </c>
      <c r="JS18" s="474">
        <v>5649.3606730299207</v>
      </c>
      <c r="JT18" s="474">
        <v>5167.3450638629083</v>
      </c>
      <c r="JU18" s="474">
        <v>5318.9151599443676</v>
      </c>
      <c r="JV18" s="474">
        <v>5378.5402989457325</v>
      </c>
      <c r="JW18" s="474">
        <v>5807.53599919723</v>
      </c>
      <c r="JX18" s="474">
        <v>6119.0140218400011</v>
      </c>
      <c r="JY18" s="474">
        <v>6024.4622522142554</v>
      </c>
      <c r="JZ18" s="474">
        <v>5983.6269327013906</v>
      </c>
      <c r="KA18" s="474">
        <v>5429.0745148120213</v>
      </c>
      <c r="KB18" s="474">
        <v>5391</v>
      </c>
      <c r="KC18" s="474">
        <v>5445.0765975240438</v>
      </c>
      <c r="KD18" s="464">
        <v>4840.5418310673267</v>
      </c>
      <c r="KE18" s="574"/>
      <c r="KF18" s="532"/>
    </row>
    <row r="19" spans="1:294" ht="24" customHeight="1" x14ac:dyDescent="0.25">
      <c r="A19" s="246" t="s">
        <v>250</v>
      </c>
      <c r="B19" s="246" t="s">
        <v>251</v>
      </c>
      <c r="C19" s="133" t="s">
        <v>92</v>
      </c>
      <c r="D19" s="133" t="s">
        <v>92</v>
      </c>
      <c r="E19" s="133" t="s">
        <v>92</v>
      </c>
      <c r="F19" s="133" t="s">
        <v>92</v>
      </c>
      <c r="G19" s="133" t="s">
        <v>92</v>
      </c>
      <c r="H19" s="133" t="s">
        <v>92</v>
      </c>
      <c r="I19" s="133" t="s">
        <v>92</v>
      </c>
      <c r="J19" s="133" t="s">
        <v>92</v>
      </c>
      <c r="K19" s="133" t="s">
        <v>92</v>
      </c>
      <c r="L19" s="133" t="s">
        <v>92</v>
      </c>
      <c r="M19" s="133" t="s">
        <v>92</v>
      </c>
      <c r="N19" s="133" t="s">
        <v>92</v>
      </c>
      <c r="O19" s="133" t="s">
        <v>92</v>
      </c>
      <c r="P19" s="133" t="s">
        <v>92</v>
      </c>
      <c r="Q19" s="133" t="s">
        <v>92</v>
      </c>
      <c r="R19" s="133" t="s">
        <v>92</v>
      </c>
      <c r="S19" s="133" t="s">
        <v>92</v>
      </c>
      <c r="T19" s="133" t="s">
        <v>92</v>
      </c>
      <c r="U19" s="133" t="s">
        <v>92</v>
      </c>
      <c r="V19" s="133" t="s">
        <v>92</v>
      </c>
      <c r="W19" s="133" t="s">
        <v>92</v>
      </c>
      <c r="X19" s="133" t="s">
        <v>92</v>
      </c>
      <c r="Y19" s="133" t="s">
        <v>92</v>
      </c>
      <c r="Z19" s="133" t="s">
        <v>92</v>
      </c>
      <c r="AA19" s="133" t="s">
        <v>92</v>
      </c>
      <c r="AB19" s="133" t="s">
        <v>92</v>
      </c>
      <c r="AC19" s="133" t="s">
        <v>92</v>
      </c>
      <c r="AD19" s="133" t="s">
        <v>92</v>
      </c>
      <c r="AE19" s="133" t="s">
        <v>92</v>
      </c>
      <c r="AF19" s="118">
        <v>55933.051520737325</v>
      </c>
      <c r="AG19" s="118">
        <v>59470.718318452382</v>
      </c>
      <c r="AH19" s="118">
        <v>44994.177599451301</v>
      </c>
      <c r="AI19" s="118">
        <v>56403.900770202017</v>
      </c>
      <c r="AJ19" s="118">
        <v>50480.738593955313</v>
      </c>
      <c r="AK19" s="118">
        <v>50187.954121212126</v>
      </c>
      <c r="AL19" s="118">
        <v>50118.240599999997</v>
      </c>
      <c r="AM19" s="118">
        <v>58297.498818342152</v>
      </c>
      <c r="AN19" s="118">
        <v>81650.187628865984</v>
      </c>
      <c r="AO19" s="118">
        <v>89769.711387163567</v>
      </c>
      <c r="AP19" s="118">
        <v>99736.649798387109</v>
      </c>
      <c r="AQ19" s="118">
        <v>69649.246363636368</v>
      </c>
      <c r="AR19" s="118">
        <v>61849.910821690428</v>
      </c>
      <c r="AS19" s="193">
        <v>74127.222334217498</v>
      </c>
      <c r="AT19" s="193">
        <v>83119.089313501143</v>
      </c>
      <c r="AU19" s="193">
        <v>66338.302943999995</v>
      </c>
      <c r="AV19" s="193">
        <v>69642.868762057886</v>
      </c>
      <c r="AW19" s="193">
        <v>73486.647039848205</v>
      </c>
      <c r="AX19" s="193">
        <v>76610.816866197172</v>
      </c>
      <c r="AY19" s="193">
        <v>96918.321861198725</v>
      </c>
      <c r="AZ19" s="193">
        <v>96422.524850299393</v>
      </c>
      <c r="BA19" s="193">
        <v>91449.948666666678</v>
      </c>
      <c r="BB19" s="193">
        <v>101637.42186893203</v>
      </c>
      <c r="BC19" s="193">
        <v>105863.96287709495</v>
      </c>
      <c r="BD19" s="118">
        <v>151479.0359139785</v>
      </c>
      <c r="BE19" s="118">
        <v>86014.003928999125</v>
      </c>
      <c r="BF19" s="118">
        <v>103011.29765624998</v>
      </c>
      <c r="BG19" s="118">
        <v>89396.782055674514</v>
      </c>
      <c r="BH19" s="118">
        <v>89688.525700934581</v>
      </c>
      <c r="BI19" s="118">
        <v>83088.37411764705</v>
      </c>
      <c r="BJ19" s="118">
        <v>108255.49549425287</v>
      </c>
      <c r="BK19" s="118">
        <v>97977.734724637674</v>
      </c>
      <c r="BL19" s="118">
        <v>88764.11688235293</v>
      </c>
      <c r="BM19" s="118">
        <v>103412.97124260355</v>
      </c>
      <c r="BN19" s="118">
        <v>106087.27777142856</v>
      </c>
      <c r="BO19" s="118">
        <v>118868.65021333333</v>
      </c>
      <c r="BP19" s="118">
        <v>112904.31114864865</v>
      </c>
      <c r="BQ19" s="118">
        <v>119212.22674023769</v>
      </c>
      <c r="BR19" s="118">
        <v>101615.66559769658</v>
      </c>
      <c r="BS19" s="118">
        <v>120520.85879518071</v>
      </c>
      <c r="BT19" s="118">
        <v>144679.55479591835</v>
      </c>
      <c r="BU19" s="118">
        <v>118771.51579365077</v>
      </c>
      <c r="BV19" s="118">
        <v>116467.51037974683</v>
      </c>
      <c r="BW19" s="118">
        <v>131378.40965292841</v>
      </c>
      <c r="BX19" s="118">
        <v>127524.8706857143</v>
      </c>
      <c r="BY19" s="118">
        <v>109150.9101048218</v>
      </c>
      <c r="BZ19" s="118">
        <v>126478.85480331264</v>
      </c>
      <c r="CA19" s="118">
        <v>90490.71894117647</v>
      </c>
      <c r="CB19" s="118">
        <v>136780.01601941747</v>
      </c>
      <c r="CC19" s="118">
        <v>129324.04024193547</v>
      </c>
      <c r="CD19" s="118">
        <v>155794.73924670435</v>
      </c>
      <c r="CE19" s="118">
        <v>124969.36890688952</v>
      </c>
      <c r="CF19" s="118">
        <v>180989.29407563023</v>
      </c>
      <c r="CG19" s="118">
        <v>142863.52823045268</v>
      </c>
      <c r="CH19" s="118">
        <v>145814.67475763016</v>
      </c>
      <c r="CI19" s="118">
        <v>155892.9246477946</v>
      </c>
      <c r="CJ19" s="118">
        <v>144913.84121297603</v>
      </c>
      <c r="CK19" s="118">
        <v>159735.59438413361</v>
      </c>
      <c r="CL19" s="118">
        <v>182753.87735516374</v>
      </c>
      <c r="CM19" s="118">
        <v>158871.01100315456</v>
      </c>
      <c r="CN19" s="118">
        <v>176836.98146699267</v>
      </c>
      <c r="CO19" s="118">
        <v>188460.67109589043</v>
      </c>
      <c r="CP19" s="118">
        <v>176308.88320000001</v>
      </c>
      <c r="CQ19" s="118">
        <v>180270.88896933559</v>
      </c>
      <c r="CR19" s="118">
        <v>185929.08588114753</v>
      </c>
      <c r="CS19" s="118">
        <v>166492.76702020204</v>
      </c>
      <c r="CT19" s="118">
        <v>173881.08183529411</v>
      </c>
      <c r="CU19" s="118">
        <v>176137.50147440794</v>
      </c>
      <c r="CV19" s="118">
        <v>166603.52927510289</v>
      </c>
      <c r="CW19" s="118">
        <v>229902.63220338983</v>
      </c>
      <c r="CX19" s="118">
        <v>201645.68521739129</v>
      </c>
      <c r="CY19" s="118">
        <v>179444.13204633203</v>
      </c>
      <c r="CZ19" s="118">
        <v>200438.06803225807</v>
      </c>
      <c r="DA19" s="118">
        <v>183292.32780089154</v>
      </c>
      <c r="DB19" s="118">
        <v>154438.16022767074</v>
      </c>
      <c r="DC19" s="118">
        <v>204448.9875490196</v>
      </c>
      <c r="DD19" s="118">
        <v>178544.25727602903</v>
      </c>
      <c r="DE19" s="118">
        <v>217571.40638888889</v>
      </c>
      <c r="DF19" s="118">
        <v>237772.72950113381</v>
      </c>
      <c r="DG19" s="118">
        <v>231401.52826697892</v>
      </c>
      <c r="DH19" s="118">
        <v>228966.97987692311</v>
      </c>
      <c r="DI19" s="118">
        <v>252514.97539534885</v>
      </c>
      <c r="DJ19" s="118">
        <v>226518.82953316954</v>
      </c>
      <c r="DK19" s="118">
        <v>281352.34433891991</v>
      </c>
      <c r="DL19" s="118">
        <v>256085.01597525473</v>
      </c>
      <c r="DM19" s="118">
        <v>214339.95745059286</v>
      </c>
      <c r="DN19" s="118">
        <v>308745.46977049182</v>
      </c>
      <c r="DO19" s="118">
        <v>220872.16337719298</v>
      </c>
      <c r="DP19" s="118">
        <v>199367.39872727272</v>
      </c>
      <c r="DQ19" s="118">
        <f>DQ11*1000000/1366</f>
        <v>230968.04612737923</v>
      </c>
      <c r="DR19" s="118">
        <v>209641.11635416665</v>
      </c>
      <c r="DS19" s="118">
        <v>253514.32358649792</v>
      </c>
      <c r="DT19" s="118">
        <v>303779.57438799075</v>
      </c>
      <c r="DU19" s="118">
        <v>244875.49514135439</v>
      </c>
      <c r="DV19" s="118">
        <v>231931.68730458224</v>
      </c>
      <c r="DW19" s="118">
        <v>287095.1498275862</v>
      </c>
      <c r="DX19" s="118">
        <v>254526.28976109211</v>
      </c>
      <c r="DY19" s="118">
        <v>255639.88714884696</v>
      </c>
      <c r="DZ19" s="118">
        <v>108149.72158227848</v>
      </c>
      <c r="EA19" s="118">
        <v>192539.65017241379</v>
      </c>
      <c r="EB19" s="118">
        <v>280535.70071207429</v>
      </c>
      <c r="EC19" s="118">
        <v>167361.69147465439</v>
      </c>
      <c r="ED19" s="118">
        <v>222859.98512025559</v>
      </c>
      <c r="EE19" s="118">
        <v>286634.5824313726</v>
      </c>
      <c r="EF19" s="118">
        <v>243162.57186486488</v>
      </c>
      <c r="EG19" s="118">
        <v>18384.880527281828</v>
      </c>
      <c r="EH19" s="118">
        <v>41287.784694771835</v>
      </c>
      <c r="EI19" s="118">
        <v>173504.13223140495</v>
      </c>
      <c r="EJ19" s="118">
        <v>264122.00391428568</v>
      </c>
      <c r="EK19" s="118">
        <v>288954.24836601305</v>
      </c>
      <c r="EL19" s="118">
        <v>226671.45231562253</v>
      </c>
      <c r="EM19" s="118">
        <v>278993.05555555556</v>
      </c>
      <c r="EN19" s="118">
        <v>44544.068299999999</v>
      </c>
      <c r="EO19" s="118">
        <v>44585.27</v>
      </c>
      <c r="EP19" s="118">
        <v>57194.460041175378</v>
      </c>
      <c r="EQ19" s="118">
        <f>EQ11*1000000/348</f>
        <v>278448.27586206899</v>
      </c>
      <c r="ER19" s="118">
        <v>237000</v>
      </c>
      <c r="ES19" s="118">
        <v>273846.15384615387</v>
      </c>
      <c r="ET19" s="118">
        <v>263585.09566968784</v>
      </c>
      <c r="EU19" s="118">
        <v>79240.609249384448</v>
      </c>
      <c r="EV19" s="118">
        <v>269159.66386554623</v>
      </c>
      <c r="EW19" s="118">
        <v>333407.64331210189</v>
      </c>
      <c r="EX19" s="118">
        <v>287030.93</v>
      </c>
      <c r="EY19" s="118">
        <v>296972.03471552563</v>
      </c>
      <c r="EZ19" s="118">
        <v>243038.79310344829</v>
      </c>
      <c r="FA19" s="118">
        <v>245682.92</v>
      </c>
      <c r="FB19" s="118">
        <v>331820.73</v>
      </c>
      <c r="FC19" s="118">
        <v>269666.93744922825</v>
      </c>
      <c r="FD19" s="118">
        <v>331789.4736842105</v>
      </c>
      <c r="FE19" s="118">
        <v>290803</v>
      </c>
      <c r="FF19" s="118">
        <v>29755.561658884923</v>
      </c>
      <c r="FG19" s="118">
        <v>74341.710860041509</v>
      </c>
      <c r="FH19" s="118">
        <v>159708</v>
      </c>
      <c r="FI19" s="118">
        <v>212014.74</v>
      </c>
      <c r="FJ19" s="118">
        <v>241037.234042553</v>
      </c>
      <c r="FK19" s="464">
        <v>196783.41672623303</v>
      </c>
      <c r="FL19" s="464">
        <v>154627.68615692153</v>
      </c>
      <c r="FM19" s="464">
        <v>336135.45816733065</v>
      </c>
      <c r="FN19" s="464">
        <v>344542.37288135593</v>
      </c>
      <c r="FO19" s="464">
        <v>282246.37681159418</v>
      </c>
      <c r="FP19" s="464">
        <v>342989.80747451866</v>
      </c>
      <c r="FQ19" s="464">
        <v>299644.54976303317</v>
      </c>
      <c r="FR19" s="464">
        <v>349261.53846153844</v>
      </c>
      <c r="FS19" s="464">
        <v>463266.12903225806</v>
      </c>
      <c r="FT19" s="464">
        <v>436469.864698647</v>
      </c>
      <c r="FU19" s="464">
        <v>402041.66666666669</v>
      </c>
      <c r="FV19" s="464">
        <v>407824.26778242679</v>
      </c>
      <c r="FW19" s="464">
        <v>447557.60368663596</v>
      </c>
      <c r="FX19" s="464">
        <v>418218.3908045977</v>
      </c>
      <c r="FY19" s="464">
        <v>352671.00977198698</v>
      </c>
      <c r="FZ19" s="464">
        <v>391317.82945736434</v>
      </c>
      <c r="GA19" s="464">
        <v>443321.0332103321</v>
      </c>
      <c r="GB19" s="464">
        <v>393983.25358851673</v>
      </c>
      <c r="GC19" s="464">
        <v>366550.04301691992</v>
      </c>
      <c r="GD19" s="464">
        <v>294985.75498575502</v>
      </c>
      <c r="GE19" s="464">
        <v>484065.57377049199</v>
      </c>
      <c r="GF19" s="464">
        <v>533850.93167701899</v>
      </c>
      <c r="GG19" s="464">
        <v>432597.137014315</v>
      </c>
      <c r="GH19" s="464">
        <v>396794.5823927765</v>
      </c>
      <c r="GI19" s="464">
        <v>420856.26911315002</v>
      </c>
      <c r="GJ19" s="464">
        <v>370242.21453287202</v>
      </c>
      <c r="GK19" s="464">
        <f>GK11*1000000/1059</f>
        <v>396978.28139754484</v>
      </c>
      <c r="GL19" s="464">
        <v>376295.08196721313</v>
      </c>
      <c r="GM19" s="464">
        <v>217284.21052631579</v>
      </c>
      <c r="GN19" s="464">
        <v>515043.47826086957</v>
      </c>
      <c r="GO19" s="464">
        <f>GO11*1000000/1010</f>
        <v>333108.91089108912</v>
      </c>
      <c r="GP19" s="464">
        <v>435702.47933884303</v>
      </c>
      <c r="GQ19" s="464">
        <v>370684.93150684901</v>
      </c>
      <c r="GR19" s="464">
        <v>620365.85365853657</v>
      </c>
      <c r="GS19" s="464">
        <v>409602.27272727271</v>
      </c>
      <c r="GT19" s="464">
        <v>391436.9501466275</v>
      </c>
      <c r="GU19" s="464">
        <v>557211.5384615385</v>
      </c>
      <c r="GV19" s="464">
        <v>440560</v>
      </c>
      <c r="GW19" s="464">
        <v>504036.51115618699</v>
      </c>
      <c r="GX19" s="464">
        <v>448516.06805293006</v>
      </c>
      <c r="GY19" s="464">
        <v>597772.51184834121</v>
      </c>
      <c r="GZ19" s="464">
        <v>374852.22</v>
      </c>
      <c r="HA19" s="464">
        <v>295945.37815126003</v>
      </c>
      <c r="HB19" s="464">
        <v>376969.42446043203</v>
      </c>
      <c r="HC19" s="464">
        <v>462004.77326968999</v>
      </c>
      <c r="HD19" s="464">
        <v>493299.23273657291</v>
      </c>
      <c r="HE19" s="464">
        <v>474545.45454545453</v>
      </c>
      <c r="HF19" s="464">
        <v>476368.42105263157</v>
      </c>
      <c r="HG19" s="464">
        <v>385575.91623036651</v>
      </c>
      <c r="HH19" s="464">
        <v>361002.57069408701</v>
      </c>
      <c r="HI19" s="464">
        <v>320000</v>
      </c>
      <c r="HJ19" s="464">
        <v>361638.46838824579</v>
      </c>
      <c r="HK19" s="474">
        <v>427884.83863478061</v>
      </c>
      <c r="HL19" s="474">
        <v>159233.66834170854</v>
      </c>
      <c r="HM19" s="474">
        <v>93164.983164983161</v>
      </c>
      <c r="HN19" s="474">
        <v>444974.74747474701</v>
      </c>
      <c r="HO19" s="474">
        <v>164852.44676877101</v>
      </c>
      <c r="HP19" s="474">
        <v>266113.82113821141</v>
      </c>
      <c r="HQ19" s="474">
        <v>250645.16129032258</v>
      </c>
      <c r="HR19" s="474">
        <v>292890.48473967682</v>
      </c>
      <c r="HS19" s="474">
        <v>330047.91238877497</v>
      </c>
      <c r="HT19" s="474">
        <v>435150.68493150698</v>
      </c>
      <c r="HU19" s="474">
        <v>470594.05940594099</v>
      </c>
      <c r="HV19" s="474">
        <v>382328.04232804198</v>
      </c>
      <c r="HW19" s="474">
        <v>426328.871892925</v>
      </c>
      <c r="HX19" s="474">
        <v>407804.87804878002</v>
      </c>
      <c r="HY19" s="474">
        <v>491903.409090909</v>
      </c>
      <c r="HZ19" s="474">
        <v>394654.65465465502</v>
      </c>
      <c r="IA19" s="474">
        <v>432704.83711747278</v>
      </c>
      <c r="IB19" s="474">
        <v>276927.08333333331</v>
      </c>
      <c r="IC19" s="474">
        <v>440252.70758122741</v>
      </c>
      <c r="ID19" s="474">
        <v>701348.97360703815</v>
      </c>
      <c r="IE19" s="474">
        <v>896653.64583333302</v>
      </c>
      <c r="IF19" s="474">
        <v>756842.10526315786</v>
      </c>
      <c r="IG19" s="474">
        <v>449571.78841309826</v>
      </c>
      <c r="IH19" s="474">
        <v>450051.99306759099</v>
      </c>
      <c r="II19" s="474">
        <v>650539.56834532379</v>
      </c>
      <c r="IJ19" s="474">
        <v>649421.82410423458</v>
      </c>
      <c r="IK19" s="474">
        <v>485522.78820375301</v>
      </c>
      <c r="IL19" s="474">
        <v>832653.06122448982</v>
      </c>
      <c r="IM19" s="474">
        <v>381821.493624772</v>
      </c>
      <c r="IN19" s="474">
        <v>482335.76642335765</v>
      </c>
      <c r="IO19" s="474">
        <v>471130.65326633165</v>
      </c>
      <c r="IP19" s="474">
        <v>533746.03174603172</v>
      </c>
      <c r="IQ19" s="474">
        <v>428802.22841225629</v>
      </c>
      <c r="IR19" s="474">
        <v>475354.4776119403</v>
      </c>
      <c r="IS19" s="474">
        <v>545670.17933074501</v>
      </c>
      <c r="IT19" s="474">
        <v>507118.64406779659</v>
      </c>
      <c r="IU19" s="474">
        <v>403375.79617834394</v>
      </c>
      <c r="IV19" s="474">
        <v>435310.73446327681</v>
      </c>
      <c r="IW19" s="474">
        <v>445096.49122807011</v>
      </c>
      <c r="IX19" s="474">
        <v>411285.31073446327</v>
      </c>
      <c r="IY19" s="474">
        <v>364856.63082437275</v>
      </c>
      <c r="IZ19" s="474">
        <v>405746.42126789369</v>
      </c>
      <c r="JA19" s="474">
        <v>404428.23803967331</v>
      </c>
      <c r="JB19" s="474">
        <v>456873.31536388141</v>
      </c>
      <c r="JC19" s="474">
        <v>407348.06629834254</v>
      </c>
      <c r="JD19" s="474">
        <v>573986.01398601395</v>
      </c>
      <c r="JE19" s="474">
        <v>463953.71263259405</v>
      </c>
      <c r="JF19" s="474">
        <v>434428.1524926686</v>
      </c>
      <c r="JG19" s="474">
        <v>466553.52480417752</v>
      </c>
      <c r="JH19" s="474">
        <v>438575.34246575343</v>
      </c>
      <c r="JI19" s="474">
        <v>447116.62075298431</v>
      </c>
      <c r="JJ19" s="474">
        <v>435467.87148594367</v>
      </c>
      <c r="JK19" s="474">
        <v>407686.83274021355</v>
      </c>
      <c r="JL19" s="474">
        <v>438018.57585139317</v>
      </c>
      <c r="JM19" s="474">
        <v>350158</v>
      </c>
      <c r="JN19" s="474">
        <v>395426.82926829264</v>
      </c>
      <c r="JO19" s="474">
        <v>343912.36306729267</v>
      </c>
      <c r="JP19" s="474">
        <v>338656.03644646925</v>
      </c>
      <c r="JQ19" s="474">
        <v>404314</v>
      </c>
      <c r="JR19" s="474">
        <v>330175.43859649118</v>
      </c>
      <c r="JS19" s="474">
        <v>421039.60396039602</v>
      </c>
      <c r="JT19" s="474">
        <v>414794.1176470588</v>
      </c>
      <c r="JU19" s="474">
        <v>522717.39130434784</v>
      </c>
      <c r="JV19" s="474">
        <v>452850.37097060092</v>
      </c>
      <c r="JW19" s="474">
        <v>443857.14285714284</v>
      </c>
      <c r="JX19" s="474">
        <v>446397.51552795031</v>
      </c>
      <c r="JY19" s="474">
        <v>512599.46949602122</v>
      </c>
      <c r="JZ19" s="474">
        <v>467618.04262703814</v>
      </c>
      <c r="KA19" s="474">
        <v>430653.95095367846</v>
      </c>
      <c r="KB19" s="474">
        <v>680052</v>
      </c>
      <c r="KC19" s="474">
        <v>117122.38805970151</v>
      </c>
      <c r="KD19" s="464">
        <v>652189.54248366016</v>
      </c>
      <c r="KE19" s="610"/>
      <c r="KF19" s="532"/>
      <c r="KG19" s="532"/>
      <c r="KH19" s="532"/>
    </row>
    <row r="20" spans="1:294" ht="12.75" customHeight="1" x14ac:dyDescent="0.25">
      <c r="A20" s="109" t="s">
        <v>204</v>
      </c>
      <c r="B20" s="109" t="s">
        <v>119</v>
      </c>
      <c r="C20" s="192" t="s">
        <v>92</v>
      </c>
      <c r="D20" s="217">
        <v>2.9999999947102771E-2</v>
      </c>
      <c r="E20" s="217">
        <v>2.9999999947102771E-2</v>
      </c>
      <c r="F20" s="217">
        <v>2.9311325233636429E-2</v>
      </c>
      <c r="G20" s="217">
        <v>2.9540883047037329E-2</v>
      </c>
      <c r="H20" s="217">
        <v>2.9807314066288341E-2</v>
      </c>
      <c r="I20" s="217">
        <v>2.7780029135574993E-2</v>
      </c>
      <c r="J20" s="217">
        <v>2.6947530601144236E-2</v>
      </c>
      <c r="K20" s="217">
        <v>2.8612190011577679E-2</v>
      </c>
      <c r="L20" s="217">
        <v>2.9040382564305803E-2</v>
      </c>
      <c r="M20" s="217">
        <v>2.916087229648506E-2</v>
      </c>
      <c r="N20" s="217">
        <v>2.8872239890930348E-2</v>
      </c>
      <c r="O20" s="217">
        <v>2.8668162231205007E-2</v>
      </c>
      <c r="P20" s="217">
        <v>2.8180839233531856E-2</v>
      </c>
      <c r="Q20" s="217">
        <v>2.8318953085071524E-2</v>
      </c>
      <c r="R20" s="217">
        <v>2.857884390852548E-2</v>
      </c>
      <c r="S20" s="217">
        <v>2.7949394954950909E-2</v>
      </c>
      <c r="T20" s="217">
        <v>2.9553984526411382E-2</v>
      </c>
      <c r="U20" s="217">
        <v>2.4396701455195586E-2</v>
      </c>
      <c r="V20" s="217">
        <v>2.5355653713293326E-2</v>
      </c>
      <c r="W20" s="217">
        <v>2.4239319005313398E-2</v>
      </c>
      <c r="X20" s="217">
        <v>2.5306977486533884E-2</v>
      </c>
      <c r="Y20" s="217">
        <v>2.4516833020735283E-2</v>
      </c>
      <c r="Z20" s="217">
        <v>2.4975890211000655E-2</v>
      </c>
      <c r="AA20" s="217">
        <v>2.5110952518105415E-2</v>
      </c>
      <c r="AB20" s="217">
        <v>2.4431140060086152E-2</v>
      </c>
      <c r="AC20" s="217">
        <v>2.4704565087978456E-2</v>
      </c>
      <c r="AD20" s="217">
        <v>2.5355749550881556E-2</v>
      </c>
      <c r="AE20" s="217">
        <v>2.5285800550803275E-2</v>
      </c>
      <c r="AF20" s="217">
        <v>2.4057905560415791E-2</v>
      </c>
      <c r="AG20" s="217">
        <v>2.4385731357945081E-2</v>
      </c>
      <c r="AH20" s="217">
        <v>2.493853711012942E-2</v>
      </c>
      <c r="AI20" s="217">
        <v>2.5250209358233234E-2</v>
      </c>
      <c r="AJ20" s="217">
        <v>2.3726468445666806E-2</v>
      </c>
      <c r="AK20" s="217">
        <v>2.4956609135464203E-2</v>
      </c>
      <c r="AL20" s="217">
        <v>2.5705082199339261E-2</v>
      </c>
      <c r="AM20" s="217">
        <v>2.4806068799049383E-2</v>
      </c>
      <c r="AN20" s="217">
        <v>2.4969649433661312E-2</v>
      </c>
      <c r="AO20" s="217">
        <v>2.4950375068038193E-2</v>
      </c>
      <c r="AP20" s="217">
        <v>2.4491768494180756E-2</v>
      </c>
      <c r="AQ20" s="217">
        <v>2.4484421947805111E-2</v>
      </c>
      <c r="AR20" s="217">
        <v>2.4717116355306015E-2</v>
      </c>
      <c r="AS20" s="217">
        <v>2.4388629660978572E-2</v>
      </c>
      <c r="AT20" s="217">
        <v>2.4831107428270317E-2</v>
      </c>
      <c r="AU20" s="217">
        <v>2.2515500690828364E-2</v>
      </c>
      <c r="AV20" s="217">
        <v>2.5106604896498241E-2</v>
      </c>
      <c r="AW20" s="217">
        <v>2.4128521249288326E-2</v>
      </c>
      <c r="AX20" s="217">
        <v>2.4330878891787328E-2</v>
      </c>
      <c r="AY20" s="217">
        <v>2.467877055746159E-2</v>
      </c>
      <c r="AZ20" s="217">
        <v>2.4654529068463563E-2</v>
      </c>
      <c r="BA20" s="217">
        <v>2.4509168747146856E-2</v>
      </c>
      <c r="BB20" s="217">
        <v>2.4608868905195643E-2</v>
      </c>
      <c r="BC20" s="217">
        <v>2.4838317327199769E-2</v>
      </c>
      <c r="BD20" s="284">
        <v>2.5109974784567189E-2</v>
      </c>
      <c r="BE20" s="284">
        <v>2.4457506213696769E-2</v>
      </c>
      <c r="BF20" s="284">
        <v>2.3164569640043233E-2</v>
      </c>
      <c r="BG20" s="284">
        <v>2.3558269221775417E-2</v>
      </c>
      <c r="BH20" s="284">
        <v>2.3165292717253507E-2</v>
      </c>
      <c r="BI20" s="284">
        <v>2.3198172586926014E-2</v>
      </c>
      <c r="BJ20" s="284">
        <v>2.2938023363917513E-2</v>
      </c>
      <c r="BK20" s="284">
        <v>2.2217229387309721E-2</v>
      </c>
      <c r="BL20" s="284">
        <v>2.2471080580477556E-2</v>
      </c>
      <c r="BM20" s="284">
        <v>2.2855767658387875E-2</v>
      </c>
      <c r="BN20" s="284">
        <v>2.2241722020367567E-2</v>
      </c>
      <c r="BO20" s="284">
        <v>2.2974576954575141E-2</v>
      </c>
      <c r="BP20" s="284">
        <v>2.258761940811517E-2</v>
      </c>
      <c r="BQ20" s="284">
        <v>2.2681833368179687E-2</v>
      </c>
      <c r="BR20" s="284">
        <v>2.2829054891775453E-2</v>
      </c>
      <c r="BS20" s="284">
        <v>2.3395546175464091E-2</v>
      </c>
      <c r="BT20" s="284">
        <v>2.5259523542150473E-2</v>
      </c>
      <c r="BU20" s="284">
        <v>2.1032842315739583E-2</v>
      </c>
      <c r="BV20" s="284">
        <v>2.2596652883247997E-2</v>
      </c>
      <c r="BW20" s="284">
        <v>2.2303922073762458E-2</v>
      </c>
      <c r="BX20" s="284">
        <v>2.1800736209114407E-2</v>
      </c>
      <c r="BY20" s="284">
        <v>2.2449864563928425E-2</v>
      </c>
      <c r="BZ20" s="284">
        <v>2.2142062066052459E-2</v>
      </c>
      <c r="CA20" s="284">
        <v>2.2007331504085608E-2</v>
      </c>
      <c r="CB20" s="284">
        <v>2.2080614648844886E-2</v>
      </c>
      <c r="CC20" s="284">
        <v>2.1828730311743181E-2</v>
      </c>
      <c r="CD20" s="284">
        <v>2.1547050176674735E-2</v>
      </c>
      <c r="CE20" s="284">
        <v>2.2284443313175986E-2</v>
      </c>
      <c r="CF20" s="284">
        <v>2.2292828700606126E-2</v>
      </c>
      <c r="CG20" s="284">
        <v>2.177967735518575E-2</v>
      </c>
      <c r="CH20" s="284">
        <v>2.1565643240738681E-2</v>
      </c>
      <c r="CI20" s="284">
        <v>2.1861580352492735E-2</v>
      </c>
      <c r="CJ20" s="284">
        <v>2.2056753164736039E-2</v>
      </c>
      <c r="CK20" s="284">
        <v>2.1639358044554653E-2</v>
      </c>
      <c r="CL20" s="284">
        <v>2.1562200150057078E-2</v>
      </c>
      <c r="CM20" s="284">
        <v>2.1761320813181734E-2</v>
      </c>
      <c r="CN20" s="284">
        <v>2.221930308601669E-2</v>
      </c>
      <c r="CO20" s="284">
        <v>2.1759697491467989E-2</v>
      </c>
      <c r="CP20" s="284">
        <v>2.1731841311938754E-2</v>
      </c>
      <c r="CQ20" s="284">
        <v>2.1911353416303573E-2</v>
      </c>
      <c r="CR20" s="284">
        <v>2.2149091167071734E-2</v>
      </c>
      <c r="CS20" s="284">
        <v>2.1471289110114734E-2</v>
      </c>
      <c r="CT20" s="284">
        <v>2.1244002147747243E-2</v>
      </c>
      <c r="CU20" s="284">
        <v>2.1616251616227065E-2</v>
      </c>
      <c r="CV20" s="284">
        <v>2.1784463870672354E-2</v>
      </c>
      <c r="CW20" s="284">
        <v>2.241762342900578E-2</v>
      </c>
      <c r="CX20" s="284">
        <v>1.8907786063439416E-2</v>
      </c>
      <c r="CY20" s="284">
        <v>1.9047790675624374E-2</v>
      </c>
      <c r="CZ20" s="284">
        <v>2.004685339416833E-2</v>
      </c>
      <c r="DA20" s="284">
        <v>1.9587934088553641E-2</v>
      </c>
      <c r="DB20" s="284">
        <v>1.8793757253631693E-2</v>
      </c>
      <c r="DC20" s="284">
        <v>1.9565798620554437E-2</v>
      </c>
      <c r="DD20" s="284">
        <v>1.9336636123327821E-2</v>
      </c>
      <c r="DE20" s="284">
        <v>1.9728362035693277E-2</v>
      </c>
      <c r="DF20" s="284">
        <v>1.9600673577638516E-2</v>
      </c>
      <c r="DG20" s="284">
        <v>1.9770473251633541E-2</v>
      </c>
      <c r="DH20" s="284">
        <v>1.9700520716615617E-2</v>
      </c>
      <c r="DI20" s="284">
        <v>1.9689008029760872E-2</v>
      </c>
      <c r="DJ20" s="284">
        <v>2.018876195288773E-2</v>
      </c>
      <c r="DK20" s="284">
        <v>2.0276753558834841E-2</v>
      </c>
      <c r="DL20" s="284">
        <v>2.0067069785235665E-2</v>
      </c>
      <c r="DM20" s="284">
        <v>1.9794948011811211E-2</v>
      </c>
      <c r="DN20" s="284">
        <v>1.8405445839395095E-2</v>
      </c>
      <c r="DO20" s="284">
        <v>1.905154013235396E-2</v>
      </c>
      <c r="DP20" s="284">
        <v>1.9230314953230274E-2</v>
      </c>
      <c r="DQ20" s="284">
        <v>1.8882208882051058E-2</v>
      </c>
      <c r="DR20" s="284">
        <v>2.2229909557417091E-2</v>
      </c>
      <c r="DS20" s="284">
        <v>2.0776494246650304E-2</v>
      </c>
      <c r="DT20" s="284">
        <v>2.024270232336535E-2</v>
      </c>
      <c r="DU20" s="284">
        <v>2.115352121180562E-2</v>
      </c>
      <c r="DV20" s="284">
        <v>2.1177041739871335E-2</v>
      </c>
      <c r="DW20" s="284">
        <v>2.1473696361209337E-2</v>
      </c>
      <c r="DX20" s="284">
        <v>2.013937705333815E-2</v>
      </c>
      <c r="DY20" s="284">
        <v>2.092722077204047E-2</v>
      </c>
      <c r="DZ20" s="284">
        <v>2.1480167622944017E-2</v>
      </c>
      <c r="EA20" s="284">
        <v>2.0959380430373643E-2</v>
      </c>
      <c r="EB20" s="284">
        <v>2.1259016731535695E-2</v>
      </c>
      <c r="EC20" s="284">
        <v>2.1240673201672181E-2</v>
      </c>
      <c r="ED20" s="284">
        <v>2.0530693126010968E-2</v>
      </c>
      <c r="EE20" s="284">
        <v>2.0038312325848507E-2</v>
      </c>
      <c r="EF20" s="284">
        <v>2.073134308744487E-2</v>
      </c>
      <c r="EG20" s="284">
        <v>2.1054766753486411E-2</v>
      </c>
      <c r="EH20" s="284">
        <v>2.0611094588412572E-2</v>
      </c>
      <c r="EI20" s="284">
        <v>2.1148412830314108E-2</v>
      </c>
      <c r="EJ20" s="284">
        <v>1.8130573968169753E-2</v>
      </c>
      <c r="EK20" s="284">
        <v>1.7911113604672398E-2</v>
      </c>
      <c r="EL20" s="284">
        <v>1.9028491629687793E-2</v>
      </c>
      <c r="EM20" s="284">
        <v>2.1035598705501615E-2</v>
      </c>
      <c r="EN20" s="284">
        <v>1.9463997964549232E-2</v>
      </c>
      <c r="EO20" s="284">
        <v>1.8942130187013403E-2</v>
      </c>
      <c r="EP20" s="284">
        <v>1.9699999999999999E-2</v>
      </c>
      <c r="EQ20" s="284">
        <v>1.9E-2</v>
      </c>
      <c r="ER20" s="284">
        <v>1.8766420618040788E-2</v>
      </c>
      <c r="ES20" s="284">
        <v>1.9860553560109864E-2</v>
      </c>
      <c r="ET20" s="284">
        <v>1.9243218542541986E-2</v>
      </c>
      <c r="EU20" s="284">
        <v>1.9625213382469434E-2</v>
      </c>
      <c r="EV20" s="284">
        <v>1.8913514414264289E-2</v>
      </c>
      <c r="EW20" s="284">
        <v>2.0247083047357582E-2</v>
      </c>
      <c r="EX20" s="284">
        <v>2.0836621941594319E-2</v>
      </c>
      <c r="EY20" s="284">
        <v>2.001211186963224E-2</v>
      </c>
      <c r="EZ20" s="284">
        <v>1.8080297793140122E-2</v>
      </c>
      <c r="FA20" s="284">
        <v>1.7354186347573564E-2</v>
      </c>
      <c r="FB20" s="284">
        <v>1.817520901490367E-2</v>
      </c>
      <c r="FC20" s="284">
        <v>1.7860176175107378E-2</v>
      </c>
      <c r="FD20" s="284">
        <v>1.9422217213268717E-2</v>
      </c>
      <c r="FE20" s="284">
        <v>1.9398832151114945E-2</v>
      </c>
      <c r="FF20" s="284">
        <v>2.0612564274536106E-2</v>
      </c>
      <c r="FG20" s="284">
        <v>1.9771546690648449E-2</v>
      </c>
      <c r="FH20" s="284">
        <v>1.8090043700667368E-2</v>
      </c>
      <c r="FI20" s="284">
        <v>1.9322645716105698E-2</v>
      </c>
      <c r="FJ20" s="284">
        <v>1.9666456891126501E-2</v>
      </c>
      <c r="FK20" s="465">
        <v>1.9038367055250301E-2</v>
      </c>
      <c r="FL20" s="465">
        <v>1.9126941600784601E-2</v>
      </c>
      <c r="FM20" s="465">
        <v>1.7790091502314899E-2</v>
      </c>
      <c r="FN20" s="465">
        <v>1.9641666993374399E-2</v>
      </c>
      <c r="FO20" s="465">
        <v>1.9642795927462209E-2</v>
      </c>
      <c r="FP20" s="465">
        <v>1.9023493161529199E-2</v>
      </c>
      <c r="FQ20" s="465">
        <v>2.0445943722231401E-2</v>
      </c>
      <c r="FR20" s="465">
        <v>1.8398582245851457E-2</v>
      </c>
      <c r="FS20" s="465">
        <v>1.8758153802757301E-2</v>
      </c>
      <c r="FT20" s="465">
        <v>1.91149765841537E-2</v>
      </c>
      <c r="FU20" s="465">
        <v>1.9262082106357201E-2</v>
      </c>
      <c r="FV20" s="465">
        <v>1.8905817174515234E-2</v>
      </c>
      <c r="FW20" s="465">
        <v>1.8203417071381199E-2</v>
      </c>
      <c r="FX20" s="465">
        <v>1.8792117268369501E-2</v>
      </c>
      <c r="FY20" s="465">
        <v>1.8941267934129601E-2</v>
      </c>
      <c r="FZ20" s="465">
        <v>1.9673751853682649E-2</v>
      </c>
      <c r="GA20" s="465">
        <v>1.9730817260996254E-2</v>
      </c>
      <c r="GB20" s="465">
        <v>1.9476541540801501E-2</v>
      </c>
      <c r="GC20" s="465">
        <v>1.91116223688725E-2</v>
      </c>
      <c r="GD20" s="465">
        <v>1.7430986758435001E-2</v>
      </c>
      <c r="GE20" s="465">
        <v>1.2047383388942399E-2</v>
      </c>
      <c r="GF20" s="465">
        <v>1.6838422217970099E-2</v>
      </c>
      <c r="GG20" s="465">
        <v>1.500361198066201E-2</v>
      </c>
      <c r="GH20" s="465">
        <v>1.8347190098143402E-2</v>
      </c>
      <c r="GI20" s="465">
        <v>1.8210181146732E-2</v>
      </c>
      <c r="GJ20" s="465">
        <v>1.9467383013298801E-2</v>
      </c>
      <c r="GK20" s="465">
        <f>GK16/GK6</f>
        <v>1.8662220227024951E-2</v>
      </c>
      <c r="GL20" s="465">
        <v>1.9939373526439881E-2</v>
      </c>
      <c r="GM20" s="465">
        <v>2.0349826447968421E-2</v>
      </c>
      <c r="GN20" s="465">
        <v>1.9798646419071302E-2</v>
      </c>
      <c r="GO20" s="465">
        <v>2.0028161081385502E-2</v>
      </c>
      <c r="GP20" s="465">
        <v>1.9262112905615601E-2</v>
      </c>
      <c r="GQ20" s="465">
        <v>2.10155332202062E-2</v>
      </c>
      <c r="GR20" s="465">
        <v>2.0038012489818083E-2</v>
      </c>
      <c r="GS20" s="465">
        <v>2.0075282308657464E-2</v>
      </c>
      <c r="GT20" s="465">
        <v>1.8328284711615576E-2</v>
      </c>
      <c r="GU20" s="465">
        <v>1.8799889049835112E-2</v>
      </c>
      <c r="GV20" s="465">
        <v>2.0431898909250935E-2</v>
      </c>
      <c r="GW20" s="465">
        <v>2.0291071928351501E-2</v>
      </c>
      <c r="GX20" s="465">
        <v>1.9818189651458356E-2</v>
      </c>
      <c r="GY20" s="465">
        <v>2.0101867572156196E-2</v>
      </c>
      <c r="GZ20" s="465">
        <v>2.5069637883008356E-2</v>
      </c>
      <c r="HA20" s="465">
        <v>2.26916785577559E-2</v>
      </c>
      <c r="HB20" s="465">
        <v>2.24710938918821E-2</v>
      </c>
      <c r="HC20" s="465">
        <v>2.2650499591082E-2</v>
      </c>
      <c r="HD20" s="465">
        <v>2.210417483689258E-2</v>
      </c>
      <c r="HE20" s="465">
        <v>2.2283629149395971E-2</v>
      </c>
      <c r="HF20" s="465">
        <v>2.2346236329814334E-2</v>
      </c>
      <c r="HG20" s="465">
        <v>2.5049869571888907E-2</v>
      </c>
      <c r="HH20" s="465">
        <v>2.2100802073482501E-2</v>
      </c>
      <c r="HI20" s="465">
        <v>2.26073398896618E-2</v>
      </c>
      <c r="HJ20" s="465">
        <v>2.3166725398142567E-2</v>
      </c>
      <c r="HK20" s="465">
        <v>2.190857625880871E-2</v>
      </c>
      <c r="HL20" s="465">
        <v>2.5412262156448203E-2</v>
      </c>
      <c r="HM20" s="465">
        <v>2.2037407446397865E-2</v>
      </c>
      <c r="HN20" s="465">
        <v>2.14006535528929E-2</v>
      </c>
      <c r="HO20" s="465">
        <v>2.2756444860306375E-2</v>
      </c>
      <c r="HP20" s="465">
        <v>2.0686342210346174E-2</v>
      </c>
      <c r="HQ20" s="465">
        <v>2.316318638824439E-2</v>
      </c>
      <c r="HR20" s="465">
        <v>2.1254149989140214E-2</v>
      </c>
      <c r="HS20" s="465">
        <v>2.1587378003413701E-2</v>
      </c>
      <c r="HT20" s="465">
        <v>2.22237301937366E-2</v>
      </c>
      <c r="HU20" s="465">
        <v>2.1394064872325699E-2</v>
      </c>
      <c r="HV20" s="465">
        <v>1.9884442805335301E-2</v>
      </c>
      <c r="HW20" s="465">
        <v>2.11313359392474E-2</v>
      </c>
      <c r="HX20" s="465">
        <v>2.2169211195928799E-2</v>
      </c>
      <c r="HY20" s="465">
        <v>1.98445229681979E-2</v>
      </c>
      <c r="HZ20" s="465">
        <v>2.2316091495975101E-2</v>
      </c>
      <c r="IA20" s="465">
        <v>2.1434862525848204E-2</v>
      </c>
      <c r="IB20" s="465">
        <v>2.1691119318577763E-2</v>
      </c>
      <c r="IC20" s="465">
        <v>2.2990131927987833E-2</v>
      </c>
      <c r="ID20" s="465">
        <v>1.9168623118353819E-2</v>
      </c>
      <c r="IE20" s="465">
        <v>2.33276634151422E-2</v>
      </c>
      <c r="IF20" s="465">
        <v>2.1611191509889053E-2</v>
      </c>
      <c r="IG20" s="465">
        <v>2.1597552479326328E-2</v>
      </c>
      <c r="IH20" s="465">
        <v>2.1061449171303776E-2</v>
      </c>
      <c r="II20" s="465">
        <v>2.8728948615238836E-2</v>
      </c>
      <c r="IJ20" s="465">
        <v>2.3244400820915501E-2</v>
      </c>
      <c r="IK20" s="465">
        <v>2.1165105386416899E-2</v>
      </c>
      <c r="IL20" s="465">
        <v>2.0109530294688649E-2</v>
      </c>
      <c r="IM20" s="465">
        <v>2.1078679824692199E-2</v>
      </c>
      <c r="IN20" s="465">
        <v>2.0780338903455563E-2</v>
      </c>
      <c r="IO20" s="465">
        <v>2.7489036868604839E-2</v>
      </c>
      <c r="IP20" s="465">
        <v>3.486716102735353E-2</v>
      </c>
      <c r="IQ20" s="465">
        <v>2.0614546868922598E-2</v>
      </c>
      <c r="IR20" s="465">
        <v>2.5795395612076933E-2</v>
      </c>
      <c r="IS20" s="465">
        <v>2.276842913353181E-2</v>
      </c>
      <c r="IT20" s="465">
        <v>2.0202020202020204E-2</v>
      </c>
      <c r="IU20" s="465">
        <v>2.148148148148148E-2</v>
      </c>
      <c r="IV20" s="465">
        <v>2.1591547138992397E-2</v>
      </c>
      <c r="IW20" s="465">
        <v>2.1122771307595559E-2</v>
      </c>
      <c r="IX20" s="465">
        <v>2.0229182582123757E-2</v>
      </c>
      <c r="IY20" s="465">
        <v>2.2803182121819397E-2</v>
      </c>
      <c r="IZ20" s="465">
        <v>1.9599999999999999E-2</v>
      </c>
      <c r="JA20" s="465">
        <v>2.0790508640028536E-2</v>
      </c>
      <c r="JB20" s="465">
        <v>1.9523613540487705E-2</v>
      </c>
      <c r="JC20" s="465">
        <v>2.1305033548076668E-2</v>
      </c>
      <c r="JD20" s="465">
        <v>2.2682673438762554E-2</v>
      </c>
      <c r="JE20" s="465">
        <v>2.1111081064027332E-2</v>
      </c>
      <c r="JF20" s="465">
        <v>2.4179989606578425E-2</v>
      </c>
      <c r="JG20" s="465">
        <v>2.247604043586714E-2</v>
      </c>
      <c r="JH20" s="465">
        <v>2.0537435574615414E-2</v>
      </c>
      <c r="JI20" s="465">
        <v>2.2124112075769534E-2</v>
      </c>
      <c r="JJ20" s="465">
        <v>2.1314755866182679E-2</v>
      </c>
      <c r="JK20" s="465">
        <v>2.2098201702463498E-2</v>
      </c>
      <c r="JL20" s="465">
        <v>2.2237999847858608E-2</v>
      </c>
      <c r="JM20" s="465">
        <v>2.2499999999999999E-2</v>
      </c>
      <c r="JN20" s="465">
        <v>2.2307234549009607E-2</v>
      </c>
      <c r="JO20" s="465">
        <v>2.1899999999999999E-2</v>
      </c>
      <c r="JP20" s="465">
        <v>2.2218043092794581E-2</v>
      </c>
      <c r="JQ20" s="465">
        <v>2.242094683400768E-2</v>
      </c>
      <c r="JR20" s="465">
        <v>2.2172543609603669E-2</v>
      </c>
      <c r="JS20" s="465">
        <v>2.1176309857230687E-2</v>
      </c>
      <c r="JT20" s="465">
        <v>2.2223868434698864E-2</v>
      </c>
      <c r="JU20" s="465">
        <v>2.2592369845461917E-2</v>
      </c>
      <c r="JV20" s="465">
        <v>2.1963687355797058E-2</v>
      </c>
      <c r="JW20" s="465">
        <v>2.1166306695464366E-2</v>
      </c>
      <c r="JX20" s="465">
        <v>2.2624340383097189E-2</v>
      </c>
      <c r="JY20" s="465">
        <v>2.1702604312517502E-2</v>
      </c>
      <c r="JZ20" s="465">
        <v>2.1837870772980311E-2</v>
      </c>
      <c r="KA20" s="465">
        <v>2.2057484100395208E-2</v>
      </c>
      <c r="KB20" s="465">
        <v>2.1446016078152032E-2</v>
      </c>
      <c r="KC20" s="465">
        <v>2.2735734897142323E-2</v>
      </c>
      <c r="KD20" s="465">
        <v>2.6582212761538861E-2</v>
      </c>
      <c r="KE20" s="599"/>
      <c r="KF20" s="547"/>
    </row>
    <row r="21" spans="1:294" s="5" customFormat="1" ht="12.75" customHeight="1" x14ac:dyDescent="0.25">
      <c r="A21" s="6"/>
      <c r="B21" s="6"/>
      <c r="C21" s="6"/>
      <c r="D21" s="6"/>
      <c r="E21" s="6"/>
      <c r="F21" s="6"/>
      <c r="G21" s="6"/>
      <c r="H21" s="6"/>
      <c r="I21" s="6"/>
      <c r="J21" s="6"/>
      <c r="K21" s="6"/>
      <c r="L21" s="6"/>
      <c r="M21" s="6"/>
      <c r="N21" s="6"/>
      <c r="O21" s="6"/>
      <c r="P21" s="6"/>
      <c r="Q21" s="9"/>
      <c r="R21" s="9"/>
      <c r="S21" s="9"/>
      <c r="T21" s="9"/>
      <c r="U21" s="9"/>
      <c r="V21" s="9"/>
      <c r="W21" s="9"/>
      <c r="X21" s="9"/>
      <c r="Y21" s="9"/>
      <c r="Z21" s="9"/>
      <c r="AA21" s="9"/>
      <c r="AB21" s="9"/>
      <c r="AC21" s="9"/>
      <c r="AD21" s="41"/>
      <c r="AE21" s="41"/>
      <c r="AF21" s="41"/>
      <c r="KE21" s="613"/>
    </row>
    <row r="22" spans="1:294" s="5" customFormat="1" ht="24.9" customHeight="1" x14ac:dyDescent="0.25">
      <c r="A22" s="657" t="s">
        <v>846</v>
      </c>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58"/>
      <c r="AY22" s="658"/>
      <c r="AZ22" s="658"/>
      <c r="BA22" s="658"/>
      <c r="BB22" s="658"/>
      <c r="BC22" s="658"/>
      <c r="BD22" s="658"/>
      <c r="BE22" s="658"/>
      <c r="BF22" s="658"/>
      <c r="BG22" s="658"/>
      <c r="BH22" s="658"/>
      <c r="BI22" s="658"/>
      <c r="BJ22" s="658"/>
      <c r="BK22" s="658"/>
      <c r="BL22" s="658"/>
      <c r="BM22" s="658"/>
      <c r="BN22" s="658"/>
      <c r="BO22" s="658"/>
      <c r="BP22" s="658"/>
      <c r="BQ22" s="658"/>
      <c r="BR22" s="658"/>
      <c r="BS22" s="658"/>
      <c r="BT22" s="658"/>
      <c r="BU22" s="658"/>
      <c r="BV22" s="658"/>
      <c r="BW22" s="658"/>
      <c r="BX22" s="658"/>
      <c r="BY22" s="658"/>
      <c r="BZ22" s="658"/>
      <c r="CA22" s="658"/>
      <c r="CB22" s="658"/>
      <c r="CC22" s="658"/>
      <c r="CD22" s="658"/>
      <c r="CE22" s="658"/>
      <c r="CF22" s="658"/>
      <c r="CG22" s="658"/>
      <c r="CH22" s="658"/>
      <c r="CI22" s="658"/>
      <c r="CJ22" s="658"/>
      <c r="CK22" s="658"/>
      <c r="CL22" s="658"/>
      <c r="CM22" s="658"/>
      <c r="CN22" s="658"/>
      <c r="CO22" s="658"/>
      <c r="CP22" s="658"/>
      <c r="CQ22" s="658"/>
      <c r="CR22" s="658"/>
      <c r="CS22" s="658"/>
      <c r="CT22" s="658"/>
      <c r="CU22" s="658"/>
      <c r="CV22" s="658"/>
      <c r="CW22" s="658"/>
      <c r="CX22" s="658"/>
      <c r="CY22" s="658"/>
      <c r="CZ22" s="658"/>
      <c r="DA22" s="658"/>
      <c r="DB22" s="658"/>
      <c r="DC22" s="658"/>
      <c r="DD22" s="658"/>
      <c r="DE22" s="658"/>
      <c r="DF22" s="658"/>
      <c r="DG22" s="658"/>
      <c r="DH22" s="658"/>
      <c r="DI22" s="658"/>
      <c r="DJ22" s="658"/>
      <c r="DK22" s="658"/>
      <c r="DL22" s="658"/>
      <c r="DM22" s="658"/>
      <c r="DN22" s="658"/>
      <c r="DO22" s="658"/>
      <c r="DP22" s="658"/>
      <c r="DQ22" s="658"/>
      <c r="DR22" s="658"/>
      <c r="DS22" s="658"/>
      <c r="DT22" s="658"/>
      <c r="DU22" s="658"/>
      <c r="DV22" s="658"/>
      <c r="DW22" s="658"/>
      <c r="DX22" s="658"/>
      <c r="DY22" s="658"/>
      <c r="DZ22" s="658"/>
      <c r="EA22" s="658"/>
      <c r="EB22" s="658"/>
      <c r="EC22" s="658"/>
      <c r="ED22" s="658"/>
      <c r="EE22" s="658"/>
      <c r="EF22" s="658"/>
      <c r="EG22" s="658"/>
      <c r="EH22" s="658"/>
      <c r="EI22" s="658"/>
      <c r="EJ22" s="658"/>
      <c r="EK22" s="658"/>
      <c r="EL22" s="658"/>
      <c r="EM22" s="658"/>
      <c r="EN22" s="658"/>
      <c r="EO22" s="658"/>
      <c r="EP22" s="658"/>
      <c r="EQ22" s="658"/>
      <c r="ER22" s="658"/>
      <c r="ES22" s="658"/>
      <c r="ET22" s="658"/>
      <c r="EU22" s="658"/>
      <c r="EV22" s="658"/>
      <c r="EW22" s="658"/>
      <c r="EX22" s="658"/>
      <c r="EY22" s="658"/>
      <c r="EZ22" s="658"/>
      <c r="FA22" s="658"/>
      <c r="FB22" s="658"/>
      <c r="FC22" s="658"/>
      <c r="FD22" s="658"/>
      <c r="FE22" s="658"/>
      <c r="FF22" s="658"/>
      <c r="FG22" s="658"/>
      <c r="FH22" s="658"/>
      <c r="FI22" s="658"/>
      <c r="FJ22" s="658"/>
      <c r="FK22" s="658"/>
      <c r="FL22" s="658"/>
      <c r="FM22" s="658"/>
      <c r="FN22" s="658"/>
      <c r="FO22" s="658"/>
      <c r="FP22" s="658"/>
      <c r="FQ22" s="658"/>
      <c r="FR22" s="658"/>
      <c r="FS22" s="658"/>
      <c r="FT22" s="658"/>
      <c r="FU22" s="658"/>
      <c r="FV22" s="658"/>
      <c r="FW22" s="658"/>
      <c r="FX22" s="658"/>
      <c r="FY22" s="658"/>
      <c r="FZ22" s="658"/>
      <c r="GA22" s="658"/>
      <c r="GB22" s="658"/>
      <c r="GC22" s="658"/>
      <c r="GD22" s="658"/>
      <c r="GE22" s="658"/>
      <c r="GF22" s="658"/>
      <c r="GG22" s="658"/>
      <c r="GH22" s="658"/>
      <c r="GI22" s="658"/>
      <c r="GJ22" s="658"/>
      <c r="GK22" s="658"/>
      <c r="GL22" s="658"/>
      <c r="GM22" s="658"/>
      <c r="GN22" s="658"/>
      <c r="GO22" s="658"/>
      <c r="GP22" s="658"/>
      <c r="GQ22" s="658"/>
      <c r="GR22" s="658"/>
      <c r="GS22" s="658"/>
      <c r="GT22" s="658"/>
      <c r="GU22" s="658"/>
      <c r="GV22" s="658"/>
      <c r="GW22" s="658"/>
      <c r="GX22" s="658"/>
      <c r="GY22" s="658"/>
      <c r="GZ22" s="658"/>
      <c r="HA22" s="658"/>
      <c r="HB22" s="658"/>
      <c r="HC22" s="658"/>
      <c r="HD22" s="658"/>
      <c r="HE22" s="658"/>
      <c r="HF22" s="658"/>
      <c r="HG22" s="658"/>
      <c r="HH22" s="658"/>
      <c r="HI22" s="658"/>
      <c r="HJ22" s="658"/>
      <c r="HK22" s="658"/>
      <c r="HL22" s="658"/>
      <c r="HM22" s="658"/>
      <c r="HN22" s="658"/>
      <c r="HO22" s="658"/>
      <c r="HP22" s="658"/>
      <c r="HQ22" s="658"/>
      <c r="HR22" s="658"/>
      <c r="HS22" s="658"/>
      <c r="HT22" s="658"/>
      <c r="HU22" s="658"/>
      <c r="HV22" s="658"/>
      <c r="HW22" s="658"/>
      <c r="HX22" s="658"/>
      <c r="HY22" s="658"/>
      <c r="HZ22" s="658"/>
      <c r="IA22" s="658"/>
      <c r="IB22" s="658"/>
      <c r="IC22" s="658"/>
      <c r="ID22" s="658"/>
      <c r="IE22" s="658"/>
      <c r="IF22" s="658"/>
      <c r="IG22" s="658"/>
      <c r="IH22" s="658"/>
      <c r="II22" s="658"/>
      <c r="IJ22" s="658"/>
      <c r="IK22" s="658"/>
      <c r="IL22" s="658"/>
      <c r="IM22" s="658"/>
      <c r="IN22" s="658"/>
      <c r="IO22" s="658"/>
      <c r="IP22" s="658"/>
      <c r="IQ22" s="658"/>
      <c r="IR22" s="658"/>
      <c r="IS22" s="658"/>
      <c r="IT22" s="658"/>
      <c r="IU22" s="658"/>
      <c r="IV22" s="658"/>
      <c r="IW22" s="658"/>
      <c r="IX22" s="658"/>
      <c r="IY22" s="658"/>
      <c r="IZ22" s="658"/>
      <c r="JA22" s="658"/>
      <c r="JB22" s="658"/>
      <c r="JC22" s="658"/>
      <c r="JD22" s="658"/>
      <c r="JE22" s="658"/>
      <c r="JF22" s="658"/>
      <c r="JG22" s="658"/>
      <c r="JH22" s="658"/>
      <c r="JI22" s="658"/>
      <c r="JJ22" s="658"/>
      <c r="JK22" s="658"/>
      <c r="JL22" s="658"/>
      <c r="JM22" s="658"/>
      <c r="JN22" s="658"/>
      <c r="JO22" s="658"/>
      <c r="JP22" s="658"/>
      <c r="JQ22" s="658"/>
      <c r="JR22" s="658"/>
      <c r="JS22" s="658"/>
      <c r="JT22" s="658"/>
      <c r="JU22" s="658"/>
      <c r="JV22" s="658"/>
      <c r="JW22" s="658"/>
      <c r="JX22" s="658"/>
      <c r="JY22" s="658"/>
      <c r="JZ22" s="658"/>
      <c r="KA22" s="658"/>
      <c r="KB22" s="658"/>
      <c r="KC22" s="658"/>
      <c r="KD22" s="658"/>
      <c r="KE22" s="121"/>
    </row>
    <row r="23" spans="1:294" s="5" customFormat="1" ht="24.9" hidden="1" customHeight="1" x14ac:dyDescent="0.25">
      <c r="A23" s="657"/>
      <c r="B23" s="658"/>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658"/>
      <c r="AM23" s="658"/>
      <c r="AN23" s="658"/>
      <c r="AO23" s="658"/>
      <c r="AP23" s="658"/>
      <c r="AQ23" s="658"/>
      <c r="AR23" s="658"/>
      <c r="AS23" s="658"/>
      <c r="AT23" s="658"/>
      <c r="AU23" s="658"/>
      <c r="AV23" s="658"/>
      <c r="AW23" s="658"/>
      <c r="AX23" s="658"/>
      <c r="AY23" s="658"/>
      <c r="AZ23" s="658"/>
      <c r="BA23" s="658"/>
      <c r="BB23" s="658"/>
      <c r="BC23" s="658"/>
      <c r="BD23" s="658"/>
      <c r="BE23" s="658"/>
      <c r="BF23" s="658"/>
      <c r="BG23" s="658"/>
      <c r="BH23" s="658"/>
      <c r="BI23" s="658"/>
      <c r="BJ23" s="658"/>
      <c r="BK23" s="658"/>
      <c r="BL23" s="658"/>
      <c r="BM23" s="658"/>
      <c r="BN23" s="658"/>
      <c r="BO23" s="658"/>
      <c r="BP23" s="658"/>
      <c r="BQ23" s="658"/>
      <c r="BR23" s="658"/>
      <c r="BS23" s="658"/>
      <c r="BT23" s="658"/>
      <c r="BU23" s="658"/>
      <c r="BV23" s="658"/>
      <c r="BW23" s="658"/>
      <c r="BX23" s="658"/>
      <c r="BY23" s="658"/>
      <c r="BZ23" s="658"/>
      <c r="CA23" s="658"/>
      <c r="CB23" s="658"/>
      <c r="CC23" s="658"/>
      <c r="CD23" s="658"/>
      <c r="CE23" s="658"/>
      <c r="CF23" s="658"/>
      <c r="CG23" s="658"/>
      <c r="CH23" s="658"/>
      <c r="CI23" s="658"/>
      <c r="CJ23" s="658"/>
      <c r="CK23" s="658"/>
      <c r="CL23" s="658"/>
      <c r="CM23" s="658"/>
      <c r="CN23" s="658"/>
      <c r="CO23" s="658"/>
      <c r="CP23" s="658"/>
      <c r="CQ23" s="658"/>
      <c r="CR23" s="658"/>
      <c r="CS23" s="658"/>
      <c r="CT23" s="658"/>
      <c r="CU23" s="658"/>
      <c r="CV23" s="658"/>
      <c r="CW23" s="658"/>
      <c r="CX23" s="658"/>
      <c r="CY23" s="658"/>
      <c r="CZ23" s="658"/>
      <c r="DA23" s="658"/>
      <c r="DB23" s="658"/>
      <c r="DC23" s="658"/>
      <c r="DD23" s="658"/>
      <c r="DE23" s="658"/>
      <c r="DF23" s="658"/>
      <c r="DG23" s="658"/>
      <c r="DH23" s="658"/>
      <c r="DI23" s="658"/>
      <c r="DJ23" s="658"/>
      <c r="DK23" s="658"/>
      <c r="DL23" s="658"/>
      <c r="DM23" s="658"/>
      <c r="DN23" s="658"/>
      <c r="DO23" s="658"/>
      <c r="DP23" s="658"/>
      <c r="DQ23" s="658"/>
      <c r="DR23" s="658"/>
      <c r="DS23" s="658"/>
      <c r="DT23" s="658"/>
      <c r="DU23" s="658"/>
      <c r="DV23" s="658"/>
      <c r="DW23" s="658"/>
      <c r="DX23" s="658"/>
      <c r="DY23" s="658"/>
      <c r="DZ23" s="658"/>
      <c r="EA23" s="658"/>
      <c r="EB23" s="658"/>
      <c r="EC23" s="658"/>
      <c r="ED23" s="658"/>
      <c r="EE23" s="658"/>
      <c r="EF23" s="658"/>
      <c r="EG23" s="658"/>
      <c r="EH23" s="658"/>
      <c r="EI23" s="658"/>
      <c r="EJ23" s="658"/>
      <c r="EK23" s="658"/>
      <c r="EL23" s="658"/>
      <c r="EM23" s="658"/>
      <c r="EN23" s="658"/>
      <c r="EO23" s="658"/>
      <c r="EP23" s="658"/>
      <c r="EQ23" s="658"/>
      <c r="ER23" s="658"/>
      <c r="ES23" s="658"/>
      <c r="ET23" s="658"/>
      <c r="EU23" s="658"/>
      <c r="EV23" s="658"/>
      <c r="EW23" s="658"/>
      <c r="EX23" s="658"/>
      <c r="EY23" s="658"/>
      <c r="EZ23" s="658"/>
      <c r="FA23" s="658"/>
      <c r="FB23" s="658"/>
      <c r="FC23" s="658"/>
      <c r="FD23" s="658"/>
      <c r="FE23" s="658"/>
      <c r="FF23" s="658"/>
      <c r="FG23" s="658"/>
      <c r="FH23" s="658"/>
      <c r="FI23" s="658"/>
      <c r="FJ23" s="658"/>
      <c r="FK23" s="658"/>
      <c r="FL23" s="658"/>
      <c r="FM23" s="658"/>
      <c r="FN23" s="658"/>
      <c r="FO23" s="658"/>
      <c r="FP23" s="658"/>
      <c r="FQ23" s="658"/>
      <c r="FR23" s="658"/>
      <c r="FS23" s="658"/>
      <c r="FT23" s="658"/>
      <c r="FU23" s="658"/>
      <c r="FV23" s="658"/>
      <c r="FW23" s="658"/>
      <c r="FX23" s="658"/>
      <c r="FY23" s="658"/>
      <c r="FZ23" s="658"/>
      <c r="GA23" s="658"/>
      <c r="GB23" s="658"/>
      <c r="GC23" s="658"/>
      <c r="GD23" s="658"/>
      <c r="GE23" s="658"/>
      <c r="GF23" s="658"/>
      <c r="GG23" s="658"/>
      <c r="GH23" s="658"/>
      <c r="GI23" s="658"/>
      <c r="GJ23" s="658"/>
      <c r="GK23" s="658"/>
      <c r="GL23" s="658"/>
      <c r="GM23" s="658"/>
      <c r="GN23" s="658"/>
      <c r="GO23" s="658"/>
      <c r="GP23" s="658"/>
      <c r="GQ23" s="658"/>
      <c r="GR23" s="658"/>
      <c r="GS23" s="658"/>
      <c r="GT23" s="658"/>
      <c r="GU23" s="658"/>
      <c r="GV23" s="658"/>
      <c r="GW23" s="658"/>
      <c r="GX23" s="658"/>
      <c r="GY23" s="658"/>
      <c r="GZ23" s="658"/>
      <c r="HA23" s="658"/>
      <c r="HB23" s="658"/>
      <c r="HC23" s="658"/>
      <c r="HD23" s="658"/>
      <c r="HE23" s="658"/>
      <c r="HF23" s="658"/>
      <c r="HG23" s="658"/>
      <c r="HH23" s="658"/>
      <c r="HI23" s="658"/>
      <c r="HJ23" s="658"/>
      <c r="HK23" s="658"/>
      <c r="HL23" s="658"/>
      <c r="HM23" s="658"/>
      <c r="HN23" s="658"/>
      <c r="HO23" s="658"/>
      <c r="HP23" s="658"/>
      <c r="HQ23" s="658"/>
      <c r="HR23" s="658"/>
      <c r="HS23" s="658"/>
      <c r="HT23" s="658"/>
      <c r="HU23" s="658"/>
      <c r="HV23" s="658"/>
      <c r="HW23" s="658"/>
      <c r="HX23" s="658"/>
      <c r="HY23" s="658"/>
      <c r="HZ23" s="658"/>
      <c r="IA23" s="658"/>
      <c r="IB23" s="658"/>
      <c r="IC23" s="658"/>
      <c r="ID23" s="658"/>
      <c r="IE23" s="658"/>
      <c r="IF23" s="658"/>
      <c r="IG23" s="658"/>
      <c r="IH23" s="658"/>
      <c r="II23" s="658"/>
      <c r="IJ23" s="658"/>
      <c r="IK23" s="658"/>
      <c r="IL23" s="658"/>
      <c r="IM23" s="658"/>
      <c r="IN23" s="658"/>
      <c r="IO23" s="658"/>
      <c r="IP23" s="658"/>
      <c r="IQ23" s="658"/>
      <c r="IR23" s="658"/>
      <c r="IS23" s="658"/>
      <c r="IT23" s="658"/>
      <c r="IU23" s="658"/>
      <c r="IV23" s="658"/>
      <c r="IW23" s="658"/>
      <c r="IX23" s="658"/>
      <c r="IY23" s="658"/>
      <c r="IZ23" s="658"/>
      <c r="JA23" s="658"/>
      <c r="JB23" s="658"/>
      <c r="JC23" s="658"/>
      <c r="JD23" s="658"/>
      <c r="JE23" s="658"/>
      <c r="JF23" s="658"/>
      <c r="JG23" s="658"/>
      <c r="JH23" s="658"/>
      <c r="JI23" s="658"/>
      <c r="JJ23" s="658"/>
      <c r="JK23" s="658"/>
      <c r="JL23" s="658"/>
      <c r="JM23" s="658"/>
      <c r="JN23" s="658"/>
      <c r="JO23" s="658"/>
      <c r="JP23" s="658"/>
      <c r="JQ23" s="658"/>
      <c r="JR23" s="658"/>
      <c r="JS23" s="658"/>
      <c r="JT23" s="658"/>
      <c r="JU23" s="658"/>
      <c r="JV23" s="658"/>
      <c r="JW23" s="658"/>
      <c r="JX23" s="658"/>
      <c r="JY23" s="658"/>
      <c r="JZ23" s="658"/>
      <c r="KA23" s="658"/>
      <c r="KB23" s="658"/>
      <c r="KC23" s="658"/>
      <c r="KD23" s="658"/>
      <c r="KE23" s="121"/>
    </row>
    <row r="24" spans="1:294" s="5" customFormat="1" ht="12.75" customHeight="1" x14ac:dyDescent="0.25">
      <c r="AA24" s="77"/>
      <c r="AB24" s="77"/>
      <c r="AC24" s="77"/>
      <c r="AD24" s="24"/>
      <c r="AE24" s="24"/>
      <c r="AF24" s="24"/>
    </row>
    <row r="25" spans="1:294" s="5" customFormat="1" ht="12.75" customHeight="1" x14ac:dyDescent="0.25">
      <c r="AD25" s="24"/>
      <c r="AE25" s="24"/>
      <c r="AF25" s="24"/>
    </row>
    <row r="26" spans="1:294" s="5" customFormat="1" x14ac:dyDescent="0.25">
      <c r="AD26" s="24"/>
      <c r="AE26" s="24"/>
      <c r="AF26" s="24"/>
    </row>
    <row r="27" spans="1:294" s="5" customFormat="1" x14ac:dyDescent="0.25">
      <c r="AD27" s="24"/>
      <c r="AE27" s="24"/>
      <c r="AF27" s="24"/>
    </row>
    <row r="28" spans="1:294" s="5" customFormat="1" x14ac:dyDescent="0.25">
      <c r="AD28" s="24"/>
      <c r="AE28" s="24"/>
      <c r="AF28" s="24"/>
    </row>
    <row r="29" spans="1:294" s="5" customFormat="1" x14ac:dyDescent="0.25">
      <c r="AD29" s="24"/>
      <c r="AE29" s="24"/>
      <c r="AF29" s="24"/>
    </row>
    <row r="30" spans="1:294" s="5" customFormat="1" x14ac:dyDescent="0.25">
      <c r="AD30" s="24"/>
      <c r="AE30" s="24"/>
      <c r="AF30" s="24"/>
    </row>
    <row r="31" spans="1:294" s="5" customFormat="1" x14ac:dyDescent="0.25">
      <c r="AD31" s="24"/>
      <c r="AE31" s="24"/>
      <c r="AF31" s="24"/>
    </row>
    <row r="32" spans="1:294" s="32" customForma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24"/>
      <c r="AE32" s="24"/>
      <c r="AF32" s="24"/>
    </row>
    <row r="33" spans="1:291" s="32" customFormat="1" x14ac:dyDescent="0.25">
      <c r="Q33" s="5"/>
      <c r="R33" s="5"/>
      <c r="S33" s="5"/>
      <c r="T33" s="5"/>
      <c r="U33" s="5"/>
      <c r="V33" s="5"/>
      <c r="W33" s="5"/>
      <c r="X33" s="5"/>
      <c r="Y33" s="5"/>
      <c r="Z33" s="5"/>
      <c r="AA33" s="5"/>
      <c r="AB33" s="5"/>
      <c r="AC33" s="5"/>
      <c r="AD33" s="24"/>
      <c r="AE33" s="24"/>
      <c r="AF33" s="24"/>
    </row>
    <row r="34" spans="1:291" s="33" customFormat="1" x14ac:dyDescent="0.25">
      <c r="A34" s="32"/>
      <c r="B34" s="32"/>
      <c r="C34" s="32"/>
      <c r="D34" s="32"/>
      <c r="E34" s="32"/>
      <c r="F34" s="32"/>
      <c r="G34" s="32"/>
      <c r="H34" s="32"/>
      <c r="I34" s="32"/>
      <c r="J34" s="32"/>
      <c r="K34" s="32"/>
      <c r="L34" s="32"/>
      <c r="M34" s="32"/>
      <c r="N34" s="32"/>
      <c r="O34" s="32"/>
      <c r="P34" s="32"/>
      <c r="Q34" s="5"/>
      <c r="R34" s="5"/>
      <c r="S34" s="5"/>
      <c r="T34" s="5"/>
      <c r="U34" s="5"/>
      <c r="V34" s="5"/>
      <c r="W34" s="5"/>
      <c r="X34" s="5"/>
      <c r="Y34" s="5"/>
      <c r="Z34" s="5"/>
      <c r="AA34" s="5"/>
      <c r="AB34" s="5"/>
      <c r="AC34" s="5"/>
      <c r="AD34" s="24"/>
      <c r="AE34" s="24"/>
      <c r="AF34" s="24"/>
    </row>
    <row r="35" spans="1:291" s="33" customFormat="1" x14ac:dyDescent="0.25">
      <c r="Q35" s="5"/>
      <c r="R35" s="5"/>
      <c r="S35" s="5"/>
      <c r="T35" s="5"/>
      <c r="U35" s="5"/>
      <c r="V35" s="5"/>
      <c r="W35" s="5"/>
      <c r="X35" s="5"/>
      <c r="Y35" s="5"/>
      <c r="Z35" s="5"/>
      <c r="AA35" s="5"/>
      <c r="AB35" s="5"/>
      <c r="AC35" s="5"/>
      <c r="AD35" s="24"/>
      <c r="AE35" s="24"/>
      <c r="AF35" s="24"/>
    </row>
    <row r="36" spans="1:291" s="33" customFormat="1" x14ac:dyDescent="0.25">
      <c r="Q36" s="5"/>
      <c r="R36" s="5"/>
      <c r="S36" s="5"/>
      <c r="T36" s="5"/>
      <c r="U36" s="5"/>
      <c r="V36" s="5"/>
      <c r="W36" s="5"/>
      <c r="X36" s="5"/>
      <c r="Y36" s="5"/>
      <c r="Z36" s="5"/>
      <c r="AA36" s="5"/>
      <c r="AB36" s="5"/>
      <c r="AC36" s="5"/>
      <c r="AD36" s="24"/>
      <c r="AE36" s="24"/>
      <c r="AF36" s="24"/>
    </row>
    <row r="37" spans="1:291" s="33" customFormat="1" x14ac:dyDescent="0.25">
      <c r="Q37" s="5"/>
      <c r="R37" s="5"/>
      <c r="S37" s="5"/>
      <c r="T37" s="5"/>
      <c r="U37" s="5"/>
      <c r="V37" s="5"/>
      <c r="W37" s="5"/>
      <c r="X37" s="5"/>
      <c r="Y37" s="5"/>
      <c r="Z37" s="5"/>
      <c r="AA37" s="5"/>
      <c r="AB37" s="5"/>
      <c r="AC37" s="5"/>
      <c r="AD37" s="24"/>
      <c r="AE37" s="24"/>
      <c r="AF37" s="24"/>
    </row>
    <row r="38" spans="1:291" s="33" customFormat="1" x14ac:dyDescent="0.25">
      <c r="Q38" s="5"/>
      <c r="R38" s="5"/>
      <c r="S38" s="5"/>
      <c r="T38" s="5"/>
      <c r="U38" s="5"/>
      <c r="V38" s="5"/>
      <c r="W38" s="5"/>
      <c r="X38" s="5"/>
      <c r="Y38" s="5"/>
      <c r="Z38" s="5"/>
      <c r="AA38" s="5"/>
      <c r="AB38" s="5"/>
      <c r="AC38" s="5"/>
      <c r="AD38" s="24"/>
      <c r="AE38" s="24"/>
      <c r="AF38" s="24"/>
    </row>
    <row r="39" spans="1:291" s="33" customFormat="1" x14ac:dyDescent="0.25">
      <c r="Q39" s="5"/>
      <c r="R39" s="5"/>
      <c r="S39" s="5"/>
      <c r="T39" s="5"/>
      <c r="U39" s="5"/>
      <c r="V39" s="5"/>
      <c r="W39" s="5"/>
      <c r="X39" s="5"/>
      <c r="Y39" s="5"/>
      <c r="Z39" s="5"/>
      <c r="AA39" s="5"/>
      <c r="AB39" s="5"/>
      <c r="AC39" s="5"/>
      <c r="AD39" s="24"/>
      <c r="AE39" s="24"/>
      <c r="AF39" s="24"/>
    </row>
    <row r="40" spans="1:291" s="33" customFormat="1" x14ac:dyDescent="0.25">
      <c r="Q40" s="5"/>
      <c r="R40" s="5"/>
      <c r="S40" s="5"/>
      <c r="T40" s="5"/>
      <c r="U40" s="5"/>
      <c r="V40" s="5"/>
      <c r="W40" s="5"/>
      <c r="X40" s="5"/>
      <c r="Y40" s="5"/>
      <c r="Z40" s="5"/>
      <c r="AA40" s="5"/>
      <c r="AB40" s="5"/>
      <c r="AC40" s="5"/>
      <c r="AD40" s="24"/>
      <c r="AE40" s="24"/>
      <c r="AF40" s="24"/>
    </row>
    <row r="41" spans="1:291" s="33" customFormat="1" x14ac:dyDescent="0.25">
      <c r="Q41" s="5"/>
      <c r="R41" s="5"/>
      <c r="S41" s="5"/>
      <c r="T41" s="5"/>
      <c r="U41" s="5"/>
      <c r="V41" s="5"/>
      <c r="W41" s="5"/>
      <c r="X41" s="5"/>
      <c r="Y41" s="5"/>
      <c r="Z41" s="5"/>
      <c r="AA41" s="5"/>
      <c r="AB41" s="5"/>
      <c r="AC41" s="5"/>
      <c r="AD41" s="24"/>
      <c r="AE41" s="24"/>
      <c r="AF41" s="24"/>
    </row>
    <row r="42" spans="1:291" s="5" customFormat="1" ht="24.9" customHeight="1" x14ac:dyDescent="0.25">
      <c r="A42" s="657" t="s">
        <v>847</v>
      </c>
      <c r="B42" s="658"/>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8"/>
      <c r="AP42" s="658"/>
      <c r="AQ42" s="658"/>
      <c r="AR42" s="658"/>
      <c r="AS42" s="658"/>
      <c r="AT42" s="658"/>
      <c r="AU42" s="658"/>
      <c r="AV42" s="658"/>
      <c r="AW42" s="658"/>
      <c r="AX42" s="658"/>
      <c r="AY42" s="658"/>
      <c r="AZ42" s="658"/>
      <c r="BA42" s="658"/>
      <c r="BB42" s="658"/>
      <c r="BC42" s="658"/>
      <c r="BD42" s="658"/>
      <c r="BE42" s="658"/>
      <c r="BF42" s="658"/>
      <c r="BG42" s="658"/>
      <c r="BH42" s="658"/>
      <c r="BI42" s="658"/>
      <c r="BJ42" s="658"/>
      <c r="BK42" s="658"/>
      <c r="BL42" s="658"/>
      <c r="BM42" s="658"/>
      <c r="BN42" s="658"/>
      <c r="BO42" s="658"/>
      <c r="BP42" s="658"/>
      <c r="BQ42" s="658"/>
      <c r="BR42" s="658"/>
      <c r="BS42" s="658"/>
      <c r="BT42" s="658"/>
      <c r="BU42" s="658"/>
      <c r="BV42" s="658"/>
      <c r="BW42" s="658"/>
      <c r="BX42" s="658"/>
      <c r="BY42" s="658"/>
      <c r="BZ42" s="658"/>
      <c r="CA42" s="658"/>
      <c r="CB42" s="658"/>
      <c r="CC42" s="658"/>
      <c r="CD42" s="658"/>
      <c r="CE42" s="658"/>
      <c r="CF42" s="658"/>
      <c r="CG42" s="658"/>
      <c r="CH42" s="658"/>
      <c r="CI42" s="658"/>
      <c r="CJ42" s="658"/>
      <c r="CK42" s="658"/>
      <c r="CL42" s="658"/>
      <c r="CM42" s="658"/>
      <c r="CN42" s="658"/>
      <c r="CO42" s="658"/>
      <c r="CP42" s="658"/>
      <c r="CQ42" s="658"/>
      <c r="CR42" s="658"/>
      <c r="CS42" s="658"/>
      <c r="CT42" s="658"/>
      <c r="CU42" s="658"/>
      <c r="CV42" s="658"/>
      <c r="CW42" s="658"/>
      <c r="CX42" s="658"/>
      <c r="CY42" s="658"/>
      <c r="CZ42" s="658"/>
      <c r="DA42" s="658"/>
      <c r="DB42" s="658"/>
      <c r="DC42" s="658"/>
      <c r="DD42" s="658"/>
      <c r="DE42" s="658"/>
      <c r="DF42" s="658"/>
      <c r="DG42" s="658"/>
      <c r="DH42" s="658"/>
      <c r="DI42" s="658"/>
      <c r="DJ42" s="658"/>
      <c r="DK42" s="658"/>
      <c r="DL42" s="658"/>
      <c r="DM42" s="658"/>
      <c r="DN42" s="658"/>
      <c r="DO42" s="658"/>
      <c r="DP42" s="658"/>
      <c r="DQ42" s="658"/>
      <c r="DR42" s="658"/>
      <c r="DS42" s="658"/>
      <c r="DT42" s="658"/>
      <c r="DU42" s="658"/>
      <c r="DV42" s="658"/>
      <c r="DW42" s="658"/>
      <c r="DX42" s="658"/>
      <c r="DY42" s="658"/>
      <c r="DZ42" s="658"/>
      <c r="EA42" s="658"/>
      <c r="EB42" s="658"/>
      <c r="EC42" s="658"/>
      <c r="ED42" s="658"/>
      <c r="EE42" s="658"/>
      <c r="EF42" s="658"/>
      <c r="EG42" s="658"/>
      <c r="EH42" s="658"/>
      <c r="EI42" s="658"/>
      <c r="EJ42" s="658"/>
      <c r="EK42" s="658"/>
      <c r="EL42" s="658"/>
      <c r="EM42" s="658"/>
      <c r="EN42" s="658"/>
      <c r="EO42" s="658"/>
      <c r="EP42" s="658"/>
      <c r="EQ42" s="658"/>
      <c r="ER42" s="658"/>
      <c r="ES42" s="658"/>
      <c r="ET42" s="658"/>
      <c r="EU42" s="658"/>
      <c r="EV42" s="658"/>
      <c r="EW42" s="658"/>
      <c r="EX42" s="658"/>
      <c r="EY42" s="658"/>
      <c r="EZ42" s="658"/>
      <c r="FA42" s="658"/>
      <c r="FB42" s="658"/>
      <c r="FC42" s="658"/>
      <c r="FD42" s="658"/>
      <c r="FE42" s="658"/>
      <c r="FF42" s="658"/>
      <c r="FG42" s="658"/>
      <c r="FH42" s="658"/>
      <c r="FI42" s="658"/>
      <c r="FJ42" s="658"/>
      <c r="FK42" s="658"/>
      <c r="FL42" s="658"/>
      <c r="FM42" s="658"/>
      <c r="FN42" s="658"/>
      <c r="FO42" s="658"/>
      <c r="FP42" s="658"/>
      <c r="FQ42" s="658"/>
      <c r="FR42" s="658"/>
      <c r="FS42" s="658"/>
      <c r="FT42" s="658"/>
      <c r="FU42" s="658"/>
      <c r="FV42" s="658"/>
      <c r="FW42" s="658"/>
      <c r="FX42" s="658"/>
      <c r="FY42" s="658"/>
      <c r="FZ42" s="658"/>
      <c r="GA42" s="658"/>
      <c r="GB42" s="658"/>
      <c r="GC42" s="658"/>
      <c r="GD42" s="658"/>
      <c r="GE42" s="658"/>
      <c r="GF42" s="658"/>
      <c r="GG42" s="658"/>
      <c r="GH42" s="658"/>
      <c r="GI42" s="658"/>
      <c r="GJ42" s="658"/>
      <c r="GK42" s="658"/>
      <c r="GL42" s="658"/>
      <c r="GM42" s="658"/>
      <c r="GN42" s="658"/>
      <c r="GO42" s="658"/>
      <c r="GP42" s="658"/>
      <c r="GQ42" s="658"/>
      <c r="GR42" s="658"/>
      <c r="GS42" s="658"/>
      <c r="GT42" s="658"/>
      <c r="GU42" s="658"/>
      <c r="GV42" s="658"/>
      <c r="GW42" s="658"/>
      <c r="GX42" s="658"/>
      <c r="GY42" s="658"/>
      <c r="GZ42" s="658"/>
      <c r="HA42" s="658"/>
      <c r="HB42" s="658"/>
      <c r="HC42" s="658"/>
      <c r="HD42" s="658"/>
      <c r="HE42" s="658"/>
      <c r="HF42" s="658"/>
      <c r="HG42" s="658"/>
      <c r="HH42" s="658"/>
      <c r="HI42" s="658"/>
      <c r="HJ42" s="658"/>
      <c r="HK42" s="658"/>
      <c r="HL42" s="658"/>
      <c r="HM42" s="658"/>
      <c r="HN42" s="658"/>
      <c r="HO42" s="658"/>
      <c r="HP42" s="658"/>
      <c r="HQ42" s="658"/>
      <c r="HR42" s="658"/>
      <c r="HS42" s="658"/>
      <c r="HT42" s="658"/>
      <c r="HU42" s="658"/>
      <c r="HV42" s="658"/>
      <c r="HW42" s="658"/>
      <c r="HX42" s="658"/>
      <c r="HY42" s="658"/>
      <c r="HZ42" s="658"/>
      <c r="IA42" s="658"/>
      <c r="IB42" s="658"/>
      <c r="IC42" s="658"/>
      <c r="ID42" s="658"/>
      <c r="IE42" s="658"/>
      <c r="IF42" s="658"/>
      <c r="IG42" s="658"/>
      <c r="IH42" s="658"/>
      <c r="II42" s="658"/>
      <c r="IJ42" s="658"/>
      <c r="IK42" s="658"/>
      <c r="IL42" s="658"/>
      <c r="IM42" s="658"/>
      <c r="IN42" s="658"/>
      <c r="IO42" s="658"/>
      <c r="IP42" s="658"/>
      <c r="IQ42" s="658"/>
      <c r="IR42" s="658"/>
      <c r="IS42" s="658"/>
      <c r="IT42" s="658"/>
      <c r="IU42" s="658"/>
      <c r="IV42" s="658"/>
      <c r="IW42" s="658"/>
      <c r="IX42" s="658"/>
      <c r="IY42" s="658"/>
      <c r="IZ42" s="658"/>
      <c r="JA42" s="658"/>
      <c r="JB42" s="658"/>
      <c r="JC42" s="658"/>
      <c r="JD42" s="658"/>
      <c r="JE42" s="658"/>
      <c r="JF42" s="658"/>
      <c r="JG42" s="658"/>
      <c r="JH42" s="658"/>
      <c r="JI42" s="658"/>
      <c r="JJ42" s="658"/>
      <c r="JK42" s="658"/>
      <c r="JL42" s="658"/>
      <c r="JM42" s="658"/>
      <c r="JN42" s="658"/>
      <c r="JO42" s="658"/>
      <c r="JP42" s="658"/>
      <c r="JQ42" s="658"/>
      <c r="JR42" s="658"/>
      <c r="JS42" s="658"/>
      <c r="JT42" s="658"/>
      <c r="JU42" s="658"/>
      <c r="JV42" s="658"/>
      <c r="JW42" s="658"/>
      <c r="JX42" s="658"/>
      <c r="JY42" s="658"/>
      <c r="JZ42" s="658"/>
      <c r="KA42" s="658"/>
      <c r="KB42" s="658"/>
      <c r="KC42" s="658"/>
      <c r="KD42" s="658"/>
      <c r="KE42" s="121"/>
    </row>
    <row r="43" spans="1:291" s="5" customFormat="1" ht="24.9" hidden="1" customHeight="1" x14ac:dyDescent="0.25">
      <c r="A43" s="657"/>
      <c r="B43" s="658"/>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658"/>
      <c r="AO43" s="658"/>
      <c r="AP43" s="658"/>
      <c r="AQ43" s="658"/>
      <c r="AR43" s="658"/>
      <c r="AS43" s="658"/>
      <c r="AT43" s="658"/>
      <c r="AU43" s="658"/>
      <c r="AV43" s="658"/>
      <c r="AW43" s="658"/>
      <c r="AX43" s="658"/>
      <c r="AY43" s="658"/>
      <c r="AZ43" s="658"/>
      <c r="BA43" s="658"/>
      <c r="BB43" s="658"/>
      <c r="BC43" s="658"/>
      <c r="BD43" s="658"/>
      <c r="BE43" s="658"/>
      <c r="BF43" s="658"/>
      <c r="BG43" s="658"/>
      <c r="BH43" s="658"/>
      <c r="BI43" s="658"/>
      <c r="BJ43" s="658"/>
      <c r="BK43" s="658"/>
      <c r="BL43" s="658"/>
      <c r="BM43" s="658"/>
      <c r="BN43" s="658"/>
      <c r="BO43" s="658"/>
      <c r="BP43" s="658"/>
      <c r="BQ43" s="658"/>
      <c r="BR43" s="658"/>
      <c r="BS43" s="658"/>
      <c r="BT43" s="658"/>
      <c r="BU43" s="658"/>
      <c r="BV43" s="658"/>
      <c r="BW43" s="658"/>
      <c r="BX43" s="658"/>
      <c r="BY43" s="658"/>
      <c r="BZ43" s="658"/>
      <c r="CA43" s="658"/>
      <c r="CB43" s="658"/>
      <c r="CC43" s="658"/>
      <c r="CD43" s="658"/>
      <c r="CE43" s="658"/>
      <c r="CF43" s="658"/>
      <c r="CG43" s="658"/>
      <c r="CH43" s="658"/>
      <c r="CI43" s="658"/>
      <c r="CJ43" s="658"/>
      <c r="CK43" s="658"/>
      <c r="CL43" s="658"/>
      <c r="CM43" s="658"/>
      <c r="CN43" s="658"/>
      <c r="CO43" s="658"/>
      <c r="CP43" s="658"/>
      <c r="CQ43" s="658"/>
      <c r="CR43" s="658"/>
      <c r="CS43" s="658"/>
      <c r="CT43" s="658"/>
      <c r="CU43" s="658"/>
      <c r="CV43" s="658"/>
      <c r="CW43" s="658"/>
      <c r="CX43" s="658"/>
      <c r="CY43" s="658"/>
      <c r="CZ43" s="658"/>
      <c r="DA43" s="658"/>
      <c r="DB43" s="658"/>
      <c r="DC43" s="658"/>
      <c r="DD43" s="658"/>
      <c r="DE43" s="658"/>
      <c r="DF43" s="658"/>
      <c r="DG43" s="658"/>
      <c r="DH43" s="658"/>
      <c r="DI43" s="658"/>
      <c r="DJ43" s="658"/>
      <c r="DK43" s="658"/>
      <c r="DL43" s="658"/>
      <c r="DM43" s="658"/>
      <c r="DN43" s="658"/>
      <c r="DO43" s="658"/>
      <c r="DP43" s="658"/>
      <c r="DQ43" s="658"/>
      <c r="DR43" s="658"/>
      <c r="DS43" s="658"/>
      <c r="DT43" s="658"/>
      <c r="DU43" s="658"/>
      <c r="DV43" s="658"/>
      <c r="DW43" s="658"/>
      <c r="DX43" s="658"/>
      <c r="DY43" s="658"/>
      <c r="DZ43" s="658"/>
      <c r="EA43" s="658"/>
      <c r="EB43" s="658"/>
      <c r="EC43" s="658"/>
      <c r="ED43" s="658"/>
      <c r="EE43" s="658"/>
      <c r="EF43" s="658"/>
      <c r="EG43" s="658"/>
      <c r="EH43" s="658"/>
      <c r="EI43" s="658"/>
      <c r="EJ43" s="658"/>
      <c r="EK43" s="658"/>
      <c r="EL43" s="658"/>
      <c r="EM43" s="658"/>
      <c r="EN43" s="658"/>
      <c r="EO43" s="658"/>
      <c r="EP43" s="658"/>
      <c r="EQ43" s="658"/>
      <c r="ER43" s="658"/>
      <c r="ES43" s="658"/>
      <c r="ET43" s="658"/>
      <c r="EU43" s="658"/>
      <c r="EV43" s="658"/>
      <c r="EW43" s="658"/>
      <c r="EX43" s="658"/>
      <c r="EY43" s="658"/>
      <c r="EZ43" s="658"/>
      <c r="FA43" s="658"/>
      <c r="FB43" s="658"/>
      <c r="FC43" s="658"/>
      <c r="FD43" s="658"/>
      <c r="FE43" s="658"/>
      <c r="FF43" s="658"/>
      <c r="FG43" s="658"/>
      <c r="FH43" s="658"/>
      <c r="FI43" s="658"/>
      <c r="FJ43" s="658"/>
      <c r="FK43" s="658"/>
      <c r="FL43" s="658"/>
      <c r="FM43" s="658"/>
      <c r="FN43" s="658"/>
      <c r="FO43" s="658"/>
      <c r="FP43" s="658"/>
      <c r="FQ43" s="658"/>
      <c r="FR43" s="658"/>
      <c r="FS43" s="658"/>
      <c r="FT43" s="658"/>
      <c r="FU43" s="658"/>
      <c r="FV43" s="658"/>
      <c r="FW43" s="658"/>
      <c r="FX43" s="658"/>
      <c r="FY43" s="658"/>
      <c r="FZ43" s="658"/>
      <c r="GA43" s="658"/>
      <c r="GB43" s="658"/>
      <c r="GC43" s="658"/>
      <c r="GD43" s="658"/>
      <c r="GE43" s="658"/>
      <c r="GF43" s="658"/>
      <c r="GG43" s="658"/>
      <c r="GH43" s="658"/>
      <c r="GI43" s="658"/>
      <c r="GJ43" s="658"/>
      <c r="GK43" s="658"/>
      <c r="GL43" s="658"/>
      <c r="GM43" s="658"/>
      <c r="GN43" s="658"/>
      <c r="GO43" s="658"/>
      <c r="GP43" s="658"/>
      <c r="GQ43" s="658"/>
      <c r="GR43" s="658"/>
      <c r="GS43" s="658"/>
      <c r="GT43" s="658"/>
      <c r="GU43" s="658"/>
      <c r="GV43" s="658"/>
      <c r="GW43" s="658"/>
      <c r="GX43" s="658"/>
      <c r="GY43" s="658"/>
      <c r="GZ43" s="658"/>
      <c r="HA43" s="658"/>
      <c r="HB43" s="658"/>
      <c r="HC43" s="658"/>
      <c r="HD43" s="658"/>
      <c r="HE43" s="658"/>
      <c r="HF43" s="658"/>
      <c r="HG43" s="658"/>
      <c r="HH43" s="658"/>
      <c r="HI43" s="658"/>
      <c r="HJ43" s="658"/>
      <c r="HK43" s="658"/>
      <c r="HL43" s="658"/>
      <c r="HM43" s="658"/>
      <c r="HN43" s="658"/>
      <c r="HO43" s="658"/>
      <c r="HP43" s="658"/>
      <c r="HQ43" s="658"/>
      <c r="HR43" s="658"/>
      <c r="HS43" s="658"/>
      <c r="HT43" s="658"/>
      <c r="HU43" s="658"/>
      <c r="HV43" s="658"/>
      <c r="HW43" s="658"/>
      <c r="HX43" s="658"/>
      <c r="HY43" s="658"/>
      <c r="HZ43" s="658"/>
      <c r="IA43" s="658"/>
      <c r="IB43" s="658"/>
      <c r="IC43" s="658"/>
      <c r="ID43" s="658"/>
      <c r="IE43" s="658"/>
      <c r="IF43" s="658"/>
      <c r="IG43" s="658"/>
      <c r="IH43" s="658"/>
      <c r="II43" s="658"/>
      <c r="IJ43" s="658"/>
      <c r="IK43" s="658"/>
      <c r="IL43" s="658"/>
      <c r="IM43" s="658"/>
      <c r="IN43" s="658"/>
      <c r="IO43" s="658"/>
      <c r="IP43" s="658"/>
      <c r="IQ43" s="658"/>
      <c r="IR43" s="658"/>
      <c r="IS43" s="658"/>
      <c r="IT43" s="658"/>
      <c r="IU43" s="658"/>
      <c r="IV43" s="658"/>
      <c r="IW43" s="658"/>
      <c r="IX43" s="658"/>
      <c r="IY43" s="658"/>
      <c r="IZ43" s="658"/>
      <c r="JA43" s="658"/>
      <c r="JB43" s="658"/>
      <c r="JC43" s="658"/>
      <c r="JD43" s="658"/>
      <c r="JE43" s="658"/>
      <c r="JF43" s="658"/>
      <c r="JG43" s="658"/>
      <c r="JH43" s="658"/>
      <c r="JI43" s="658"/>
      <c r="JJ43" s="658"/>
      <c r="JK43" s="658"/>
      <c r="JL43" s="658"/>
      <c r="JM43" s="658"/>
      <c r="JN43" s="658"/>
      <c r="JO43" s="658"/>
      <c r="JP43" s="658"/>
      <c r="JQ43" s="658"/>
      <c r="JR43" s="658"/>
      <c r="JS43" s="658"/>
      <c r="JT43" s="658"/>
      <c r="JU43" s="658"/>
      <c r="JV43" s="658"/>
      <c r="JW43" s="658"/>
      <c r="JX43" s="658"/>
      <c r="JY43" s="658"/>
      <c r="JZ43" s="658"/>
      <c r="KA43" s="658"/>
      <c r="KB43" s="658"/>
      <c r="KC43" s="658"/>
      <c r="KD43" s="658"/>
      <c r="KE43" s="121"/>
    </row>
    <row r="44" spans="1:291" s="5" customFormat="1" ht="12.75" customHeight="1" x14ac:dyDescent="0.25">
      <c r="AA44" s="77"/>
      <c r="AB44" s="77"/>
      <c r="AC44" s="77"/>
      <c r="AD44" s="24"/>
      <c r="AE44" s="24"/>
      <c r="AF44" s="24"/>
    </row>
    <row r="45" spans="1:291" s="5" customFormat="1" ht="12.75" customHeight="1" x14ac:dyDescent="0.25">
      <c r="AD45" s="24"/>
      <c r="AE45" s="24"/>
      <c r="AF45" s="24"/>
    </row>
    <row r="46" spans="1:291" s="5" customFormat="1" x14ac:dyDescent="0.25">
      <c r="AD46" s="24"/>
      <c r="AE46" s="24"/>
      <c r="AF46" s="24"/>
    </row>
    <row r="47" spans="1:291" s="5" customFormat="1" x14ac:dyDescent="0.25">
      <c r="AD47" s="24"/>
      <c r="AE47" s="24"/>
      <c r="AF47" s="24"/>
    </row>
    <row r="48" spans="1:291" s="5" customFormat="1" x14ac:dyDescent="0.25">
      <c r="AD48" s="24"/>
      <c r="AE48" s="24"/>
      <c r="AF48" s="24"/>
    </row>
    <row r="49" spans="1:291" s="5" customFormat="1" x14ac:dyDescent="0.25">
      <c r="AD49" s="24"/>
      <c r="AE49" s="24"/>
      <c r="AF49" s="24"/>
    </row>
    <row r="50" spans="1:291" s="5" customFormat="1" x14ac:dyDescent="0.25">
      <c r="AD50" s="24"/>
      <c r="AE50" s="24"/>
      <c r="AF50" s="24"/>
    </row>
    <row r="51" spans="1:291" s="5" customFormat="1" x14ac:dyDescent="0.25">
      <c r="AD51" s="24"/>
      <c r="AE51" s="24"/>
      <c r="AF51" s="24"/>
    </row>
    <row r="52" spans="1:291" s="32" customForma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24"/>
      <c r="AE52" s="24"/>
      <c r="AF52" s="24"/>
    </row>
    <row r="53" spans="1:291" s="32" customFormat="1" x14ac:dyDescent="0.25">
      <c r="Q53" s="5"/>
      <c r="R53" s="5"/>
      <c r="S53" s="5"/>
      <c r="T53" s="5"/>
      <c r="U53" s="5"/>
      <c r="V53" s="5"/>
      <c r="W53" s="5"/>
      <c r="X53" s="5"/>
      <c r="Y53" s="5"/>
      <c r="Z53" s="5"/>
      <c r="AA53" s="5"/>
      <c r="AB53" s="5"/>
      <c r="AC53" s="5"/>
      <c r="AD53" s="24"/>
      <c r="AE53" s="24"/>
      <c r="AF53" s="24"/>
    </row>
    <row r="54" spans="1:291" s="33" customFormat="1" x14ac:dyDescent="0.25">
      <c r="A54" s="32"/>
      <c r="B54" s="32"/>
      <c r="C54" s="32"/>
      <c r="D54" s="32"/>
      <c r="E54" s="32"/>
      <c r="F54" s="32"/>
      <c r="G54" s="32"/>
      <c r="H54" s="32"/>
      <c r="I54" s="32"/>
      <c r="J54" s="32"/>
      <c r="K54" s="32"/>
      <c r="L54" s="32"/>
      <c r="M54" s="32"/>
      <c r="N54" s="32"/>
      <c r="O54" s="32"/>
      <c r="P54" s="32"/>
      <c r="Q54" s="5"/>
      <c r="R54" s="5"/>
      <c r="S54" s="5"/>
      <c r="T54" s="5"/>
      <c r="U54" s="5"/>
      <c r="V54" s="5"/>
      <c r="W54" s="5"/>
      <c r="X54" s="5"/>
      <c r="Y54" s="5"/>
      <c r="Z54" s="5"/>
      <c r="AA54" s="5"/>
      <c r="AB54" s="5"/>
      <c r="AC54" s="5"/>
      <c r="AD54" s="24"/>
      <c r="AE54" s="24"/>
      <c r="AF54" s="24"/>
    </row>
    <row r="55" spans="1:291" s="33" customFormat="1" x14ac:dyDescent="0.25">
      <c r="Q55" s="5"/>
      <c r="R55" s="5"/>
      <c r="S55" s="5"/>
      <c r="T55" s="5"/>
      <c r="U55" s="5"/>
      <c r="V55" s="5"/>
      <c r="W55" s="5"/>
      <c r="X55" s="5"/>
      <c r="Y55" s="5"/>
      <c r="Z55" s="5"/>
      <c r="AA55" s="5"/>
      <c r="AB55" s="5"/>
      <c r="AC55" s="5"/>
      <c r="AD55" s="24"/>
      <c r="AE55" s="24"/>
      <c r="AF55" s="24"/>
    </row>
    <row r="56" spans="1:291" s="33" customFormat="1" x14ac:dyDescent="0.25">
      <c r="Q56" s="5"/>
      <c r="R56" s="5"/>
      <c r="S56" s="5"/>
      <c r="T56" s="5"/>
      <c r="U56" s="5"/>
      <c r="V56" s="5"/>
      <c r="W56" s="5"/>
      <c r="X56" s="5"/>
      <c r="Y56" s="5"/>
      <c r="Z56" s="5"/>
      <c r="AA56" s="5"/>
      <c r="AB56" s="5"/>
      <c r="AC56" s="5"/>
      <c r="AD56" s="24"/>
      <c r="AE56" s="24"/>
      <c r="AF56" s="24"/>
    </row>
    <row r="57" spans="1:291" s="33" customFormat="1" x14ac:dyDescent="0.25">
      <c r="Q57" s="5"/>
      <c r="R57" s="5"/>
      <c r="S57" s="5"/>
      <c r="T57" s="5"/>
      <c r="U57" s="5"/>
      <c r="V57" s="5"/>
      <c r="W57" s="5"/>
      <c r="X57" s="5"/>
      <c r="Y57" s="5"/>
      <c r="Z57" s="5"/>
      <c r="AA57" s="5"/>
      <c r="AB57" s="5"/>
      <c r="AC57" s="5"/>
      <c r="AD57" s="24"/>
      <c r="AE57" s="24"/>
      <c r="AF57" s="24"/>
    </row>
    <row r="58" spans="1:291" s="33" customFormat="1" x14ac:dyDescent="0.25">
      <c r="Q58" s="5"/>
      <c r="R58" s="5"/>
      <c r="S58" s="5"/>
      <c r="T58" s="5"/>
      <c r="U58" s="5"/>
      <c r="V58" s="5"/>
      <c r="W58" s="5"/>
      <c r="X58" s="5"/>
      <c r="Y58" s="5"/>
      <c r="Z58" s="5"/>
      <c r="AA58" s="5"/>
      <c r="AB58" s="5"/>
      <c r="AC58" s="5"/>
      <c r="AD58" s="24"/>
      <c r="AE58" s="24"/>
      <c r="AF58" s="24"/>
    </row>
    <row r="59" spans="1:291" s="33" customFormat="1" x14ac:dyDescent="0.25">
      <c r="Q59" s="5"/>
      <c r="R59" s="5"/>
      <c r="S59" s="5"/>
      <c r="T59" s="5"/>
      <c r="U59" s="5"/>
      <c r="V59" s="5"/>
      <c r="W59" s="5"/>
      <c r="X59" s="5"/>
      <c r="Y59" s="5"/>
      <c r="Z59" s="5"/>
      <c r="AA59" s="5"/>
      <c r="AB59" s="5"/>
      <c r="AC59" s="5"/>
      <c r="AD59" s="24"/>
      <c r="AE59" s="24"/>
      <c r="AF59" s="24"/>
    </row>
    <row r="60" spans="1:291" s="33" customFormat="1" x14ac:dyDescent="0.25">
      <c r="Q60" s="5"/>
      <c r="R60" s="5"/>
      <c r="S60" s="5"/>
      <c r="T60" s="5"/>
      <c r="U60" s="5"/>
      <c r="V60" s="5"/>
      <c r="W60" s="5"/>
      <c r="X60" s="5"/>
      <c r="Y60" s="5"/>
      <c r="Z60" s="5"/>
      <c r="AA60" s="5"/>
      <c r="AB60" s="5"/>
      <c r="AC60" s="5"/>
      <c r="AD60" s="24"/>
      <c r="AE60" s="24"/>
      <c r="AF60" s="24"/>
    </row>
    <row r="61" spans="1:291" s="33" customFormat="1" x14ac:dyDescent="0.25">
      <c r="Q61" s="5"/>
      <c r="R61" s="5"/>
      <c r="S61" s="5"/>
      <c r="T61" s="5"/>
      <c r="U61" s="5"/>
      <c r="V61" s="5"/>
      <c r="W61" s="5"/>
      <c r="X61" s="5"/>
      <c r="Y61" s="5"/>
      <c r="Z61" s="5"/>
      <c r="AA61" s="5"/>
      <c r="AB61" s="5"/>
      <c r="AC61" s="5"/>
      <c r="AD61" s="24"/>
      <c r="AE61" s="24"/>
      <c r="AF61" s="24"/>
    </row>
    <row r="62" spans="1:291" s="5" customFormat="1" ht="24.9" customHeight="1" x14ac:dyDescent="0.25">
      <c r="A62" s="657" t="s">
        <v>848</v>
      </c>
      <c r="B62" s="658"/>
      <c r="C62" s="658"/>
      <c r="D62" s="658"/>
      <c r="E62" s="658"/>
      <c r="F62" s="658"/>
      <c r="G62" s="658"/>
      <c r="H62" s="658"/>
      <c r="I62" s="658"/>
      <c r="J62" s="658"/>
      <c r="K62" s="658"/>
      <c r="L62" s="658"/>
      <c r="M62" s="658"/>
      <c r="N62" s="658"/>
      <c r="O62" s="658"/>
      <c r="P62" s="658"/>
      <c r="Q62" s="658"/>
      <c r="R62" s="658"/>
      <c r="S62" s="658"/>
      <c r="T62" s="658"/>
      <c r="U62" s="658"/>
      <c r="V62" s="658"/>
      <c r="W62" s="658"/>
      <c r="X62" s="658"/>
      <c r="Y62" s="658"/>
      <c r="Z62" s="658"/>
      <c r="AA62" s="658"/>
      <c r="AB62" s="658"/>
      <c r="AC62" s="658"/>
      <c r="AD62" s="658"/>
      <c r="AE62" s="658"/>
      <c r="AF62" s="658"/>
      <c r="AG62" s="658"/>
      <c r="AH62" s="658"/>
      <c r="AI62" s="658"/>
      <c r="AJ62" s="658"/>
      <c r="AK62" s="658"/>
      <c r="AL62" s="658"/>
      <c r="AM62" s="658"/>
      <c r="AN62" s="658"/>
      <c r="AO62" s="658"/>
      <c r="AP62" s="658"/>
      <c r="AQ62" s="658"/>
      <c r="AR62" s="658"/>
      <c r="AS62" s="658"/>
      <c r="AT62" s="658"/>
      <c r="AU62" s="658"/>
      <c r="AV62" s="658"/>
      <c r="AW62" s="658"/>
      <c r="AX62" s="658"/>
      <c r="AY62" s="658"/>
      <c r="AZ62" s="658"/>
      <c r="BA62" s="658"/>
      <c r="BB62" s="658"/>
      <c r="BC62" s="658"/>
      <c r="BD62" s="658"/>
      <c r="BE62" s="658"/>
      <c r="BF62" s="658"/>
      <c r="BG62" s="658"/>
      <c r="BH62" s="658"/>
      <c r="BI62" s="658"/>
      <c r="BJ62" s="658"/>
      <c r="BK62" s="658"/>
      <c r="BL62" s="658"/>
      <c r="BM62" s="658"/>
      <c r="BN62" s="658"/>
      <c r="BO62" s="658"/>
      <c r="BP62" s="658"/>
      <c r="BQ62" s="658"/>
      <c r="BR62" s="658"/>
      <c r="BS62" s="658"/>
      <c r="BT62" s="658"/>
      <c r="BU62" s="658"/>
      <c r="BV62" s="658"/>
      <c r="BW62" s="658"/>
      <c r="BX62" s="658"/>
      <c r="BY62" s="658"/>
      <c r="BZ62" s="658"/>
      <c r="CA62" s="658"/>
      <c r="CB62" s="658"/>
      <c r="CC62" s="658"/>
      <c r="CD62" s="658"/>
      <c r="CE62" s="658"/>
      <c r="CF62" s="658"/>
      <c r="CG62" s="658"/>
      <c r="CH62" s="658"/>
      <c r="CI62" s="658"/>
      <c r="CJ62" s="658"/>
      <c r="CK62" s="658"/>
      <c r="CL62" s="658"/>
      <c r="CM62" s="658"/>
      <c r="CN62" s="658"/>
      <c r="CO62" s="658"/>
      <c r="CP62" s="658"/>
      <c r="CQ62" s="658"/>
      <c r="CR62" s="658"/>
      <c r="CS62" s="658"/>
      <c r="CT62" s="658"/>
      <c r="CU62" s="658"/>
      <c r="CV62" s="658"/>
      <c r="CW62" s="658"/>
      <c r="CX62" s="658"/>
      <c r="CY62" s="658"/>
      <c r="CZ62" s="658"/>
      <c r="DA62" s="658"/>
      <c r="DB62" s="658"/>
      <c r="DC62" s="658"/>
      <c r="DD62" s="658"/>
      <c r="DE62" s="658"/>
      <c r="DF62" s="658"/>
      <c r="DG62" s="658"/>
      <c r="DH62" s="658"/>
      <c r="DI62" s="658"/>
      <c r="DJ62" s="658"/>
      <c r="DK62" s="658"/>
      <c r="DL62" s="658"/>
      <c r="DM62" s="658"/>
      <c r="DN62" s="658"/>
      <c r="DO62" s="658"/>
      <c r="DP62" s="658"/>
      <c r="DQ62" s="658"/>
      <c r="DR62" s="658"/>
      <c r="DS62" s="658"/>
      <c r="DT62" s="658"/>
      <c r="DU62" s="658"/>
      <c r="DV62" s="658"/>
      <c r="DW62" s="658"/>
      <c r="DX62" s="658"/>
      <c r="DY62" s="658"/>
      <c r="DZ62" s="658"/>
      <c r="EA62" s="658"/>
      <c r="EB62" s="658"/>
      <c r="EC62" s="658"/>
      <c r="ED62" s="658"/>
      <c r="EE62" s="658"/>
      <c r="EF62" s="658"/>
      <c r="EG62" s="658"/>
      <c r="EH62" s="658"/>
      <c r="EI62" s="658"/>
      <c r="EJ62" s="658"/>
      <c r="EK62" s="658"/>
      <c r="EL62" s="658"/>
      <c r="EM62" s="658"/>
      <c r="EN62" s="658"/>
      <c r="EO62" s="658"/>
      <c r="EP62" s="658"/>
      <c r="EQ62" s="658"/>
      <c r="ER62" s="658"/>
      <c r="ES62" s="658"/>
      <c r="ET62" s="658"/>
      <c r="EU62" s="658"/>
      <c r="EV62" s="658"/>
      <c r="EW62" s="658"/>
      <c r="EX62" s="658"/>
      <c r="EY62" s="658"/>
      <c r="EZ62" s="658"/>
      <c r="FA62" s="658"/>
      <c r="FB62" s="658"/>
      <c r="FC62" s="658"/>
      <c r="FD62" s="658"/>
      <c r="FE62" s="658"/>
      <c r="FF62" s="658"/>
      <c r="FG62" s="658"/>
      <c r="FH62" s="658"/>
      <c r="FI62" s="658"/>
      <c r="FJ62" s="658"/>
      <c r="FK62" s="658"/>
      <c r="FL62" s="658"/>
      <c r="FM62" s="658"/>
      <c r="FN62" s="658"/>
      <c r="FO62" s="658"/>
      <c r="FP62" s="658"/>
      <c r="FQ62" s="658"/>
      <c r="FR62" s="658"/>
      <c r="FS62" s="658"/>
      <c r="FT62" s="658"/>
      <c r="FU62" s="658"/>
      <c r="FV62" s="658"/>
      <c r="FW62" s="658"/>
      <c r="FX62" s="658"/>
      <c r="FY62" s="658"/>
      <c r="FZ62" s="658"/>
      <c r="GA62" s="658"/>
      <c r="GB62" s="658"/>
      <c r="GC62" s="658"/>
      <c r="GD62" s="658"/>
      <c r="GE62" s="658"/>
      <c r="GF62" s="658"/>
      <c r="GG62" s="658"/>
      <c r="GH62" s="658"/>
      <c r="GI62" s="658"/>
      <c r="GJ62" s="658"/>
      <c r="GK62" s="658"/>
      <c r="GL62" s="658"/>
      <c r="GM62" s="658"/>
      <c r="GN62" s="658"/>
      <c r="GO62" s="658"/>
      <c r="GP62" s="658"/>
      <c r="GQ62" s="658"/>
      <c r="GR62" s="658"/>
      <c r="GS62" s="658"/>
      <c r="GT62" s="658"/>
      <c r="GU62" s="658"/>
      <c r="GV62" s="658"/>
      <c r="GW62" s="658"/>
      <c r="GX62" s="658"/>
      <c r="GY62" s="658"/>
      <c r="GZ62" s="658"/>
      <c r="HA62" s="658"/>
      <c r="HB62" s="658"/>
      <c r="HC62" s="658"/>
      <c r="HD62" s="658"/>
      <c r="HE62" s="658"/>
      <c r="HF62" s="658"/>
      <c r="HG62" s="658"/>
      <c r="HH62" s="658"/>
      <c r="HI62" s="658"/>
      <c r="HJ62" s="658"/>
      <c r="HK62" s="658"/>
      <c r="HL62" s="658"/>
      <c r="HM62" s="658"/>
      <c r="HN62" s="658"/>
      <c r="HO62" s="658"/>
      <c r="HP62" s="658"/>
      <c r="HQ62" s="658"/>
      <c r="HR62" s="658"/>
      <c r="HS62" s="658"/>
      <c r="HT62" s="658"/>
      <c r="HU62" s="658"/>
      <c r="HV62" s="658"/>
      <c r="HW62" s="658"/>
      <c r="HX62" s="658"/>
      <c r="HY62" s="658"/>
      <c r="HZ62" s="658"/>
      <c r="IA62" s="658"/>
      <c r="IB62" s="658"/>
      <c r="IC62" s="658"/>
      <c r="ID62" s="658"/>
      <c r="IE62" s="658"/>
      <c r="IF62" s="658"/>
      <c r="IG62" s="658"/>
      <c r="IH62" s="658"/>
      <c r="II62" s="658"/>
      <c r="IJ62" s="658"/>
      <c r="IK62" s="658"/>
      <c r="IL62" s="658"/>
      <c r="IM62" s="658"/>
      <c r="IN62" s="658"/>
      <c r="IO62" s="658"/>
      <c r="IP62" s="658"/>
      <c r="IQ62" s="658"/>
      <c r="IR62" s="658"/>
      <c r="IS62" s="658"/>
      <c r="IT62" s="658"/>
      <c r="IU62" s="658"/>
      <c r="IV62" s="658"/>
      <c r="IW62" s="658"/>
      <c r="IX62" s="658"/>
      <c r="IY62" s="658"/>
      <c r="IZ62" s="658"/>
      <c r="JA62" s="658"/>
      <c r="JB62" s="658"/>
      <c r="JC62" s="658"/>
      <c r="JD62" s="658"/>
      <c r="JE62" s="658"/>
      <c r="JF62" s="658"/>
      <c r="JG62" s="658"/>
      <c r="JH62" s="658"/>
      <c r="JI62" s="658"/>
      <c r="JJ62" s="658"/>
      <c r="JK62" s="658"/>
      <c r="JL62" s="658"/>
      <c r="JM62" s="658"/>
      <c r="JN62" s="658"/>
      <c r="JO62" s="658"/>
      <c r="JP62" s="658"/>
      <c r="JQ62" s="658"/>
      <c r="JR62" s="658"/>
      <c r="JS62" s="658"/>
      <c r="JT62" s="658"/>
      <c r="JU62" s="658"/>
      <c r="JV62" s="658"/>
      <c r="JW62" s="658"/>
      <c r="JX62" s="658"/>
      <c r="JY62" s="658"/>
      <c r="JZ62" s="658"/>
      <c r="KA62" s="658"/>
      <c r="KB62" s="658"/>
      <c r="KC62" s="658"/>
      <c r="KD62" s="658"/>
      <c r="KE62" s="121"/>
    </row>
    <row r="63" spans="1:291" s="5" customFormat="1" ht="24.9" hidden="1" customHeight="1" x14ac:dyDescent="0.25">
      <c r="A63" s="657"/>
      <c r="B63" s="658"/>
      <c r="C63" s="658"/>
      <c r="D63" s="658"/>
      <c r="E63" s="658"/>
      <c r="F63" s="658"/>
      <c r="G63" s="658"/>
      <c r="H63" s="658"/>
      <c r="I63" s="658"/>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8"/>
      <c r="AJ63" s="658"/>
      <c r="AK63" s="658"/>
      <c r="AL63" s="658"/>
      <c r="AM63" s="658"/>
      <c r="AN63" s="658"/>
      <c r="AO63" s="658"/>
      <c r="AP63" s="658"/>
      <c r="AQ63" s="658"/>
      <c r="AR63" s="658"/>
      <c r="AS63" s="658"/>
      <c r="AT63" s="658"/>
      <c r="AU63" s="658"/>
      <c r="AV63" s="658"/>
      <c r="AW63" s="658"/>
      <c r="AX63" s="658"/>
      <c r="AY63" s="658"/>
      <c r="AZ63" s="658"/>
      <c r="BA63" s="658"/>
      <c r="BB63" s="658"/>
      <c r="BC63" s="658"/>
      <c r="BD63" s="658"/>
      <c r="BE63" s="658"/>
      <c r="BF63" s="658"/>
      <c r="BG63" s="658"/>
      <c r="BH63" s="658"/>
      <c r="BI63" s="658"/>
      <c r="BJ63" s="658"/>
      <c r="BK63" s="658"/>
      <c r="BL63" s="658"/>
      <c r="BM63" s="658"/>
      <c r="BN63" s="658"/>
      <c r="BO63" s="658"/>
      <c r="BP63" s="658"/>
      <c r="BQ63" s="658"/>
      <c r="BR63" s="658"/>
      <c r="BS63" s="658"/>
      <c r="BT63" s="658"/>
      <c r="BU63" s="658"/>
      <c r="BV63" s="658"/>
      <c r="BW63" s="658"/>
      <c r="BX63" s="658"/>
      <c r="BY63" s="658"/>
      <c r="BZ63" s="658"/>
      <c r="CA63" s="658"/>
      <c r="CB63" s="658"/>
      <c r="CC63" s="658"/>
      <c r="CD63" s="658"/>
      <c r="CE63" s="658"/>
      <c r="CF63" s="658"/>
      <c r="CG63" s="658"/>
      <c r="CH63" s="658"/>
      <c r="CI63" s="658"/>
      <c r="CJ63" s="658"/>
      <c r="CK63" s="658"/>
      <c r="CL63" s="658"/>
      <c r="CM63" s="658"/>
      <c r="CN63" s="658"/>
      <c r="CO63" s="658"/>
      <c r="CP63" s="658"/>
      <c r="CQ63" s="658"/>
      <c r="CR63" s="658"/>
      <c r="CS63" s="658"/>
      <c r="CT63" s="658"/>
      <c r="CU63" s="658"/>
      <c r="CV63" s="658"/>
      <c r="CW63" s="658"/>
      <c r="CX63" s="658"/>
      <c r="CY63" s="658"/>
      <c r="CZ63" s="658"/>
      <c r="DA63" s="658"/>
      <c r="DB63" s="658"/>
      <c r="DC63" s="658"/>
      <c r="DD63" s="658"/>
      <c r="DE63" s="658"/>
      <c r="DF63" s="658"/>
      <c r="DG63" s="658"/>
      <c r="DH63" s="658"/>
      <c r="DI63" s="658"/>
      <c r="DJ63" s="658"/>
      <c r="DK63" s="658"/>
      <c r="DL63" s="658"/>
      <c r="DM63" s="658"/>
      <c r="DN63" s="658"/>
      <c r="DO63" s="658"/>
      <c r="DP63" s="658"/>
      <c r="DQ63" s="658"/>
      <c r="DR63" s="658"/>
      <c r="DS63" s="658"/>
      <c r="DT63" s="658"/>
      <c r="DU63" s="658"/>
      <c r="DV63" s="658"/>
      <c r="DW63" s="658"/>
      <c r="DX63" s="658"/>
      <c r="DY63" s="658"/>
      <c r="DZ63" s="658"/>
      <c r="EA63" s="658"/>
      <c r="EB63" s="658"/>
      <c r="EC63" s="658"/>
      <c r="ED63" s="658"/>
      <c r="EE63" s="658"/>
      <c r="EF63" s="658"/>
      <c r="EG63" s="658"/>
      <c r="EH63" s="658"/>
      <c r="EI63" s="658"/>
      <c r="EJ63" s="658"/>
      <c r="EK63" s="658"/>
      <c r="EL63" s="658"/>
      <c r="EM63" s="658"/>
      <c r="EN63" s="658"/>
      <c r="EO63" s="658"/>
      <c r="EP63" s="658"/>
      <c r="EQ63" s="658"/>
      <c r="ER63" s="658"/>
      <c r="ES63" s="658"/>
      <c r="ET63" s="658"/>
      <c r="EU63" s="658"/>
      <c r="EV63" s="658"/>
      <c r="EW63" s="658"/>
      <c r="EX63" s="658"/>
      <c r="EY63" s="658"/>
      <c r="EZ63" s="658"/>
      <c r="FA63" s="658"/>
      <c r="FB63" s="658"/>
      <c r="FC63" s="658"/>
      <c r="FD63" s="658"/>
      <c r="FE63" s="658"/>
      <c r="FF63" s="658"/>
      <c r="FG63" s="658"/>
      <c r="FH63" s="658"/>
      <c r="FI63" s="658"/>
      <c r="FJ63" s="658"/>
      <c r="FK63" s="658"/>
      <c r="FL63" s="658"/>
      <c r="FM63" s="658"/>
      <c r="FN63" s="658"/>
      <c r="FO63" s="658"/>
      <c r="FP63" s="658"/>
      <c r="FQ63" s="658"/>
      <c r="FR63" s="658"/>
      <c r="FS63" s="658"/>
      <c r="FT63" s="658"/>
      <c r="FU63" s="658"/>
      <c r="FV63" s="658"/>
      <c r="FW63" s="658"/>
      <c r="FX63" s="658"/>
      <c r="FY63" s="658"/>
      <c r="FZ63" s="658"/>
      <c r="GA63" s="658"/>
      <c r="GB63" s="658"/>
      <c r="GC63" s="658"/>
      <c r="GD63" s="658"/>
      <c r="GE63" s="658"/>
      <c r="GF63" s="658"/>
      <c r="GG63" s="658"/>
      <c r="GH63" s="658"/>
      <c r="GI63" s="658"/>
      <c r="GJ63" s="658"/>
      <c r="GK63" s="658"/>
      <c r="GL63" s="658"/>
      <c r="GM63" s="658"/>
      <c r="GN63" s="658"/>
      <c r="GO63" s="658"/>
      <c r="GP63" s="658"/>
      <c r="GQ63" s="658"/>
      <c r="GR63" s="658"/>
      <c r="GS63" s="658"/>
      <c r="GT63" s="658"/>
      <c r="GU63" s="658"/>
      <c r="GV63" s="658"/>
      <c r="GW63" s="658"/>
      <c r="GX63" s="658"/>
      <c r="GY63" s="658"/>
      <c r="GZ63" s="658"/>
      <c r="HA63" s="658"/>
      <c r="HB63" s="658"/>
      <c r="HC63" s="658"/>
      <c r="HD63" s="658"/>
      <c r="HE63" s="658"/>
      <c r="HF63" s="658"/>
      <c r="HG63" s="658"/>
      <c r="HH63" s="658"/>
      <c r="HI63" s="658"/>
      <c r="HJ63" s="658"/>
      <c r="HK63" s="658"/>
      <c r="HL63" s="658"/>
      <c r="HM63" s="658"/>
      <c r="HN63" s="658"/>
      <c r="HO63" s="658"/>
      <c r="HP63" s="658"/>
      <c r="HQ63" s="658"/>
      <c r="HR63" s="658"/>
      <c r="HS63" s="658"/>
      <c r="HT63" s="658"/>
      <c r="HU63" s="658"/>
      <c r="HV63" s="658"/>
      <c r="HW63" s="658"/>
      <c r="HX63" s="658"/>
      <c r="HY63" s="658"/>
      <c r="HZ63" s="658"/>
      <c r="IA63" s="658"/>
      <c r="IB63" s="658"/>
      <c r="IC63" s="658"/>
      <c r="ID63" s="658"/>
      <c r="IE63" s="658"/>
      <c r="IF63" s="658"/>
      <c r="IG63" s="658"/>
      <c r="IH63" s="658"/>
      <c r="II63" s="658"/>
      <c r="IJ63" s="658"/>
      <c r="IK63" s="658"/>
      <c r="IL63" s="658"/>
      <c r="IM63" s="658"/>
      <c r="IN63" s="658"/>
      <c r="IO63" s="658"/>
      <c r="IP63" s="658"/>
      <c r="IQ63" s="658"/>
      <c r="IR63" s="658"/>
      <c r="IS63" s="658"/>
      <c r="IT63" s="658"/>
      <c r="IU63" s="658"/>
      <c r="IV63" s="658"/>
      <c r="IW63" s="658"/>
      <c r="IX63" s="658"/>
      <c r="IY63" s="658"/>
      <c r="IZ63" s="658"/>
      <c r="JA63" s="658"/>
      <c r="JB63" s="658"/>
      <c r="JC63" s="658"/>
      <c r="JD63" s="658"/>
      <c r="JE63" s="658"/>
      <c r="JF63" s="658"/>
      <c r="JG63" s="658"/>
      <c r="JH63" s="658"/>
      <c r="JI63" s="658"/>
      <c r="JJ63" s="658"/>
      <c r="JK63" s="658"/>
      <c r="JL63" s="658"/>
      <c r="JM63" s="658"/>
      <c r="JN63" s="658"/>
      <c r="JO63" s="658"/>
      <c r="JP63" s="658"/>
      <c r="JQ63" s="658"/>
      <c r="JR63" s="658"/>
      <c r="JS63" s="658"/>
      <c r="JT63" s="658"/>
      <c r="JU63" s="658"/>
      <c r="JV63" s="658"/>
      <c r="JW63" s="658"/>
      <c r="JX63" s="658"/>
      <c r="JY63" s="658"/>
      <c r="JZ63" s="658"/>
      <c r="KA63" s="658"/>
      <c r="KB63" s="658"/>
      <c r="KC63" s="658"/>
      <c r="KD63" s="658"/>
      <c r="KE63" s="121"/>
    </row>
    <row r="64" spans="1:291" s="5" customFormat="1" ht="12.75" customHeight="1" x14ac:dyDescent="0.25">
      <c r="AA64" s="77"/>
      <c r="AB64" s="77"/>
      <c r="AC64" s="77"/>
      <c r="AD64" s="24"/>
      <c r="AE64" s="24"/>
      <c r="AF64" s="24"/>
    </row>
    <row r="65" spans="1:32" s="5" customFormat="1" ht="12.75" customHeight="1" x14ac:dyDescent="0.25">
      <c r="AD65" s="24"/>
      <c r="AE65" s="24"/>
      <c r="AF65" s="24"/>
    </row>
    <row r="66" spans="1:32" s="5" customFormat="1" x14ac:dyDescent="0.25">
      <c r="AD66" s="24"/>
      <c r="AE66" s="24"/>
      <c r="AF66" s="24"/>
    </row>
    <row r="67" spans="1:32" s="5" customFormat="1" x14ac:dyDescent="0.25">
      <c r="AD67" s="24"/>
      <c r="AE67" s="24"/>
      <c r="AF67" s="24"/>
    </row>
    <row r="68" spans="1:32" s="5" customFormat="1" x14ac:dyDescent="0.25">
      <c r="AD68" s="24"/>
      <c r="AE68" s="24"/>
      <c r="AF68" s="24"/>
    </row>
    <row r="69" spans="1:32" s="5" customFormat="1" x14ac:dyDescent="0.25">
      <c r="AD69" s="24"/>
      <c r="AE69" s="24"/>
      <c r="AF69" s="24"/>
    </row>
    <row r="70" spans="1:32" s="5" customFormat="1" x14ac:dyDescent="0.25">
      <c r="AD70" s="24"/>
      <c r="AE70" s="24"/>
      <c r="AF70" s="24"/>
    </row>
    <row r="71" spans="1:32" s="5" customFormat="1" x14ac:dyDescent="0.25">
      <c r="AD71" s="24"/>
      <c r="AE71" s="24"/>
      <c r="AF71" s="24"/>
    </row>
    <row r="72" spans="1:32" s="32" customForma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24"/>
      <c r="AE72" s="24"/>
      <c r="AF72" s="24"/>
    </row>
    <row r="73" spans="1:32" s="32" customFormat="1" x14ac:dyDescent="0.25">
      <c r="Q73" s="5"/>
      <c r="R73" s="5"/>
      <c r="S73" s="5"/>
      <c r="T73" s="5"/>
      <c r="U73" s="5"/>
      <c r="V73" s="5"/>
      <c r="W73" s="5"/>
      <c r="X73" s="5"/>
      <c r="Y73" s="5"/>
      <c r="Z73" s="5"/>
      <c r="AA73" s="5"/>
      <c r="AB73" s="5"/>
      <c r="AC73" s="5"/>
      <c r="AD73" s="24"/>
      <c r="AE73" s="24"/>
      <c r="AF73" s="24"/>
    </row>
    <row r="74" spans="1:32" s="33" customFormat="1" x14ac:dyDescent="0.25">
      <c r="A74" s="32"/>
      <c r="B74" s="32"/>
      <c r="C74" s="32"/>
      <c r="D74" s="32"/>
      <c r="E74" s="32"/>
      <c r="F74" s="32"/>
      <c r="G74" s="32"/>
      <c r="H74" s="32"/>
      <c r="I74" s="32"/>
      <c r="J74" s="32"/>
      <c r="K74" s="32"/>
      <c r="L74" s="32"/>
      <c r="M74" s="32"/>
      <c r="N74" s="32"/>
      <c r="O74" s="32"/>
      <c r="P74" s="32"/>
      <c r="Q74" s="5"/>
      <c r="R74" s="5"/>
      <c r="S74" s="5"/>
      <c r="T74" s="5"/>
      <c r="U74" s="5"/>
      <c r="V74" s="5"/>
      <c r="W74" s="5"/>
      <c r="X74" s="5"/>
      <c r="Y74" s="5"/>
      <c r="Z74" s="5"/>
      <c r="AA74" s="5"/>
      <c r="AB74" s="5"/>
      <c r="AC74" s="5"/>
      <c r="AD74" s="24"/>
      <c r="AE74" s="24"/>
      <c r="AF74" s="24"/>
    </row>
    <row r="75" spans="1:32" s="33" customFormat="1" x14ac:dyDescent="0.25">
      <c r="Q75" s="5"/>
      <c r="R75" s="5"/>
      <c r="S75" s="5"/>
      <c r="T75" s="5"/>
      <c r="U75" s="5"/>
      <c r="V75" s="5"/>
      <c r="W75" s="5"/>
      <c r="X75" s="5"/>
      <c r="Y75" s="5"/>
      <c r="Z75" s="5"/>
      <c r="AA75" s="5"/>
      <c r="AB75" s="5"/>
      <c r="AC75" s="5"/>
      <c r="AD75" s="24"/>
      <c r="AE75" s="24"/>
      <c r="AF75" s="24"/>
    </row>
    <row r="76" spans="1:32" s="33" customFormat="1" x14ac:dyDescent="0.25">
      <c r="Q76" s="5"/>
      <c r="R76" s="5"/>
      <c r="S76" s="5"/>
      <c r="T76" s="5"/>
      <c r="U76" s="5"/>
      <c r="V76" s="5"/>
      <c r="W76" s="5"/>
      <c r="X76" s="5"/>
      <c r="Y76" s="5"/>
      <c r="Z76" s="5"/>
      <c r="AA76" s="5"/>
      <c r="AB76" s="5"/>
      <c r="AC76" s="5"/>
      <c r="AD76" s="24"/>
      <c r="AE76" s="24"/>
      <c r="AF76" s="24"/>
    </row>
    <row r="77" spans="1:32" s="33" customFormat="1" x14ac:dyDescent="0.25">
      <c r="Q77" s="5"/>
      <c r="R77" s="5"/>
      <c r="S77" s="5"/>
      <c r="T77" s="5"/>
      <c r="U77" s="5"/>
      <c r="V77" s="5"/>
      <c r="W77" s="5"/>
      <c r="X77" s="5"/>
      <c r="Y77" s="5"/>
      <c r="Z77" s="5"/>
      <c r="AA77" s="5"/>
      <c r="AB77" s="5"/>
      <c r="AC77" s="5"/>
      <c r="AD77" s="24"/>
      <c r="AE77" s="24"/>
      <c r="AF77" s="24"/>
    </row>
    <row r="78" spans="1:32" s="33" customFormat="1" x14ac:dyDescent="0.25">
      <c r="Q78" s="5"/>
      <c r="R78" s="5"/>
      <c r="S78" s="5"/>
      <c r="T78" s="5"/>
      <c r="U78" s="5"/>
      <c r="V78" s="5"/>
      <c r="W78" s="5"/>
      <c r="X78" s="5"/>
      <c r="Y78" s="5"/>
      <c r="Z78" s="5"/>
      <c r="AA78" s="5"/>
      <c r="AB78" s="5"/>
      <c r="AC78" s="5"/>
      <c r="AD78" s="24"/>
      <c r="AE78" s="24"/>
      <c r="AF78" s="24"/>
    </row>
    <row r="79" spans="1:32" s="33" customFormat="1" x14ac:dyDescent="0.25">
      <c r="Q79" s="5"/>
      <c r="R79" s="5"/>
      <c r="S79" s="5"/>
      <c r="T79" s="5"/>
      <c r="U79" s="5"/>
      <c r="V79" s="5"/>
      <c r="W79" s="5"/>
      <c r="X79" s="5"/>
      <c r="Y79" s="5"/>
      <c r="Z79" s="5"/>
      <c r="AA79" s="5"/>
      <c r="AB79" s="5"/>
      <c r="AC79" s="5"/>
      <c r="AD79" s="24"/>
      <c r="AE79" s="24"/>
      <c r="AF79" s="24"/>
    </row>
    <row r="80" spans="1:32" s="33" customFormat="1" x14ac:dyDescent="0.25">
      <c r="Q80" s="5"/>
      <c r="R80" s="5"/>
      <c r="S80" s="5"/>
      <c r="T80" s="5"/>
      <c r="U80" s="5"/>
      <c r="V80" s="5"/>
      <c r="W80" s="5"/>
      <c r="X80" s="5"/>
      <c r="Y80" s="5"/>
      <c r="Z80" s="5"/>
      <c r="AA80" s="5"/>
      <c r="AB80" s="5"/>
      <c r="AC80" s="5"/>
      <c r="AD80" s="24"/>
      <c r="AE80" s="24"/>
      <c r="AF80" s="24"/>
    </row>
    <row r="81" spans="1:32" s="33" customFormat="1" x14ac:dyDescent="0.25">
      <c r="Q81" s="5"/>
      <c r="R81" s="5"/>
      <c r="S81" s="5"/>
      <c r="T81" s="5"/>
      <c r="U81" s="5"/>
      <c r="V81" s="5"/>
      <c r="W81" s="5"/>
      <c r="X81" s="5"/>
      <c r="Y81" s="5"/>
      <c r="Z81" s="5"/>
      <c r="AA81" s="5"/>
      <c r="AB81" s="5"/>
      <c r="AC81" s="5"/>
      <c r="AD81" s="24"/>
      <c r="AE81" s="24"/>
      <c r="AF81" s="24"/>
    </row>
    <row r="83" spans="1:32" s="5" customFormat="1" ht="12.75" customHeight="1" x14ac:dyDescent="0.25">
      <c r="AA83" s="77"/>
      <c r="AB83" s="77"/>
      <c r="AC83" s="77"/>
      <c r="AD83" s="24"/>
      <c r="AE83" s="24"/>
      <c r="AF83" s="24"/>
    </row>
    <row r="84" spans="1:32" s="5" customFormat="1" ht="12.75" customHeight="1" x14ac:dyDescent="0.25">
      <c r="AD84" s="24"/>
      <c r="AE84" s="24"/>
      <c r="AF84" s="24"/>
    </row>
    <row r="85" spans="1:32" s="5" customFormat="1" x14ac:dyDescent="0.25">
      <c r="AD85" s="24"/>
      <c r="AE85" s="24"/>
      <c r="AF85" s="24"/>
    </row>
    <row r="86" spans="1:32" s="5" customFormat="1" x14ac:dyDescent="0.25">
      <c r="AD86" s="24"/>
      <c r="AE86" s="24"/>
      <c r="AF86" s="24"/>
    </row>
    <row r="87" spans="1:32" s="5" customFormat="1" x14ac:dyDescent="0.25">
      <c r="AD87" s="24"/>
      <c r="AE87" s="24"/>
      <c r="AF87" s="24"/>
    </row>
    <row r="88" spans="1:32" s="5" customFormat="1" x14ac:dyDescent="0.25">
      <c r="AD88" s="24"/>
      <c r="AE88" s="24"/>
      <c r="AF88" s="24"/>
    </row>
    <row r="89" spans="1:32" s="5" customFormat="1" x14ac:dyDescent="0.25">
      <c r="AD89" s="24"/>
      <c r="AE89" s="24"/>
      <c r="AF89" s="24"/>
    </row>
    <row r="90" spans="1:32" s="5" customFormat="1" x14ac:dyDescent="0.25">
      <c r="AD90" s="24"/>
      <c r="AE90" s="24"/>
      <c r="AF90" s="24"/>
    </row>
    <row r="91" spans="1:32" s="32" customForma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24"/>
      <c r="AE91" s="24"/>
      <c r="AF91" s="24"/>
    </row>
    <row r="92" spans="1:32" s="32" customFormat="1" x14ac:dyDescent="0.25">
      <c r="Q92" s="5"/>
      <c r="R92" s="5"/>
      <c r="S92" s="5"/>
      <c r="T92" s="5"/>
      <c r="U92" s="5"/>
      <c r="V92" s="5"/>
      <c r="W92" s="5"/>
      <c r="X92" s="5"/>
      <c r="Y92" s="5"/>
      <c r="Z92" s="5"/>
      <c r="AA92" s="5"/>
      <c r="AB92" s="5"/>
      <c r="AC92" s="5"/>
      <c r="AD92" s="24"/>
      <c r="AE92" s="24"/>
      <c r="AF92" s="24"/>
    </row>
    <row r="93" spans="1:32" s="33" customFormat="1" x14ac:dyDescent="0.25">
      <c r="A93" s="32"/>
      <c r="B93" s="32"/>
      <c r="C93" s="32"/>
      <c r="D93" s="32"/>
      <c r="E93" s="32"/>
      <c r="F93" s="32"/>
      <c r="G93" s="32"/>
      <c r="H93" s="32"/>
      <c r="I93" s="32"/>
      <c r="J93" s="32"/>
      <c r="K93" s="32"/>
      <c r="L93" s="32"/>
      <c r="M93" s="32"/>
      <c r="N93" s="32"/>
      <c r="O93" s="32"/>
      <c r="P93" s="32"/>
      <c r="Q93" s="5"/>
      <c r="R93" s="5"/>
      <c r="S93" s="5"/>
      <c r="T93" s="5"/>
      <c r="U93" s="5"/>
      <c r="V93" s="5"/>
      <c r="W93" s="5"/>
      <c r="X93" s="5"/>
      <c r="Y93" s="5"/>
      <c r="Z93" s="5"/>
      <c r="AA93" s="5"/>
      <c r="AB93" s="5"/>
      <c r="AC93" s="5"/>
      <c r="AD93" s="24"/>
      <c r="AE93" s="24"/>
      <c r="AF93" s="24"/>
    </row>
    <row r="94" spans="1:32" s="33" customFormat="1" x14ac:dyDescent="0.25">
      <c r="Q94" s="5"/>
      <c r="R94" s="5"/>
      <c r="S94" s="5"/>
      <c r="T94" s="5"/>
      <c r="U94" s="5"/>
      <c r="V94" s="5"/>
      <c r="W94" s="5"/>
      <c r="X94" s="5"/>
      <c r="Y94" s="5"/>
      <c r="Z94" s="5"/>
      <c r="AA94" s="5"/>
      <c r="AB94" s="5"/>
      <c r="AC94" s="5"/>
      <c r="AD94" s="24"/>
      <c r="AE94" s="24"/>
      <c r="AF94" s="24"/>
    </row>
    <row r="95" spans="1:32" s="33" customFormat="1" x14ac:dyDescent="0.25">
      <c r="Q95" s="5"/>
      <c r="R95" s="5"/>
      <c r="S95" s="5"/>
      <c r="T95" s="5"/>
      <c r="U95" s="5"/>
      <c r="V95" s="5"/>
      <c r="W95" s="5"/>
      <c r="X95" s="5"/>
      <c r="Y95" s="5"/>
      <c r="Z95" s="5"/>
      <c r="AA95" s="5"/>
      <c r="AB95" s="5"/>
      <c r="AC95" s="5"/>
      <c r="AD95" s="24"/>
      <c r="AE95" s="24"/>
      <c r="AF95" s="24"/>
    </row>
    <row r="96" spans="1:32" s="33" customFormat="1" x14ac:dyDescent="0.25">
      <c r="Q96" s="5"/>
      <c r="R96" s="5"/>
      <c r="S96" s="5"/>
      <c r="T96" s="5"/>
      <c r="U96" s="5"/>
      <c r="V96" s="5"/>
      <c r="W96" s="5"/>
      <c r="X96" s="5"/>
      <c r="Y96" s="5"/>
      <c r="Z96" s="5"/>
      <c r="AA96" s="5"/>
      <c r="AB96" s="5"/>
      <c r="AC96" s="5"/>
      <c r="AD96" s="24"/>
      <c r="AE96" s="24"/>
      <c r="AF96" s="24"/>
    </row>
    <row r="97" spans="17:32" s="33" customFormat="1" x14ac:dyDescent="0.25">
      <c r="Q97" s="5"/>
      <c r="R97" s="5"/>
      <c r="S97" s="5"/>
      <c r="T97" s="5"/>
      <c r="U97" s="5"/>
      <c r="V97" s="5"/>
      <c r="W97" s="5"/>
      <c r="X97" s="5"/>
      <c r="Y97" s="5"/>
      <c r="Z97" s="5"/>
      <c r="AA97" s="5"/>
      <c r="AB97" s="5"/>
      <c r="AC97" s="5"/>
      <c r="AD97" s="24"/>
      <c r="AE97" s="24"/>
      <c r="AF97" s="24"/>
    </row>
    <row r="98" spans="17:32" s="33" customFormat="1" x14ac:dyDescent="0.25">
      <c r="Q98" s="5"/>
      <c r="R98" s="5"/>
      <c r="S98" s="5"/>
      <c r="T98" s="5"/>
      <c r="U98" s="5"/>
      <c r="V98" s="5"/>
      <c r="W98" s="5"/>
      <c r="X98" s="5"/>
      <c r="Y98" s="5"/>
      <c r="Z98" s="5"/>
      <c r="AA98" s="5"/>
      <c r="AB98" s="5"/>
      <c r="AC98" s="5"/>
      <c r="AD98" s="24"/>
      <c r="AE98" s="24"/>
      <c r="AF98" s="24"/>
    </row>
    <row r="99" spans="17:32" s="33" customFormat="1" x14ac:dyDescent="0.25">
      <c r="Q99" s="5"/>
      <c r="R99" s="5"/>
      <c r="S99" s="5"/>
      <c r="T99" s="5"/>
      <c r="U99" s="5"/>
      <c r="V99" s="5"/>
      <c r="W99" s="5"/>
      <c r="X99" s="5"/>
      <c r="Y99" s="5"/>
      <c r="Z99" s="5"/>
      <c r="AA99" s="5"/>
      <c r="AB99" s="5"/>
      <c r="AC99" s="5"/>
      <c r="AD99" s="24"/>
      <c r="AE99" s="24"/>
      <c r="AF99" s="24"/>
    </row>
    <row r="100" spans="17:32" s="33" customFormat="1" x14ac:dyDescent="0.25">
      <c r="Q100" s="5"/>
      <c r="R100" s="5"/>
      <c r="S100" s="5"/>
      <c r="T100" s="5"/>
      <c r="U100" s="5"/>
      <c r="V100" s="5"/>
      <c r="W100" s="5"/>
      <c r="X100" s="5"/>
      <c r="Y100" s="5"/>
      <c r="Z100" s="5"/>
      <c r="AA100" s="5"/>
      <c r="AB100" s="5"/>
      <c r="AC100" s="5"/>
      <c r="AD100" s="24"/>
      <c r="AE100" s="24"/>
      <c r="AF100" s="24"/>
    </row>
    <row r="102" spans="17:32" x14ac:dyDescent="0.25">
      <c r="S102" s="186"/>
      <c r="T102" s="188"/>
      <c r="U102" s="188"/>
      <c r="V102" s="186"/>
      <c r="W102" s="186"/>
      <c r="X102" s="186"/>
      <c r="Y102" s="186"/>
      <c r="Z102" s="186"/>
      <c r="AA102" s="186"/>
      <c r="AB102" s="186"/>
      <c r="AC102" s="186"/>
      <c r="AD102" s="186"/>
      <c r="AE102" s="186"/>
    </row>
    <row r="103" spans="17:32" x14ac:dyDescent="0.25">
      <c r="S103" s="187"/>
      <c r="T103" s="189"/>
      <c r="U103" s="189"/>
      <c r="V103" s="187"/>
      <c r="W103" s="187"/>
      <c r="X103" s="187"/>
      <c r="Y103" s="187"/>
      <c r="Z103" s="187"/>
      <c r="AA103" s="187"/>
      <c r="AB103" s="187"/>
      <c r="AC103" s="187"/>
      <c r="AD103" s="187"/>
      <c r="AE103" s="187"/>
    </row>
    <row r="104" spans="17:32" x14ac:dyDescent="0.25">
      <c r="T104" s="190"/>
      <c r="U104" s="190"/>
    </row>
  </sheetData>
  <mergeCells count="8">
    <mergeCell ref="A1:KD1"/>
    <mergeCell ref="A62:KD62"/>
    <mergeCell ref="A63:KD63"/>
    <mergeCell ref="A2:KD2"/>
    <mergeCell ref="A22:KD22"/>
    <mergeCell ref="A23:KD23"/>
    <mergeCell ref="A43:KD43"/>
    <mergeCell ref="A42:KD42"/>
  </mergeCells>
  <phoneticPr fontId="3" type="noConversion"/>
  <pageMargins left="0.47244094488188981" right="0.47244094488188981" top="0.23622047244094491" bottom="0.23622047244094491" header="0" footer="0"/>
  <pageSetup paperSize="9" scale="97" orientation="landscape" r:id="rId1"/>
  <headerFooter alignWithMargins="0"/>
  <rowBreaks count="1" manualBreakCount="1">
    <brk id="41" max="37" man="1"/>
  </rowBreaks>
  <ignoredErrors>
    <ignoredError sqref="GB6:GB10 GB12:GB1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08">
    <tabColor indexed="23"/>
  </sheetPr>
  <dimension ref="A1:KI81"/>
  <sheetViews>
    <sheetView showGridLines="0" topLeftCell="B2" zoomScaleNormal="100" workbookViewId="0">
      <selection activeCell="A2" sqref="A2:KC2"/>
    </sheetView>
  </sheetViews>
  <sheetFormatPr defaultColWidth="14" defaultRowHeight="13.2" outlineLevelCol="1" x14ac:dyDescent="0.25"/>
  <cols>
    <col min="1" max="1" width="26.44140625" style="3" hidden="1" customWidth="1"/>
    <col min="2" max="2" width="27.6640625" style="3" customWidth="1"/>
    <col min="3" max="16" width="8.109375" style="3" hidden="1" customWidth="1" outlineLevel="1"/>
    <col min="17" max="17" width="8.6640625" style="3" hidden="1" customWidth="1" collapsed="1"/>
    <col min="18" max="20" width="8.109375" style="3" hidden="1" customWidth="1" outlineLevel="1"/>
    <col min="21" max="28" width="8.109375" style="3" hidden="1" customWidth="1" outlineLevel="1" collapsed="1"/>
    <col min="29" max="29" width="8.109375" style="3" hidden="1" customWidth="1" outlineLevel="1"/>
    <col min="30" max="30" width="8.6640625" style="3" hidden="1" customWidth="1" collapsed="1"/>
    <col min="31" max="41" width="8.109375" style="3" hidden="1" customWidth="1" outlineLevel="1" collapsed="1"/>
    <col min="42" max="42" width="8.109375" style="3" hidden="1" customWidth="1" outlineLevel="1"/>
    <col min="43" max="43" width="8.33203125" style="3" hidden="1" customWidth="1" collapsed="1"/>
    <col min="44" max="54" width="8.109375" style="3" hidden="1" customWidth="1" outlineLevel="1" collapsed="1"/>
    <col min="55" max="55" width="8.109375" style="3" hidden="1" customWidth="1" outlineLevel="1"/>
    <col min="56" max="56" width="8.6640625" style="3" hidden="1" customWidth="1" collapsed="1"/>
    <col min="57" max="67" width="8.109375" style="3" hidden="1" customWidth="1" outlineLevel="1" collapsed="1"/>
    <col min="68" max="68" width="8.109375" style="3" hidden="1" customWidth="1" outlineLevel="1"/>
    <col min="69" max="69" width="8.33203125" style="3" hidden="1" customWidth="1" collapsed="1"/>
    <col min="70" max="74" width="8.109375" style="3" hidden="1" customWidth="1" outlineLevel="1" collapsed="1"/>
    <col min="75" max="81" width="8.109375" style="3" hidden="1" customWidth="1" outlineLevel="1"/>
    <col min="82" max="82" width="8.109375" style="3" hidden="1" customWidth="1" collapsed="1"/>
    <col min="83" max="85" width="8.109375" style="3" hidden="1" customWidth="1" outlineLevel="1"/>
    <col min="86" max="86" width="8.109375" style="3" hidden="1" customWidth="1" outlineLevel="1" collapsed="1"/>
    <col min="87" max="89" width="8.109375" style="3" hidden="1" customWidth="1" outlineLevel="1"/>
    <col min="90" max="90" width="8.109375" style="3" hidden="1" customWidth="1" outlineLevel="1" collapsed="1"/>
    <col min="91" max="93" width="8.109375" style="3" hidden="1" customWidth="1" outlineLevel="1"/>
    <col min="94" max="94" width="8.109375" style="3" hidden="1" customWidth="1" outlineLevel="1" collapsed="1"/>
    <col min="95" max="98" width="8.109375" style="3" hidden="1" customWidth="1" outlineLevel="1"/>
    <col min="99" max="99" width="7.6640625" style="3" hidden="1" customWidth="1" collapsed="1"/>
    <col min="100" max="102" width="9" style="3" hidden="1" customWidth="1" outlineLevel="1"/>
    <col min="103" max="103" width="9" style="3" hidden="1" customWidth="1" outlineLevel="1" collapsed="1"/>
    <col min="104" max="106" width="9" style="3" hidden="1" customWidth="1" outlineLevel="1"/>
    <col min="107" max="107" width="9" style="3" hidden="1" customWidth="1" outlineLevel="1" collapsed="1"/>
    <col min="108" max="110" width="9" style="3" hidden="1" customWidth="1" outlineLevel="1"/>
    <col min="111" max="111" width="9" style="3" hidden="1" customWidth="1" outlineLevel="1" collapsed="1"/>
    <col min="112" max="115" width="9" style="3" hidden="1" customWidth="1" outlineLevel="1"/>
    <col min="116" max="116" width="8" style="3" hidden="1" customWidth="1" collapsed="1"/>
    <col min="117" max="119" width="9" style="3" hidden="1" customWidth="1" outlineLevel="1"/>
    <col min="120" max="120" width="9" style="3" hidden="1" customWidth="1" outlineLevel="1" collapsed="1"/>
    <col min="121" max="123" width="9" style="3" hidden="1" customWidth="1" outlineLevel="1"/>
    <col min="124" max="124" width="9" style="3" hidden="1" customWidth="1" outlineLevel="1" collapsed="1"/>
    <col min="125" max="127" width="9" style="3" hidden="1" customWidth="1" outlineLevel="1"/>
    <col min="128" max="128" width="9" style="3" hidden="1" customWidth="1" outlineLevel="1" collapsed="1"/>
    <col min="129" max="132" width="9" style="3" hidden="1" customWidth="1" outlineLevel="1"/>
    <col min="133" max="133" width="7.6640625" style="3" customWidth="1" collapsed="1"/>
    <col min="134" max="136" width="9" style="3" hidden="1" customWidth="1" outlineLevel="1"/>
    <col min="137" max="137" width="9" style="3" hidden="1" customWidth="1" outlineLevel="1" collapsed="1"/>
    <col min="138" max="140" width="9" style="3" hidden="1" customWidth="1" outlineLevel="1"/>
    <col min="141" max="141" width="9" style="3" hidden="1" customWidth="1" outlineLevel="1" collapsed="1"/>
    <col min="142" max="144" width="9" style="3" hidden="1" customWidth="1" outlineLevel="1"/>
    <col min="145" max="145" width="9" style="3" hidden="1" customWidth="1" outlineLevel="1" collapsed="1"/>
    <col min="146" max="149" width="9" style="3" hidden="1" customWidth="1" outlineLevel="1"/>
    <col min="150" max="150" width="8.109375" style="3" customWidth="1" collapsed="1"/>
    <col min="151" max="153" width="8" style="3" hidden="1" customWidth="1" outlineLevel="1"/>
    <col min="154" max="154" width="9.6640625" style="3" hidden="1" customWidth="1" outlineLevel="1" collapsed="1"/>
    <col min="155" max="155" width="10.88671875" style="3" hidden="1" customWidth="1" outlineLevel="1"/>
    <col min="156" max="156" width="9.5546875" style="3" hidden="1" customWidth="1" outlineLevel="1"/>
    <col min="157" max="157" width="10.109375" style="3" hidden="1" customWidth="1" outlineLevel="1"/>
    <col min="158" max="158" width="10.44140625" style="3" hidden="1" customWidth="1" outlineLevel="1" collapsed="1"/>
    <col min="159" max="159" width="9.109375" style="3" hidden="1" customWidth="1" outlineLevel="1"/>
    <col min="160" max="160" width="8.44140625" style="3" hidden="1" customWidth="1" outlineLevel="1"/>
    <col min="161" max="161" width="10.44140625" style="3" hidden="1" customWidth="1" outlineLevel="1"/>
    <col min="162" max="162" width="8.88671875" style="3" hidden="1" customWidth="1" outlineLevel="1" collapsed="1"/>
    <col min="163" max="164" width="9.6640625" style="3" hidden="1" customWidth="1" outlineLevel="1"/>
    <col min="165" max="165" width="8.109375" style="3" hidden="1" customWidth="1" outlineLevel="1"/>
    <col min="166" max="166" width="9.33203125" style="3" hidden="1" customWidth="1" outlineLevel="1"/>
    <col min="167" max="167" width="7.6640625" style="3" customWidth="1" collapsed="1"/>
    <col min="168" max="168" width="8.33203125" style="3" hidden="1" customWidth="1" outlineLevel="1"/>
    <col min="169" max="170" width="7.5546875" style="3" hidden="1" customWidth="1" outlineLevel="1"/>
    <col min="171" max="171" width="7.5546875" style="3" hidden="1" customWidth="1" outlineLevel="1" collapsed="1"/>
    <col min="172" max="174" width="7.5546875" style="3" hidden="1" customWidth="1" outlineLevel="1"/>
    <col min="175" max="175" width="7.5546875" style="3" hidden="1" customWidth="1" outlineLevel="1" collapsed="1"/>
    <col min="176" max="178" width="7.5546875" style="3" hidden="1" customWidth="1" outlineLevel="1"/>
    <col min="179" max="179" width="7.33203125" style="3" hidden="1" customWidth="1" outlineLevel="1" collapsed="1"/>
    <col min="180" max="180" width="6.88671875" style="3" hidden="1" customWidth="1" outlineLevel="1"/>
    <col min="181" max="183" width="7.109375" style="3" hidden="1" customWidth="1" outlineLevel="1"/>
    <col min="184" max="184" width="7.88671875" style="3" bestFit="1" customWidth="1" collapsed="1"/>
    <col min="185" max="187" width="7.88671875" style="3" hidden="1" customWidth="1" outlineLevel="1"/>
    <col min="188" max="188" width="7.88671875" style="3" hidden="1" customWidth="1" outlineLevel="1" collapsed="1"/>
    <col min="189" max="191" width="7.88671875" style="3" hidden="1" customWidth="1" outlineLevel="1"/>
    <col min="192" max="192" width="7.88671875" style="3" hidden="1" customWidth="1" outlineLevel="1" collapsed="1"/>
    <col min="193" max="195" width="7.88671875" style="3" hidden="1" customWidth="1" outlineLevel="1"/>
    <col min="196" max="196" width="7.88671875" style="3" hidden="1" customWidth="1" outlineLevel="1" collapsed="1"/>
    <col min="197" max="200" width="7.88671875" style="3" hidden="1" customWidth="1" outlineLevel="1"/>
    <col min="201" max="201" width="7.88671875" style="500" customWidth="1" collapsed="1"/>
    <col min="202" max="204" width="7.88671875" style="3" hidden="1" customWidth="1" outlineLevel="1"/>
    <col min="205" max="205" width="7.88671875" style="3" hidden="1" customWidth="1" outlineLevel="1" collapsed="1"/>
    <col min="206" max="208" width="7.88671875" style="3" hidden="1" customWidth="1" outlineLevel="1"/>
    <col min="209" max="209" width="7.88671875" style="3" hidden="1" customWidth="1" outlineLevel="1" collapsed="1"/>
    <col min="210" max="212" width="7.88671875" style="3" hidden="1" customWidth="1" outlineLevel="1"/>
    <col min="213" max="213" width="7.88671875" style="3" hidden="1" customWidth="1" outlineLevel="1" collapsed="1"/>
    <col min="214" max="217" width="7.88671875" style="3" hidden="1" customWidth="1" outlineLevel="1"/>
    <col min="218" max="218" width="7.88671875" style="3" customWidth="1" collapsed="1"/>
    <col min="219" max="221" width="7.88671875" style="3" hidden="1" customWidth="1" outlineLevel="1"/>
    <col min="222" max="222" width="7.88671875" style="3" hidden="1" customWidth="1" outlineLevel="1" collapsed="1"/>
    <col min="223" max="225" width="7.88671875" style="3" hidden="1" customWidth="1" outlineLevel="1"/>
    <col min="226" max="226" width="7.88671875" style="3" hidden="1" customWidth="1" outlineLevel="1" collapsed="1"/>
    <col min="227" max="229" width="7.88671875" style="3" hidden="1" customWidth="1" outlineLevel="1"/>
    <col min="230" max="230" width="7.88671875" style="3" hidden="1" customWidth="1" outlineLevel="1" collapsed="1"/>
    <col min="231" max="234" width="7.88671875" style="3" hidden="1" customWidth="1" outlineLevel="1"/>
    <col min="235" max="235" width="7.88671875" style="3" customWidth="1" collapsed="1"/>
    <col min="236" max="238" width="7.88671875" style="3" hidden="1" customWidth="1" outlineLevel="1"/>
    <col min="239" max="239" width="7.88671875" style="3" hidden="1" customWidth="1" outlineLevel="1" collapsed="1"/>
    <col min="240" max="242" width="7.88671875" style="3" hidden="1" customWidth="1" outlineLevel="1"/>
    <col min="243" max="243" width="7.88671875" style="3" hidden="1" customWidth="1" outlineLevel="1" collapsed="1"/>
    <col min="244" max="246" width="7.88671875" style="3" hidden="1" customWidth="1" outlineLevel="1"/>
    <col min="247" max="247" width="7.88671875" style="3" hidden="1" customWidth="1" outlineLevel="1" collapsed="1"/>
    <col min="248" max="251" width="7.88671875" style="3" hidden="1" customWidth="1" outlineLevel="1"/>
    <col min="252" max="252" width="7.88671875" style="3" customWidth="1" collapsed="1"/>
    <col min="253" max="255" width="7.88671875" style="3" hidden="1" customWidth="1" outlineLevel="1"/>
    <col min="256" max="256" width="7.88671875" style="3" hidden="1" customWidth="1" outlineLevel="1" collapsed="1"/>
    <col min="257" max="259" width="7.88671875" style="3" hidden="1" customWidth="1" outlineLevel="1"/>
    <col min="260" max="260" width="7.88671875" style="3" hidden="1" customWidth="1" outlineLevel="1" collapsed="1"/>
    <col min="261" max="263" width="7.88671875" style="3" hidden="1" customWidth="1" outlineLevel="1"/>
    <col min="264" max="264" width="7.88671875" style="3" hidden="1" customWidth="1" outlineLevel="1" collapsed="1"/>
    <col min="265" max="268" width="7.88671875" style="3" hidden="1" customWidth="1" outlineLevel="1"/>
    <col min="269" max="269" width="7.88671875" style="3" customWidth="1" collapsed="1"/>
    <col min="270" max="272" width="7.88671875" style="3" hidden="1" customWidth="1" outlineLevel="1"/>
    <col min="273" max="273" width="7.88671875" style="3" hidden="1" customWidth="1" outlineLevel="1" collapsed="1"/>
    <col min="274" max="276" width="7.88671875" style="3" hidden="1" customWidth="1" outlineLevel="1"/>
    <col min="277" max="277" width="7.88671875" style="3" hidden="1" customWidth="1" outlineLevel="1" collapsed="1"/>
    <col min="278" max="279" width="7.88671875" style="3" hidden="1" customWidth="1" outlineLevel="1"/>
    <col min="280" max="280" width="8.109375" style="3" hidden="1" customWidth="1" outlineLevel="1"/>
    <col min="281" max="281" width="7.88671875" style="3" hidden="1" customWidth="1" outlineLevel="1" collapsed="1"/>
    <col min="282" max="285" width="7.88671875" style="3" hidden="1" customWidth="1" outlineLevel="1"/>
    <col min="286" max="286" width="7.88671875" style="3" customWidth="1" collapsed="1"/>
    <col min="287" max="288" width="7.88671875" style="3" customWidth="1"/>
    <col min="289" max="289" width="8.109375" style="3" customWidth="1"/>
    <col min="290" max="290" width="17.6640625" style="3" bestFit="1" customWidth="1"/>
    <col min="292" max="292" width="17.5546875" bestFit="1" customWidth="1"/>
    <col min="293" max="293" width="15.44140625" bestFit="1" customWidth="1"/>
  </cols>
  <sheetData>
    <row r="1" spans="1:295" s="5" customFormat="1" ht="24.9" hidden="1" customHeight="1" x14ac:dyDescent="0.2">
      <c r="A1" s="660" t="s">
        <v>613</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1"/>
      <c r="BN1" s="661"/>
      <c r="BO1" s="661"/>
      <c r="BP1" s="661"/>
      <c r="BQ1" s="661"/>
      <c r="BR1" s="661"/>
      <c r="BS1" s="661"/>
      <c r="BT1" s="661"/>
      <c r="BU1" s="661"/>
      <c r="BV1" s="661"/>
      <c r="BW1" s="661"/>
      <c r="BX1" s="661"/>
      <c r="BY1" s="661"/>
      <c r="BZ1" s="661"/>
      <c r="CA1" s="661"/>
      <c r="CB1" s="661"/>
      <c r="CC1" s="661"/>
      <c r="CD1" s="661"/>
      <c r="CE1" s="661"/>
      <c r="CF1" s="661"/>
      <c r="CG1" s="661"/>
      <c r="CH1" s="661"/>
      <c r="CI1" s="661"/>
      <c r="CJ1" s="661"/>
      <c r="CK1" s="661"/>
      <c r="CL1" s="661"/>
      <c r="CM1" s="661"/>
      <c r="CN1" s="661"/>
      <c r="CO1" s="661"/>
      <c r="CP1" s="661"/>
      <c r="CQ1" s="661"/>
      <c r="CR1" s="661"/>
      <c r="CS1" s="661"/>
      <c r="CT1" s="661"/>
      <c r="CU1" s="661"/>
      <c r="CV1" s="661"/>
      <c r="CW1" s="661"/>
      <c r="CX1" s="661"/>
      <c r="CY1" s="661"/>
      <c r="CZ1" s="661"/>
      <c r="DA1" s="661"/>
      <c r="DB1" s="661"/>
      <c r="DC1" s="661"/>
      <c r="DD1" s="661"/>
      <c r="DE1" s="661"/>
      <c r="DF1" s="661"/>
      <c r="DG1" s="661"/>
      <c r="DH1" s="661"/>
      <c r="DI1" s="661"/>
      <c r="DJ1" s="661"/>
      <c r="DK1" s="661"/>
      <c r="DL1" s="661"/>
      <c r="DM1" s="661"/>
      <c r="DN1" s="661"/>
      <c r="DO1" s="661"/>
      <c r="DP1" s="661"/>
      <c r="DQ1" s="661"/>
      <c r="DR1" s="661"/>
      <c r="DS1" s="661"/>
      <c r="DT1" s="661"/>
      <c r="DU1" s="661"/>
      <c r="DV1" s="661"/>
      <c r="DW1" s="661"/>
      <c r="DX1" s="661"/>
      <c r="DY1" s="661"/>
      <c r="DZ1" s="661"/>
      <c r="EA1" s="661"/>
      <c r="EB1" s="661"/>
      <c r="EC1" s="661"/>
      <c r="ED1" s="661"/>
      <c r="EE1" s="661"/>
      <c r="EF1" s="661"/>
      <c r="EG1" s="661"/>
      <c r="EH1" s="661"/>
      <c r="EI1" s="661"/>
      <c r="EJ1" s="661"/>
      <c r="EK1" s="661"/>
      <c r="EL1" s="661"/>
      <c r="EM1" s="661"/>
      <c r="EN1" s="661"/>
      <c r="EO1" s="661"/>
      <c r="EP1" s="661"/>
      <c r="EQ1" s="661"/>
      <c r="ER1" s="661"/>
      <c r="ES1" s="661"/>
      <c r="ET1" s="661"/>
      <c r="EU1" s="661"/>
      <c r="EV1" s="661"/>
      <c r="EW1" s="661"/>
      <c r="EX1" s="661"/>
      <c r="EY1" s="661"/>
      <c r="EZ1" s="661"/>
      <c r="FA1" s="661"/>
      <c r="FB1" s="661"/>
      <c r="FC1" s="661"/>
      <c r="FD1" s="661"/>
      <c r="FE1" s="661"/>
      <c r="FF1" s="661"/>
      <c r="FG1" s="661"/>
      <c r="FH1" s="661"/>
      <c r="FI1" s="661"/>
      <c r="FJ1" s="661"/>
      <c r="FK1" s="661"/>
      <c r="FL1" s="661"/>
      <c r="FM1" s="661"/>
      <c r="FN1" s="661"/>
      <c r="FO1" s="661"/>
      <c r="FP1" s="661"/>
      <c r="FQ1" s="661"/>
      <c r="FR1" s="661"/>
      <c r="FS1" s="661"/>
      <c r="FT1" s="661"/>
      <c r="FU1" s="661"/>
      <c r="FV1" s="661"/>
      <c r="FW1" s="661"/>
      <c r="FX1" s="661"/>
      <c r="FY1" s="661"/>
      <c r="FZ1" s="661"/>
      <c r="GA1" s="661"/>
      <c r="GB1" s="661"/>
      <c r="GC1" s="661"/>
      <c r="GD1" s="661"/>
      <c r="GE1" s="661"/>
      <c r="GF1" s="661"/>
      <c r="GG1" s="661"/>
      <c r="GH1" s="661"/>
      <c r="GI1" s="661"/>
      <c r="GJ1" s="661"/>
      <c r="GK1" s="661"/>
      <c r="GL1" s="661"/>
      <c r="GM1" s="661"/>
      <c r="GN1" s="661"/>
      <c r="GO1" s="661"/>
      <c r="GP1" s="661"/>
      <c r="GQ1" s="661"/>
      <c r="GR1" s="661"/>
      <c r="GS1" s="661"/>
      <c r="GT1" s="661"/>
      <c r="GU1" s="661"/>
      <c r="GV1" s="661"/>
      <c r="GW1" s="661"/>
      <c r="GX1" s="661"/>
      <c r="GY1" s="661"/>
      <c r="GZ1" s="661"/>
      <c r="HA1" s="661"/>
      <c r="HB1" s="661"/>
      <c r="HC1" s="661"/>
      <c r="HD1" s="661"/>
      <c r="HE1" s="661"/>
      <c r="HF1" s="661"/>
      <c r="HG1" s="661"/>
      <c r="HH1" s="661"/>
      <c r="HI1" s="661"/>
      <c r="HJ1" s="661"/>
      <c r="HK1" s="661"/>
      <c r="HL1" s="661"/>
      <c r="HM1" s="661"/>
      <c r="HN1" s="661"/>
      <c r="HO1" s="661"/>
      <c r="HP1" s="661"/>
      <c r="HQ1" s="661"/>
      <c r="HR1" s="661"/>
      <c r="HS1" s="661"/>
      <c r="HT1" s="661"/>
      <c r="HU1" s="661"/>
      <c r="HV1" s="661"/>
      <c r="HW1" s="661"/>
      <c r="HX1" s="661"/>
      <c r="HY1" s="661"/>
      <c r="HZ1" s="661"/>
      <c r="IA1" s="661"/>
      <c r="IB1" s="661"/>
      <c r="IC1" s="661"/>
      <c r="ID1" s="661"/>
      <c r="IE1" s="661"/>
      <c r="IF1" s="661"/>
      <c r="IG1" s="661"/>
      <c r="IH1" s="661"/>
      <c r="II1" s="661"/>
      <c r="IJ1" s="661"/>
      <c r="IK1" s="661"/>
      <c r="IL1" s="661"/>
      <c r="IM1" s="661"/>
      <c r="IN1" s="661"/>
      <c r="IO1" s="661"/>
      <c r="IP1" s="661"/>
      <c r="IQ1" s="661"/>
      <c r="IR1" s="661"/>
      <c r="IS1" s="661"/>
      <c r="IT1" s="661"/>
      <c r="IU1" s="661"/>
      <c r="IV1" s="661"/>
      <c r="IW1" s="661"/>
      <c r="IX1" s="661"/>
      <c r="IY1" s="661"/>
      <c r="IZ1" s="661"/>
      <c r="JA1" s="661"/>
      <c r="JB1" s="661"/>
      <c r="JC1" s="661"/>
      <c r="JD1" s="661"/>
      <c r="JE1" s="661"/>
      <c r="JF1" s="661"/>
      <c r="JG1" s="661"/>
      <c r="JH1" s="661"/>
      <c r="JI1" s="661"/>
      <c r="JJ1" s="661"/>
      <c r="JK1" s="661"/>
      <c r="JL1" s="661"/>
      <c r="JM1" s="661"/>
      <c r="JN1" s="661"/>
      <c r="JO1" s="661"/>
      <c r="JP1" s="661"/>
      <c r="JQ1" s="661"/>
      <c r="JR1" s="661"/>
      <c r="JS1" s="661"/>
      <c r="JT1" s="661"/>
      <c r="JU1" s="661"/>
      <c r="JV1" s="661"/>
      <c r="JW1" s="661"/>
      <c r="JX1" s="661"/>
      <c r="JY1" s="661"/>
      <c r="JZ1" s="661"/>
      <c r="KA1" s="661"/>
      <c r="KB1" s="661"/>
      <c r="KC1" s="661"/>
      <c r="KE1" s="489"/>
    </row>
    <row r="2" spans="1:295" s="5" customFormat="1" ht="24.9" customHeight="1" x14ac:dyDescent="0.2">
      <c r="A2" s="662" t="s">
        <v>614</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63"/>
      <c r="DX2" s="663"/>
      <c r="DY2" s="663"/>
      <c r="DZ2" s="663"/>
      <c r="EA2" s="663"/>
      <c r="EB2" s="663"/>
      <c r="EC2" s="663"/>
      <c r="ED2" s="663"/>
      <c r="EE2" s="663"/>
      <c r="EF2" s="663"/>
      <c r="EG2" s="663"/>
      <c r="EH2" s="663"/>
      <c r="EI2" s="663"/>
      <c r="EJ2" s="663"/>
      <c r="EK2" s="663"/>
      <c r="EL2" s="663"/>
      <c r="EM2" s="663"/>
      <c r="EN2" s="663"/>
      <c r="EO2" s="663"/>
      <c r="EP2" s="663"/>
      <c r="EQ2" s="663"/>
      <c r="ER2" s="663"/>
      <c r="ES2" s="663"/>
      <c r="ET2" s="663"/>
      <c r="EU2" s="663"/>
      <c r="EV2" s="663"/>
      <c r="EW2" s="663"/>
      <c r="EX2" s="663"/>
      <c r="EY2" s="663"/>
      <c r="EZ2" s="663"/>
      <c r="FA2" s="663"/>
      <c r="FB2" s="663"/>
      <c r="FC2" s="663"/>
      <c r="FD2" s="663"/>
      <c r="FE2" s="663"/>
      <c r="FF2" s="663"/>
      <c r="FG2" s="663"/>
      <c r="FH2" s="663"/>
      <c r="FI2" s="663"/>
      <c r="FJ2" s="663"/>
      <c r="FK2" s="663"/>
      <c r="FL2" s="663"/>
      <c r="FM2" s="663"/>
      <c r="FN2" s="663"/>
      <c r="FO2" s="663"/>
      <c r="FP2" s="663"/>
      <c r="FQ2" s="663"/>
      <c r="FR2" s="663"/>
      <c r="FS2" s="663"/>
      <c r="FT2" s="663"/>
      <c r="FU2" s="663"/>
      <c r="FV2" s="663"/>
      <c r="FW2" s="663"/>
      <c r="FX2" s="663"/>
      <c r="FY2" s="663"/>
      <c r="FZ2" s="663"/>
      <c r="GA2" s="663"/>
      <c r="GB2" s="663"/>
      <c r="GC2" s="663"/>
      <c r="GD2" s="663"/>
      <c r="GE2" s="663"/>
      <c r="GF2" s="663"/>
      <c r="GG2" s="663"/>
      <c r="GH2" s="663"/>
      <c r="GI2" s="663"/>
      <c r="GJ2" s="663"/>
      <c r="GK2" s="663"/>
      <c r="GL2" s="663"/>
      <c r="GM2" s="663"/>
      <c r="GN2" s="663"/>
      <c r="GO2" s="663"/>
      <c r="GP2" s="663"/>
      <c r="GQ2" s="663"/>
      <c r="GR2" s="663"/>
      <c r="GS2" s="663"/>
      <c r="GT2" s="663"/>
      <c r="GU2" s="663"/>
      <c r="GV2" s="663"/>
      <c r="GW2" s="663"/>
      <c r="GX2" s="663"/>
      <c r="GY2" s="663"/>
      <c r="GZ2" s="663"/>
      <c r="HA2" s="663"/>
      <c r="HB2" s="663"/>
      <c r="HC2" s="663"/>
      <c r="HD2" s="663"/>
      <c r="HE2" s="663"/>
      <c r="HF2" s="663"/>
      <c r="HG2" s="663"/>
      <c r="HH2" s="663"/>
      <c r="HI2" s="663"/>
      <c r="HJ2" s="663"/>
      <c r="HK2" s="663"/>
      <c r="HL2" s="663"/>
      <c r="HM2" s="663"/>
      <c r="HN2" s="663"/>
      <c r="HO2" s="663"/>
      <c r="HP2" s="663"/>
      <c r="HQ2" s="663"/>
      <c r="HR2" s="663"/>
      <c r="HS2" s="663"/>
      <c r="HT2" s="663"/>
      <c r="HU2" s="663"/>
      <c r="HV2" s="663"/>
      <c r="HW2" s="663"/>
      <c r="HX2" s="663"/>
      <c r="HY2" s="663"/>
      <c r="HZ2" s="663"/>
      <c r="IA2" s="663"/>
      <c r="IB2" s="663"/>
      <c r="IC2" s="663"/>
      <c r="ID2" s="663"/>
      <c r="IE2" s="663"/>
      <c r="IF2" s="663"/>
      <c r="IG2" s="663"/>
      <c r="IH2" s="663"/>
      <c r="II2" s="663"/>
      <c r="IJ2" s="663"/>
      <c r="IK2" s="663"/>
      <c r="IL2" s="663"/>
      <c r="IM2" s="663"/>
      <c r="IN2" s="663"/>
      <c r="IO2" s="663"/>
      <c r="IP2" s="663"/>
      <c r="IQ2" s="663"/>
      <c r="IR2" s="663"/>
      <c r="IS2" s="663"/>
      <c r="IT2" s="663"/>
      <c r="IU2" s="663"/>
      <c r="IV2" s="663"/>
      <c r="IW2" s="663"/>
      <c r="IX2" s="663"/>
      <c r="IY2" s="663"/>
      <c r="IZ2" s="663"/>
      <c r="JA2" s="663"/>
      <c r="JB2" s="663"/>
      <c r="JC2" s="663"/>
      <c r="JD2" s="663"/>
      <c r="JE2" s="663"/>
      <c r="JF2" s="663"/>
      <c r="JG2" s="663"/>
      <c r="JH2" s="663"/>
      <c r="JI2" s="663"/>
      <c r="JJ2" s="663"/>
      <c r="JK2" s="663"/>
      <c r="JL2" s="663"/>
      <c r="JM2" s="663"/>
      <c r="JN2" s="663"/>
      <c r="JO2" s="663"/>
      <c r="JP2" s="663"/>
      <c r="JQ2" s="663"/>
      <c r="JR2" s="663"/>
      <c r="JS2" s="663"/>
      <c r="JT2" s="663"/>
      <c r="JU2" s="663"/>
      <c r="JV2" s="663"/>
      <c r="JW2" s="663"/>
      <c r="JX2" s="663"/>
      <c r="JY2" s="663"/>
      <c r="JZ2" s="663"/>
      <c r="KA2" s="663"/>
      <c r="KB2" s="663"/>
      <c r="KC2" s="663"/>
      <c r="KE2" s="489"/>
    </row>
    <row r="3" spans="1:295" ht="12.75" hidden="1"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KC3" s="22" t="s">
        <v>36</v>
      </c>
      <c r="KE3" s="489"/>
    </row>
    <row r="4" spans="1:295" ht="12.75" customHeight="1"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KC4" s="78" t="s">
        <v>111</v>
      </c>
      <c r="KE4" s="489"/>
    </row>
    <row r="5" spans="1:295" ht="12.75" customHeight="1" x14ac:dyDescent="0.25">
      <c r="A5" s="226"/>
      <c r="B5" s="226"/>
      <c r="C5" s="132" t="s">
        <v>182</v>
      </c>
      <c r="D5" s="132" t="s">
        <v>155</v>
      </c>
      <c r="E5" s="132" t="s">
        <v>174</v>
      </c>
      <c r="F5" s="132" t="s">
        <v>175</v>
      </c>
      <c r="G5" s="132" t="s">
        <v>171</v>
      </c>
      <c r="H5" s="132" t="s">
        <v>176</v>
      </c>
      <c r="I5" s="132" t="s">
        <v>177</v>
      </c>
      <c r="J5" s="132" t="s">
        <v>172</v>
      </c>
      <c r="K5" s="132" t="s">
        <v>178</v>
      </c>
      <c r="L5" s="132" t="s">
        <v>179</v>
      </c>
      <c r="M5" s="132" t="s">
        <v>173</v>
      </c>
      <c r="N5" s="132" t="s">
        <v>180</v>
      </c>
      <c r="O5" s="132" t="s">
        <v>181</v>
      </c>
      <c r="P5" s="132" t="s">
        <v>156</v>
      </c>
      <c r="Q5" s="432" t="s">
        <v>520</v>
      </c>
      <c r="R5" s="132" t="s">
        <v>157</v>
      </c>
      <c r="S5" s="132" t="s">
        <v>158</v>
      </c>
      <c r="T5" s="132" t="s">
        <v>159</v>
      </c>
      <c r="U5" s="132" t="s">
        <v>160</v>
      </c>
      <c r="V5" s="132" t="s">
        <v>153</v>
      </c>
      <c r="W5" s="132" t="s">
        <v>154</v>
      </c>
      <c r="X5" s="132" t="s">
        <v>161</v>
      </c>
      <c r="Y5" s="132" t="s">
        <v>162</v>
      </c>
      <c r="Z5" s="132" t="s">
        <v>163</v>
      </c>
      <c r="AA5" s="132" t="s">
        <v>164</v>
      </c>
      <c r="AB5" s="132" t="s">
        <v>165</v>
      </c>
      <c r="AC5" s="132" t="s">
        <v>166</v>
      </c>
      <c r="AD5" s="432" t="s">
        <v>521</v>
      </c>
      <c r="AE5" s="132" t="s">
        <v>167</v>
      </c>
      <c r="AF5" s="132" t="s">
        <v>168</v>
      </c>
      <c r="AG5" s="132" t="s">
        <v>169</v>
      </c>
      <c r="AH5" s="132" t="s">
        <v>170</v>
      </c>
      <c r="AI5" s="132" t="s">
        <v>315</v>
      </c>
      <c r="AJ5" s="132" t="s">
        <v>352</v>
      </c>
      <c r="AK5" s="132" t="s">
        <v>208</v>
      </c>
      <c r="AL5" s="132" t="s">
        <v>95</v>
      </c>
      <c r="AM5" s="132" t="s">
        <v>35</v>
      </c>
      <c r="AN5" s="132" t="s">
        <v>19</v>
      </c>
      <c r="AO5" s="132" t="s">
        <v>25</v>
      </c>
      <c r="AP5" s="132" t="s">
        <v>344</v>
      </c>
      <c r="AQ5" s="432" t="s">
        <v>522</v>
      </c>
      <c r="AR5" s="132" t="s">
        <v>349</v>
      </c>
      <c r="AS5" s="132" t="s">
        <v>341</v>
      </c>
      <c r="AT5" s="132" t="s">
        <v>57</v>
      </c>
      <c r="AU5" s="132" t="s">
        <v>312</v>
      </c>
      <c r="AV5" s="132" t="s">
        <v>15</v>
      </c>
      <c r="AW5" s="132" t="s">
        <v>22</v>
      </c>
      <c r="AX5" s="132" t="s">
        <v>6</v>
      </c>
      <c r="AY5" s="132" t="s">
        <v>89</v>
      </c>
      <c r="AZ5" s="132" t="s">
        <v>353</v>
      </c>
      <c r="BA5" s="132" t="s">
        <v>252</v>
      </c>
      <c r="BB5" s="132" t="s">
        <v>361</v>
      </c>
      <c r="BC5" s="132" t="s">
        <v>363</v>
      </c>
      <c r="BD5" s="432" t="s">
        <v>523</v>
      </c>
      <c r="BE5" s="132" t="s">
        <v>366</v>
      </c>
      <c r="BF5" s="132" t="s">
        <v>372</v>
      </c>
      <c r="BG5" s="132" t="s">
        <v>375</v>
      </c>
      <c r="BH5" s="132" t="s">
        <v>379</v>
      </c>
      <c r="BI5" s="132" t="s">
        <v>382</v>
      </c>
      <c r="BJ5" s="132" t="s">
        <v>384</v>
      </c>
      <c r="BK5" s="132" t="s">
        <v>387</v>
      </c>
      <c r="BL5" s="132" t="s">
        <v>389</v>
      </c>
      <c r="BM5" s="132" t="s">
        <v>392</v>
      </c>
      <c r="BN5" s="132" t="s">
        <v>394</v>
      </c>
      <c r="BO5" s="132" t="s">
        <v>491</v>
      </c>
      <c r="BP5" s="132" t="s">
        <v>494</v>
      </c>
      <c r="BQ5" s="432" t="s">
        <v>524</v>
      </c>
      <c r="BR5" s="132" t="s">
        <v>497</v>
      </c>
      <c r="BS5" s="132" t="s">
        <v>499</v>
      </c>
      <c r="BT5" s="132" t="s">
        <v>501</v>
      </c>
      <c r="BU5" s="132" t="s">
        <v>502</v>
      </c>
      <c r="BV5" s="132" t="s">
        <v>504</v>
      </c>
      <c r="BW5" s="132" t="s">
        <v>507</v>
      </c>
      <c r="BX5" s="132" t="s">
        <v>508</v>
      </c>
      <c r="BY5" s="132" t="s">
        <v>509</v>
      </c>
      <c r="BZ5" s="132" t="s">
        <v>510</v>
      </c>
      <c r="CA5" s="132" t="s">
        <v>511</v>
      </c>
      <c r="CB5" s="132" t="s">
        <v>513</v>
      </c>
      <c r="CC5" s="132" t="s">
        <v>515</v>
      </c>
      <c r="CD5" s="432" t="s">
        <v>525</v>
      </c>
      <c r="CE5" s="132" t="s">
        <v>536</v>
      </c>
      <c r="CF5" s="132" t="s">
        <v>537</v>
      </c>
      <c r="CG5" s="132" t="s">
        <v>533</v>
      </c>
      <c r="CH5" s="431" t="s">
        <v>516</v>
      </c>
      <c r="CI5" s="132" t="s">
        <v>538</v>
      </c>
      <c r="CJ5" s="132" t="s">
        <v>539</v>
      </c>
      <c r="CK5" s="132" t="s">
        <v>534</v>
      </c>
      <c r="CL5" s="431" t="s">
        <v>517</v>
      </c>
      <c r="CM5" s="122" t="s">
        <v>535</v>
      </c>
      <c r="CN5" s="122" t="s">
        <v>540</v>
      </c>
      <c r="CO5" s="122" t="s">
        <v>542</v>
      </c>
      <c r="CP5" s="431" t="s">
        <v>541</v>
      </c>
      <c r="CQ5" s="122" t="s">
        <v>544</v>
      </c>
      <c r="CR5" s="122" t="s">
        <v>545</v>
      </c>
      <c r="CS5" s="122" t="s">
        <v>547</v>
      </c>
      <c r="CT5" s="431" t="s">
        <v>546</v>
      </c>
      <c r="CU5" s="432" t="s">
        <v>555</v>
      </c>
      <c r="CV5" s="122" t="s">
        <v>554</v>
      </c>
      <c r="CW5" s="122" t="s">
        <v>565</v>
      </c>
      <c r="CX5" s="122" t="s">
        <v>567</v>
      </c>
      <c r="CY5" s="431" t="s">
        <v>566</v>
      </c>
      <c r="CZ5" s="122" t="s">
        <v>569</v>
      </c>
      <c r="DA5" s="122" t="s">
        <v>572</v>
      </c>
      <c r="DB5" s="122" t="s">
        <v>575</v>
      </c>
      <c r="DC5" s="431" t="s">
        <v>574</v>
      </c>
      <c r="DD5" s="122" t="s">
        <v>577</v>
      </c>
      <c r="DE5" s="122" t="s">
        <v>578</v>
      </c>
      <c r="DF5" s="122" t="s">
        <v>580</v>
      </c>
      <c r="DG5" s="431" t="s">
        <v>579</v>
      </c>
      <c r="DH5" s="122" t="s">
        <v>581</v>
      </c>
      <c r="DI5" s="122" t="s">
        <v>586</v>
      </c>
      <c r="DJ5" s="122" t="s">
        <v>588</v>
      </c>
      <c r="DK5" s="431" t="s">
        <v>587</v>
      </c>
      <c r="DL5" s="432" t="s">
        <v>590</v>
      </c>
      <c r="DM5" s="122" t="s">
        <v>589</v>
      </c>
      <c r="DN5" s="122" t="s">
        <v>592</v>
      </c>
      <c r="DO5" s="122" t="s">
        <v>595</v>
      </c>
      <c r="DP5" s="431" t="s">
        <v>594</v>
      </c>
      <c r="DQ5" s="122" t="s">
        <v>596</v>
      </c>
      <c r="DR5" s="122" t="s">
        <v>597</v>
      </c>
      <c r="DS5" s="122" t="s">
        <v>599</v>
      </c>
      <c r="DT5" s="431" t="s">
        <v>598</v>
      </c>
      <c r="DU5" s="122" t="s">
        <v>600</v>
      </c>
      <c r="DV5" s="122" t="s">
        <v>602</v>
      </c>
      <c r="DW5" s="122" t="s">
        <v>604</v>
      </c>
      <c r="DX5" s="431" t="s">
        <v>603</v>
      </c>
      <c r="DY5" s="122" t="s">
        <v>605</v>
      </c>
      <c r="DZ5" s="122" t="s">
        <v>606</v>
      </c>
      <c r="EA5" s="122" t="s">
        <v>608</v>
      </c>
      <c r="EB5" s="431" t="s">
        <v>607</v>
      </c>
      <c r="EC5" s="432" t="s">
        <v>610</v>
      </c>
      <c r="ED5" s="432" t="s">
        <v>609</v>
      </c>
      <c r="EE5" s="432" t="s">
        <v>654</v>
      </c>
      <c r="EF5" s="432" t="s">
        <v>656</v>
      </c>
      <c r="EG5" s="432" t="s">
        <v>655</v>
      </c>
      <c r="EH5" s="432" t="s">
        <v>657</v>
      </c>
      <c r="EI5" s="432" t="s">
        <v>658</v>
      </c>
      <c r="EJ5" s="432" t="s">
        <v>660</v>
      </c>
      <c r="EK5" s="432" t="s">
        <v>659</v>
      </c>
      <c r="EL5" s="432" t="s">
        <v>661</v>
      </c>
      <c r="EM5" s="432" t="s">
        <v>662</v>
      </c>
      <c r="EN5" s="432" t="s">
        <v>664</v>
      </c>
      <c r="EO5" s="432" t="s">
        <v>663</v>
      </c>
      <c r="EP5" s="432" t="s">
        <v>665</v>
      </c>
      <c r="EQ5" s="432" t="s">
        <v>681</v>
      </c>
      <c r="ER5" s="432" t="s">
        <v>683</v>
      </c>
      <c r="ES5" s="432" t="s">
        <v>682</v>
      </c>
      <c r="ET5" s="432" t="s">
        <v>685</v>
      </c>
      <c r="EU5" s="432" t="s">
        <v>684</v>
      </c>
      <c r="EV5" s="432" t="s">
        <v>686</v>
      </c>
      <c r="EW5" s="432" t="s">
        <v>688</v>
      </c>
      <c r="EX5" s="432" t="s">
        <v>687</v>
      </c>
      <c r="EY5" s="432" t="s">
        <v>689</v>
      </c>
      <c r="EZ5" s="432" t="s">
        <v>690</v>
      </c>
      <c r="FA5" s="432" t="s">
        <v>692</v>
      </c>
      <c r="FB5" s="432" t="s">
        <v>691</v>
      </c>
      <c r="FC5" s="432" t="s">
        <v>693</v>
      </c>
      <c r="FD5" s="432" t="s">
        <v>695</v>
      </c>
      <c r="FE5" s="432" t="s">
        <v>697</v>
      </c>
      <c r="FF5" s="432" t="s">
        <v>696</v>
      </c>
      <c r="FG5" s="432" t="s">
        <v>698</v>
      </c>
      <c r="FH5" s="432" t="s">
        <v>699</v>
      </c>
      <c r="FI5" s="432" t="s">
        <v>703</v>
      </c>
      <c r="FJ5" s="432" t="s">
        <v>702</v>
      </c>
      <c r="FK5" s="432" t="s">
        <v>705</v>
      </c>
      <c r="FL5" s="432" t="s">
        <v>704</v>
      </c>
      <c r="FM5" s="432" t="s">
        <v>707</v>
      </c>
      <c r="FN5" s="432" t="s">
        <v>709</v>
      </c>
      <c r="FO5" s="432" t="s">
        <v>708</v>
      </c>
      <c r="FP5" s="432" t="s">
        <v>710</v>
      </c>
      <c r="FQ5" s="432" t="s">
        <v>711</v>
      </c>
      <c r="FR5" s="432" t="s">
        <v>713</v>
      </c>
      <c r="FS5" s="432" t="s">
        <v>712</v>
      </c>
      <c r="FT5" s="432" t="s">
        <v>714</v>
      </c>
      <c r="FU5" s="432" t="s">
        <v>715</v>
      </c>
      <c r="FV5" s="432" t="s">
        <v>718</v>
      </c>
      <c r="FW5" s="432" t="s">
        <v>717</v>
      </c>
      <c r="FX5" s="432" t="s">
        <v>719</v>
      </c>
      <c r="FY5" s="432" t="s">
        <v>720</v>
      </c>
      <c r="FZ5" s="432" t="s">
        <v>722</v>
      </c>
      <c r="GA5" s="432" t="s">
        <v>721</v>
      </c>
      <c r="GB5" s="432" t="s">
        <v>724</v>
      </c>
      <c r="GC5" s="432" t="s">
        <v>723</v>
      </c>
      <c r="GD5" s="432" t="s">
        <v>725</v>
      </c>
      <c r="GE5" s="432" t="s">
        <v>727</v>
      </c>
      <c r="GF5" s="432" t="s">
        <v>726</v>
      </c>
      <c r="GG5" s="432" t="s">
        <v>728</v>
      </c>
      <c r="GH5" s="432" t="s">
        <v>729</v>
      </c>
      <c r="GI5" s="432" t="s">
        <v>731</v>
      </c>
      <c r="GJ5" s="432" t="s">
        <v>730</v>
      </c>
      <c r="GK5" s="432" t="s">
        <v>732</v>
      </c>
      <c r="GL5" s="432" t="s">
        <v>733</v>
      </c>
      <c r="GM5" s="432" t="s">
        <v>735</v>
      </c>
      <c r="GN5" s="432" t="s">
        <v>734</v>
      </c>
      <c r="GO5" s="432" t="s">
        <v>736</v>
      </c>
      <c r="GP5" s="432" t="s">
        <v>737</v>
      </c>
      <c r="GQ5" s="432" t="s">
        <v>739</v>
      </c>
      <c r="GR5" s="432" t="s">
        <v>738</v>
      </c>
      <c r="GS5" s="432" t="s">
        <v>741</v>
      </c>
      <c r="GT5" s="432" t="s">
        <v>740</v>
      </c>
      <c r="GU5" s="432" t="s">
        <v>742</v>
      </c>
      <c r="GV5" s="432" t="s">
        <v>744</v>
      </c>
      <c r="GW5" s="432" t="s">
        <v>743</v>
      </c>
      <c r="GX5" s="432" t="s">
        <v>745</v>
      </c>
      <c r="GY5" s="432" t="s">
        <v>746</v>
      </c>
      <c r="GZ5" s="432" t="s">
        <v>748</v>
      </c>
      <c r="HA5" s="432" t="s">
        <v>747</v>
      </c>
      <c r="HB5" s="432" t="s">
        <v>750</v>
      </c>
      <c r="HC5" s="432" t="s">
        <v>751</v>
      </c>
      <c r="HD5" s="432" t="s">
        <v>754</v>
      </c>
      <c r="HE5" s="432" t="s">
        <v>753</v>
      </c>
      <c r="HF5" s="432" t="s">
        <v>758</v>
      </c>
      <c r="HG5" s="432" t="s">
        <v>759</v>
      </c>
      <c r="HH5" s="432" t="s">
        <v>761</v>
      </c>
      <c r="HI5" s="432" t="s">
        <v>760</v>
      </c>
      <c r="HJ5" s="432" t="s">
        <v>763</v>
      </c>
      <c r="HK5" s="432" t="s">
        <v>762</v>
      </c>
      <c r="HL5" s="432" t="s">
        <v>764</v>
      </c>
      <c r="HM5" s="432" t="s">
        <v>766</v>
      </c>
      <c r="HN5" s="432" t="s">
        <v>765</v>
      </c>
      <c r="HO5" s="432" t="s">
        <v>767</v>
      </c>
      <c r="HP5" s="432" t="s">
        <v>768</v>
      </c>
      <c r="HQ5" s="432" t="s">
        <v>770</v>
      </c>
      <c r="HR5" s="432" t="s">
        <v>769</v>
      </c>
      <c r="HS5" s="432" t="s">
        <v>771</v>
      </c>
      <c r="HT5" s="432" t="s">
        <v>772</v>
      </c>
      <c r="HU5" s="432" t="s">
        <v>774</v>
      </c>
      <c r="HV5" s="432" t="s">
        <v>773</v>
      </c>
      <c r="HW5" s="432" t="s">
        <v>776</v>
      </c>
      <c r="HX5" s="432" t="s">
        <v>777</v>
      </c>
      <c r="HY5" s="432" t="s">
        <v>779</v>
      </c>
      <c r="HZ5" s="432" t="s">
        <v>778</v>
      </c>
      <c r="IA5" s="432" t="s">
        <v>781</v>
      </c>
      <c r="IB5" s="432" t="s">
        <v>780</v>
      </c>
      <c r="IC5" s="432" t="s">
        <v>782</v>
      </c>
      <c r="ID5" s="432" t="s">
        <v>784</v>
      </c>
      <c r="IE5" s="432" t="s">
        <v>783</v>
      </c>
      <c r="IF5" s="432" t="s">
        <v>785</v>
      </c>
      <c r="IG5" s="432" t="s">
        <v>787</v>
      </c>
      <c r="IH5" s="432" t="s">
        <v>790</v>
      </c>
      <c r="II5" s="432" t="s">
        <v>789</v>
      </c>
      <c r="IJ5" s="432" t="s">
        <v>792</v>
      </c>
      <c r="IK5" s="432" t="s">
        <v>793</v>
      </c>
      <c r="IL5" s="432" t="s">
        <v>795</v>
      </c>
      <c r="IM5" s="432" t="s">
        <v>794</v>
      </c>
      <c r="IN5" s="432" t="s">
        <v>796</v>
      </c>
      <c r="IO5" s="432" t="s">
        <v>798</v>
      </c>
      <c r="IP5" s="432" t="s">
        <v>800</v>
      </c>
      <c r="IQ5" s="432" t="s">
        <v>799</v>
      </c>
      <c r="IR5" s="432" t="s">
        <v>802</v>
      </c>
      <c r="IS5" s="432" t="s">
        <v>801</v>
      </c>
      <c r="IT5" s="432" t="s">
        <v>803</v>
      </c>
      <c r="IU5" s="432" t="s">
        <v>805</v>
      </c>
      <c r="IV5" s="432" t="s">
        <v>804</v>
      </c>
      <c r="IW5" s="432" t="s">
        <v>806</v>
      </c>
      <c r="IX5" s="432" t="s">
        <v>807</v>
      </c>
      <c r="IY5" s="432" t="s">
        <v>809</v>
      </c>
      <c r="IZ5" s="432" t="s">
        <v>808</v>
      </c>
      <c r="JA5" s="432" t="s">
        <v>810</v>
      </c>
      <c r="JB5" s="432" t="s">
        <v>811</v>
      </c>
      <c r="JC5" s="432" t="s">
        <v>813</v>
      </c>
      <c r="JD5" s="432" t="s">
        <v>812</v>
      </c>
      <c r="JE5" s="432" t="s">
        <v>814</v>
      </c>
      <c r="JF5" s="432" t="s">
        <v>815</v>
      </c>
      <c r="JG5" s="432" t="s">
        <v>817</v>
      </c>
      <c r="JH5" s="432" t="s">
        <v>816</v>
      </c>
      <c r="JI5" s="432" t="s">
        <v>819</v>
      </c>
      <c r="JJ5" s="432" t="s">
        <v>818</v>
      </c>
      <c r="JK5" s="432" t="s">
        <v>820</v>
      </c>
      <c r="JL5" s="432" t="s">
        <v>822</v>
      </c>
      <c r="JM5" s="432" t="s">
        <v>821</v>
      </c>
      <c r="JN5" s="432" t="s">
        <v>824</v>
      </c>
      <c r="JO5" s="432" t="s">
        <v>825</v>
      </c>
      <c r="JP5" s="432" t="s">
        <v>827</v>
      </c>
      <c r="JQ5" s="432" t="s">
        <v>826</v>
      </c>
      <c r="JR5" s="432" t="s">
        <v>828</v>
      </c>
      <c r="JS5" s="432" t="s">
        <v>830</v>
      </c>
      <c r="JT5" s="432" t="s">
        <v>832</v>
      </c>
      <c r="JU5" s="432" t="s">
        <v>831</v>
      </c>
      <c r="JV5" s="432" t="s">
        <v>834</v>
      </c>
      <c r="JW5" s="432" t="s">
        <v>835</v>
      </c>
      <c r="JX5" s="432" t="s">
        <v>837</v>
      </c>
      <c r="JY5" s="432" t="s">
        <v>836</v>
      </c>
      <c r="JZ5" s="432" t="s">
        <v>839</v>
      </c>
      <c r="KA5" s="432" t="s">
        <v>838</v>
      </c>
      <c r="KB5" s="432" t="s">
        <v>840</v>
      </c>
      <c r="KC5" s="432" t="s">
        <v>843</v>
      </c>
      <c r="KE5" s="489"/>
    </row>
    <row r="6" spans="1:295" s="182" customFormat="1" ht="12.75" customHeight="1" x14ac:dyDescent="0.25">
      <c r="A6" s="184" t="s">
        <v>151</v>
      </c>
      <c r="B6" s="230" t="s">
        <v>29</v>
      </c>
      <c r="C6" s="178" t="s">
        <v>92</v>
      </c>
      <c r="D6" s="117">
        <v>14.85345</v>
      </c>
      <c r="E6" s="117">
        <v>1.8214376799999998</v>
      </c>
      <c r="F6" s="117">
        <v>231.79730145454903</v>
      </c>
      <c r="G6" s="117">
        <v>140.25675739309</v>
      </c>
      <c r="H6" s="117">
        <v>53.733481348653996</v>
      </c>
      <c r="I6" s="117">
        <v>469.03149497444804</v>
      </c>
      <c r="J6" s="117">
        <v>320.81307511160202</v>
      </c>
      <c r="K6" s="117">
        <v>177.39067398474901</v>
      </c>
      <c r="L6" s="117">
        <v>376.71632338114398</v>
      </c>
      <c r="M6" s="117">
        <v>225.75422461185002</v>
      </c>
      <c r="N6" s="117">
        <v>218.656195201548</v>
      </c>
      <c r="O6" s="117">
        <v>219.95193437216099</v>
      </c>
      <c r="P6" s="117">
        <v>404.90765624984806</v>
      </c>
      <c r="Q6" s="117">
        <v>2840.8305557636431</v>
      </c>
      <c r="R6" s="117">
        <v>249.20196124199902</v>
      </c>
      <c r="S6" s="117">
        <v>87.612362510084026</v>
      </c>
      <c r="T6" s="117">
        <v>178.84343685196299</v>
      </c>
      <c r="U6" s="117">
        <v>40.087586520957004</v>
      </c>
      <c r="V6" s="117">
        <v>241.95386864499201</v>
      </c>
      <c r="W6" s="117">
        <v>78.282227980710999</v>
      </c>
      <c r="X6" s="117">
        <v>184.63415419810204</v>
      </c>
      <c r="Y6" s="117">
        <v>50.119998729594002</v>
      </c>
      <c r="Z6" s="117">
        <v>65.857863452318995</v>
      </c>
      <c r="AA6" s="117">
        <v>189.62111155162194</v>
      </c>
      <c r="AB6" s="117">
        <v>87.273151555845999</v>
      </c>
      <c r="AC6" s="117">
        <v>204.54735258592495</v>
      </c>
      <c r="AD6" s="117">
        <v>1658.0350758241138</v>
      </c>
      <c r="AE6" s="117">
        <v>82.779341648746993</v>
      </c>
      <c r="AF6" s="117">
        <v>765.00629649600694</v>
      </c>
      <c r="AG6" s="117">
        <v>373.92764480669399</v>
      </c>
      <c r="AH6" s="117">
        <v>308.374456778693</v>
      </c>
      <c r="AI6" s="117">
        <v>2524.9597850577929</v>
      </c>
      <c r="AJ6" s="117">
        <v>917.95275621654105</v>
      </c>
      <c r="AK6" s="117">
        <v>486.14896872184295</v>
      </c>
      <c r="AL6" s="117">
        <v>2594.9181594183892</v>
      </c>
      <c r="AM6" s="117">
        <v>1440.7775072353902</v>
      </c>
      <c r="AN6" s="117">
        <v>354.795475942064</v>
      </c>
      <c r="AO6" s="117">
        <v>1369.2437201222001</v>
      </c>
      <c r="AP6" s="117">
        <v>1886.8946761699458</v>
      </c>
      <c r="AQ6" s="475">
        <v>13105.778788614309</v>
      </c>
      <c r="AR6" s="475">
        <v>493.69769792544105</v>
      </c>
      <c r="AS6" s="475">
        <v>1481.792965383841</v>
      </c>
      <c r="AT6" s="475">
        <v>1134.8530973542736</v>
      </c>
      <c r="AU6" s="475">
        <v>395.7686082290561</v>
      </c>
      <c r="AV6" s="475">
        <v>1616.8609605194399</v>
      </c>
      <c r="AW6" s="475">
        <v>924.55950133530393</v>
      </c>
      <c r="AX6" s="475">
        <v>1542.5230258938466</v>
      </c>
      <c r="AY6" s="475">
        <v>868.15578620386998</v>
      </c>
      <c r="AZ6" s="475">
        <v>1119.6012232660062</v>
      </c>
      <c r="BA6" s="475">
        <v>1448.198723730733</v>
      </c>
      <c r="BB6" s="475">
        <v>1800.8107700743426</v>
      </c>
      <c r="BC6" s="475">
        <v>2103.0296407907008</v>
      </c>
      <c r="BD6" s="475">
        <v>14929.852000706855</v>
      </c>
      <c r="BE6" s="475">
        <v>1550.929343501278</v>
      </c>
      <c r="BF6" s="475">
        <v>997.61937331401987</v>
      </c>
      <c r="BG6" s="475">
        <v>1667.700480479949</v>
      </c>
      <c r="BH6" s="475">
        <v>2070.8193668630684</v>
      </c>
      <c r="BI6" s="475">
        <v>1301.0785491931949</v>
      </c>
      <c r="BJ6" s="475">
        <v>2086.5084085245521</v>
      </c>
      <c r="BK6" s="475">
        <v>2780.4675889647806</v>
      </c>
      <c r="BL6" s="475">
        <v>752.58329778431005</v>
      </c>
      <c r="BM6" s="475">
        <v>1275.227329227487</v>
      </c>
      <c r="BN6" s="475">
        <v>1646.4027477822397</v>
      </c>
      <c r="BO6" s="475">
        <v>2410.6547666998749</v>
      </c>
      <c r="BP6" s="475">
        <v>800.9631107863504</v>
      </c>
      <c r="BQ6" s="475">
        <v>19340.954363121105</v>
      </c>
      <c r="BR6" s="475">
        <v>897.54777894144604</v>
      </c>
      <c r="BS6" s="475">
        <v>978.79814921398213</v>
      </c>
      <c r="BT6" s="475">
        <v>2540.5597147473104</v>
      </c>
      <c r="BU6" s="475">
        <v>1207.3070133753704</v>
      </c>
      <c r="BV6" s="475">
        <v>926.05150385112597</v>
      </c>
      <c r="BW6" s="475">
        <v>572.56499671594383</v>
      </c>
      <c r="BX6" s="475">
        <v>317.19775864644794</v>
      </c>
      <c r="BY6" s="475">
        <v>338.01688790837898</v>
      </c>
      <c r="BZ6" s="475">
        <v>911.93118185630306</v>
      </c>
      <c r="CA6" s="475">
        <v>931.52863575327513</v>
      </c>
      <c r="CB6" s="475">
        <v>535.36122520868003</v>
      </c>
      <c r="CC6" s="475">
        <v>3089.0681610853198</v>
      </c>
      <c r="CD6" s="475">
        <v>13245.933007303585</v>
      </c>
      <c r="CE6" s="475">
        <v>2006.9078494124403</v>
      </c>
      <c r="CF6" s="475">
        <v>946.76156943383205</v>
      </c>
      <c r="CG6" s="475">
        <v>2222.3555889806603</v>
      </c>
      <c r="CH6" s="475">
        <v>5176.0250078269328</v>
      </c>
      <c r="CI6" s="475">
        <v>1421.9128980027699</v>
      </c>
      <c r="CJ6" s="475">
        <v>658.45371838823007</v>
      </c>
      <c r="CK6" s="475">
        <v>359.04460102776898</v>
      </c>
      <c r="CL6" s="475">
        <v>2439.4112174187694</v>
      </c>
      <c r="CM6" s="475">
        <v>807.70774177846602</v>
      </c>
      <c r="CN6" s="475">
        <v>505.01811477995301</v>
      </c>
      <c r="CO6" s="475">
        <v>241.30735217400002</v>
      </c>
      <c r="CP6" s="475">
        <v>1554.0332087324191</v>
      </c>
      <c r="CQ6" s="475">
        <v>479.32513908151805</v>
      </c>
      <c r="CR6" s="475">
        <v>2702.7179936939901</v>
      </c>
      <c r="CS6" s="475">
        <v>594.26058062633501</v>
      </c>
      <c r="CT6" s="475">
        <v>3776.3037134018432</v>
      </c>
      <c r="CU6" s="475">
        <v>12945.773147379965</v>
      </c>
      <c r="CV6" s="475">
        <v>739.23257484277406</v>
      </c>
      <c r="CW6" s="475">
        <v>1512.0639842821699</v>
      </c>
      <c r="CX6" s="475">
        <v>2277.0388247820001</v>
      </c>
      <c r="CY6" s="475">
        <v>4528.3353839069441</v>
      </c>
      <c r="CZ6" s="475">
        <v>3938.0671386600511</v>
      </c>
      <c r="DA6" s="475">
        <v>1785.2639452934402</v>
      </c>
      <c r="DB6" s="475">
        <v>2643.5447742573097</v>
      </c>
      <c r="DC6" s="475">
        <v>8366.8758582108021</v>
      </c>
      <c r="DD6" s="475">
        <v>953.07442308960003</v>
      </c>
      <c r="DE6" s="475">
        <v>1205.29059824521</v>
      </c>
      <c r="DF6" s="475">
        <v>871.73230394545499</v>
      </c>
      <c r="DG6" s="475">
        <v>3030.0973252802651</v>
      </c>
      <c r="DH6" s="475">
        <v>994.43065051298004</v>
      </c>
      <c r="DI6" s="475">
        <v>2120.5264068516799</v>
      </c>
      <c r="DJ6" s="475">
        <v>2157.8041704359403</v>
      </c>
      <c r="DK6" s="475">
        <v>5272.7612278006</v>
      </c>
      <c r="DL6" s="475">
        <v>21198.069795198611</v>
      </c>
      <c r="DM6" s="475">
        <v>1739.9778097351402</v>
      </c>
      <c r="DN6" s="475">
        <v>475.62586069999998</v>
      </c>
      <c r="DO6" s="475">
        <v>2173.9269970247401</v>
      </c>
      <c r="DP6" s="475">
        <v>4389.5306674598796</v>
      </c>
      <c r="DQ6" s="475">
        <v>2460.3868080420402</v>
      </c>
      <c r="DR6" s="475">
        <v>421.33836415359997</v>
      </c>
      <c r="DS6" s="475">
        <v>663.54516799999999</v>
      </c>
      <c r="DT6" s="475">
        <v>3545.2703401956401</v>
      </c>
      <c r="DU6" s="475">
        <v>432.33234642483205</v>
      </c>
      <c r="DV6" s="475">
        <v>1091.6874499999999</v>
      </c>
      <c r="DW6" s="475">
        <v>1589.5820350370502</v>
      </c>
      <c r="DX6" s="475">
        <v>3113.6018314618818</v>
      </c>
      <c r="DY6" s="475">
        <v>1807.5543316903199</v>
      </c>
      <c r="DZ6" s="475">
        <v>564.922160684</v>
      </c>
      <c r="EA6" s="475">
        <v>1035.36671061932</v>
      </c>
      <c r="EB6" s="475">
        <v>3407.8432029936398</v>
      </c>
      <c r="EC6" s="475">
        <v>14456.246042111041</v>
      </c>
      <c r="ED6" s="475">
        <v>276.00741527439999</v>
      </c>
      <c r="EE6" s="475">
        <v>1102.2607714999999</v>
      </c>
      <c r="EF6" s="475">
        <v>223.0749007</v>
      </c>
      <c r="EG6" s="475">
        <v>1601.3430874743999</v>
      </c>
      <c r="EH6" s="475">
        <v>1072.58</v>
      </c>
      <c r="EI6" s="475">
        <v>653.455427111473</v>
      </c>
      <c r="EJ6" s="475">
        <v>543.95000000000005</v>
      </c>
      <c r="EK6" s="475">
        <v>2269.9854271114727</v>
      </c>
      <c r="EL6" s="475">
        <v>2825.98</v>
      </c>
      <c r="EM6" s="475">
        <v>1181.2</v>
      </c>
      <c r="EN6" s="475">
        <v>33.65</v>
      </c>
      <c r="EO6" s="475">
        <v>4040.8300000000004</v>
      </c>
      <c r="EP6" s="475">
        <v>2107.1799999999998</v>
      </c>
      <c r="EQ6" s="475">
        <v>735.49</v>
      </c>
      <c r="ER6" s="475">
        <v>721.91</v>
      </c>
      <c r="ES6" s="475">
        <f t="shared" ref="ES6:ES16" si="0">SUM(ER6,EQ6,EP6)</f>
        <v>3564.58</v>
      </c>
      <c r="ET6" s="475">
        <v>11476.738514585872</v>
      </c>
      <c r="EU6" s="475">
        <v>1415.77</v>
      </c>
      <c r="EV6" s="475">
        <v>1530.86</v>
      </c>
      <c r="EW6" s="475">
        <v>734.08</v>
      </c>
      <c r="EX6" s="475">
        <v>3680.71</v>
      </c>
      <c r="EY6" s="475">
        <v>1740.15</v>
      </c>
      <c r="EZ6" s="475">
        <v>2569.4699999999998</v>
      </c>
      <c r="FA6" s="475">
        <v>1683.38</v>
      </c>
      <c r="FB6" s="475">
        <f>SUM(FA6,EZ6,EY6)</f>
        <v>5993</v>
      </c>
      <c r="FC6" s="475">
        <v>633.38</v>
      </c>
      <c r="FD6" s="475">
        <v>2621.2600000000002</v>
      </c>
      <c r="FE6" s="475">
        <v>2454.79</v>
      </c>
      <c r="FF6" s="475">
        <v>5709.43</v>
      </c>
      <c r="FG6" s="475">
        <v>833.99</v>
      </c>
      <c r="FH6" s="475">
        <v>4448.16</v>
      </c>
      <c r="FI6" s="475">
        <v>3558.08</v>
      </c>
      <c r="FJ6" s="475">
        <f t="shared" ref="FJ6:FJ13" si="1">FG6+FH6+FI6</f>
        <v>8840.23</v>
      </c>
      <c r="FK6" s="475">
        <f t="shared" ref="FK6:FK16" si="2">FJ6+FF6+FB6+EX6</f>
        <v>24223.37</v>
      </c>
      <c r="FL6" s="475">
        <v>2036.98</v>
      </c>
      <c r="FM6" s="475">
        <v>1287.3599999999999</v>
      </c>
      <c r="FN6" s="475">
        <v>3813.38</v>
      </c>
      <c r="FO6" s="475">
        <f>FL6+FM6+FN6</f>
        <v>7137.72</v>
      </c>
      <c r="FP6" s="475">
        <v>1487.69</v>
      </c>
      <c r="FQ6" s="475">
        <v>526.30999999999995</v>
      </c>
      <c r="FR6" s="475">
        <v>2193.44</v>
      </c>
      <c r="FS6" s="475">
        <f>SUM(FP6:FR6)</f>
        <v>4207.4400000000005</v>
      </c>
      <c r="FT6" s="475">
        <v>540.67999999999995</v>
      </c>
      <c r="FU6" s="475">
        <v>971.22</v>
      </c>
      <c r="FV6" s="475">
        <v>37.619999999999997</v>
      </c>
      <c r="FW6" s="475">
        <f>FT6+FU6+FV6</f>
        <v>1549.52</v>
      </c>
      <c r="FX6" s="475">
        <v>967.36</v>
      </c>
      <c r="FY6" s="475">
        <v>713.58</v>
      </c>
      <c r="FZ6" s="475">
        <v>1488.19</v>
      </c>
      <c r="GA6" s="475">
        <f>FX6+FY6+FZ6</f>
        <v>3169.13</v>
      </c>
      <c r="GB6" s="475">
        <f>FO6+FS6+FW6+GA6</f>
        <v>16063.810000000001</v>
      </c>
      <c r="GC6" s="475">
        <v>3811.55</v>
      </c>
      <c r="GD6" s="475">
        <v>5787.53</v>
      </c>
      <c r="GE6" s="475">
        <v>3193.68</v>
      </c>
      <c r="GF6" s="475">
        <f>GC6+GD6+GE6</f>
        <v>12792.76</v>
      </c>
      <c r="GG6" s="475">
        <v>2781.72</v>
      </c>
      <c r="GH6" s="475">
        <v>5739.04</v>
      </c>
      <c r="GI6" s="475">
        <v>2441.12</v>
      </c>
      <c r="GJ6" s="475">
        <f>SUM(GG6:GI6)</f>
        <v>10961.880000000001</v>
      </c>
      <c r="GK6" s="475">
        <v>2959.08</v>
      </c>
      <c r="GL6" s="475">
        <v>7024.99</v>
      </c>
      <c r="GM6" s="475">
        <v>4435.93</v>
      </c>
      <c r="GN6" s="475">
        <f>GK6+GL6+GM6</f>
        <v>14420</v>
      </c>
      <c r="GO6" s="475">
        <v>3584.12</v>
      </c>
      <c r="GP6" s="475">
        <v>2351.79</v>
      </c>
      <c r="GQ6" s="475">
        <v>4601.8900000000003</v>
      </c>
      <c r="GR6" s="475">
        <v>10537.8</v>
      </c>
      <c r="GS6" s="501">
        <v>48712.44</v>
      </c>
      <c r="GT6" s="475">
        <v>7493.63</v>
      </c>
      <c r="GU6" s="475">
        <v>5815.5</v>
      </c>
      <c r="GV6" s="475">
        <v>2041.59</v>
      </c>
      <c r="GW6" s="475">
        <v>15350.720000000001</v>
      </c>
      <c r="GX6" s="475">
        <v>834.32</v>
      </c>
      <c r="GY6" s="475">
        <v>519.34</v>
      </c>
      <c r="GZ6" s="475">
        <v>637.70000000000005</v>
      </c>
      <c r="HA6" s="475">
        <v>1991.3600000000001</v>
      </c>
      <c r="HB6" s="475">
        <v>1696.51</v>
      </c>
      <c r="HC6" s="475">
        <v>1182.47</v>
      </c>
      <c r="HD6" s="475">
        <v>1829.14</v>
      </c>
      <c r="HE6" s="475">
        <v>4708.12</v>
      </c>
      <c r="HF6" s="475">
        <v>2681.34</v>
      </c>
      <c r="HG6" s="475">
        <v>573.84</v>
      </c>
      <c r="HH6" s="475">
        <v>1041.95</v>
      </c>
      <c r="HI6" s="475">
        <v>4297.13</v>
      </c>
      <c r="HJ6" s="475">
        <f>SUM(GW6,HA6,HE6,HI6)</f>
        <v>26347.33</v>
      </c>
      <c r="HK6" s="475">
        <v>781.45</v>
      </c>
      <c r="HL6" s="475">
        <v>8280.34</v>
      </c>
      <c r="HM6" s="475">
        <v>8728.2099999999991</v>
      </c>
      <c r="HN6" s="475">
        <v>17790</v>
      </c>
      <c r="HO6" s="475">
        <v>2473.6999999999998</v>
      </c>
      <c r="HP6" s="475">
        <v>441.46</v>
      </c>
      <c r="HQ6" s="475">
        <v>2744.93</v>
      </c>
      <c r="HR6" s="475">
        <f>HQ6+HP6+HO6</f>
        <v>5660.09</v>
      </c>
      <c r="HS6" s="475">
        <v>3640.11</v>
      </c>
      <c r="HT6" s="475">
        <v>1280.8699999999999</v>
      </c>
      <c r="HU6" s="475">
        <v>2713.51</v>
      </c>
      <c r="HV6" s="475">
        <f>HS6+HT6+HU6</f>
        <v>7634.49</v>
      </c>
      <c r="HW6" s="475">
        <v>2273.0700000000002</v>
      </c>
      <c r="HX6" s="475">
        <v>81.83</v>
      </c>
      <c r="HY6" s="475">
        <v>64.069999999999993</v>
      </c>
      <c r="HZ6" s="475">
        <v>2418.9700000000003</v>
      </c>
      <c r="IA6" s="475">
        <v>33503.550000000003</v>
      </c>
      <c r="IB6" s="475">
        <v>781.45</v>
      </c>
      <c r="IC6" s="475">
        <v>3722.05</v>
      </c>
      <c r="ID6" s="475">
        <v>1134.23</v>
      </c>
      <c r="IE6" s="475">
        <f t="shared" ref="IE6:IE16" si="3">SUM(ID6,IC6,IB6)</f>
        <v>5637.7300000000005</v>
      </c>
      <c r="IF6" s="475">
        <v>22.58</v>
      </c>
      <c r="IG6" s="475">
        <v>589.44000000000005</v>
      </c>
      <c r="IH6" s="475">
        <v>147.26</v>
      </c>
      <c r="II6" s="475">
        <v>759.28000000000009</v>
      </c>
      <c r="IJ6" s="475">
        <v>2746.93</v>
      </c>
      <c r="IK6" s="475">
        <v>804.29</v>
      </c>
      <c r="IL6" s="475">
        <v>827.39</v>
      </c>
      <c r="IM6" s="475">
        <v>4378.6099999999997</v>
      </c>
      <c r="IN6" s="475">
        <v>241.28</v>
      </c>
      <c r="IO6" s="475">
        <v>288.27</v>
      </c>
      <c r="IP6" s="475">
        <v>561.26</v>
      </c>
      <c r="IQ6" s="475">
        <v>1090.81</v>
      </c>
      <c r="IR6" s="475">
        <f t="shared" ref="IR6:IR16" si="4">SUM(IQ6,IM6,II6,IE6)</f>
        <v>11866.43</v>
      </c>
      <c r="IS6" s="475">
        <v>1784.36</v>
      </c>
      <c r="IT6" s="475">
        <v>3240.26</v>
      </c>
      <c r="IU6" s="475">
        <v>2398.08</v>
      </c>
      <c r="IV6" s="475">
        <f t="shared" ref="IV6:IV16" si="5">SUM(IU6,IT6,IS6)</f>
        <v>7422.7</v>
      </c>
      <c r="IW6" s="475">
        <v>2196.17</v>
      </c>
      <c r="IX6" s="475">
        <v>3295.98</v>
      </c>
      <c r="IY6" s="475">
        <v>1603.49</v>
      </c>
      <c r="IZ6" s="475">
        <v>7095.6399999999994</v>
      </c>
      <c r="JA6" s="475">
        <v>2545.7600000000002</v>
      </c>
      <c r="JB6" s="475">
        <v>61.5</v>
      </c>
      <c r="JC6" s="475">
        <v>1202.49</v>
      </c>
      <c r="JD6" s="475">
        <v>3809.75</v>
      </c>
      <c r="JE6" s="475">
        <v>2004.64</v>
      </c>
      <c r="JF6" s="475">
        <v>883.53</v>
      </c>
      <c r="JG6" s="475">
        <v>6674.59</v>
      </c>
      <c r="JH6" s="475">
        <v>9562.76</v>
      </c>
      <c r="JI6" s="475">
        <v>27890.850000000002</v>
      </c>
      <c r="JJ6" s="475">
        <v>9388.7099999999991</v>
      </c>
      <c r="JK6" s="475">
        <v>9096.89</v>
      </c>
      <c r="JL6" s="475">
        <v>1163.5</v>
      </c>
      <c r="JM6" s="475">
        <v>20518.39</v>
      </c>
      <c r="JN6" s="475">
        <v>2190.94</v>
      </c>
      <c r="JO6" s="475">
        <v>1356.43</v>
      </c>
      <c r="JP6" s="475">
        <v>2879.77</v>
      </c>
      <c r="JQ6" s="475">
        <v>7776.1404270900002</v>
      </c>
      <c r="JR6" s="475">
        <v>5246.69</v>
      </c>
      <c r="JS6" s="475">
        <v>3683.2599999999998</v>
      </c>
      <c r="JT6" s="475">
        <v>3675.55</v>
      </c>
      <c r="JU6" s="475">
        <v>12605.5</v>
      </c>
      <c r="JV6" s="475">
        <v>7100.01</v>
      </c>
      <c r="JW6" s="475">
        <v>5905.67</v>
      </c>
      <c r="JX6" s="475">
        <v>4821.1900000000005</v>
      </c>
      <c r="JY6" s="475">
        <v>18049.77</v>
      </c>
      <c r="JZ6" s="501">
        <v>58949.800427089998</v>
      </c>
      <c r="KA6" s="501">
        <v>9079.9399999999987</v>
      </c>
      <c r="KB6" s="501">
        <v>3520.64</v>
      </c>
      <c r="KC6" s="501">
        <v>2165.8199999999997</v>
      </c>
      <c r="KD6" s="458"/>
      <c r="KE6" s="489"/>
      <c r="KF6" s="489"/>
      <c r="KG6"/>
      <c r="KH6" s="489"/>
      <c r="KI6" s="565"/>
    </row>
    <row r="7" spans="1:295" ht="12.75" customHeight="1" x14ac:dyDescent="0.25">
      <c r="A7" s="231" t="s">
        <v>32</v>
      </c>
      <c r="B7" s="231" t="s">
        <v>30</v>
      </c>
      <c r="C7" s="179" t="s">
        <v>92</v>
      </c>
      <c r="D7" s="115">
        <v>14.85345</v>
      </c>
      <c r="E7" s="115">
        <v>1.1249409099999998</v>
      </c>
      <c r="F7" s="115">
        <v>136.17382470794902</v>
      </c>
      <c r="G7" s="115">
        <v>115.09626389594901</v>
      </c>
      <c r="H7" s="115">
        <v>45.001271312773994</v>
      </c>
      <c r="I7" s="115">
        <v>205.450281804106</v>
      </c>
      <c r="J7" s="115">
        <v>185.74220322102801</v>
      </c>
      <c r="K7" s="115">
        <v>116.40344963296602</v>
      </c>
      <c r="L7" s="115">
        <v>218.24536872274399</v>
      </c>
      <c r="M7" s="115">
        <v>173.02723844393802</v>
      </c>
      <c r="N7" s="115">
        <v>153.009213846215</v>
      </c>
      <c r="O7" s="115">
        <v>159.24842116988299</v>
      </c>
      <c r="P7" s="115">
        <v>263.88021204125204</v>
      </c>
      <c r="Q7" s="115">
        <v>1772.4026897088042</v>
      </c>
      <c r="R7" s="115">
        <v>145.36791438559902</v>
      </c>
      <c r="S7" s="115">
        <v>83.574062510084019</v>
      </c>
      <c r="T7" s="115">
        <v>122.422391991963</v>
      </c>
      <c r="U7" s="115">
        <v>17.851371510956998</v>
      </c>
      <c r="V7" s="115">
        <v>15.729916214392002</v>
      </c>
      <c r="W7" s="115">
        <v>73.967840700558995</v>
      </c>
      <c r="X7" s="115">
        <v>143.13549004487703</v>
      </c>
      <c r="Y7" s="115">
        <v>29.512653095941001</v>
      </c>
      <c r="Z7" s="115">
        <v>62.154398636530992</v>
      </c>
      <c r="AA7" s="115">
        <v>171.99163862237194</v>
      </c>
      <c r="AB7" s="115">
        <v>48.255496372617003</v>
      </c>
      <c r="AC7" s="115">
        <v>122.17649684597498</v>
      </c>
      <c r="AD7" s="115">
        <v>1036.1396709318672</v>
      </c>
      <c r="AE7" s="115">
        <v>48.483148073246994</v>
      </c>
      <c r="AF7" s="115">
        <v>737.44418029650694</v>
      </c>
      <c r="AG7" s="115">
        <v>373.70050441283001</v>
      </c>
      <c r="AH7" s="115">
        <v>258.33601025893898</v>
      </c>
      <c r="AI7" s="115">
        <v>1384.1549103653631</v>
      </c>
      <c r="AJ7" s="115">
        <v>558.37319421384097</v>
      </c>
      <c r="AK7" s="115">
        <v>275.16600372184291</v>
      </c>
      <c r="AL7" s="115">
        <v>1237.3753394183891</v>
      </c>
      <c r="AM7" s="115">
        <v>1185.9816333948902</v>
      </c>
      <c r="AN7" s="115">
        <v>193.28464737842</v>
      </c>
      <c r="AO7" s="115">
        <v>949.76372012219997</v>
      </c>
      <c r="AP7" s="115">
        <v>921.32687875910392</v>
      </c>
      <c r="AQ7" s="476">
        <v>8123.3901704155733</v>
      </c>
      <c r="AR7" s="476">
        <v>202.01754448294</v>
      </c>
      <c r="AS7" s="476">
        <v>664.14548703222397</v>
      </c>
      <c r="AT7" s="476">
        <v>703.96309735427417</v>
      </c>
      <c r="AU7" s="476">
        <v>313.446956526056</v>
      </c>
      <c r="AV7" s="476">
        <v>320.49572847143094</v>
      </c>
      <c r="AW7" s="476">
        <v>785.08891150551494</v>
      </c>
      <c r="AX7" s="476">
        <v>737.46992943768998</v>
      </c>
      <c r="AY7" s="476">
        <v>654.01578620386999</v>
      </c>
      <c r="AZ7" s="476">
        <v>482.7051222660059</v>
      </c>
      <c r="BA7" s="476">
        <v>1081.4383466867509</v>
      </c>
      <c r="BB7" s="476">
        <v>876.62979507434216</v>
      </c>
      <c r="BC7" s="476">
        <v>1297.5953497907008</v>
      </c>
      <c r="BD7" s="476">
        <v>8119.0120548317991</v>
      </c>
      <c r="BE7" s="476">
        <v>672.37080518864002</v>
      </c>
      <c r="BF7" s="476">
        <v>508.12403491402</v>
      </c>
      <c r="BG7" s="476">
        <v>1029.7460469300429</v>
      </c>
      <c r="BH7" s="476">
        <v>1037.0793668630681</v>
      </c>
      <c r="BI7" s="476">
        <v>355.37921754721503</v>
      </c>
      <c r="BJ7" s="476">
        <v>1381.1890385245529</v>
      </c>
      <c r="BK7" s="476">
        <v>1775.0685009647821</v>
      </c>
      <c r="BL7" s="476">
        <v>274.83807190448601</v>
      </c>
      <c r="BM7" s="476">
        <v>941.16563934748706</v>
      </c>
      <c r="BN7" s="476">
        <v>901.58220237464582</v>
      </c>
      <c r="BO7" s="476">
        <v>1389.8390678663052</v>
      </c>
      <c r="BP7" s="476">
        <v>329.20256451216596</v>
      </c>
      <c r="BQ7" s="476">
        <v>10595.584556937412</v>
      </c>
      <c r="BR7" s="476">
        <v>721.36333335925804</v>
      </c>
      <c r="BS7" s="476">
        <v>661.57310986940513</v>
      </c>
      <c r="BT7" s="476">
        <v>1571.84481474731</v>
      </c>
      <c r="BU7" s="476">
        <v>697.27170491467598</v>
      </c>
      <c r="BV7" s="476">
        <v>478.03975294542607</v>
      </c>
      <c r="BW7" s="476">
        <v>513.74874671594398</v>
      </c>
      <c r="BX7" s="476">
        <v>110.82885589327199</v>
      </c>
      <c r="BY7" s="476">
        <v>215.950742908379</v>
      </c>
      <c r="BZ7" s="476">
        <v>598.587812856303</v>
      </c>
      <c r="CA7" s="476">
        <v>308.42990975327501</v>
      </c>
      <c r="CB7" s="476">
        <v>220.06495962281102</v>
      </c>
      <c r="CC7" s="476">
        <v>975.24906603577597</v>
      </c>
      <c r="CD7" s="476">
        <v>7072.9528096218337</v>
      </c>
      <c r="CE7" s="476">
        <v>1383.3636055382001</v>
      </c>
      <c r="CF7" s="476">
        <v>456.25665593383206</v>
      </c>
      <c r="CG7" s="476">
        <v>1687.4037541806601</v>
      </c>
      <c r="CH7" s="476">
        <v>3527.0240156526925</v>
      </c>
      <c r="CI7" s="476">
        <v>1081.5895671370999</v>
      </c>
      <c r="CJ7" s="476">
        <v>474.51924093502998</v>
      </c>
      <c r="CK7" s="476">
        <v>355.32813602776901</v>
      </c>
      <c r="CL7" s="476">
        <v>1911.4369440998989</v>
      </c>
      <c r="CM7" s="476">
        <v>297.57853309846604</v>
      </c>
      <c r="CN7" s="476">
        <v>503.11811477995303</v>
      </c>
      <c r="CO7" s="476">
        <v>217.13170442000001</v>
      </c>
      <c r="CP7" s="476">
        <v>1017.8283522984191</v>
      </c>
      <c r="CQ7" s="476">
        <v>388.83213908151805</v>
      </c>
      <c r="CR7" s="476">
        <v>1648.4180986000001</v>
      </c>
      <c r="CS7" s="476">
        <v>470.49672070644704</v>
      </c>
      <c r="CT7" s="476">
        <v>2507.7469583879652</v>
      </c>
      <c r="CU7" s="476">
        <v>8964.0362704389754</v>
      </c>
      <c r="CV7" s="476">
        <v>27.940036355878</v>
      </c>
      <c r="CW7" s="476">
        <v>958.04629488913997</v>
      </c>
      <c r="CX7" s="476">
        <v>1918.8208489399999</v>
      </c>
      <c r="CY7" s="476">
        <v>2904.8071801850178</v>
      </c>
      <c r="CZ7" s="476">
        <v>1155.7241410067802</v>
      </c>
      <c r="DA7" s="476">
        <v>90.851698151040011</v>
      </c>
      <c r="DB7" s="476">
        <v>2500.5191323058498</v>
      </c>
      <c r="DC7" s="476">
        <v>3747.0949714636699</v>
      </c>
      <c r="DD7" s="476">
        <v>949.80430648960009</v>
      </c>
      <c r="DE7" s="476">
        <v>1028.81231972295</v>
      </c>
      <c r="DF7" s="476">
        <v>767.94172500880006</v>
      </c>
      <c r="DG7" s="476">
        <v>2746.5583512213502</v>
      </c>
      <c r="DH7" s="476">
        <v>614.89402670033996</v>
      </c>
      <c r="DI7" s="476">
        <v>543.38947077043997</v>
      </c>
      <c r="DJ7" s="476">
        <v>1553.4854860339999</v>
      </c>
      <c r="DK7" s="476">
        <v>2711.7689835047795</v>
      </c>
      <c r="DL7" s="476">
        <v>12110.229486374817</v>
      </c>
      <c r="DM7" s="476">
        <v>964.45257860514005</v>
      </c>
      <c r="DN7" s="476">
        <v>363.13544209999998</v>
      </c>
      <c r="DO7" s="476">
        <v>1030.5003928040801</v>
      </c>
      <c r="DP7" s="476">
        <v>2358.0884135092201</v>
      </c>
      <c r="DQ7" s="476">
        <v>1004.6492355420401</v>
      </c>
      <c r="DR7" s="476">
        <v>386.78516960000002</v>
      </c>
      <c r="DS7" s="476">
        <v>663.54516799999999</v>
      </c>
      <c r="DT7" s="476">
        <v>2054.97957314204</v>
      </c>
      <c r="DU7" s="476">
        <v>338.79446305233199</v>
      </c>
      <c r="DV7" s="476">
        <v>847.17245000000003</v>
      </c>
      <c r="DW7" s="476">
        <v>1002.5431640137201</v>
      </c>
      <c r="DX7" s="476">
        <v>2188.510077066052</v>
      </c>
      <c r="DY7" s="476">
        <v>1146.1028985944301</v>
      </c>
      <c r="DZ7" s="476">
        <v>19.85724175</v>
      </c>
      <c r="EA7" s="476">
        <v>131.73351061931999</v>
      </c>
      <c r="EB7" s="476">
        <v>1297.6936509637501</v>
      </c>
      <c r="EC7" s="476">
        <v>7899.2717146810619</v>
      </c>
      <c r="ED7" s="476">
        <v>263.72175527440004</v>
      </c>
      <c r="EE7" s="476">
        <v>638.51257150000004</v>
      </c>
      <c r="EF7" s="476">
        <v>179.1894724</v>
      </c>
      <c r="EG7" s="476">
        <v>1081.4237991744001</v>
      </c>
      <c r="EH7" s="476">
        <v>86.22</v>
      </c>
      <c r="EI7" s="476">
        <v>585.97967371416803</v>
      </c>
      <c r="EJ7" s="476">
        <v>132.75</v>
      </c>
      <c r="EK7" s="476">
        <v>804.94967371416806</v>
      </c>
      <c r="EL7" s="476">
        <v>2264.16</v>
      </c>
      <c r="EM7" s="476">
        <v>234.55</v>
      </c>
      <c r="EN7" s="476">
        <v>33.65</v>
      </c>
      <c r="EO7" s="476">
        <v>2532.36</v>
      </c>
      <c r="EP7" s="476">
        <v>1368.97</v>
      </c>
      <c r="EQ7" s="476">
        <v>322.44</v>
      </c>
      <c r="ER7" s="476">
        <v>274.69</v>
      </c>
      <c r="ES7" s="476">
        <f t="shared" si="0"/>
        <v>1966.1</v>
      </c>
      <c r="ET7" s="476">
        <v>6384.8334728885684</v>
      </c>
      <c r="EU7" s="476">
        <v>238.81</v>
      </c>
      <c r="EV7" s="476">
        <v>1398.87</v>
      </c>
      <c r="EW7" s="476">
        <v>688.41</v>
      </c>
      <c r="EX7" s="476">
        <v>2326.0899999999997</v>
      </c>
      <c r="EY7" s="476">
        <v>249.3</v>
      </c>
      <c r="EZ7" s="476">
        <v>1788.07</v>
      </c>
      <c r="FA7" s="476">
        <v>1047.8800000000001</v>
      </c>
      <c r="FB7" s="476">
        <v>3085.25</v>
      </c>
      <c r="FC7" s="476">
        <v>633.38</v>
      </c>
      <c r="FD7" s="476">
        <v>1050.3499999999999</v>
      </c>
      <c r="FE7" s="476">
        <v>2182.11</v>
      </c>
      <c r="FF7" s="476">
        <v>3865.84</v>
      </c>
      <c r="FG7" s="476">
        <v>831.24</v>
      </c>
      <c r="FH7" s="476">
        <v>1860.92</v>
      </c>
      <c r="FI7" s="476">
        <v>2687.77</v>
      </c>
      <c r="FJ7" s="476">
        <f t="shared" si="1"/>
        <v>5379.93</v>
      </c>
      <c r="FK7" s="476">
        <f t="shared" si="2"/>
        <v>14657.11</v>
      </c>
      <c r="FL7" s="476">
        <v>850.97</v>
      </c>
      <c r="FM7" s="476">
        <v>547.87</v>
      </c>
      <c r="FN7" s="476">
        <v>2463.9299999999998</v>
      </c>
      <c r="FO7" s="476">
        <f t="shared" ref="FO7:FO16" si="6">FL7+FM7+FN7</f>
        <v>3862.77</v>
      </c>
      <c r="FP7" s="476">
        <v>474.44</v>
      </c>
      <c r="FQ7" s="476">
        <v>96.61</v>
      </c>
      <c r="FR7" s="476">
        <v>1991.91</v>
      </c>
      <c r="FS7" s="476">
        <f t="shared" ref="FS7:FS16" si="7">SUM(FP7:FR7)</f>
        <v>2562.96</v>
      </c>
      <c r="FT7" s="476">
        <v>392.88</v>
      </c>
      <c r="FU7" s="476">
        <v>580.19000000000005</v>
      </c>
      <c r="FV7" s="476">
        <v>24.34</v>
      </c>
      <c r="FW7" s="476">
        <f t="shared" ref="FW7:FW16" si="8">FT7+FU7+FV7</f>
        <v>997.41000000000008</v>
      </c>
      <c r="FX7" s="476">
        <v>801.28</v>
      </c>
      <c r="FY7" s="476">
        <v>354.37</v>
      </c>
      <c r="FZ7" s="476">
        <v>702.13</v>
      </c>
      <c r="GA7" s="476">
        <f t="shared" ref="GA7:GA16" si="9">FX7+FY7+FZ7</f>
        <v>1857.7800000000002</v>
      </c>
      <c r="GB7" s="476">
        <v>9280.92</v>
      </c>
      <c r="GC7" s="476">
        <v>2247.29</v>
      </c>
      <c r="GD7" s="476">
        <v>3146.8</v>
      </c>
      <c r="GE7" s="476">
        <v>2010.34</v>
      </c>
      <c r="GF7" s="476">
        <f t="shared" ref="GF7:GF17" si="10">GC7+GD7+GE7</f>
        <v>7404.43</v>
      </c>
      <c r="GG7" s="476">
        <v>2004.95</v>
      </c>
      <c r="GH7" s="476">
        <v>2780.59</v>
      </c>
      <c r="GI7" s="476">
        <v>1647.16</v>
      </c>
      <c r="GJ7" s="476">
        <f t="shared" ref="GJ7:GJ16" si="11">SUM(GG7:GI7)</f>
        <v>6432.7</v>
      </c>
      <c r="GK7" s="476">
        <v>1670.76</v>
      </c>
      <c r="GL7" s="476">
        <v>3575.61</v>
      </c>
      <c r="GM7" s="476">
        <v>2090.0500000000002</v>
      </c>
      <c r="GN7" s="476">
        <f t="shared" ref="GN7:GN16" si="12">GK7+GL7+GM7</f>
        <v>7336.42</v>
      </c>
      <c r="GO7" s="476">
        <v>2333.69</v>
      </c>
      <c r="GP7" s="476">
        <v>1319.41</v>
      </c>
      <c r="GQ7" s="476">
        <v>2230.19</v>
      </c>
      <c r="GR7" s="476">
        <v>5883.2900000000009</v>
      </c>
      <c r="GS7" s="502">
        <v>27056.84</v>
      </c>
      <c r="GT7" s="476">
        <v>3270.16</v>
      </c>
      <c r="GU7" s="476">
        <v>3660.47</v>
      </c>
      <c r="GV7" s="476">
        <v>1551.69</v>
      </c>
      <c r="GW7" s="476">
        <v>8482.32</v>
      </c>
      <c r="GX7" s="476">
        <v>310.33</v>
      </c>
      <c r="GY7" s="476">
        <v>427.81</v>
      </c>
      <c r="GZ7" s="476">
        <v>292.97000000000003</v>
      </c>
      <c r="HA7" s="476">
        <v>1031.1100000000001</v>
      </c>
      <c r="HB7" s="476">
        <v>331.96</v>
      </c>
      <c r="HC7" s="476">
        <v>1054.46</v>
      </c>
      <c r="HD7" s="476">
        <v>983.81</v>
      </c>
      <c r="HE7" s="476">
        <v>2370.23</v>
      </c>
      <c r="HF7" s="476">
        <v>928.19</v>
      </c>
      <c r="HG7" s="476">
        <v>378.72</v>
      </c>
      <c r="HH7" s="476">
        <v>603.53</v>
      </c>
      <c r="HI7" s="476">
        <v>1910.44</v>
      </c>
      <c r="HJ7" s="476">
        <v>13794.1</v>
      </c>
      <c r="HK7" s="476">
        <v>452.61</v>
      </c>
      <c r="HL7" s="476">
        <v>4488.53</v>
      </c>
      <c r="HM7" s="476">
        <v>5094.71</v>
      </c>
      <c r="HN7" s="476">
        <v>10035.85</v>
      </c>
      <c r="HO7" s="476">
        <v>1268.81</v>
      </c>
      <c r="HP7" s="476">
        <v>228.27</v>
      </c>
      <c r="HQ7" s="476">
        <v>1068.26</v>
      </c>
      <c r="HR7" s="476">
        <f t="shared" ref="HR7:HR16" si="13">HQ7+HP7+HO7</f>
        <v>2565.34</v>
      </c>
      <c r="HS7" s="476">
        <v>1719.47</v>
      </c>
      <c r="HT7" s="476">
        <v>1280.8699999999999</v>
      </c>
      <c r="HU7" s="476">
        <v>1685.77</v>
      </c>
      <c r="HV7" s="476">
        <f t="shared" ref="HV7:HV16" si="14">HS7+HT7+HU7</f>
        <v>4686.1100000000006</v>
      </c>
      <c r="HW7" s="476">
        <v>1149.72</v>
      </c>
      <c r="HX7" s="476">
        <v>51.69</v>
      </c>
      <c r="HY7" s="476">
        <v>61.84</v>
      </c>
      <c r="HZ7" s="476">
        <v>1263.25</v>
      </c>
      <c r="IA7" s="476">
        <v>18550.550000000003</v>
      </c>
      <c r="IB7" s="476">
        <v>452.61</v>
      </c>
      <c r="IC7" s="476">
        <v>1784.54</v>
      </c>
      <c r="ID7" s="476">
        <v>964.03</v>
      </c>
      <c r="IE7" s="476">
        <f t="shared" si="3"/>
        <v>3201.18</v>
      </c>
      <c r="IF7" s="476">
        <v>22.36</v>
      </c>
      <c r="IG7" s="476">
        <v>89.44</v>
      </c>
      <c r="IH7" s="476">
        <v>114.12</v>
      </c>
      <c r="II7" s="476">
        <v>225.92000000000002</v>
      </c>
      <c r="IJ7" s="476">
        <v>431.49</v>
      </c>
      <c r="IK7" s="476">
        <v>778.38</v>
      </c>
      <c r="IL7" s="476">
        <v>427.06</v>
      </c>
      <c r="IM7" s="476">
        <v>1636.93</v>
      </c>
      <c r="IN7" s="476">
        <v>241.16</v>
      </c>
      <c r="IO7" s="476">
        <v>156.41</v>
      </c>
      <c r="IP7" s="476">
        <v>506.5</v>
      </c>
      <c r="IQ7" s="476">
        <v>904.06999999999994</v>
      </c>
      <c r="IR7" s="476">
        <v>5968.1</v>
      </c>
      <c r="IS7" s="476">
        <v>897.14</v>
      </c>
      <c r="IT7" s="476">
        <v>2053.1799999999998</v>
      </c>
      <c r="IU7" s="476">
        <v>1681.83</v>
      </c>
      <c r="IV7" s="476">
        <f t="shared" si="5"/>
        <v>4632.1499999999996</v>
      </c>
      <c r="IW7" s="476">
        <v>840.17</v>
      </c>
      <c r="IX7" s="476">
        <v>2435.2600000000002</v>
      </c>
      <c r="IY7" s="476">
        <v>861.88</v>
      </c>
      <c r="IZ7" s="476">
        <v>4137.3100000000004</v>
      </c>
      <c r="JA7" s="476">
        <v>217.14</v>
      </c>
      <c r="JB7" s="476">
        <v>61.5</v>
      </c>
      <c r="JC7" s="476">
        <v>1202.49</v>
      </c>
      <c r="JD7" s="476">
        <v>1481.13</v>
      </c>
      <c r="JE7" s="476">
        <v>1087.8</v>
      </c>
      <c r="JF7" s="476">
        <v>695.21</v>
      </c>
      <c r="JG7" s="476">
        <v>2012.77</v>
      </c>
      <c r="JH7" s="476">
        <v>3795.7799999999997</v>
      </c>
      <c r="JI7" s="476">
        <v>14046.37</v>
      </c>
      <c r="JJ7" s="476">
        <v>5108.5200000000004</v>
      </c>
      <c r="JK7" s="476">
        <v>5784.12</v>
      </c>
      <c r="JL7" s="476">
        <v>737.51</v>
      </c>
      <c r="JM7" s="476">
        <v>12499.439999999999</v>
      </c>
      <c r="JN7" s="476">
        <v>1699.71</v>
      </c>
      <c r="JO7" s="476">
        <v>1033.4000000000001</v>
      </c>
      <c r="JP7" s="476">
        <v>1385.26</v>
      </c>
      <c r="JQ7" s="476">
        <v>5267.0104270900001</v>
      </c>
      <c r="JR7" s="476">
        <v>564.95000000000005</v>
      </c>
      <c r="JS7" s="476">
        <v>1640.85</v>
      </c>
      <c r="JT7" s="476">
        <v>1223.28</v>
      </c>
      <c r="JU7" s="476">
        <v>3429.08</v>
      </c>
      <c r="JV7" s="476">
        <v>4411.97</v>
      </c>
      <c r="JW7" s="608">
        <v>2531.7199999999998</v>
      </c>
      <c r="JX7" s="608">
        <v>2165.06</v>
      </c>
      <c r="JY7" s="608">
        <v>9108.75</v>
      </c>
      <c r="JZ7" s="607">
        <v>30304.280427090001</v>
      </c>
      <c r="KA7" s="607">
        <v>5809.96</v>
      </c>
      <c r="KB7" s="607">
        <v>2119.83</v>
      </c>
      <c r="KC7" s="607">
        <v>1778.83</v>
      </c>
      <c r="KD7" s="458"/>
      <c r="KE7" s="489"/>
      <c r="KF7" s="489"/>
    </row>
    <row r="8" spans="1:295" ht="12.75" customHeight="1" x14ac:dyDescent="0.25">
      <c r="A8" s="227" t="s">
        <v>142</v>
      </c>
      <c r="B8" s="228" t="s">
        <v>145</v>
      </c>
      <c r="C8" s="116" t="s">
        <v>92</v>
      </c>
      <c r="D8" s="126">
        <v>5.0999999999999996</v>
      </c>
      <c r="E8" s="126">
        <v>0.87130415000000005</v>
      </c>
      <c r="F8" s="126">
        <v>12.609760707948999</v>
      </c>
      <c r="G8" s="126">
        <v>87.642916045948994</v>
      </c>
      <c r="H8" s="126">
        <v>41.149271312773998</v>
      </c>
      <c r="I8" s="126">
        <v>95.34680640410599</v>
      </c>
      <c r="J8" s="126">
        <v>131.78204892102798</v>
      </c>
      <c r="K8" s="126">
        <v>105.671870342966</v>
      </c>
      <c r="L8" s="126">
        <v>216.42222237274399</v>
      </c>
      <c r="M8" s="126">
        <v>101.27852726393802</v>
      </c>
      <c r="N8" s="126">
        <v>146.17165957621501</v>
      </c>
      <c r="O8" s="126">
        <v>117.49923996988298</v>
      </c>
      <c r="P8" s="126">
        <v>142.09116194125201</v>
      </c>
      <c r="Q8" s="126">
        <v>1198.5367890088039</v>
      </c>
      <c r="R8" s="126">
        <v>104.767203905599</v>
      </c>
      <c r="S8" s="126">
        <v>71.057183780084017</v>
      </c>
      <c r="T8" s="126">
        <v>74.485793271963004</v>
      </c>
      <c r="U8" s="126">
        <v>17.578671510956998</v>
      </c>
      <c r="V8" s="126">
        <v>13.639588014392004</v>
      </c>
      <c r="W8" s="126">
        <v>55.646868580559001</v>
      </c>
      <c r="X8" s="126">
        <v>119.57558324487701</v>
      </c>
      <c r="Y8" s="126">
        <v>28.401387095941001</v>
      </c>
      <c r="Z8" s="126">
        <v>57.213339636530996</v>
      </c>
      <c r="AA8" s="126">
        <v>159.65398406685193</v>
      </c>
      <c r="AB8" s="126">
        <v>30.570951818967004</v>
      </c>
      <c r="AC8" s="126">
        <v>20.899175061525</v>
      </c>
      <c r="AD8" s="126">
        <v>753.48972998824706</v>
      </c>
      <c r="AE8" s="126">
        <v>8.8023760911970026</v>
      </c>
      <c r="AF8" s="126">
        <v>44.972316185506997</v>
      </c>
      <c r="AG8" s="126">
        <v>59.101757772829991</v>
      </c>
      <c r="AH8" s="126">
        <v>20.616364856685006</v>
      </c>
      <c r="AI8" s="126">
        <v>27.001766905347999</v>
      </c>
      <c r="AJ8" s="126">
        <v>52.979470483841006</v>
      </c>
      <c r="AK8" s="126">
        <v>24.726598823155996</v>
      </c>
      <c r="AL8" s="126">
        <v>36.831682298388998</v>
      </c>
      <c r="AM8" s="126">
        <v>17.892059514890999</v>
      </c>
      <c r="AN8" s="126">
        <v>24.006528958420002</v>
      </c>
      <c r="AO8" s="126">
        <v>21.316429122199999</v>
      </c>
      <c r="AP8" s="126">
        <v>64.282302441341002</v>
      </c>
      <c r="AQ8" s="477">
        <v>402.52965345380505</v>
      </c>
      <c r="AR8" s="477">
        <v>19.246059307814001</v>
      </c>
      <c r="AS8" s="477">
        <v>44.060326949782002</v>
      </c>
      <c r="AT8" s="477">
        <v>75.064348494274029</v>
      </c>
      <c r="AU8" s="477">
        <v>12.047943326056002</v>
      </c>
      <c r="AV8" s="477">
        <v>44.014479346131004</v>
      </c>
      <c r="AW8" s="477">
        <v>59.640044795515003</v>
      </c>
      <c r="AX8" s="477">
        <v>213.47299789768994</v>
      </c>
      <c r="AY8" s="477">
        <v>63.316532230370015</v>
      </c>
      <c r="AZ8" s="477">
        <v>130.91355593200601</v>
      </c>
      <c r="BA8" s="477">
        <v>224.62684143675096</v>
      </c>
      <c r="BB8" s="477">
        <v>226.33619496434201</v>
      </c>
      <c r="BC8" s="477">
        <v>176.0281989607011</v>
      </c>
      <c r="BD8" s="477">
        <v>1288.767523641432</v>
      </c>
      <c r="BE8" s="477">
        <v>12.50900136864</v>
      </c>
      <c r="BF8" s="477">
        <v>69.917661955203002</v>
      </c>
      <c r="BG8" s="477">
        <v>108.99515827004302</v>
      </c>
      <c r="BH8" s="477">
        <v>95.74802847306799</v>
      </c>
      <c r="BI8" s="477">
        <v>45.438875596775006</v>
      </c>
      <c r="BJ8" s="477">
        <v>71.083910904552994</v>
      </c>
      <c r="BK8" s="477">
        <v>28.674692083782002</v>
      </c>
      <c r="BL8" s="477">
        <v>45.661180944485999</v>
      </c>
      <c r="BM8" s="477">
        <v>35.791480827487</v>
      </c>
      <c r="BN8" s="477">
        <v>42.382946999999994</v>
      </c>
      <c r="BO8" s="477">
        <v>48.446132579333998</v>
      </c>
      <c r="BP8" s="477">
        <v>49.73544031015399</v>
      </c>
      <c r="BQ8" s="477">
        <v>654.38451031352497</v>
      </c>
      <c r="BR8" s="477">
        <v>13.047853399258001</v>
      </c>
      <c r="BS8" s="477">
        <v>17.462590806904998</v>
      </c>
      <c r="BT8" s="477">
        <v>30.189172890506999</v>
      </c>
      <c r="BU8" s="477">
        <v>10.367229904676002</v>
      </c>
      <c r="BV8" s="477">
        <v>15.402187483304001</v>
      </c>
      <c r="BW8" s="477">
        <v>0.89988099999999993</v>
      </c>
      <c r="BX8" s="477">
        <v>0.3</v>
      </c>
      <c r="BY8" s="477">
        <v>15.032109108379002</v>
      </c>
      <c r="BZ8" s="477">
        <v>99.521073759743004</v>
      </c>
      <c r="CA8" s="477">
        <v>3.998073885523</v>
      </c>
      <c r="CB8" s="477">
        <v>70.459653215255003</v>
      </c>
      <c r="CC8" s="477">
        <v>31.968070927896001</v>
      </c>
      <c r="CD8" s="477">
        <v>308.647896381446</v>
      </c>
      <c r="CE8" s="477">
        <v>224.47780155819999</v>
      </c>
      <c r="CF8" s="477">
        <v>11.436584863832001</v>
      </c>
      <c r="CG8" s="477">
        <v>121.72160930066102</v>
      </c>
      <c r="CH8" s="477">
        <v>357.635995722693</v>
      </c>
      <c r="CI8" s="477">
        <v>11.352572802097001</v>
      </c>
      <c r="CJ8" s="477">
        <v>1.3484221250000001</v>
      </c>
      <c r="CK8" s="477">
        <v>8.3226034280419992</v>
      </c>
      <c r="CL8" s="477">
        <v>21.023598355139001</v>
      </c>
      <c r="CM8" s="477">
        <v>0</v>
      </c>
      <c r="CN8" s="477">
        <v>2.8823989999999999</v>
      </c>
      <c r="CO8" s="477">
        <v>0.18578999999999998</v>
      </c>
      <c r="CP8" s="477">
        <v>3.0681889999999998</v>
      </c>
      <c r="CQ8" s="477">
        <v>1.8974999999999999E-2</v>
      </c>
      <c r="CR8" s="477">
        <v>0</v>
      </c>
      <c r="CS8" s="477">
        <v>0</v>
      </c>
      <c r="CT8" s="477">
        <v>1.8974999999999999E-2</v>
      </c>
      <c r="CU8" s="477">
        <v>381.74675807783206</v>
      </c>
      <c r="CV8" s="477">
        <v>0</v>
      </c>
      <c r="CW8" s="477">
        <v>5.2428939999999997</v>
      </c>
      <c r="CX8" s="477">
        <v>91.877555000000001</v>
      </c>
      <c r="CY8" s="477">
        <v>97.120449000000008</v>
      </c>
      <c r="CZ8" s="477">
        <v>0</v>
      </c>
      <c r="DA8" s="477">
        <v>53.585895000000001</v>
      </c>
      <c r="DB8" s="477">
        <v>28.206519</v>
      </c>
      <c r="DC8" s="477">
        <v>81.792414000000008</v>
      </c>
      <c r="DD8" s="477">
        <v>0</v>
      </c>
      <c r="DE8" s="477">
        <v>0</v>
      </c>
      <c r="DF8" s="477">
        <v>0</v>
      </c>
      <c r="DG8" s="477">
        <v>0</v>
      </c>
      <c r="DH8" s="477">
        <v>40.605975000000001</v>
      </c>
      <c r="DI8" s="477">
        <v>117.77370499999999</v>
      </c>
      <c r="DJ8" s="477">
        <v>149.82395199999999</v>
      </c>
      <c r="DK8" s="477">
        <v>308.20363199999997</v>
      </c>
      <c r="DL8" s="477">
        <v>487.11649499999999</v>
      </c>
      <c r="DM8" s="477">
        <v>49.658709999999999</v>
      </c>
      <c r="DN8" s="477">
        <v>72.1944436</v>
      </c>
      <c r="DO8" s="477">
        <v>338.91284899999999</v>
      </c>
      <c r="DP8" s="477">
        <v>460.76600259999998</v>
      </c>
      <c r="DQ8" s="477">
        <v>76.343824999999995</v>
      </c>
      <c r="DR8" s="477">
        <v>103.72696499999999</v>
      </c>
      <c r="DS8" s="477">
        <v>63.545167999999997</v>
      </c>
      <c r="DT8" s="477">
        <v>243.61595799999998</v>
      </c>
      <c r="DU8" s="477">
        <v>0.74334999999999996</v>
      </c>
      <c r="DV8" s="477">
        <v>47.172449999999998</v>
      </c>
      <c r="DW8" s="477">
        <v>56.661339999999996</v>
      </c>
      <c r="DX8" s="477">
        <v>104.57714</v>
      </c>
      <c r="DY8" s="477">
        <v>18.219000000000001</v>
      </c>
      <c r="DZ8" s="477">
        <v>18.098710000000001</v>
      </c>
      <c r="EA8" s="477">
        <v>45.096173999999998</v>
      </c>
      <c r="EB8" s="477">
        <v>81.413883999999996</v>
      </c>
      <c r="EC8" s="477">
        <v>890.37298459999988</v>
      </c>
      <c r="ED8" s="477">
        <v>249.55835500000001</v>
      </c>
      <c r="EE8" s="477">
        <v>80.823882999999995</v>
      </c>
      <c r="EF8" s="477">
        <v>48.009048</v>
      </c>
      <c r="EG8" s="477">
        <v>378.39128600000004</v>
      </c>
      <c r="EH8" s="477">
        <v>86.22</v>
      </c>
      <c r="EI8" s="477">
        <v>70.939769999999996</v>
      </c>
      <c r="EJ8" s="477">
        <v>126.58</v>
      </c>
      <c r="EK8" s="477">
        <v>283.73977000000002</v>
      </c>
      <c r="EL8" s="477">
        <v>17.670000000000002</v>
      </c>
      <c r="EM8" s="477">
        <v>37.729999999999997</v>
      </c>
      <c r="EN8" s="477">
        <v>29.78</v>
      </c>
      <c r="EO8" s="477">
        <v>85.18</v>
      </c>
      <c r="EP8" s="477">
        <v>38.520000000000003</v>
      </c>
      <c r="EQ8" s="477">
        <v>165.67</v>
      </c>
      <c r="ER8" s="477">
        <v>152.06</v>
      </c>
      <c r="ES8" s="477">
        <f t="shared" si="0"/>
        <v>356.25</v>
      </c>
      <c r="ET8" s="477">
        <v>1103.561056</v>
      </c>
      <c r="EU8" s="477">
        <v>28.58</v>
      </c>
      <c r="EV8" s="477">
        <v>494.12</v>
      </c>
      <c r="EW8" s="477">
        <v>241.96</v>
      </c>
      <c r="EX8" s="477">
        <v>764.66000000000008</v>
      </c>
      <c r="EY8" s="477">
        <v>67.11</v>
      </c>
      <c r="EZ8" s="477">
        <v>123.04</v>
      </c>
      <c r="FA8" s="477">
        <v>114.46</v>
      </c>
      <c r="FB8" s="477">
        <v>304.61</v>
      </c>
      <c r="FC8" s="477">
        <v>214.83</v>
      </c>
      <c r="FD8" s="477">
        <v>54.21</v>
      </c>
      <c r="FE8" s="477">
        <v>908.1</v>
      </c>
      <c r="FF8" s="477">
        <v>1177.1400000000001</v>
      </c>
      <c r="FG8" s="477">
        <v>68.05</v>
      </c>
      <c r="FH8" s="477">
        <v>794.2</v>
      </c>
      <c r="FI8" s="477">
        <v>619.77</v>
      </c>
      <c r="FJ8" s="477">
        <f t="shared" si="1"/>
        <v>1482.02</v>
      </c>
      <c r="FK8" s="477">
        <f t="shared" si="2"/>
        <v>3728.4300000000003</v>
      </c>
      <c r="FL8" s="477">
        <v>93.92</v>
      </c>
      <c r="FM8" s="477">
        <v>30.1</v>
      </c>
      <c r="FN8" s="477">
        <v>278.2</v>
      </c>
      <c r="FO8" s="477">
        <f t="shared" si="6"/>
        <v>402.22</v>
      </c>
      <c r="FP8" s="477">
        <v>213.85</v>
      </c>
      <c r="FQ8" s="477">
        <v>45.04</v>
      </c>
      <c r="FR8" s="477">
        <v>925.36</v>
      </c>
      <c r="FS8" s="477">
        <f t="shared" si="7"/>
        <v>1184.25</v>
      </c>
      <c r="FT8" s="477">
        <v>134.6</v>
      </c>
      <c r="FU8" s="477">
        <v>25.53</v>
      </c>
      <c r="FV8" s="477">
        <v>15.41</v>
      </c>
      <c r="FW8" s="477">
        <f t="shared" si="8"/>
        <v>175.54</v>
      </c>
      <c r="FX8" s="477">
        <v>561.65</v>
      </c>
      <c r="FY8" s="477">
        <v>319.58999999999997</v>
      </c>
      <c r="FZ8" s="477">
        <v>104.13</v>
      </c>
      <c r="GA8" s="477">
        <f t="shared" si="9"/>
        <v>985.37</v>
      </c>
      <c r="GB8" s="477">
        <f t="shared" ref="GB8:GB16" si="15">FO8+FS8+FW8+GA8</f>
        <v>2747.38</v>
      </c>
      <c r="GC8" s="477">
        <v>620.42999999999995</v>
      </c>
      <c r="GD8" s="477">
        <v>346.55</v>
      </c>
      <c r="GE8" s="477">
        <v>55.88</v>
      </c>
      <c r="GF8" s="477">
        <f t="shared" si="10"/>
        <v>1022.86</v>
      </c>
      <c r="GG8" s="477">
        <v>199.14</v>
      </c>
      <c r="GH8" s="477">
        <v>233.13</v>
      </c>
      <c r="GI8" s="477">
        <v>124.21</v>
      </c>
      <c r="GJ8" s="477">
        <f t="shared" si="11"/>
        <v>556.48</v>
      </c>
      <c r="GK8" s="477">
        <v>354.13</v>
      </c>
      <c r="GL8" s="477">
        <v>320.83999999999997</v>
      </c>
      <c r="GM8" s="477">
        <v>158.79</v>
      </c>
      <c r="GN8" s="477">
        <f t="shared" si="12"/>
        <v>833.76</v>
      </c>
      <c r="GO8" s="477">
        <v>281.63</v>
      </c>
      <c r="GP8" s="477">
        <v>244.79</v>
      </c>
      <c r="GQ8" s="477">
        <v>263.51</v>
      </c>
      <c r="GR8" s="477">
        <v>789.93</v>
      </c>
      <c r="GS8" s="503">
        <v>3203.03</v>
      </c>
      <c r="GT8" s="477">
        <v>51.55</v>
      </c>
      <c r="GU8" s="477">
        <v>600.72</v>
      </c>
      <c r="GV8" s="477">
        <v>612.19000000000005</v>
      </c>
      <c r="GW8" s="477">
        <v>1264.46</v>
      </c>
      <c r="GX8" s="477">
        <v>110.94</v>
      </c>
      <c r="GY8" s="477">
        <v>45.83</v>
      </c>
      <c r="GZ8" s="477">
        <v>96.23</v>
      </c>
      <c r="HA8" s="477">
        <v>253</v>
      </c>
      <c r="HB8" s="477">
        <v>55.85</v>
      </c>
      <c r="HC8" s="477">
        <v>168.32</v>
      </c>
      <c r="HD8" s="477">
        <v>40.840000000000003</v>
      </c>
      <c r="HE8" s="477">
        <v>265.01</v>
      </c>
      <c r="HF8" s="477">
        <v>307.92</v>
      </c>
      <c r="HG8" s="477">
        <v>86.95</v>
      </c>
      <c r="HH8" s="477">
        <v>480.39</v>
      </c>
      <c r="HI8" s="477">
        <v>875.26</v>
      </c>
      <c r="HJ8" s="477">
        <f>SUM(GW8,HA8,HE8,HI8)</f>
        <v>2657.73</v>
      </c>
      <c r="HK8" s="477">
        <v>11.8</v>
      </c>
      <c r="HL8" s="477">
        <v>406.88</v>
      </c>
      <c r="HM8" s="477">
        <v>10.65</v>
      </c>
      <c r="HN8" s="477">
        <v>429.33</v>
      </c>
      <c r="HO8" s="477">
        <v>144.22999999999999</v>
      </c>
      <c r="HP8" s="477">
        <v>169.22</v>
      </c>
      <c r="HQ8" s="477">
        <v>27.85</v>
      </c>
      <c r="HR8" s="477">
        <f t="shared" si="13"/>
        <v>341.29999999999995</v>
      </c>
      <c r="HS8" s="477">
        <v>17.920000000000002</v>
      </c>
      <c r="HT8" s="477">
        <v>627.63</v>
      </c>
      <c r="HU8" s="477">
        <v>203.14</v>
      </c>
      <c r="HV8" s="477">
        <f t="shared" si="14"/>
        <v>848.68999999999994</v>
      </c>
      <c r="HW8" s="477">
        <v>174.4</v>
      </c>
      <c r="HX8" s="477">
        <v>32.619999999999997</v>
      </c>
      <c r="HY8" s="477">
        <v>61.84</v>
      </c>
      <c r="HZ8" s="477">
        <v>268.86</v>
      </c>
      <c r="IA8" s="477">
        <v>1888.1799999999998</v>
      </c>
      <c r="IB8" s="477">
        <v>11.8</v>
      </c>
      <c r="IC8" s="477">
        <v>34.200000000000003</v>
      </c>
      <c r="ID8" s="477">
        <v>708.64</v>
      </c>
      <c r="IE8" s="477">
        <f t="shared" si="3"/>
        <v>754.64</v>
      </c>
      <c r="IF8" s="477">
        <v>22.36</v>
      </c>
      <c r="IG8" s="477">
        <v>6.09</v>
      </c>
      <c r="IH8" s="477">
        <v>26.31</v>
      </c>
      <c r="II8" s="477">
        <v>54.76</v>
      </c>
      <c r="IJ8" s="477">
        <v>19.96</v>
      </c>
      <c r="IK8" s="477">
        <v>515.71</v>
      </c>
      <c r="IL8" s="477">
        <v>68.39</v>
      </c>
      <c r="IM8" s="477">
        <v>604.06000000000006</v>
      </c>
      <c r="IN8" s="477">
        <v>0</v>
      </c>
      <c r="IO8" s="477">
        <v>156.41</v>
      </c>
      <c r="IP8" s="477">
        <v>23.24</v>
      </c>
      <c r="IQ8" s="477">
        <v>179.65</v>
      </c>
      <c r="IR8" s="477">
        <f t="shared" si="4"/>
        <v>1593.1100000000001</v>
      </c>
      <c r="IS8" s="477">
        <v>2.73</v>
      </c>
      <c r="IT8" s="477">
        <v>13.37</v>
      </c>
      <c r="IU8" s="477">
        <v>17.29</v>
      </c>
      <c r="IV8" s="477">
        <f t="shared" si="5"/>
        <v>33.389999999999993</v>
      </c>
      <c r="IW8" s="477">
        <v>4.78</v>
      </c>
      <c r="IX8" s="477">
        <v>4.26</v>
      </c>
      <c r="IY8" s="477">
        <v>87.71</v>
      </c>
      <c r="IZ8" s="477">
        <v>96.75</v>
      </c>
      <c r="JA8" s="477">
        <v>7.19</v>
      </c>
      <c r="JB8" s="477">
        <v>61.5</v>
      </c>
      <c r="JC8" s="477">
        <v>310.57</v>
      </c>
      <c r="JD8" s="477">
        <v>379.26</v>
      </c>
      <c r="JE8" s="477">
        <v>20.67</v>
      </c>
      <c r="JF8" s="477">
        <v>4</v>
      </c>
      <c r="JG8" s="477">
        <v>91.92</v>
      </c>
      <c r="JH8" s="477">
        <v>116.59</v>
      </c>
      <c r="JI8" s="477">
        <v>625.99</v>
      </c>
      <c r="JJ8" s="477">
        <v>604.35</v>
      </c>
      <c r="JK8" s="477">
        <v>26.58</v>
      </c>
      <c r="JL8" s="477">
        <v>7.86</v>
      </c>
      <c r="JM8" s="477">
        <v>638.79</v>
      </c>
      <c r="JN8" s="477">
        <v>69.44</v>
      </c>
      <c r="JO8" s="477">
        <v>672.56</v>
      </c>
      <c r="JP8" s="477">
        <v>121.02</v>
      </c>
      <c r="JQ8" s="477">
        <f t="shared" ref="JQ8:JQ13" si="16">SUM(JP8,JO8,JN8)</f>
        <v>863.02</v>
      </c>
      <c r="JR8" s="477">
        <v>32.799999999999997</v>
      </c>
      <c r="JS8" s="477">
        <v>18.28</v>
      </c>
      <c r="JT8" s="477">
        <v>13.73</v>
      </c>
      <c r="JU8" s="477">
        <v>64.81</v>
      </c>
      <c r="JV8" s="477">
        <v>177.76</v>
      </c>
      <c r="JW8" s="569">
        <v>36.18</v>
      </c>
      <c r="JX8" s="569">
        <v>75.69</v>
      </c>
      <c r="JY8" s="569">
        <v>289.63</v>
      </c>
      <c r="JZ8" s="567">
        <v>1856.25</v>
      </c>
      <c r="KA8" s="567">
        <v>27.82</v>
      </c>
      <c r="KB8" s="567">
        <v>3.21</v>
      </c>
      <c r="KC8" s="567">
        <v>19.899999999999999</v>
      </c>
      <c r="KD8" s="458"/>
      <c r="KE8" s="489"/>
      <c r="KH8" s="489"/>
      <c r="KI8" s="566"/>
    </row>
    <row r="9" spans="1:295" ht="12.75" customHeight="1" x14ac:dyDescent="0.25">
      <c r="A9" s="227" t="s">
        <v>144</v>
      </c>
      <c r="B9" s="228" t="s">
        <v>147</v>
      </c>
      <c r="C9" s="116" t="s">
        <v>92</v>
      </c>
      <c r="D9" s="126">
        <v>0</v>
      </c>
      <c r="E9" s="126">
        <v>0</v>
      </c>
      <c r="F9" s="126">
        <v>0</v>
      </c>
      <c r="G9" s="126">
        <v>0</v>
      </c>
      <c r="H9" s="126">
        <v>3.8519999999999999</v>
      </c>
      <c r="I9" s="126">
        <v>1.2254499999999999</v>
      </c>
      <c r="J9" s="126">
        <v>9.6410988</v>
      </c>
      <c r="K9" s="126">
        <v>1.5702957900000001</v>
      </c>
      <c r="L9" s="126">
        <v>0</v>
      </c>
      <c r="M9" s="126">
        <v>0</v>
      </c>
      <c r="N9" s="126">
        <v>4.3650000000000001E-2</v>
      </c>
      <c r="O9" s="126">
        <v>39.576688799999999</v>
      </c>
      <c r="P9" s="126">
        <v>106.31582918000001</v>
      </c>
      <c r="Q9" s="126">
        <v>162.22501256999999</v>
      </c>
      <c r="R9" s="126">
        <v>29.966763480000001</v>
      </c>
      <c r="S9" s="126">
        <v>1.39098E-3</v>
      </c>
      <c r="T9" s="126">
        <v>47.936598719999999</v>
      </c>
      <c r="U9" s="126">
        <v>0.2727</v>
      </c>
      <c r="V9" s="126">
        <v>0.314</v>
      </c>
      <c r="W9" s="126">
        <v>18.320972119999997</v>
      </c>
      <c r="X9" s="126">
        <v>23.5599068</v>
      </c>
      <c r="Y9" s="126">
        <v>0.12214999999999999</v>
      </c>
      <c r="Z9" s="126">
        <v>0</v>
      </c>
      <c r="AA9" s="126">
        <v>12.33765455552</v>
      </c>
      <c r="AB9" s="126">
        <v>17.684544553649999</v>
      </c>
      <c r="AC9" s="126">
        <v>101.27732178445</v>
      </c>
      <c r="AD9" s="126">
        <v>251.79400299361998</v>
      </c>
      <c r="AE9" s="126">
        <v>39.680771982050004</v>
      </c>
      <c r="AF9" s="126">
        <v>26.155478031000001</v>
      </c>
      <c r="AG9" s="126">
        <v>0</v>
      </c>
      <c r="AH9" s="126">
        <v>35.493448922253997</v>
      </c>
      <c r="AI9" s="126">
        <v>70.666002760015004</v>
      </c>
      <c r="AJ9" s="126">
        <v>16.35833208</v>
      </c>
      <c r="AK9" s="126">
        <v>30.933455998687002</v>
      </c>
      <c r="AL9" s="126">
        <v>0</v>
      </c>
      <c r="AM9" s="126">
        <v>1.3764539999999998</v>
      </c>
      <c r="AN9" s="126">
        <v>0.28767199999999998</v>
      </c>
      <c r="AO9" s="126">
        <v>0</v>
      </c>
      <c r="AP9" s="126">
        <v>156.25019916776301</v>
      </c>
      <c r="AQ9" s="477">
        <v>377.20181494176904</v>
      </c>
      <c r="AR9" s="477">
        <v>107.534812495126</v>
      </c>
      <c r="AS9" s="477">
        <v>23.867701822442005</v>
      </c>
      <c r="AT9" s="477">
        <v>14.161582129999999</v>
      </c>
      <c r="AU9" s="477">
        <v>0</v>
      </c>
      <c r="AV9" s="477">
        <v>26.784997035299998</v>
      </c>
      <c r="AW9" s="477">
        <v>0</v>
      </c>
      <c r="AX9" s="477">
        <v>100.00004</v>
      </c>
      <c r="AY9" s="477">
        <v>21.187959233499999</v>
      </c>
      <c r="AZ9" s="477">
        <v>10.413302014000001</v>
      </c>
      <c r="BA9" s="477">
        <v>0</v>
      </c>
      <c r="BB9" s="477">
        <v>0</v>
      </c>
      <c r="BC9" s="477">
        <v>0</v>
      </c>
      <c r="BD9" s="477">
        <v>303.95039473036803</v>
      </c>
      <c r="BE9" s="477">
        <v>0</v>
      </c>
      <c r="BF9" s="477">
        <v>0</v>
      </c>
      <c r="BG9" s="477">
        <v>33.689914999999999</v>
      </c>
      <c r="BH9" s="477">
        <v>0</v>
      </c>
      <c r="BI9" s="477">
        <v>0</v>
      </c>
      <c r="BJ9" s="477">
        <v>0</v>
      </c>
      <c r="BK9" s="477">
        <v>0</v>
      </c>
      <c r="BL9" s="477">
        <v>0</v>
      </c>
      <c r="BM9" s="477">
        <v>0</v>
      </c>
      <c r="BN9" s="477">
        <v>176.34518193464601</v>
      </c>
      <c r="BO9" s="477">
        <v>819.58491869697116</v>
      </c>
      <c r="BP9" s="477">
        <v>274.18896904201199</v>
      </c>
      <c r="BQ9" s="477">
        <v>1303.8089846736293</v>
      </c>
      <c r="BR9" s="477">
        <v>0</v>
      </c>
      <c r="BS9" s="477">
        <v>0</v>
      </c>
      <c r="BT9" s="477">
        <v>0</v>
      </c>
      <c r="BU9" s="477">
        <v>0</v>
      </c>
      <c r="BV9" s="477">
        <v>20.937000000000001</v>
      </c>
      <c r="BW9" s="477">
        <v>36.109487225083001</v>
      </c>
      <c r="BX9" s="477">
        <v>5.0407054000000002</v>
      </c>
      <c r="BY9" s="477">
        <v>0</v>
      </c>
      <c r="BZ9" s="477">
        <v>0</v>
      </c>
      <c r="CA9" s="477">
        <v>0</v>
      </c>
      <c r="CB9" s="477">
        <v>0</v>
      </c>
      <c r="CC9" s="477">
        <v>0</v>
      </c>
      <c r="CD9" s="477">
        <v>62.087192625082999</v>
      </c>
      <c r="CE9" s="477">
        <v>0</v>
      </c>
      <c r="CF9" s="477">
        <v>187.15603159</v>
      </c>
      <c r="CG9" s="477">
        <v>0</v>
      </c>
      <c r="CH9" s="477">
        <v>187.15603159</v>
      </c>
      <c r="CI9" s="477">
        <v>3.31769984</v>
      </c>
      <c r="CJ9" s="477">
        <v>0</v>
      </c>
      <c r="CK9" s="477">
        <v>232.57994793972702</v>
      </c>
      <c r="CL9" s="477">
        <v>235.89764777972701</v>
      </c>
      <c r="CM9" s="477">
        <v>26.170169399999999</v>
      </c>
      <c r="CN9" s="477">
        <v>271.00377855562806</v>
      </c>
      <c r="CO9" s="477">
        <v>0</v>
      </c>
      <c r="CP9" s="477">
        <v>297.17394795562808</v>
      </c>
      <c r="CQ9" s="477">
        <v>0</v>
      </c>
      <c r="CR9" s="477">
        <v>0</v>
      </c>
      <c r="CS9" s="477">
        <v>0</v>
      </c>
      <c r="CT9" s="477">
        <v>0</v>
      </c>
      <c r="CU9" s="477">
        <v>720.22762732535512</v>
      </c>
      <c r="CV9" s="477">
        <v>0</v>
      </c>
      <c r="CW9" s="477">
        <v>0</v>
      </c>
      <c r="CX9" s="477">
        <v>0</v>
      </c>
      <c r="CY9" s="477">
        <v>0</v>
      </c>
      <c r="CZ9" s="477">
        <v>59.198107499999999</v>
      </c>
      <c r="DA9" s="477">
        <v>0</v>
      </c>
      <c r="DB9" s="477">
        <v>426.24642070399199</v>
      </c>
      <c r="DC9" s="477">
        <v>485.44452820399198</v>
      </c>
      <c r="DD9" s="477">
        <v>0</v>
      </c>
      <c r="DE9" s="477">
        <v>0</v>
      </c>
      <c r="DF9" s="477">
        <v>0</v>
      </c>
      <c r="DG9" s="477">
        <v>0</v>
      </c>
      <c r="DH9" s="477">
        <v>0</v>
      </c>
      <c r="DI9" s="477">
        <v>0</v>
      </c>
      <c r="DJ9" s="477">
        <v>391.8184</v>
      </c>
      <c r="DK9" s="477">
        <v>391.8184</v>
      </c>
      <c r="DL9" s="477">
        <v>877.26292820399203</v>
      </c>
      <c r="DM9" s="477">
        <v>878.79762349999999</v>
      </c>
      <c r="DN9" s="477">
        <v>0</v>
      </c>
      <c r="DO9" s="477">
        <v>0</v>
      </c>
      <c r="DP9" s="477">
        <v>878.79762349999999</v>
      </c>
      <c r="DQ9" s="477">
        <v>362.56831047899999</v>
      </c>
      <c r="DR9" s="477">
        <v>283.05820460000001</v>
      </c>
      <c r="DS9" s="477">
        <v>0</v>
      </c>
      <c r="DT9" s="477">
        <v>645.626515079</v>
      </c>
      <c r="DU9" s="477">
        <v>255.23491321</v>
      </c>
      <c r="DV9" s="477">
        <v>0</v>
      </c>
      <c r="DW9" s="477">
        <v>0</v>
      </c>
      <c r="DX9" s="477">
        <v>255.23491321</v>
      </c>
      <c r="DY9" s="477">
        <v>0</v>
      </c>
      <c r="DZ9" s="477">
        <v>1.7585317499999999</v>
      </c>
      <c r="EA9" s="477">
        <v>0</v>
      </c>
      <c r="EB9" s="477">
        <v>1.7585317499999999</v>
      </c>
      <c r="EC9" s="477">
        <v>1781.4175835390001</v>
      </c>
      <c r="ED9" s="477">
        <v>0</v>
      </c>
      <c r="EE9" s="477">
        <v>439.53080449999999</v>
      </c>
      <c r="EF9" s="477">
        <v>126.4746938</v>
      </c>
      <c r="EG9" s="477">
        <v>566.0054983</v>
      </c>
      <c r="EH9" s="477">
        <v>0</v>
      </c>
      <c r="EI9" s="477">
        <v>114.42311764600001</v>
      </c>
      <c r="EJ9" s="477">
        <v>0</v>
      </c>
      <c r="EK9" s="477">
        <v>114.42311764600001</v>
      </c>
      <c r="EL9" s="477">
        <v>126.09</v>
      </c>
      <c r="EM9" s="477">
        <v>0</v>
      </c>
      <c r="EN9" s="477">
        <v>0</v>
      </c>
      <c r="EO9" s="477">
        <v>126.09</v>
      </c>
      <c r="EP9" s="477">
        <v>0</v>
      </c>
      <c r="EQ9" s="477">
        <v>156.78</v>
      </c>
      <c r="ER9" s="477">
        <v>122.63</v>
      </c>
      <c r="ES9" s="477">
        <f t="shared" si="0"/>
        <v>279.40999999999997</v>
      </c>
      <c r="ET9" s="477">
        <v>1085.928615946</v>
      </c>
      <c r="EU9" s="477">
        <v>0</v>
      </c>
      <c r="EV9" s="477">
        <v>674.38</v>
      </c>
      <c r="EW9" s="477">
        <v>182.43</v>
      </c>
      <c r="EX9" s="477">
        <v>856.81</v>
      </c>
      <c r="EY9" s="477">
        <v>0</v>
      </c>
      <c r="EZ9" s="477">
        <v>267.52</v>
      </c>
      <c r="FA9" s="477">
        <v>128.52000000000001</v>
      </c>
      <c r="FB9" s="477">
        <v>396.03999999999996</v>
      </c>
      <c r="FC9" s="477">
        <v>37.43</v>
      </c>
      <c r="FD9" s="477">
        <v>996.15</v>
      </c>
      <c r="FE9" s="477">
        <v>927.83</v>
      </c>
      <c r="FF9" s="477">
        <v>1961.41</v>
      </c>
      <c r="FG9" s="477">
        <v>0</v>
      </c>
      <c r="FH9" s="477">
        <v>538.15</v>
      </c>
      <c r="FI9" s="477">
        <v>2068</v>
      </c>
      <c r="FJ9" s="477">
        <f t="shared" si="1"/>
        <v>2606.15</v>
      </c>
      <c r="FK9" s="477">
        <f t="shared" si="2"/>
        <v>5820.41</v>
      </c>
      <c r="FL9" s="477">
        <v>353.51</v>
      </c>
      <c r="FM9" s="477">
        <v>0</v>
      </c>
      <c r="FN9" s="477">
        <v>276.98</v>
      </c>
      <c r="FO9" s="477">
        <f t="shared" si="6"/>
        <v>630.49</v>
      </c>
      <c r="FP9" s="477">
        <v>258.22000000000003</v>
      </c>
      <c r="FQ9" s="477">
        <v>51.58</v>
      </c>
      <c r="FR9" s="477">
        <v>830.11</v>
      </c>
      <c r="FS9" s="477">
        <f t="shared" si="7"/>
        <v>1139.9100000000001</v>
      </c>
      <c r="FT9" s="477">
        <v>134.87</v>
      </c>
      <c r="FU9" s="477">
        <v>377.11</v>
      </c>
      <c r="FV9" s="477">
        <v>8.92</v>
      </c>
      <c r="FW9" s="477">
        <f t="shared" si="8"/>
        <v>520.9</v>
      </c>
      <c r="FX9" s="477">
        <v>239.63</v>
      </c>
      <c r="FY9" s="477">
        <v>34.78</v>
      </c>
      <c r="FZ9" s="477">
        <v>598</v>
      </c>
      <c r="GA9" s="477">
        <f t="shared" si="9"/>
        <v>872.41</v>
      </c>
      <c r="GB9" s="477">
        <f t="shared" si="15"/>
        <v>3163.71</v>
      </c>
      <c r="GC9" s="477">
        <v>1626.86</v>
      </c>
      <c r="GD9" s="477">
        <v>1632.32</v>
      </c>
      <c r="GE9" s="477">
        <v>516.96</v>
      </c>
      <c r="GF9" s="477">
        <f t="shared" si="10"/>
        <v>3776.14</v>
      </c>
      <c r="GG9" s="477">
        <v>746.13</v>
      </c>
      <c r="GH9" s="477">
        <v>2426.36</v>
      </c>
      <c r="GI9" s="477">
        <v>343.45</v>
      </c>
      <c r="GJ9" s="477">
        <f t="shared" si="11"/>
        <v>3515.94</v>
      </c>
      <c r="GK9" s="477">
        <v>672.09</v>
      </c>
      <c r="GL9" s="477">
        <v>3254.77</v>
      </c>
      <c r="GM9" s="477">
        <v>1883.26</v>
      </c>
      <c r="GN9" s="477">
        <f t="shared" si="12"/>
        <v>5810.12</v>
      </c>
      <c r="GO9" s="477">
        <v>1437.9</v>
      </c>
      <c r="GP9" s="477">
        <v>352.84</v>
      </c>
      <c r="GQ9" s="477">
        <v>1816.96</v>
      </c>
      <c r="GR9" s="477">
        <v>3607.7000000000003</v>
      </c>
      <c r="GS9" s="503">
        <v>16709.900000000001</v>
      </c>
      <c r="GT9" s="477">
        <v>2403.4299999999998</v>
      </c>
      <c r="GU9" s="477">
        <v>1589.89</v>
      </c>
      <c r="GV9" s="477">
        <v>475.15</v>
      </c>
      <c r="GW9" s="477">
        <v>4468.4699999999993</v>
      </c>
      <c r="GX9" s="477">
        <v>0</v>
      </c>
      <c r="GY9" s="477">
        <v>381.99</v>
      </c>
      <c r="GZ9" s="477">
        <v>196.74</v>
      </c>
      <c r="HA9" s="477">
        <v>578.73</v>
      </c>
      <c r="HB9" s="477">
        <v>256.48</v>
      </c>
      <c r="HC9" s="477">
        <v>553.5</v>
      </c>
      <c r="HD9" s="477">
        <v>920.54</v>
      </c>
      <c r="HE9" s="477">
        <v>1730.52</v>
      </c>
      <c r="HF9" s="477">
        <v>620.27</v>
      </c>
      <c r="HG9" s="477">
        <v>34.869999999999997</v>
      </c>
      <c r="HH9" s="477">
        <v>123.14</v>
      </c>
      <c r="HI9" s="477">
        <v>778.28</v>
      </c>
      <c r="HJ9" s="477">
        <f>SUM(GW9,HA9,HE9,HI9)</f>
        <v>7555.9999999999991</v>
      </c>
      <c r="HK9" s="477">
        <v>0</v>
      </c>
      <c r="HL9" s="477">
        <v>3270.4</v>
      </c>
      <c r="HM9" s="477">
        <v>4744.24</v>
      </c>
      <c r="HN9" s="477">
        <v>8014.6399999999994</v>
      </c>
      <c r="HO9" s="477">
        <v>901.61</v>
      </c>
      <c r="HP9" s="477">
        <v>0</v>
      </c>
      <c r="HQ9" s="477">
        <v>1040.4000000000001</v>
      </c>
      <c r="HR9" s="477">
        <f t="shared" si="13"/>
        <v>1942.0100000000002</v>
      </c>
      <c r="HS9" s="477">
        <v>1331.55</v>
      </c>
      <c r="HT9" s="477">
        <v>41.14</v>
      </c>
      <c r="HU9" s="477">
        <v>1366.39</v>
      </c>
      <c r="HV9" s="477">
        <f t="shared" si="14"/>
        <v>2739.08</v>
      </c>
      <c r="HW9" s="477">
        <v>975.32</v>
      </c>
      <c r="HX9" s="477">
        <v>19.07</v>
      </c>
      <c r="HY9" s="477">
        <v>0</v>
      </c>
      <c r="HZ9" s="477">
        <v>994.3900000000001</v>
      </c>
      <c r="IA9" s="477">
        <v>13690.119999999999</v>
      </c>
      <c r="IB9" s="477">
        <v>0</v>
      </c>
      <c r="IC9" s="477">
        <v>211.15</v>
      </c>
      <c r="ID9" s="477">
        <v>155.84</v>
      </c>
      <c r="IE9" s="477">
        <f t="shared" si="3"/>
        <v>366.99</v>
      </c>
      <c r="IF9" s="477">
        <v>0</v>
      </c>
      <c r="IG9" s="477">
        <v>83.35</v>
      </c>
      <c r="IH9" s="477">
        <v>87.81</v>
      </c>
      <c r="II9" s="477">
        <v>171.16</v>
      </c>
      <c r="IJ9" s="477">
        <v>411.53</v>
      </c>
      <c r="IK9" s="477">
        <v>262.67</v>
      </c>
      <c r="IL9" s="477">
        <v>358.67</v>
      </c>
      <c r="IM9" s="477">
        <v>1032.8699999999999</v>
      </c>
      <c r="IN9" s="477">
        <v>241.16</v>
      </c>
      <c r="IO9" s="477">
        <v>0</v>
      </c>
      <c r="IP9" s="477">
        <v>483.26</v>
      </c>
      <c r="IQ9" s="477">
        <v>724.42</v>
      </c>
      <c r="IR9" s="477">
        <f t="shared" si="4"/>
        <v>2295.44</v>
      </c>
      <c r="IS9" s="477">
        <v>0</v>
      </c>
      <c r="IT9" s="477">
        <v>745.84</v>
      </c>
      <c r="IU9" s="477">
        <v>1115.23</v>
      </c>
      <c r="IV9" s="477">
        <f t="shared" si="5"/>
        <v>1861.0700000000002</v>
      </c>
      <c r="IW9" s="477">
        <v>238.73</v>
      </c>
      <c r="IX9" s="477">
        <v>2431</v>
      </c>
      <c r="IY9" s="477">
        <v>375.47</v>
      </c>
      <c r="IZ9" s="477">
        <v>3045.2</v>
      </c>
      <c r="JA9" s="477">
        <v>0</v>
      </c>
      <c r="JB9" s="477">
        <v>0</v>
      </c>
      <c r="JC9" s="477">
        <v>714.59121111889397</v>
      </c>
      <c r="JD9" s="477">
        <v>714.59121111889397</v>
      </c>
      <c r="JE9" s="477">
        <v>716.16</v>
      </c>
      <c r="JF9" s="477">
        <v>691.22</v>
      </c>
      <c r="JG9" s="477">
        <v>450.52</v>
      </c>
      <c r="JH9" s="477">
        <v>1857.9</v>
      </c>
      <c r="JI9" s="477">
        <v>7478.7612111188937</v>
      </c>
      <c r="JJ9" s="477">
        <v>1630.76</v>
      </c>
      <c r="JK9" s="477">
        <v>1469.12</v>
      </c>
      <c r="JL9" s="477">
        <v>619.82000000000005</v>
      </c>
      <c r="JM9" s="477">
        <v>3719.7</v>
      </c>
      <c r="JN9" s="477">
        <v>1474.56</v>
      </c>
      <c r="JO9" s="548" t="s">
        <v>263</v>
      </c>
      <c r="JP9" s="569">
        <v>1264.25</v>
      </c>
      <c r="JQ9" s="569">
        <f t="shared" si="16"/>
        <v>2738.81</v>
      </c>
      <c r="JR9" s="569">
        <v>216.83</v>
      </c>
      <c r="JS9" s="569">
        <v>772.45</v>
      </c>
      <c r="JT9" s="569">
        <v>532.53</v>
      </c>
      <c r="JU9" s="477">
        <v>1521.82</v>
      </c>
      <c r="JV9" s="477">
        <v>3400.69</v>
      </c>
      <c r="JW9" s="569">
        <v>2272.64</v>
      </c>
      <c r="JX9" s="569">
        <v>1393.43</v>
      </c>
      <c r="JY9" s="569">
        <v>7066.76</v>
      </c>
      <c r="JZ9" s="567">
        <v>15047.09</v>
      </c>
      <c r="KA9" s="567">
        <v>106.67</v>
      </c>
      <c r="KB9" s="567">
        <v>429.16</v>
      </c>
      <c r="KC9" s="567">
        <v>536.59</v>
      </c>
      <c r="KD9" s="458"/>
      <c r="KE9" s="489"/>
    </row>
    <row r="10" spans="1:295" ht="12.75" customHeight="1" x14ac:dyDescent="0.25">
      <c r="A10" s="227" t="s">
        <v>823</v>
      </c>
      <c r="B10" s="228" t="s">
        <v>430</v>
      </c>
      <c r="C10" s="11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477"/>
      <c r="AR10" s="477"/>
      <c r="AS10" s="477"/>
      <c r="AT10" s="477"/>
      <c r="AU10" s="477"/>
      <c r="AV10" s="477"/>
      <c r="AW10" s="477"/>
      <c r="AX10" s="477"/>
      <c r="AY10" s="477"/>
      <c r="AZ10" s="477"/>
      <c r="BA10" s="477"/>
      <c r="BB10" s="477"/>
      <c r="BC10" s="477"/>
      <c r="BD10" s="477"/>
      <c r="BE10" s="477"/>
      <c r="BF10" s="477"/>
      <c r="BG10" s="477"/>
      <c r="BH10" s="477"/>
      <c r="BI10" s="477"/>
      <c r="BJ10" s="477"/>
      <c r="BK10" s="477"/>
      <c r="BL10" s="477"/>
      <c r="BM10" s="477"/>
      <c r="BN10" s="477"/>
      <c r="BO10" s="477"/>
      <c r="BP10" s="477"/>
      <c r="BQ10" s="477"/>
      <c r="BR10" s="477"/>
      <c r="BS10" s="477"/>
      <c r="BT10" s="477"/>
      <c r="BU10" s="477"/>
      <c r="BV10" s="477"/>
      <c r="BW10" s="477"/>
      <c r="BX10" s="477"/>
      <c r="BY10" s="477"/>
      <c r="BZ10" s="477"/>
      <c r="CA10" s="477"/>
      <c r="CB10" s="477"/>
      <c r="CC10" s="477"/>
      <c r="CD10" s="477"/>
      <c r="CE10" s="477"/>
      <c r="CF10" s="477"/>
      <c r="CG10" s="477"/>
      <c r="CH10" s="477"/>
      <c r="CI10" s="477"/>
      <c r="CJ10" s="477"/>
      <c r="CK10" s="477"/>
      <c r="CL10" s="477"/>
      <c r="CM10" s="477"/>
      <c r="CN10" s="477"/>
      <c r="CO10" s="477"/>
      <c r="CP10" s="477"/>
      <c r="CQ10" s="477"/>
      <c r="CR10" s="477"/>
      <c r="CS10" s="477"/>
      <c r="CT10" s="477"/>
      <c r="CU10" s="477"/>
      <c r="CV10" s="477"/>
      <c r="CW10" s="477"/>
      <c r="CX10" s="477"/>
      <c r="CY10" s="477"/>
      <c r="CZ10" s="477"/>
      <c r="DA10" s="477"/>
      <c r="DB10" s="477"/>
      <c r="DC10" s="477"/>
      <c r="DD10" s="477"/>
      <c r="DE10" s="477"/>
      <c r="DF10" s="477"/>
      <c r="DG10" s="477"/>
      <c r="DH10" s="477"/>
      <c r="DI10" s="477"/>
      <c r="DJ10" s="477"/>
      <c r="DK10" s="477"/>
      <c r="DL10" s="477"/>
      <c r="DM10" s="477"/>
      <c r="DN10" s="477"/>
      <c r="DO10" s="477"/>
      <c r="DP10" s="477"/>
      <c r="DQ10" s="477"/>
      <c r="DR10" s="477"/>
      <c r="DS10" s="477"/>
      <c r="DT10" s="477"/>
      <c r="DU10" s="477"/>
      <c r="DV10" s="477"/>
      <c r="DW10" s="477"/>
      <c r="DX10" s="477"/>
      <c r="DY10" s="477"/>
      <c r="DZ10" s="477"/>
      <c r="EA10" s="477"/>
      <c r="EB10" s="477"/>
      <c r="EC10" s="548" t="s">
        <v>263</v>
      </c>
      <c r="ED10" s="548"/>
      <c r="EE10" s="548"/>
      <c r="EF10" s="548"/>
      <c r="EG10" s="548"/>
      <c r="EH10" s="548"/>
      <c r="EI10" s="548"/>
      <c r="EJ10" s="548"/>
      <c r="EK10" s="548"/>
      <c r="EL10" s="548"/>
      <c r="EM10" s="548"/>
      <c r="EN10" s="548"/>
      <c r="EO10" s="548"/>
      <c r="EP10" s="548"/>
      <c r="EQ10" s="548"/>
      <c r="ER10" s="548"/>
      <c r="ES10" s="548"/>
      <c r="ET10" s="548" t="s">
        <v>263</v>
      </c>
      <c r="EU10" s="548"/>
      <c r="EV10" s="548"/>
      <c r="EW10" s="548"/>
      <c r="EX10" s="548"/>
      <c r="EY10" s="548"/>
      <c r="EZ10" s="548"/>
      <c r="FA10" s="548"/>
      <c r="FB10" s="548"/>
      <c r="FC10" s="548"/>
      <c r="FD10" s="548"/>
      <c r="FE10" s="548"/>
      <c r="FF10" s="548"/>
      <c r="FG10" s="548"/>
      <c r="FH10" s="548"/>
      <c r="FI10" s="548"/>
      <c r="FJ10" s="548"/>
      <c r="FK10" s="548" t="s">
        <v>263</v>
      </c>
      <c r="FL10" s="548"/>
      <c r="FM10" s="548"/>
      <c r="FN10" s="548"/>
      <c r="FO10" s="548"/>
      <c r="FP10" s="548"/>
      <c r="FQ10" s="548"/>
      <c r="FR10" s="548"/>
      <c r="FS10" s="548"/>
      <c r="FT10" s="548"/>
      <c r="FU10" s="548"/>
      <c r="FV10" s="548"/>
      <c r="FW10" s="548"/>
      <c r="FX10" s="548"/>
      <c r="FY10" s="548"/>
      <c r="FZ10" s="548"/>
      <c r="GA10" s="548"/>
      <c r="GB10" s="548" t="s">
        <v>263</v>
      </c>
      <c r="GC10" s="548"/>
      <c r="GD10" s="548"/>
      <c r="GE10" s="548"/>
      <c r="GF10" s="548"/>
      <c r="GG10" s="548"/>
      <c r="GH10" s="548"/>
      <c r="GI10" s="548"/>
      <c r="GJ10" s="548"/>
      <c r="GK10" s="548"/>
      <c r="GL10" s="548"/>
      <c r="GM10" s="548"/>
      <c r="GN10" s="548"/>
      <c r="GO10" s="548"/>
      <c r="GP10" s="548"/>
      <c r="GQ10" s="548"/>
      <c r="GR10" s="548"/>
      <c r="GS10" s="549" t="s">
        <v>263</v>
      </c>
      <c r="GT10" s="548"/>
      <c r="GU10" s="548"/>
      <c r="GV10" s="548"/>
      <c r="GW10" s="548"/>
      <c r="GX10" s="548"/>
      <c r="GY10" s="548"/>
      <c r="GZ10" s="548"/>
      <c r="HA10" s="548"/>
      <c r="HB10" s="548"/>
      <c r="HC10" s="548"/>
      <c r="HD10" s="548"/>
      <c r="HE10" s="548"/>
      <c r="HF10" s="548"/>
      <c r="HG10" s="548"/>
      <c r="HH10" s="548"/>
      <c r="HI10" s="548"/>
      <c r="HJ10" s="548" t="s">
        <v>263</v>
      </c>
      <c r="HK10" s="548"/>
      <c r="HL10" s="548"/>
      <c r="HM10" s="548"/>
      <c r="HN10" s="548"/>
      <c r="HO10" s="548"/>
      <c r="HP10" s="548"/>
      <c r="HQ10" s="548"/>
      <c r="HR10" s="548"/>
      <c r="HS10" s="548"/>
      <c r="HT10" s="548"/>
      <c r="HU10" s="548"/>
      <c r="HV10" s="548"/>
      <c r="HW10" s="548"/>
      <c r="HX10" s="548"/>
      <c r="HY10" s="548"/>
      <c r="HZ10" s="548"/>
      <c r="IA10" s="548" t="s">
        <v>263</v>
      </c>
      <c r="IB10" s="548"/>
      <c r="IC10" s="548"/>
      <c r="ID10" s="548"/>
      <c r="IE10" s="548"/>
      <c r="IF10" s="548"/>
      <c r="IG10" s="548"/>
      <c r="IH10" s="548"/>
      <c r="II10" s="548"/>
      <c r="IJ10" s="548"/>
      <c r="IK10" s="548"/>
      <c r="IL10" s="548"/>
      <c r="IM10" s="548"/>
      <c r="IN10" s="548"/>
      <c r="IO10" s="548"/>
      <c r="IP10" s="548"/>
      <c r="IQ10" s="548"/>
      <c r="IR10" s="548" t="s">
        <v>263</v>
      </c>
      <c r="IS10" s="548"/>
      <c r="IT10" s="548"/>
      <c r="IU10" s="548"/>
      <c r="IV10" s="548"/>
      <c r="IW10" s="548"/>
      <c r="IX10" s="548"/>
      <c r="IY10" s="548"/>
      <c r="IZ10" s="548"/>
      <c r="JA10" s="548"/>
      <c r="JB10" s="548"/>
      <c r="JC10" s="548"/>
      <c r="JD10" s="548"/>
      <c r="JE10" s="548"/>
      <c r="JF10" s="548"/>
      <c r="JG10" s="548"/>
      <c r="JH10" s="548"/>
      <c r="JI10" s="548" t="s">
        <v>263</v>
      </c>
      <c r="JJ10" s="548" t="s">
        <v>263</v>
      </c>
      <c r="JK10" s="477">
        <v>356.79</v>
      </c>
      <c r="JL10" s="477">
        <v>512.5</v>
      </c>
      <c r="JM10" s="477">
        <v>869.29</v>
      </c>
      <c r="JN10" s="477">
        <v>155.71</v>
      </c>
      <c r="JO10" s="477">
        <v>44.65</v>
      </c>
      <c r="JP10" s="477">
        <v>1148.64042709</v>
      </c>
      <c r="JQ10" s="477">
        <f t="shared" si="16"/>
        <v>1349.0004270900001</v>
      </c>
      <c r="JR10" s="477">
        <v>315.31</v>
      </c>
      <c r="JS10" s="477">
        <v>850.12</v>
      </c>
      <c r="JT10" s="477">
        <v>677.02</v>
      </c>
      <c r="JU10" s="477">
        <v>1842.4499999999998</v>
      </c>
      <c r="JV10" s="477">
        <v>833.52</v>
      </c>
      <c r="JW10" s="569">
        <v>222.91</v>
      </c>
      <c r="JX10" s="569">
        <v>695.94</v>
      </c>
      <c r="JY10" s="569">
        <v>1752.37</v>
      </c>
      <c r="JZ10" s="567">
        <v>5813.1104270899996</v>
      </c>
      <c r="KA10" s="567">
        <v>2935.97</v>
      </c>
      <c r="KB10" s="567">
        <v>1687.45</v>
      </c>
      <c r="KC10" s="567">
        <v>420.67</v>
      </c>
      <c r="KD10" s="458"/>
      <c r="KE10" s="489"/>
      <c r="KH10" s="564"/>
      <c r="KI10" s="546"/>
    </row>
    <row r="11" spans="1:295" ht="12.75" customHeight="1" x14ac:dyDescent="0.25">
      <c r="A11" s="240" t="s">
        <v>143</v>
      </c>
      <c r="B11" s="241" t="s">
        <v>146</v>
      </c>
      <c r="C11" s="242" t="s">
        <v>92</v>
      </c>
      <c r="D11" s="243">
        <v>9.7534500000000008</v>
      </c>
      <c r="E11" s="243">
        <v>0.25363676000000002</v>
      </c>
      <c r="F11" s="243">
        <v>123.564064</v>
      </c>
      <c r="G11" s="243">
        <v>27.453347849999997</v>
      </c>
      <c r="H11" s="243">
        <v>0</v>
      </c>
      <c r="I11" s="243">
        <v>108.87802539999998</v>
      </c>
      <c r="J11" s="243">
        <v>44.319055499999997</v>
      </c>
      <c r="K11" s="243">
        <v>9.1612834999999997</v>
      </c>
      <c r="L11" s="243">
        <v>1.82314635</v>
      </c>
      <c r="M11" s="243">
        <v>71.748711179999987</v>
      </c>
      <c r="N11" s="243">
        <v>6.7939042699999996</v>
      </c>
      <c r="O11" s="243">
        <v>2.1724923999999999</v>
      </c>
      <c r="P11" s="243">
        <v>15.473220919999999</v>
      </c>
      <c r="Q11" s="243">
        <v>411.64088813000001</v>
      </c>
      <c r="R11" s="243">
        <v>10.633946999999999</v>
      </c>
      <c r="S11" s="243">
        <v>12.51548775</v>
      </c>
      <c r="T11" s="243">
        <v>0</v>
      </c>
      <c r="U11" s="243">
        <v>0</v>
      </c>
      <c r="V11" s="243">
        <v>1.7763282</v>
      </c>
      <c r="W11" s="243">
        <v>0</v>
      </c>
      <c r="X11" s="243">
        <v>0</v>
      </c>
      <c r="Y11" s="243">
        <v>0.989116</v>
      </c>
      <c r="Z11" s="243">
        <v>4.9410590000000001</v>
      </c>
      <c r="AA11" s="243">
        <v>0</v>
      </c>
      <c r="AB11" s="243">
        <v>0</v>
      </c>
      <c r="AC11" s="243">
        <v>0</v>
      </c>
      <c r="AD11" s="243">
        <v>30.855937949999998</v>
      </c>
      <c r="AE11" s="243">
        <v>0</v>
      </c>
      <c r="AF11" s="243">
        <v>666.31638607999992</v>
      </c>
      <c r="AG11" s="243">
        <v>314.59874664</v>
      </c>
      <c r="AH11" s="243">
        <v>202.22619648</v>
      </c>
      <c r="AI11" s="243">
        <v>1286.4871407000001</v>
      </c>
      <c r="AJ11" s="243">
        <v>489.03539165000001</v>
      </c>
      <c r="AK11" s="243">
        <v>219.50594889999999</v>
      </c>
      <c r="AL11" s="243">
        <v>1200.5436571199998</v>
      </c>
      <c r="AM11" s="243">
        <v>1166.71311988</v>
      </c>
      <c r="AN11" s="243">
        <v>168.99044642000001</v>
      </c>
      <c r="AO11" s="243">
        <v>928.44729099999995</v>
      </c>
      <c r="AP11" s="243">
        <v>700.79437714999995</v>
      </c>
      <c r="AQ11" s="478">
        <v>7343.6587020199986</v>
      </c>
      <c r="AR11" s="478">
        <v>75.236672679999998</v>
      </c>
      <c r="AS11" s="478">
        <v>596.21745825999994</v>
      </c>
      <c r="AT11" s="478">
        <v>614.73716673000013</v>
      </c>
      <c r="AU11" s="478">
        <v>301.39901320000001</v>
      </c>
      <c r="AV11" s="478">
        <v>249.69625209</v>
      </c>
      <c r="AW11" s="478">
        <v>725.44886670999995</v>
      </c>
      <c r="AX11" s="478">
        <v>423.99689154000004</v>
      </c>
      <c r="AY11" s="478">
        <v>569.51129474000004</v>
      </c>
      <c r="AZ11" s="478">
        <v>341.37826432000003</v>
      </c>
      <c r="BA11" s="478">
        <v>856.81150524999998</v>
      </c>
      <c r="BB11" s="478">
        <v>650.29360011000017</v>
      </c>
      <c r="BC11" s="478">
        <v>1121.5671508299999</v>
      </c>
      <c r="BD11" s="478">
        <v>6526.2941364599992</v>
      </c>
      <c r="BE11" s="478">
        <v>659.86180381999998</v>
      </c>
      <c r="BF11" s="478">
        <v>438.20637295881704</v>
      </c>
      <c r="BG11" s="478">
        <v>887.06097366000006</v>
      </c>
      <c r="BH11" s="478">
        <v>941.33133839000004</v>
      </c>
      <c r="BI11" s="478">
        <v>309.94034195044003</v>
      </c>
      <c r="BJ11" s="478">
        <v>1310.1051276200001</v>
      </c>
      <c r="BK11" s="478">
        <v>1746.393808881</v>
      </c>
      <c r="BL11" s="478">
        <v>229.17689096000001</v>
      </c>
      <c r="BM11" s="478">
        <v>905.37415852000015</v>
      </c>
      <c r="BN11" s="478">
        <v>682.85407343999987</v>
      </c>
      <c r="BO11" s="478">
        <v>521.80801658999997</v>
      </c>
      <c r="BP11" s="478">
        <v>5.2781551599999998</v>
      </c>
      <c r="BQ11" s="478">
        <v>8637.3910619502567</v>
      </c>
      <c r="BR11" s="478">
        <v>708.31547995999995</v>
      </c>
      <c r="BS11" s="478">
        <v>644.11051906250009</v>
      </c>
      <c r="BT11" s="478">
        <v>1541.6556418568</v>
      </c>
      <c r="BU11" s="478">
        <v>686.90447500999994</v>
      </c>
      <c r="BV11" s="478">
        <v>441.70056546212197</v>
      </c>
      <c r="BW11" s="478">
        <v>476.73937849086093</v>
      </c>
      <c r="BX11" s="478">
        <v>105.488150493272</v>
      </c>
      <c r="BY11" s="478">
        <v>200.91863380000001</v>
      </c>
      <c r="BZ11" s="478">
        <v>499.06673909656001</v>
      </c>
      <c r="CA11" s="478">
        <v>304.431835867752</v>
      </c>
      <c r="CB11" s="478">
        <v>149.60530640755599</v>
      </c>
      <c r="CC11" s="478">
        <v>943.28099510788013</v>
      </c>
      <c r="CD11" s="478">
        <v>6702.2177206153028</v>
      </c>
      <c r="CE11" s="478">
        <v>1158.88580398</v>
      </c>
      <c r="CF11" s="478">
        <v>257.66403947999999</v>
      </c>
      <c r="CG11" s="478">
        <v>1565.6821448799999</v>
      </c>
      <c r="CH11" s="478">
        <v>2982.2319883399996</v>
      </c>
      <c r="CI11" s="478">
        <v>1066.919294495</v>
      </c>
      <c r="CJ11" s="478">
        <v>473.17081881003003</v>
      </c>
      <c r="CK11" s="478">
        <v>114.42558466</v>
      </c>
      <c r="CL11" s="478">
        <v>1654.5156979650301</v>
      </c>
      <c r="CM11" s="478">
        <v>271.40836369846602</v>
      </c>
      <c r="CN11" s="478">
        <v>229.23193722432504</v>
      </c>
      <c r="CO11" s="478">
        <v>216.94591442000001</v>
      </c>
      <c r="CP11" s="478">
        <v>717.58621534279109</v>
      </c>
      <c r="CQ11" s="478">
        <v>388.81316408151804</v>
      </c>
      <c r="CR11" s="478">
        <v>1648.4180985999999</v>
      </c>
      <c r="CS11" s="478">
        <v>470.49672070644704</v>
      </c>
      <c r="CT11" s="478">
        <v>2507.7279833879647</v>
      </c>
      <c r="CU11" s="478">
        <v>7862.0618850357851</v>
      </c>
      <c r="CV11" s="478">
        <v>27.940036355878</v>
      </c>
      <c r="CW11" s="478">
        <v>952.80340088913999</v>
      </c>
      <c r="CX11" s="478">
        <v>1826.9432939400001</v>
      </c>
      <c r="CY11" s="478">
        <v>2807.6867311850183</v>
      </c>
      <c r="CZ11" s="478">
        <v>1096.5260335067801</v>
      </c>
      <c r="DA11" s="478">
        <v>37.265803151039997</v>
      </c>
      <c r="DB11" s="478">
        <v>2046.0661926018602</v>
      </c>
      <c r="DC11" s="478">
        <v>3179.8580292596803</v>
      </c>
      <c r="DD11" s="478">
        <v>949.80430648960009</v>
      </c>
      <c r="DE11" s="478">
        <v>1028.81231972295</v>
      </c>
      <c r="DF11" s="478">
        <v>767.94172500880006</v>
      </c>
      <c r="DG11" s="478">
        <v>2746.5583512213502</v>
      </c>
      <c r="DH11" s="478">
        <v>574.28805170034002</v>
      </c>
      <c r="DI11" s="478">
        <v>425.61576577044002</v>
      </c>
      <c r="DJ11" s="478">
        <v>1011.8431340340001</v>
      </c>
      <c r="DK11" s="478">
        <v>2011.7469515047801</v>
      </c>
      <c r="DL11" s="478">
        <v>10745.850063170828</v>
      </c>
      <c r="DM11" s="478">
        <v>35.996245105140005</v>
      </c>
      <c r="DN11" s="478">
        <v>290.94099849999998</v>
      </c>
      <c r="DO11" s="478">
        <v>691.58754380407993</v>
      </c>
      <c r="DP11" s="478">
        <v>1018.5247874092199</v>
      </c>
      <c r="DQ11" s="478">
        <v>565.73710006304009</v>
      </c>
      <c r="DR11" s="478">
        <v>0</v>
      </c>
      <c r="DS11" s="478">
        <v>600</v>
      </c>
      <c r="DT11" s="478">
        <v>1165.7371000630401</v>
      </c>
      <c r="DU11" s="478">
        <v>82.816199842332011</v>
      </c>
      <c r="DV11" s="478">
        <v>800</v>
      </c>
      <c r="DW11" s="478">
        <v>945.88182401371603</v>
      </c>
      <c r="DX11" s="478">
        <v>1828.6980238560482</v>
      </c>
      <c r="DY11" s="478">
        <v>1127.8838985944301</v>
      </c>
      <c r="DZ11" s="478">
        <v>0</v>
      </c>
      <c r="EA11" s="478">
        <v>86.63733661932001</v>
      </c>
      <c r="EB11" s="478">
        <v>1214.5212352137501</v>
      </c>
      <c r="EC11" s="478">
        <v>5227.4811465420589</v>
      </c>
      <c r="ED11" s="478">
        <v>14.163400274400001</v>
      </c>
      <c r="EE11" s="478">
        <v>118.157884</v>
      </c>
      <c r="EF11" s="478">
        <v>4.7057305999999999</v>
      </c>
      <c r="EG11" s="478">
        <v>137.02701487439998</v>
      </c>
      <c r="EH11" s="478">
        <v>0</v>
      </c>
      <c r="EI11" s="478">
        <v>400.61678606816804</v>
      </c>
      <c r="EJ11" s="478">
        <v>6.18</v>
      </c>
      <c r="EK11" s="478">
        <v>406.79678606816805</v>
      </c>
      <c r="EL11" s="478">
        <v>2120.4</v>
      </c>
      <c r="EM11" s="478">
        <v>196.82</v>
      </c>
      <c r="EN11" s="478">
        <v>3.87</v>
      </c>
      <c r="EO11" s="478">
        <v>2321.09</v>
      </c>
      <c r="EP11" s="478">
        <v>1330.44</v>
      </c>
      <c r="EQ11" s="478">
        <v>0</v>
      </c>
      <c r="ER11" s="478">
        <v>0</v>
      </c>
      <c r="ES11" s="478">
        <f t="shared" si="0"/>
        <v>1330.44</v>
      </c>
      <c r="ET11" s="478">
        <v>4195.3538009425683</v>
      </c>
      <c r="EU11" s="478">
        <v>210.23</v>
      </c>
      <c r="EV11" s="478">
        <v>230.37</v>
      </c>
      <c r="EW11" s="478">
        <v>264.02</v>
      </c>
      <c r="EX11" s="478">
        <v>704.62</v>
      </c>
      <c r="EY11" s="478">
        <v>182.19</v>
      </c>
      <c r="EZ11" s="478">
        <v>1397.51</v>
      </c>
      <c r="FA11" s="478">
        <v>804.9</v>
      </c>
      <c r="FB11" s="478">
        <v>2384.6</v>
      </c>
      <c r="FC11" s="478">
        <v>381.12</v>
      </c>
      <c r="FD11" s="478">
        <v>0</v>
      </c>
      <c r="FE11" s="478">
        <v>346.18</v>
      </c>
      <c r="FF11" s="478">
        <v>727.3</v>
      </c>
      <c r="FG11" s="478">
        <v>763.19</v>
      </c>
      <c r="FH11" s="478">
        <v>528.55999999999995</v>
      </c>
      <c r="FI11" s="478">
        <v>0</v>
      </c>
      <c r="FJ11" s="478">
        <f t="shared" si="1"/>
        <v>1291.75</v>
      </c>
      <c r="FK11" s="478">
        <f t="shared" si="2"/>
        <v>5108.2699999999995</v>
      </c>
      <c r="FL11" s="478">
        <v>403.53</v>
      </c>
      <c r="FM11" s="478">
        <v>517.77</v>
      </c>
      <c r="FN11" s="478">
        <v>1908.75</v>
      </c>
      <c r="FO11" s="478">
        <f t="shared" si="6"/>
        <v>2830.05</v>
      </c>
      <c r="FP11" s="478">
        <v>2.37</v>
      </c>
      <c r="FQ11" s="478">
        <v>0</v>
      </c>
      <c r="FR11" s="478">
        <v>236.45</v>
      </c>
      <c r="FS11" s="478">
        <f t="shared" si="7"/>
        <v>238.82</v>
      </c>
      <c r="FT11" s="478">
        <v>123.4</v>
      </c>
      <c r="FU11" s="478">
        <v>177.55</v>
      </c>
      <c r="FV11" s="478">
        <v>0</v>
      </c>
      <c r="FW11" s="478">
        <f t="shared" si="8"/>
        <v>300.95000000000005</v>
      </c>
      <c r="FX11" s="478">
        <v>0</v>
      </c>
      <c r="FY11" s="478">
        <v>0</v>
      </c>
      <c r="FZ11" s="478">
        <v>0</v>
      </c>
      <c r="GA11" s="478">
        <f t="shared" si="9"/>
        <v>0</v>
      </c>
      <c r="GB11" s="478">
        <f t="shared" si="15"/>
        <v>3369.8200000000006</v>
      </c>
      <c r="GC11" s="478">
        <v>0</v>
      </c>
      <c r="GD11" s="478">
        <v>1167.93</v>
      </c>
      <c r="GE11" s="478">
        <v>1437.5</v>
      </c>
      <c r="GF11" s="478">
        <f t="shared" si="10"/>
        <v>2605.4300000000003</v>
      </c>
      <c r="GG11" s="478">
        <v>1059.68</v>
      </c>
      <c r="GH11" s="478">
        <v>121.1</v>
      </c>
      <c r="GI11" s="478">
        <v>1179.5</v>
      </c>
      <c r="GJ11" s="478">
        <f t="shared" si="11"/>
        <v>2360.2799999999997</v>
      </c>
      <c r="GK11" s="478">
        <v>644.54</v>
      </c>
      <c r="GL11" s="478">
        <v>0</v>
      </c>
      <c r="GM11" s="478">
        <v>48</v>
      </c>
      <c r="GN11" s="478">
        <f t="shared" si="12"/>
        <v>692.54</v>
      </c>
      <c r="GO11" s="478">
        <v>614.16999999999996</v>
      </c>
      <c r="GP11" s="478">
        <v>721.79</v>
      </c>
      <c r="GQ11" s="478">
        <v>149.72</v>
      </c>
      <c r="GR11" s="478">
        <v>1485.6799999999998</v>
      </c>
      <c r="GS11" s="504">
        <v>7143.93</v>
      </c>
      <c r="GT11" s="478">
        <v>815.18</v>
      </c>
      <c r="GU11" s="478">
        <v>1469.86</v>
      </c>
      <c r="GV11" s="478">
        <v>464.36</v>
      </c>
      <c r="GW11" s="478">
        <v>2749.4</v>
      </c>
      <c r="GX11" s="478">
        <v>199.39</v>
      </c>
      <c r="GY11" s="478">
        <v>0</v>
      </c>
      <c r="GZ11" s="478">
        <v>0</v>
      </c>
      <c r="HA11" s="478">
        <v>199.39</v>
      </c>
      <c r="HB11" s="478">
        <v>19.63</v>
      </c>
      <c r="HC11" s="478">
        <v>332.63</v>
      </c>
      <c r="HD11" s="478">
        <v>22.44</v>
      </c>
      <c r="HE11" s="478">
        <v>374.7</v>
      </c>
      <c r="HF11" s="478">
        <v>0</v>
      </c>
      <c r="HG11" s="478">
        <v>256.89999999999998</v>
      </c>
      <c r="HH11" s="478">
        <v>0</v>
      </c>
      <c r="HI11" s="478">
        <v>256.89999999999998</v>
      </c>
      <c r="HJ11" s="478">
        <f>SUM(GW11,HA11,HE11,HI11)</f>
        <v>3580.39</v>
      </c>
      <c r="HK11" s="478">
        <v>440.81</v>
      </c>
      <c r="HL11" s="478">
        <v>811.25</v>
      </c>
      <c r="HM11" s="478">
        <v>339.82</v>
      </c>
      <c r="HN11" s="478">
        <v>1591.8799999999999</v>
      </c>
      <c r="HO11" s="478">
        <v>222.98</v>
      </c>
      <c r="HP11" s="478">
        <v>59.05</v>
      </c>
      <c r="HQ11" s="478">
        <v>0</v>
      </c>
      <c r="HR11" s="478">
        <f t="shared" si="13"/>
        <v>282.02999999999997</v>
      </c>
      <c r="HS11" s="478">
        <v>370</v>
      </c>
      <c r="HT11" s="478">
        <v>612.09</v>
      </c>
      <c r="HU11" s="478">
        <v>116.24</v>
      </c>
      <c r="HV11" s="478">
        <f t="shared" si="14"/>
        <v>1098.33</v>
      </c>
      <c r="HW11" s="478">
        <v>0</v>
      </c>
      <c r="HX11" s="478">
        <v>0</v>
      </c>
      <c r="HY11" s="478">
        <v>0</v>
      </c>
      <c r="HZ11" s="478">
        <v>0</v>
      </c>
      <c r="IA11" s="478">
        <v>2972.24</v>
      </c>
      <c r="IB11" s="478">
        <v>440.81</v>
      </c>
      <c r="IC11" s="478">
        <v>1539.18</v>
      </c>
      <c r="ID11" s="478">
        <v>99.55</v>
      </c>
      <c r="IE11" s="478">
        <f t="shared" si="3"/>
        <v>2079.54</v>
      </c>
      <c r="IF11" s="478">
        <v>0</v>
      </c>
      <c r="IG11" s="478">
        <v>0</v>
      </c>
      <c r="IH11" s="478">
        <v>0</v>
      </c>
      <c r="II11" s="478">
        <v>0</v>
      </c>
      <c r="IJ11" s="478">
        <v>0</v>
      </c>
      <c r="IK11" s="478">
        <v>0</v>
      </c>
      <c r="IL11" s="478">
        <v>0</v>
      </c>
      <c r="IM11" s="478">
        <v>0</v>
      </c>
      <c r="IN11" s="478">
        <v>0</v>
      </c>
      <c r="IO11" s="478">
        <v>0</v>
      </c>
      <c r="IP11" s="478">
        <v>0</v>
      </c>
      <c r="IQ11" s="478">
        <v>0</v>
      </c>
      <c r="IR11" s="478">
        <f t="shared" si="4"/>
        <v>2079.54</v>
      </c>
      <c r="IS11" s="478">
        <v>894.41</v>
      </c>
      <c r="IT11" s="478">
        <v>1293.97</v>
      </c>
      <c r="IU11" s="478">
        <v>549.30999999999995</v>
      </c>
      <c r="IV11" s="478">
        <f t="shared" si="5"/>
        <v>2737.69</v>
      </c>
      <c r="IW11" s="478">
        <v>596.66</v>
      </c>
      <c r="IX11" s="478">
        <v>0</v>
      </c>
      <c r="IY11" s="478">
        <v>398.7</v>
      </c>
      <c r="IZ11" s="478">
        <v>995.3599999999999</v>
      </c>
      <c r="JA11" s="478">
        <v>209.95</v>
      </c>
      <c r="JB11" s="478">
        <v>0</v>
      </c>
      <c r="JC11" s="478">
        <v>177.33</v>
      </c>
      <c r="JD11" s="478">
        <v>387.28</v>
      </c>
      <c r="JE11" s="478">
        <v>350.97</v>
      </c>
      <c r="JF11" s="478">
        <v>0</v>
      </c>
      <c r="JG11" s="478">
        <v>1470.33</v>
      </c>
      <c r="JH11" s="478">
        <v>1821.3</v>
      </c>
      <c r="JI11" s="478">
        <v>5941.6299999999992</v>
      </c>
      <c r="JJ11" s="478">
        <v>2873.41</v>
      </c>
      <c r="JK11" s="478">
        <v>4288.42</v>
      </c>
      <c r="JL11" s="478">
        <v>109.83</v>
      </c>
      <c r="JM11" s="478">
        <v>7271.66</v>
      </c>
      <c r="JN11" s="563" t="s">
        <v>263</v>
      </c>
      <c r="JO11" s="568">
        <v>316.18</v>
      </c>
      <c r="JP11" s="568">
        <v>0</v>
      </c>
      <c r="JQ11" s="568">
        <f t="shared" si="16"/>
        <v>316.18</v>
      </c>
      <c r="JR11" s="563" t="s">
        <v>263</v>
      </c>
      <c r="JS11" s="563" t="s">
        <v>263</v>
      </c>
      <c r="JT11" s="563" t="s">
        <v>263</v>
      </c>
      <c r="JU11" s="563" t="s">
        <v>263</v>
      </c>
      <c r="JV11" s="563" t="s">
        <v>263</v>
      </c>
      <c r="JW11" s="568">
        <v>0</v>
      </c>
      <c r="JX11" s="568">
        <v>0</v>
      </c>
      <c r="JY11" s="568">
        <v>0</v>
      </c>
      <c r="JZ11" s="611">
        <v>7587.84</v>
      </c>
      <c r="KA11" s="611">
        <v>2739.5</v>
      </c>
      <c r="KB11" s="611">
        <v>0</v>
      </c>
      <c r="KC11" s="611">
        <v>801.67</v>
      </c>
      <c r="KD11" s="458"/>
      <c r="KE11" s="489"/>
    </row>
    <row r="12" spans="1:295" s="206" customFormat="1" ht="12.75" customHeight="1" x14ac:dyDescent="0.25">
      <c r="A12" s="238" t="s">
        <v>33</v>
      </c>
      <c r="B12" s="238" t="s">
        <v>31</v>
      </c>
      <c r="C12" s="239" t="s">
        <v>92</v>
      </c>
      <c r="D12" s="233">
        <v>0</v>
      </c>
      <c r="E12" s="233">
        <v>0.69649676999999999</v>
      </c>
      <c r="F12" s="233">
        <v>11.8734767466</v>
      </c>
      <c r="G12" s="233">
        <v>12.810493497141</v>
      </c>
      <c r="H12" s="233">
        <v>8.4722100358799999</v>
      </c>
      <c r="I12" s="233">
        <v>66.871231171342004</v>
      </c>
      <c r="J12" s="233">
        <v>107.020871890574</v>
      </c>
      <c r="K12" s="233">
        <v>60.987224351782999</v>
      </c>
      <c r="L12" s="233">
        <v>47.870954658400002</v>
      </c>
      <c r="M12" s="233">
        <v>7.726986167912</v>
      </c>
      <c r="N12" s="233">
        <v>56.346981355333</v>
      </c>
      <c r="O12" s="233">
        <v>58.853513202277995</v>
      </c>
      <c r="P12" s="233">
        <v>68.367444208595998</v>
      </c>
      <c r="Q12" s="233">
        <v>507.89788405583903</v>
      </c>
      <c r="R12" s="233">
        <v>96.954046856400012</v>
      </c>
      <c r="S12" s="233">
        <v>1.8383</v>
      </c>
      <c r="T12" s="233">
        <v>40.781044860000002</v>
      </c>
      <c r="U12" s="233">
        <v>11.48621501</v>
      </c>
      <c r="V12" s="233">
        <v>26.762142879999999</v>
      </c>
      <c r="W12" s="233">
        <v>4.3143872801520002</v>
      </c>
      <c r="X12" s="233">
        <v>41.498664153225</v>
      </c>
      <c r="Y12" s="233">
        <v>18.807345633653</v>
      </c>
      <c r="Z12" s="233">
        <v>3.7034648157879997</v>
      </c>
      <c r="AA12" s="233">
        <v>17.629472929249999</v>
      </c>
      <c r="AB12" s="233">
        <v>38.017655183228996</v>
      </c>
      <c r="AC12" s="233">
        <v>77.370855739949988</v>
      </c>
      <c r="AD12" s="233">
        <v>379.16359534164707</v>
      </c>
      <c r="AE12" s="233">
        <v>34.296193575500006</v>
      </c>
      <c r="AF12" s="233">
        <v>27.562116199499997</v>
      </c>
      <c r="AG12" s="233">
        <v>0.22714039386400001</v>
      </c>
      <c r="AH12" s="233">
        <v>50.038446519754004</v>
      </c>
      <c r="AI12" s="233">
        <v>75.921191867430011</v>
      </c>
      <c r="AJ12" s="233">
        <v>31.859562002699999</v>
      </c>
      <c r="AK12" s="233">
        <v>0.18296499999999999</v>
      </c>
      <c r="AL12" s="233">
        <v>21.91282</v>
      </c>
      <c r="AM12" s="233">
        <v>15.535873840500001</v>
      </c>
      <c r="AN12" s="233">
        <v>83.33082856364399</v>
      </c>
      <c r="AO12" s="233">
        <v>0</v>
      </c>
      <c r="AP12" s="233">
        <v>48.417797410842006</v>
      </c>
      <c r="AQ12" s="479">
        <v>389.28493537373402</v>
      </c>
      <c r="AR12" s="479">
        <v>137.78015344250102</v>
      </c>
      <c r="AS12" s="479">
        <v>0.10747835161700001</v>
      </c>
      <c r="AT12" s="479">
        <v>0</v>
      </c>
      <c r="AU12" s="479">
        <v>16.081651703000002</v>
      </c>
      <c r="AV12" s="479">
        <v>26.918864382900001</v>
      </c>
      <c r="AW12" s="479">
        <v>55.220589829789006</v>
      </c>
      <c r="AX12" s="479">
        <v>391.31309645615715</v>
      </c>
      <c r="AY12" s="479">
        <v>0</v>
      </c>
      <c r="AZ12" s="479">
        <v>1.0161009999999999</v>
      </c>
      <c r="BA12" s="479">
        <v>83.100377043981993</v>
      </c>
      <c r="BB12" s="479">
        <v>12.950975000000001</v>
      </c>
      <c r="BC12" s="479">
        <v>34.954290999999998</v>
      </c>
      <c r="BD12" s="479">
        <v>759.44357820994617</v>
      </c>
      <c r="BE12" s="479">
        <v>541.318538312638</v>
      </c>
      <c r="BF12" s="479">
        <v>234.29533839999999</v>
      </c>
      <c r="BG12" s="479">
        <v>366.00443354990603</v>
      </c>
      <c r="BH12" s="479">
        <v>10.41</v>
      </c>
      <c r="BI12" s="479">
        <v>107.32361569398</v>
      </c>
      <c r="BJ12" s="479">
        <v>120.81936999999999</v>
      </c>
      <c r="BK12" s="479">
        <v>255.83001000000002</v>
      </c>
      <c r="BL12" s="479">
        <v>283.82522587982396</v>
      </c>
      <c r="BM12" s="479">
        <v>52.761689879999999</v>
      </c>
      <c r="BN12" s="479">
        <v>733.60054540759393</v>
      </c>
      <c r="BO12" s="479">
        <v>819.53569883357011</v>
      </c>
      <c r="BP12" s="479">
        <v>279.65054627418402</v>
      </c>
      <c r="BQ12" s="479">
        <v>3805.375012231696</v>
      </c>
      <c r="BR12" s="479">
        <v>25.504445582188001</v>
      </c>
      <c r="BS12" s="479">
        <v>104.68208604457701</v>
      </c>
      <c r="BT12" s="479">
        <v>965.71490000000006</v>
      </c>
      <c r="BU12" s="479">
        <v>248.59530846069401</v>
      </c>
      <c r="BV12" s="479">
        <v>0</v>
      </c>
      <c r="BW12" s="479">
        <v>19.456250000000001</v>
      </c>
      <c r="BX12" s="479">
        <v>155.16890275317601</v>
      </c>
      <c r="BY12" s="479">
        <v>45.116144999999996</v>
      </c>
      <c r="BZ12" s="479">
        <v>20.343368999999999</v>
      </c>
      <c r="CA12" s="479">
        <v>457.64872600000001</v>
      </c>
      <c r="CB12" s="479">
        <v>151.78626558586902</v>
      </c>
      <c r="CC12" s="479">
        <v>2003.1290950495402</v>
      </c>
      <c r="CD12" s="479">
        <v>4197.1454934760441</v>
      </c>
      <c r="CE12" s="479">
        <v>203.44087887423601</v>
      </c>
      <c r="CF12" s="479">
        <v>203.930251</v>
      </c>
      <c r="CG12" s="479">
        <v>527.06183480000004</v>
      </c>
      <c r="CH12" s="479">
        <v>934.43296467423602</v>
      </c>
      <c r="CI12" s="479">
        <v>298.763330865672</v>
      </c>
      <c r="CJ12" s="479">
        <v>0</v>
      </c>
      <c r="CK12" s="479">
        <v>0.33646499999999996</v>
      </c>
      <c r="CL12" s="479">
        <v>299.09979586567198</v>
      </c>
      <c r="CM12" s="479">
        <v>11.490449</v>
      </c>
      <c r="CN12" s="479">
        <v>0</v>
      </c>
      <c r="CO12" s="479">
        <v>18.643292554000002</v>
      </c>
      <c r="CP12" s="479">
        <v>30.133741554000004</v>
      </c>
      <c r="CQ12" s="479">
        <v>6.3E-2</v>
      </c>
      <c r="CR12" s="479">
        <v>723.22133279399009</v>
      </c>
      <c r="CS12" s="479">
        <v>13.813208419887999</v>
      </c>
      <c r="CT12" s="479">
        <v>737.09754121387812</v>
      </c>
      <c r="CU12" s="479">
        <v>2000.7640433077859</v>
      </c>
      <c r="CV12" s="479">
        <v>450.79253848689604</v>
      </c>
      <c r="CW12" s="479">
        <v>535.18768939303402</v>
      </c>
      <c r="CX12" s="479">
        <v>141.92278664200001</v>
      </c>
      <c r="CY12" s="479">
        <v>1127.9030145219299</v>
      </c>
      <c r="CZ12" s="479">
        <v>424.18299765327106</v>
      </c>
      <c r="DA12" s="479">
        <v>1447.023900915</v>
      </c>
      <c r="DB12" s="479">
        <v>123.844806751465</v>
      </c>
      <c r="DC12" s="479">
        <v>1995.0517053197361</v>
      </c>
      <c r="DD12" s="479">
        <v>4.2750000000000002E-3</v>
      </c>
      <c r="DE12" s="479">
        <v>176.47827852226001</v>
      </c>
      <c r="DF12" s="479">
        <v>103.79057893665501</v>
      </c>
      <c r="DG12" s="479">
        <v>280.27313245891503</v>
      </c>
      <c r="DH12" s="479">
        <v>379.53662381264002</v>
      </c>
      <c r="DI12" s="479">
        <v>1142.5969360812398</v>
      </c>
      <c r="DJ12" s="479">
        <v>457.07868440194</v>
      </c>
      <c r="DK12" s="479">
        <v>1979.2122442958198</v>
      </c>
      <c r="DL12" s="479">
        <v>5382.4400965964005</v>
      </c>
      <c r="DM12" s="479">
        <v>648.58523113000001</v>
      </c>
      <c r="DN12" s="479">
        <v>37.490418599999998</v>
      </c>
      <c r="DO12" s="479">
        <v>1006.29906922066</v>
      </c>
      <c r="DP12" s="479">
        <v>1692.3747189506601</v>
      </c>
      <c r="DQ12" s="479">
        <v>771.73757250000006</v>
      </c>
      <c r="DR12" s="479">
        <v>19.125</v>
      </c>
      <c r="DS12" s="479">
        <v>0</v>
      </c>
      <c r="DT12" s="479">
        <v>790.86257250000006</v>
      </c>
      <c r="DU12" s="479">
        <v>34.545559072499998</v>
      </c>
      <c r="DV12" s="479">
        <v>0</v>
      </c>
      <c r="DW12" s="479">
        <v>337.92887102333202</v>
      </c>
      <c r="DX12" s="479">
        <v>372.47443009583202</v>
      </c>
      <c r="DY12" s="479">
        <v>487.70143309589201</v>
      </c>
      <c r="DZ12" s="479">
        <v>79.603418934000004</v>
      </c>
      <c r="EA12" s="479">
        <v>221.13320000000002</v>
      </c>
      <c r="EB12" s="479">
        <v>788.43805202989211</v>
      </c>
      <c r="EC12" s="479">
        <v>3644.1497735763842</v>
      </c>
      <c r="ED12" s="479">
        <v>0</v>
      </c>
      <c r="EE12" s="479">
        <v>212.50820000000002</v>
      </c>
      <c r="EF12" s="479">
        <v>18.885428300000001</v>
      </c>
      <c r="EG12" s="479">
        <v>231.39362830000002</v>
      </c>
      <c r="EH12" s="479">
        <v>704.13</v>
      </c>
      <c r="EI12" s="479">
        <v>27.381268218104999</v>
      </c>
      <c r="EJ12" s="479">
        <v>0.36</v>
      </c>
      <c r="EK12" s="479">
        <v>731.871268218105</v>
      </c>
      <c r="EL12" s="479">
        <v>561.82000000000005</v>
      </c>
      <c r="EM12" s="479">
        <v>0</v>
      </c>
      <c r="EN12" s="479">
        <v>0</v>
      </c>
      <c r="EO12" s="479">
        <v>561.82000000000005</v>
      </c>
      <c r="EP12" s="479">
        <v>726.81</v>
      </c>
      <c r="EQ12" s="479">
        <v>413.04</v>
      </c>
      <c r="ER12" s="479">
        <v>320.24</v>
      </c>
      <c r="ES12" s="479">
        <f t="shared" si="0"/>
        <v>1460.09</v>
      </c>
      <c r="ET12" s="479">
        <v>2985.1748965181046</v>
      </c>
      <c r="EU12" s="479">
        <v>802.3</v>
      </c>
      <c r="EV12" s="479">
        <v>123.44</v>
      </c>
      <c r="EW12" s="479">
        <v>45.67</v>
      </c>
      <c r="EX12" s="479">
        <v>971.41</v>
      </c>
      <c r="EY12" s="479">
        <v>1345.84</v>
      </c>
      <c r="EZ12" s="479">
        <v>529.4</v>
      </c>
      <c r="FA12" s="479">
        <v>320.05</v>
      </c>
      <c r="FB12" s="479">
        <v>2195.29</v>
      </c>
      <c r="FC12" s="479">
        <v>0</v>
      </c>
      <c r="FD12" s="479">
        <v>1151.17</v>
      </c>
      <c r="FE12" s="479">
        <v>6.44</v>
      </c>
      <c r="FF12" s="479">
        <v>1157.6100000000001</v>
      </c>
      <c r="FG12" s="479">
        <v>2.75</v>
      </c>
      <c r="FH12" s="479">
        <v>2411.54</v>
      </c>
      <c r="FI12" s="479">
        <v>670.74</v>
      </c>
      <c r="FJ12" s="479">
        <f t="shared" si="1"/>
        <v>3085.0299999999997</v>
      </c>
      <c r="FK12" s="479">
        <v>7409.3399999999992</v>
      </c>
      <c r="FL12" s="479">
        <v>973.07</v>
      </c>
      <c r="FM12" s="479">
        <v>739.49</v>
      </c>
      <c r="FN12" s="479">
        <v>1129.45</v>
      </c>
      <c r="FO12" s="485">
        <f t="shared" si="6"/>
        <v>2842.01</v>
      </c>
      <c r="FP12" s="485">
        <v>735.35</v>
      </c>
      <c r="FQ12" s="485">
        <v>330.86</v>
      </c>
      <c r="FR12" s="485">
        <v>201.52</v>
      </c>
      <c r="FS12" s="485">
        <f t="shared" si="7"/>
        <v>1267.73</v>
      </c>
      <c r="FT12" s="485">
        <v>0.64</v>
      </c>
      <c r="FU12" s="485">
        <v>378.75</v>
      </c>
      <c r="FV12" s="485">
        <v>13.28</v>
      </c>
      <c r="FW12" s="485">
        <f t="shared" si="8"/>
        <v>392.66999999999996</v>
      </c>
      <c r="FX12" s="485">
        <v>162.52000000000001</v>
      </c>
      <c r="FY12" s="485">
        <v>27.16</v>
      </c>
      <c r="FZ12" s="485">
        <v>786.06</v>
      </c>
      <c r="GA12" s="485">
        <f t="shared" si="9"/>
        <v>975.74</v>
      </c>
      <c r="GB12" s="485">
        <v>5478.15</v>
      </c>
      <c r="GC12" s="485">
        <v>1373.14</v>
      </c>
      <c r="GD12" s="485">
        <v>1458.46</v>
      </c>
      <c r="GE12" s="485">
        <v>1183.3399999999999</v>
      </c>
      <c r="GF12" s="485">
        <f t="shared" si="10"/>
        <v>4014.9400000000005</v>
      </c>
      <c r="GG12" s="485">
        <v>700.05</v>
      </c>
      <c r="GH12" s="485">
        <v>2593.54</v>
      </c>
      <c r="GI12" s="485">
        <v>787.95</v>
      </c>
      <c r="GJ12" s="485">
        <f t="shared" si="11"/>
        <v>4081.54</v>
      </c>
      <c r="GK12" s="485">
        <v>1288.32</v>
      </c>
      <c r="GL12" s="485">
        <v>3323.11</v>
      </c>
      <c r="GM12" s="485">
        <v>2345.87</v>
      </c>
      <c r="GN12" s="485">
        <f t="shared" si="12"/>
        <v>6957.3</v>
      </c>
      <c r="GO12" s="485">
        <v>1250.43</v>
      </c>
      <c r="GP12" s="485">
        <v>1032.3900000000001</v>
      </c>
      <c r="GQ12" s="485">
        <v>2251.6999999999998</v>
      </c>
      <c r="GR12" s="485">
        <v>4534.5200000000004</v>
      </c>
      <c r="GS12" s="505">
        <v>19588.300000000003</v>
      </c>
      <c r="GT12" s="485">
        <v>4220.0600000000004</v>
      </c>
      <c r="GU12" s="485">
        <v>2155.04</v>
      </c>
      <c r="GV12" s="485">
        <v>23.64</v>
      </c>
      <c r="GW12" s="485">
        <v>6398.74</v>
      </c>
      <c r="GX12" s="485">
        <v>0.28000000000000003</v>
      </c>
      <c r="GY12" s="485">
        <v>91.53</v>
      </c>
      <c r="GZ12" s="485">
        <v>340.73</v>
      </c>
      <c r="HA12" s="485">
        <v>432.54</v>
      </c>
      <c r="HB12" s="485">
        <v>1364.55</v>
      </c>
      <c r="HC12" s="485">
        <v>128.01</v>
      </c>
      <c r="HD12" s="485">
        <v>752.1</v>
      </c>
      <c r="HE12" s="485">
        <v>2244.66</v>
      </c>
      <c r="HF12" s="485">
        <v>1488.88</v>
      </c>
      <c r="HG12" s="485">
        <v>195.11</v>
      </c>
      <c r="HH12" s="485">
        <v>438.42</v>
      </c>
      <c r="HI12" s="485">
        <v>2122.41</v>
      </c>
      <c r="HJ12" s="485">
        <v>11198.349999999999</v>
      </c>
      <c r="HK12" s="485">
        <v>328.84</v>
      </c>
      <c r="HL12" s="485">
        <v>2293.2800000000002</v>
      </c>
      <c r="HM12" s="485">
        <v>3245.03</v>
      </c>
      <c r="HN12" s="485">
        <v>5867.1500000000005</v>
      </c>
      <c r="HO12" s="485">
        <v>999.44</v>
      </c>
      <c r="HP12" s="485">
        <v>213.19</v>
      </c>
      <c r="HQ12" s="485">
        <v>1158.46</v>
      </c>
      <c r="HR12" s="485">
        <f t="shared" si="13"/>
        <v>2371.09</v>
      </c>
      <c r="HS12" s="485">
        <v>1920.64</v>
      </c>
      <c r="HT12" s="485">
        <v>0</v>
      </c>
      <c r="HU12" s="485">
        <v>670.43</v>
      </c>
      <c r="HV12" s="485">
        <f t="shared" si="14"/>
        <v>2591.0700000000002</v>
      </c>
      <c r="HW12" s="485">
        <v>1123.3499999999999</v>
      </c>
      <c r="HX12" s="485">
        <v>30.14</v>
      </c>
      <c r="HY12" s="485">
        <v>2.23</v>
      </c>
      <c r="HZ12" s="485">
        <v>1155.7199999999998</v>
      </c>
      <c r="IA12" s="485">
        <v>11985.03</v>
      </c>
      <c r="IB12" s="485">
        <v>328.84</v>
      </c>
      <c r="IC12" s="485">
        <v>364.44</v>
      </c>
      <c r="ID12" s="485">
        <v>170.2</v>
      </c>
      <c r="IE12" s="485">
        <f t="shared" si="3"/>
        <v>863.48</v>
      </c>
      <c r="IF12" s="485">
        <v>0.21</v>
      </c>
      <c r="IG12" s="485">
        <v>0</v>
      </c>
      <c r="IH12" s="485">
        <v>3.08</v>
      </c>
      <c r="II12" s="485">
        <v>3.29</v>
      </c>
      <c r="IJ12" s="485">
        <v>2310.75</v>
      </c>
      <c r="IK12" s="485">
        <v>25.92</v>
      </c>
      <c r="IL12" s="485">
        <v>400.33</v>
      </c>
      <c r="IM12" s="485">
        <v>2737</v>
      </c>
      <c r="IN12" s="485">
        <v>0.12</v>
      </c>
      <c r="IO12" s="485">
        <v>118.96</v>
      </c>
      <c r="IP12" s="485">
        <v>54.76</v>
      </c>
      <c r="IQ12" s="485">
        <v>173.84</v>
      </c>
      <c r="IR12" s="485">
        <v>3777.61</v>
      </c>
      <c r="IS12" s="485">
        <v>30.38</v>
      </c>
      <c r="IT12" s="485">
        <v>1187.08</v>
      </c>
      <c r="IU12" s="485">
        <v>716.26</v>
      </c>
      <c r="IV12" s="485">
        <f t="shared" si="5"/>
        <v>1933.72</v>
      </c>
      <c r="IW12" s="485">
        <v>1314.95</v>
      </c>
      <c r="IX12" s="485">
        <v>860.73</v>
      </c>
      <c r="IY12" s="485">
        <v>741.62</v>
      </c>
      <c r="IZ12" s="485">
        <v>2917.3</v>
      </c>
      <c r="JA12" s="485">
        <v>862.11</v>
      </c>
      <c r="JB12" s="485">
        <v>0</v>
      </c>
      <c r="JC12" s="485">
        <v>0</v>
      </c>
      <c r="JD12" s="485">
        <v>862.11</v>
      </c>
      <c r="JE12" s="485">
        <v>916.84</v>
      </c>
      <c r="JF12" s="485">
        <v>188.32</v>
      </c>
      <c r="JG12" s="485">
        <v>4661.82</v>
      </c>
      <c r="JH12" s="485">
        <v>5766.98</v>
      </c>
      <c r="JI12" s="485">
        <v>11480.109999999999</v>
      </c>
      <c r="JJ12" s="485">
        <v>2246.59</v>
      </c>
      <c r="JK12" s="485">
        <v>2864.97</v>
      </c>
      <c r="JL12" s="485">
        <v>425.99</v>
      </c>
      <c r="JM12" s="485">
        <v>5537.5400000000009</v>
      </c>
      <c r="JN12" s="485">
        <v>377.06</v>
      </c>
      <c r="JO12" s="485">
        <v>367.69</v>
      </c>
      <c r="JP12" s="485">
        <v>1494.51</v>
      </c>
      <c r="JQ12" s="485">
        <v>2239.2600000000002</v>
      </c>
      <c r="JR12" s="485">
        <v>4681.74</v>
      </c>
      <c r="JS12" s="485">
        <v>1904.29</v>
      </c>
      <c r="JT12" s="485">
        <v>2452.27</v>
      </c>
      <c r="JU12" s="485">
        <v>9038.2999999999993</v>
      </c>
      <c r="JV12" s="485">
        <v>2525.92</v>
      </c>
      <c r="JW12" s="485">
        <v>3596.85</v>
      </c>
      <c r="JX12" s="485">
        <v>2656.13</v>
      </c>
      <c r="JY12" s="485">
        <v>8778.9</v>
      </c>
      <c r="JZ12" s="505">
        <v>25594</v>
      </c>
      <c r="KA12" s="505">
        <v>2537.6799999999998</v>
      </c>
      <c r="KB12" s="505">
        <v>1400.81</v>
      </c>
      <c r="KC12" s="505">
        <v>386.99</v>
      </c>
      <c r="KD12" s="458"/>
      <c r="KE12" s="489"/>
    </row>
    <row r="13" spans="1:295" s="190" customFormat="1" ht="12.75" customHeight="1" x14ac:dyDescent="0.25">
      <c r="A13" s="227" t="s">
        <v>142</v>
      </c>
      <c r="B13" s="227" t="s">
        <v>145</v>
      </c>
      <c r="C13" s="229" t="s">
        <v>92</v>
      </c>
      <c r="D13" s="205">
        <v>0</v>
      </c>
      <c r="E13" s="205">
        <v>0.69649676999999999</v>
      </c>
      <c r="F13" s="205">
        <v>11.8734767466</v>
      </c>
      <c r="G13" s="205">
        <v>12.810493497141</v>
      </c>
      <c r="H13" s="205">
        <v>8.4722100358799999</v>
      </c>
      <c r="I13" s="205">
        <v>66.871231171342004</v>
      </c>
      <c r="J13" s="205">
        <v>107.020871890574</v>
      </c>
      <c r="K13" s="205">
        <v>60.987224351782999</v>
      </c>
      <c r="L13" s="205">
        <v>47.870954658400002</v>
      </c>
      <c r="M13" s="205">
        <v>7.726986167912</v>
      </c>
      <c r="N13" s="205">
        <v>56.346981355333</v>
      </c>
      <c r="O13" s="205">
        <v>15.564210975798</v>
      </c>
      <c r="P13" s="205">
        <v>19.308280888595998</v>
      </c>
      <c r="Q13" s="205">
        <v>415.54941850935904</v>
      </c>
      <c r="R13" s="205">
        <v>6.1867859563999996</v>
      </c>
      <c r="S13" s="205">
        <v>1.8383</v>
      </c>
      <c r="T13" s="205">
        <v>16.316529360000001</v>
      </c>
      <c r="U13" s="205">
        <v>11.48621501</v>
      </c>
      <c r="V13" s="205">
        <v>4.13407108</v>
      </c>
      <c r="W13" s="205">
        <v>4.3143872801520002</v>
      </c>
      <c r="X13" s="205">
        <v>0.10531013322499999</v>
      </c>
      <c r="Y13" s="205">
        <v>0.22398000000000001</v>
      </c>
      <c r="Z13" s="205">
        <v>3.7034648157879997</v>
      </c>
      <c r="AA13" s="205">
        <v>5.1664760164499999</v>
      </c>
      <c r="AB13" s="205">
        <v>20.065199898978999</v>
      </c>
      <c r="AC13" s="205">
        <v>7.6424941518000002</v>
      </c>
      <c r="AD13" s="205">
        <v>81.183213702793992</v>
      </c>
      <c r="AE13" s="205">
        <v>0.28529985959999998</v>
      </c>
      <c r="AF13" s="205">
        <v>1.9923999999999999</v>
      </c>
      <c r="AG13" s="205">
        <v>0.22714039386400001</v>
      </c>
      <c r="AH13" s="205">
        <v>0.35122089916800003</v>
      </c>
      <c r="AI13" s="205">
        <v>5.4224818260229997</v>
      </c>
      <c r="AJ13" s="205">
        <v>0.81913566270000004</v>
      </c>
      <c r="AK13" s="205">
        <v>0.18296499999999999</v>
      </c>
      <c r="AL13" s="205">
        <v>21.91282</v>
      </c>
      <c r="AM13" s="205">
        <v>15.535873840500001</v>
      </c>
      <c r="AN13" s="205">
        <v>3.3017000000000003</v>
      </c>
      <c r="AO13" s="205">
        <v>0</v>
      </c>
      <c r="AP13" s="205">
        <v>3.7499999999999999E-2</v>
      </c>
      <c r="AQ13" s="480">
        <v>50.06853748185501</v>
      </c>
      <c r="AR13" s="480">
        <v>4.25</v>
      </c>
      <c r="AS13" s="480">
        <v>0.10747835161700001</v>
      </c>
      <c r="AT13" s="480">
        <v>0</v>
      </c>
      <c r="AU13" s="480">
        <v>1.94</v>
      </c>
      <c r="AV13" s="480">
        <v>0</v>
      </c>
      <c r="AW13" s="480">
        <v>32.210999999999999</v>
      </c>
      <c r="AX13" s="480">
        <v>391.31309645615704</v>
      </c>
      <c r="AY13" s="480">
        <v>0</v>
      </c>
      <c r="AZ13" s="480">
        <v>1.0161009999999999</v>
      </c>
      <c r="BA13" s="480">
        <v>83.100377043981993</v>
      </c>
      <c r="BB13" s="480">
        <v>12.950975000000001</v>
      </c>
      <c r="BC13" s="480">
        <v>34.954290999999998</v>
      </c>
      <c r="BD13" s="480">
        <v>561.84331885175595</v>
      </c>
      <c r="BE13" s="480">
        <v>147.86056327263799</v>
      </c>
      <c r="BF13" s="480">
        <v>6.2122000000000002</v>
      </c>
      <c r="BG13" s="480">
        <v>10.922886928</v>
      </c>
      <c r="BH13" s="480">
        <v>10.41</v>
      </c>
      <c r="BI13" s="480">
        <v>107.32361569398</v>
      </c>
      <c r="BJ13" s="480">
        <v>120.81936999999999</v>
      </c>
      <c r="BK13" s="480">
        <v>1.0595000000000001</v>
      </c>
      <c r="BL13" s="480">
        <v>7.4972758798239996</v>
      </c>
      <c r="BM13" s="480">
        <v>5.77809288</v>
      </c>
      <c r="BN13" s="480">
        <v>5.5</v>
      </c>
      <c r="BO13" s="480">
        <v>3.5087E-2</v>
      </c>
      <c r="BP13" s="480">
        <v>5.4897099999999996</v>
      </c>
      <c r="BQ13" s="480">
        <v>428.90830165444191</v>
      </c>
      <c r="BR13" s="480">
        <v>25.504445582188001</v>
      </c>
      <c r="BS13" s="480">
        <v>22.346518244577002</v>
      </c>
      <c r="BT13" s="480">
        <v>0</v>
      </c>
      <c r="BU13" s="480">
        <v>34.697257194694004</v>
      </c>
      <c r="BV13" s="480">
        <v>0</v>
      </c>
      <c r="BW13" s="480">
        <v>19.456250000000001</v>
      </c>
      <c r="BX13" s="480">
        <v>11.806932000000002</v>
      </c>
      <c r="BY13" s="480">
        <v>45.116144999999996</v>
      </c>
      <c r="BZ13" s="480">
        <v>20.343368999999999</v>
      </c>
      <c r="CA13" s="480">
        <v>3.5226E-2</v>
      </c>
      <c r="CB13" s="480">
        <v>117.96652750651901</v>
      </c>
      <c r="CC13" s="480">
        <v>42.979178989540003</v>
      </c>
      <c r="CD13" s="480">
        <v>340.251849517518</v>
      </c>
      <c r="CE13" s="480">
        <v>203.44087887423601</v>
      </c>
      <c r="CF13" s="480">
        <v>203.930251</v>
      </c>
      <c r="CG13" s="480">
        <v>53.302244999999999</v>
      </c>
      <c r="CH13" s="480">
        <v>460.67337487423595</v>
      </c>
      <c r="CI13" s="480">
        <v>16.33014</v>
      </c>
      <c r="CJ13" s="480">
        <v>0</v>
      </c>
      <c r="CK13" s="480">
        <v>0.33646499999999996</v>
      </c>
      <c r="CL13" s="480">
        <v>16.666605000000001</v>
      </c>
      <c r="CM13" s="480">
        <v>11.490449</v>
      </c>
      <c r="CN13" s="480">
        <v>0</v>
      </c>
      <c r="CO13" s="480">
        <v>18.643292554000002</v>
      </c>
      <c r="CP13" s="480">
        <v>30.133741554000004</v>
      </c>
      <c r="CQ13" s="480">
        <v>6.3E-2</v>
      </c>
      <c r="CR13" s="480">
        <v>117.58559904976501</v>
      </c>
      <c r="CS13" s="480">
        <v>5.6360793081520004</v>
      </c>
      <c r="CT13" s="480">
        <v>123.28467835791702</v>
      </c>
      <c r="CU13" s="480">
        <v>630.75839978615295</v>
      </c>
      <c r="CV13" s="480">
        <v>38.150464999999997</v>
      </c>
      <c r="CW13" s="480">
        <v>0.89494299999999993</v>
      </c>
      <c r="CX13" s="480">
        <v>11</v>
      </c>
      <c r="CY13" s="480">
        <v>50.045407999999995</v>
      </c>
      <c r="CZ13" s="480">
        <v>116.41253119391101</v>
      </c>
      <c r="DA13" s="480">
        <v>49.922194999999995</v>
      </c>
      <c r="DB13" s="480">
        <v>4.3959999999999999</v>
      </c>
      <c r="DC13" s="480">
        <v>170.73072619391098</v>
      </c>
      <c r="DD13" s="480">
        <v>4.2750000000000002E-3</v>
      </c>
      <c r="DE13" s="480">
        <v>5.3961399999999999</v>
      </c>
      <c r="DF13" s="480">
        <v>0</v>
      </c>
      <c r="DG13" s="480">
        <v>5.4004149999999997</v>
      </c>
      <c r="DH13" s="480">
        <v>4.2750000000000004</v>
      </c>
      <c r="DI13" s="480">
        <v>40.040313763318998</v>
      </c>
      <c r="DJ13" s="480">
        <v>75.842249659999993</v>
      </c>
      <c r="DK13" s="480">
        <v>120.15756342331899</v>
      </c>
      <c r="DL13" s="480">
        <v>346.33411261723001</v>
      </c>
      <c r="DM13" s="480">
        <v>0</v>
      </c>
      <c r="DN13" s="480">
        <v>37.490418599999998</v>
      </c>
      <c r="DO13" s="480">
        <v>34.520499999999998</v>
      </c>
      <c r="DP13" s="480">
        <v>72.010918599999997</v>
      </c>
      <c r="DQ13" s="480">
        <v>16.542285</v>
      </c>
      <c r="DR13" s="480">
        <v>19.125</v>
      </c>
      <c r="DS13" s="480">
        <v>0</v>
      </c>
      <c r="DT13" s="480">
        <v>35.667285</v>
      </c>
      <c r="DU13" s="480">
        <v>34.545559072499998</v>
      </c>
      <c r="DV13" s="480">
        <v>0</v>
      </c>
      <c r="DW13" s="480">
        <v>11.662393</v>
      </c>
      <c r="DX13" s="480">
        <v>46.207952072499999</v>
      </c>
      <c r="DY13" s="480">
        <v>84.816366378156999</v>
      </c>
      <c r="DZ13" s="480">
        <v>11.893178934</v>
      </c>
      <c r="EA13" s="480">
        <v>221.13320000000002</v>
      </c>
      <c r="EB13" s="480">
        <v>317.84274531215704</v>
      </c>
      <c r="EC13" s="480">
        <v>471.728900984657</v>
      </c>
      <c r="ED13" s="480">
        <v>0</v>
      </c>
      <c r="EE13" s="480">
        <v>212.50820000000002</v>
      </c>
      <c r="EF13" s="480">
        <v>14.488159</v>
      </c>
      <c r="EG13" s="480">
        <v>226.99635900000001</v>
      </c>
      <c r="EH13" s="480">
        <v>140.85</v>
      </c>
      <c r="EI13" s="480">
        <v>27.381268218104999</v>
      </c>
      <c r="EJ13" s="480">
        <v>0.31</v>
      </c>
      <c r="EK13" s="480">
        <v>168.54126821810499</v>
      </c>
      <c r="EL13" s="480">
        <v>561.82000000000005</v>
      </c>
      <c r="EM13" s="480">
        <v>0</v>
      </c>
      <c r="EN13" s="480">
        <v>0</v>
      </c>
      <c r="EO13" s="480">
        <v>561.82000000000005</v>
      </c>
      <c r="EP13" s="480">
        <v>613.04</v>
      </c>
      <c r="EQ13" s="480">
        <v>0</v>
      </c>
      <c r="ER13" s="480">
        <v>320.24</v>
      </c>
      <c r="ES13" s="480">
        <f t="shared" si="0"/>
        <v>933.28</v>
      </c>
      <c r="ET13" s="480">
        <v>1890.6376272181049</v>
      </c>
      <c r="EU13" s="480">
        <v>802.3</v>
      </c>
      <c r="EV13" s="480">
        <v>123.44</v>
      </c>
      <c r="EW13" s="480">
        <v>0</v>
      </c>
      <c r="EX13" s="480">
        <v>925.74</v>
      </c>
      <c r="EY13" s="480">
        <v>1.18</v>
      </c>
      <c r="EZ13" s="480">
        <v>0</v>
      </c>
      <c r="FA13" s="480">
        <v>320.05</v>
      </c>
      <c r="FB13" s="480">
        <v>321.23</v>
      </c>
      <c r="FC13" s="480">
        <v>0</v>
      </c>
      <c r="FD13" s="480">
        <v>2.3199999999999998</v>
      </c>
      <c r="FE13" s="480">
        <v>6.44</v>
      </c>
      <c r="FF13" s="480">
        <v>8.76</v>
      </c>
      <c r="FG13" s="480">
        <v>2.75</v>
      </c>
      <c r="FH13" s="480">
        <v>1369.59</v>
      </c>
      <c r="FI13" s="480">
        <v>62.53</v>
      </c>
      <c r="FJ13" s="480">
        <f t="shared" si="1"/>
        <v>1434.87</v>
      </c>
      <c r="FK13" s="480">
        <f t="shared" si="2"/>
        <v>2690.6</v>
      </c>
      <c r="FL13" s="480">
        <v>820.25</v>
      </c>
      <c r="FM13" s="480">
        <v>739.49</v>
      </c>
      <c r="FN13" s="480">
        <v>758.38</v>
      </c>
      <c r="FO13" s="486">
        <f t="shared" si="6"/>
        <v>2318.12</v>
      </c>
      <c r="FP13" s="486">
        <v>0.52</v>
      </c>
      <c r="FQ13" s="486">
        <v>0</v>
      </c>
      <c r="FR13" s="486">
        <v>0</v>
      </c>
      <c r="FS13" s="486">
        <f t="shared" si="7"/>
        <v>0.52</v>
      </c>
      <c r="FT13" s="486">
        <v>0.64</v>
      </c>
      <c r="FU13" s="486">
        <v>378.75</v>
      </c>
      <c r="FV13" s="486">
        <v>13.28</v>
      </c>
      <c r="FW13" s="486">
        <f t="shared" si="8"/>
        <v>392.66999999999996</v>
      </c>
      <c r="FX13" s="486">
        <v>162.52000000000001</v>
      </c>
      <c r="FY13" s="486">
        <v>27.16</v>
      </c>
      <c r="FZ13" s="486">
        <v>275.26</v>
      </c>
      <c r="GA13" s="486">
        <f t="shared" si="9"/>
        <v>464.94</v>
      </c>
      <c r="GB13" s="486">
        <f t="shared" si="15"/>
        <v>3176.25</v>
      </c>
      <c r="GC13" s="486">
        <v>18.63</v>
      </c>
      <c r="GD13" s="486">
        <v>13.99</v>
      </c>
      <c r="GE13" s="486">
        <v>7</v>
      </c>
      <c r="GF13" s="486">
        <f t="shared" si="10"/>
        <v>39.619999999999997</v>
      </c>
      <c r="GG13" s="486">
        <v>1.43</v>
      </c>
      <c r="GH13" s="486">
        <v>558.74</v>
      </c>
      <c r="GI13" s="486">
        <v>2.74</v>
      </c>
      <c r="GJ13" s="486">
        <f t="shared" si="11"/>
        <v>562.91</v>
      </c>
      <c r="GK13" s="486">
        <v>80.75</v>
      </c>
      <c r="GL13" s="486">
        <v>23.15</v>
      </c>
      <c r="GM13" s="486">
        <v>244.16</v>
      </c>
      <c r="GN13" s="486">
        <f t="shared" si="12"/>
        <v>348.06</v>
      </c>
      <c r="GO13" s="486">
        <v>64.12</v>
      </c>
      <c r="GP13" s="486">
        <v>24.21</v>
      </c>
      <c r="GQ13" s="486">
        <v>404.72</v>
      </c>
      <c r="GR13" s="486">
        <v>493.05</v>
      </c>
      <c r="GS13" s="506">
        <v>1443.6399999999999</v>
      </c>
      <c r="GT13" s="486">
        <v>932.02</v>
      </c>
      <c r="GU13" s="486">
        <v>0</v>
      </c>
      <c r="GV13" s="486">
        <v>23.64</v>
      </c>
      <c r="GW13" s="486">
        <v>955.66</v>
      </c>
      <c r="GX13" s="486">
        <v>0.28000000000000003</v>
      </c>
      <c r="GY13" s="486">
        <v>0.28000000000000003</v>
      </c>
      <c r="GZ13" s="486">
        <v>73.69</v>
      </c>
      <c r="HA13" s="486">
        <v>74.25</v>
      </c>
      <c r="HB13" s="486">
        <v>501.02</v>
      </c>
      <c r="HC13" s="486">
        <v>128.01</v>
      </c>
      <c r="HD13" s="486">
        <v>89.52</v>
      </c>
      <c r="HE13" s="486">
        <v>718.55</v>
      </c>
      <c r="HF13" s="486">
        <v>746.08</v>
      </c>
      <c r="HG13" s="486">
        <v>195.11</v>
      </c>
      <c r="HH13" s="486">
        <v>438.42</v>
      </c>
      <c r="HI13" s="486">
        <v>1379.6100000000001</v>
      </c>
      <c r="HJ13" s="486">
        <f>SUM(HI13,HE13,HA13,GW13)</f>
        <v>3128.0699999999997</v>
      </c>
      <c r="HK13" s="486">
        <v>328.84</v>
      </c>
      <c r="HL13" s="486">
        <v>1448.8</v>
      </c>
      <c r="HM13" s="486">
        <v>0</v>
      </c>
      <c r="HN13" s="486">
        <v>1777.6399999999999</v>
      </c>
      <c r="HO13" s="486">
        <v>433.38</v>
      </c>
      <c r="HP13" s="486">
        <v>142.91999999999999</v>
      </c>
      <c r="HQ13" s="486">
        <v>1158.46</v>
      </c>
      <c r="HR13" s="486">
        <f t="shared" si="13"/>
        <v>1734.7600000000002</v>
      </c>
      <c r="HS13" s="486">
        <v>0</v>
      </c>
      <c r="HT13" s="486">
        <v>0</v>
      </c>
      <c r="HU13" s="486">
        <v>0.7</v>
      </c>
      <c r="HV13" s="486">
        <f t="shared" si="14"/>
        <v>0.7</v>
      </c>
      <c r="HW13" s="486">
        <v>163.72999999999999</v>
      </c>
      <c r="HX13" s="486">
        <v>11.08</v>
      </c>
      <c r="HY13" s="486">
        <v>2.23</v>
      </c>
      <c r="HZ13" s="486">
        <v>177.04</v>
      </c>
      <c r="IA13" s="486">
        <v>3690.1400000000003</v>
      </c>
      <c r="IB13" s="486">
        <v>328.84</v>
      </c>
      <c r="IC13" s="486">
        <v>126.34</v>
      </c>
      <c r="ID13" s="486">
        <v>170.2</v>
      </c>
      <c r="IE13" s="486">
        <f t="shared" si="3"/>
        <v>625.37999999999988</v>
      </c>
      <c r="IF13" s="486">
        <v>0.21</v>
      </c>
      <c r="IG13" s="486">
        <v>0</v>
      </c>
      <c r="IH13" s="486">
        <v>3.08</v>
      </c>
      <c r="II13" s="486">
        <v>3.29</v>
      </c>
      <c r="IJ13" s="486">
        <v>2.84</v>
      </c>
      <c r="IK13" s="486">
        <v>25.92</v>
      </c>
      <c r="IL13" s="486">
        <v>3.92</v>
      </c>
      <c r="IM13" s="486">
        <v>32.680000000000007</v>
      </c>
      <c r="IN13" s="486">
        <v>0.12</v>
      </c>
      <c r="IO13" s="486">
        <v>36.869999999999997</v>
      </c>
      <c r="IP13" s="486">
        <v>54.76</v>
      </c>
      <c r="IQ13" s="486">
        <v>91.75</v>
      </c>
      <c r="IR13" s="486">
        <f t="shared" si="4"/>
        <v>753.09999999999991</v>
      </c>
      <c r="IS13" s="486">
        <v>30.38</v>
      </c>
      <c r="IT13" s="486">
        <v>130.83000000000001</v>
      </c>
      <c r="IU13" s="486">
        <v>83.9</v>
      </c>
      <c r="IV13" s="486">
        <f t="shared" si="5"/>
        <v>245.11</v>
      </c>
      <c r="IW13" s="486">
        <v>173.56</v>
      </c>
      <c r="IX13" s="486">
        <v>66.45</v>
      </c>
      <c r="IY13" s="486">
        <v>305.64999999999998</v>
      </c>
      <c r="IZ13" s="486">
        <v>545.66</v>
      </c>
      <c r="JA13" s="486">
        <v>150.97999999999999</v>
      </c>
      <c r="JB13" s="486">
        <v>0</v>
      </c>
      <c r="JC13" s="486">
        <v>0</v>
      </c>
      <c r="JD13" s="486">
        <v>150.97999999999999</v>
      </c>
      <c r="JE13" s="486">
        <v>0</v>
      </c>
      <c r="JF13" s="486">
        <v>0</v>
      </c>
      <c r="JG13" s="486">
        <v>198</v>
      </c>
      <c r="JH13" s="486">
        <v>198</v>
      </c>
      <c r="JI13" s="486">
        <v>1139.75</v>
      </c>
      <c r="JJ13" s="486">
        <v>200.86</v>
      </c>
      <c r="JK13" s="486">
        <v>455.29</v>
      </c>
      <c r="JL13" s="486">
        <v>13.75</v>
      </c>
      <c r="JM13" s="486">
        <v>669.90000000000009</v>
      </c>
      <c r="JN13" s="486">
        <v>27</v>
      </c>
      <c r="JO13" s="486">
        <v>104.62</v>
      </c>
      <c r="JP13" s="486">
        <v>306.35000000000002</v>
      </c>
      <c r="JQ13" s="486">
        <f t="shared" si="16"/>
        <v>437.97</v>
      </c>
      <c r="JR13" s="486">
        <v>642.80999999999995</v>
      </c>
      <c r="JS13" s="486">
        <v>1422.82</v>
      </c>
      <c r="JT13" s="486">
        <v>1497.84</v>
      </c>
      <c r="JU13" s="486">
        <v>3563.47</v>
      </c>
      <c r="JV13" s="486">
        <v>1303.74</v>
      </c>
      <c r="JW13" s="486">
        <v>168.83</v>
      </c>
      <c r="JX13" s="486">
        <v>1558.72</v>
      </c>
      <c r="JY13" s="486">
        <v>3031.29</v>
      </c>
      <c r="JZ13" s="506">
        <v>7702.63</v>
      </c>
      <c r="KA13" s="506">
        <v>371.12</v>
      </c>
      <c r="KB13" s="506">
        <v>261.83</v>
      </c>
      <c r="KC13" s="506">
        <v>371.12</v>
      </c>
      <c r="KD13" s="458"/>
      <c r="KE13" s="489"/>
    </row>
    <row r="14" spans="1:295" s="190" customFormat="1" ht="12.75" customHeight="1" x14ac:dyDescent="0.25">
      <c r="A14" s="227" t="s">
        <v>144</v>
      </c>
      <c r="B14" s="227" t="s">
        <v>147</v>
      </c>
      <c r="C14" s="229" t="s">
        <v>92</v>
      </c>
      <c r="D14" s="205">
        <v>0</v>
      </c>
      <c r="E14" s="205">
        <v>0</v>
      </c>
      <c r="F14" s="205">
        <v>0</v>
      </c>
      <c r="G14" s="205">
        <v>0</v>
      </c>
      <c r="H14" s="205">
        <v>0</v>
      </c>
      <c r="I14" s="205">
        <v>0</v>
      </c>
      <c r="J14" s="205">
        <v>0</v>
      </c>
      <c r="K14" s="205">
        <v>0</v>
      </c>
      <c r="L14" s="205">
        <v>0</v>
      </c>
      <c r="M14" s="205">
        <v>0</v>
      </c>
      <c r="N14" s="205">
        <v>0</v>
      </c>
      <c r="O14" s="205">
        <v>43.289302226479997</v>
      </c>
      <c r="P14" s="205">
        <v>49.059163320000003</v>
      </c>
      <c r="Q14" s="205">
        <v>92.34846554648</v>
      </c>
      <c r="R14" s="205">
        <v>90.767260900000011</v>
      </c>
      <c r="S14" s="205">
        <v>0</v>
      </c>
      <c r="T14" s="205">
        <v>24.464515500000001</v>
      </c>
      <c r="U14" s="205">
        <v>0</v>
      </c>
      <c r="V14" s="205">
        <v>22.628071800000001</v>
      </c>
      <c r="W14" s="205">
        <v>0</v>
      </c>
      <c r="X14" s="205">
        <v>41.393354020000004</v>
      </c>
      <c r="Y14" s="205">
        <v>18.583365633652999</v>
      </c>
      <c r="Z14" s="205">
        <v>0</v>
      </c>
      <c r="AA14" s="205">
        <v>12.4629969128</v>
      </c>
      <c r="AB14" s="205">
        <v>17.95245528425</v>
      </c>
      <c r="AC14" s="205">
        <v>69.728361588149994</v>
      </c>
      <c r="AD14" s="205">
        <v>297.98038163885303</v>
      </c>
      <c r="AE14" s="205">
        <v>34.010893715900004</v>
      </c>
      <c r="AF14" s="205">
        <v>25.569716199499997</v>
      </c>
      <c r="AG14" s="205">
        <v>0</v>
      </c>
      <c r="AH14" s="205">
        <v>49.687225620586005</v>
      </c>
      <c r="AI14" s="205">
        <v>70.498710041407008</v>
      </c>
      <c r="AJ14" s="205">
        <v>31.04042634</v>
      </c>
      <c r="AK14" s="205">
        <v>0</v>
      </c>
      <c r="AL14" s="205">
        <v>0</v>
      </c>
      <c r="AM14" s="205">
        <v>0</v>
      </c>
      <c r="AN14" s="205">
        <v>80.029128563643994</v>
      </c>
      <c r="AO14" s="205">
        <v>0</v>
      </c>
      <c r="AP14" s="205">
        <v>48.380297410842005</v>
      </c>
      <c r="AQ14" s="480">
        <v>339.21639789187901</v>
      </c>
      <c r="AR14" s="480">
        <v>133.53015344250102</v>
      </c>
      <c r="AS14" s="480">
        <v>0</v>
      </c>
      <c r="AT14" s="480">
        <v>0</v>
      </c>
      <c r="AU14" s="480">
        <v>14.141651703000001</v>
      </c>
      <c r="AV14" s="480">
        <v>26.918864382900001</v>
      </c>
      <c r="AW14" s="480">
        <v>23.009589829789004</v>
      </c>
      <c r="AX14" s="480">
        <v>0</v>
      </c>
      <c r="AY14" s="480">
        <v>0</v>
      </c>
      <c r="AZ14" s="480">
        <v>0</v>
      </c>
      <c r="BA14" s="480">
        <v>0</v>
      </c>
      <c r="BB14" s="480">
        <v>0</v>
      </c>
      <c r="BC14" s="480">
        <v>0</v>
      </c>
      <c r="BD14" s="480">
        <v>197.60025935819004</v>
      </c>
      <c r="BE14" s="480">
        <v>393.45797504000001</v>
      </c>
      <c r="BF14" s="480">
        <v>228.0831384</v>
      </c>
      <c r="BG14" s="480">
        <v>355.081546621906</v>
      </c>
      <c r="BH14" s="480">
        <v>0</v>
      </c>
      <c r="BI14" s="480">
        <v>0</v>
      </c>
      <c r="BJ14" s="480">
        <v>0</v>
      </c>
      <c r="BK14" s="480">
        <v>254.77051</v>
      </c>
      <c r="BL14" s="480">
        <v>276.32794999999999</v>
      </c>
      <c r="BM14" s="480">
        <v>46.983596999999996</v>
      </c>
      <c r="BN14" s="480">
        <v>728.10054540759393</v>
      </c>
      <c r="BO14" s="480">
        <v>819.50061183357013</v>
      </c>
      <c r="BP14" s="480">
        <v>274.16083627418402</v>
      </c>
      <c r="BQ14" s="480">
        <v>3376.4667105772537</v>
      </c>
      <c r="BR14" s="480">
        <v>0</v>
      </c>
      <c r="BS14" s="480">
        <v>82.335567800000007</v>
      </c>
      <c r="BT14" s="480">
        <v>965.71490000000006</v>
      </c>
      <c r="BU14" s="480">
        <v>213.89805126600001</v>
      </c>
      <c r="BV14" s="480">
        <v>0</v>
      </c>
      <c r="BW14" s="480">
        <v>0</v>
      </c>
      <c r="BX14" s="480">
        <v>143.361970753176</v>
      </c>
      <c r="BY14" s="480">
        <v>0</v>
      </c>
      <c r="BZ14" s="480">
        <v>0</v>
      </c>
      <c r="CA14" s="480">
        <v>457.61350000000004</v>
      </c>
      <c r="CB14" s="480">
        <v>33.819738079350003</v>
      </c>
      <c r="CC14" s="480">
        <v>1960.1499160599999</v>
      </c>
      <c r="CD14" s="480">
        <v>3856.8936439585259</v>
      </c>
      <c r="CE14" s="480">
        <v>0</v>
      </c>
      <c r="CF14" s="480">
        <v>0</v>
      </c>
      <c r="CG14" s="480">
        <v>473.75958980000001</v>
      </c>
      <c r="CH14" s="480">
        <v>473.75958980000001</v>
      </c>
      <c r="CI14" s="480">
        <v>282.43319086567203</v>
      </c>
      <c r="CJ14" s="480">
        <v>0</v>
      </c>
      <c r="CK14" s="480">
        <v>0</v>
      </c>
      <c r="CL14" s="480">
        <v>282.43319086567203</v>
      </c>
      <c r="CM14" s="480">
        <v>0</v>
      </c>
      <c r="CN14" s="480">
        <v>0</v>
      </c>
      <c r="CO14" s="480">
        <v>0</v>
      </c>
      <c r="CP14" s="480">
        <v>0</v>
      </c>
      <c r="CQ14" s="480">
        <v>0</v>
      </c>
      <c r="CR14" s="480">
        <v>605.63573374422504</v>
      </c>
      <c r="CS14" s="480">
        <v>8.1771291117360008</v>
      </c>
      <c r="CT14" s="480">
        <v>613.81286285596104</v>
      </c>
      <c r="CU14" s="480">
        <v>1370.0056435216329</v>
      </c>
      <c r="CV14" s="480">
        <v>412.64207348689598</v>
      </c>
      <c r="CW14" s="480">
        <v>534.29274639303412</v>
      </c>
      <c r="CX14" s="480">
        <v>130.92278664200001</v>
      </c>
      <c r="CY14" s="480">
        <v>1077.8576065219299</v>
      </c>
      <c r="CZ14" s="480">
        <v>307.77046645936002</v>
      </c>
      <c r="DA14" s="480">
        <v>1397.1017059150001</v>
      </c>
      <c r="DB14" s="480">
        <v>119.448806751465</v>
      </c>
      <c r="DC14" s="480">
        <v>1824.3209791258253</v>
      </c>
      <c r="DD14" s="480">
        <v>0</v>
      </c>
      <c r="DE14" s="480">
        <v>171.08213852226001</v>
      </c>
      <c r="DF14" s="480">
        <v>103.79057893665501</v>
      </c>
      <c r="DG14" s="480">
        <v>274.87271745891502</v>
      </c>
      <c r="DH14" s="480">
        <v>375.26162381264004</v>
      </c>
      <c r="DI14" s="480">
        <v>1102.5566223179201</v>
      </c>
      <c r="DJ14" s="480">
        <v>381.23643474194</v>
      </c>
      <c r="DK14" s="480">
        <v>1859.0546808725001</v>
      </c>
      <c r="DL14" s="480">
        <v>5036.1059839791706</v>
      </c>
      <c r="DM14" s="480">
        <v>648.58523113000001</v>
      </c>
      <c r="DN14" s="480">
        <v>0</v>
      </c>
      <c r="DO14" s="480">
        <v>971.77856922065996</v>
      </c>
      <c r="DP14" s="480">
        <v>1620.3638003506599</v>
      </c>
      <c r="DQ14" s="480">
        <v>755.19528749999995</v>
      </c>
      <c r="DR14" s="480">
        <v>0</v>
      </c>
      <c r="DS14" s="480">
        <v>0</v>
      </c>
      <c r="DT14" s="480">
        <v>755.19528749999995</v>
      </c>
      <c r="DU14" s="480">
        <v>0</v>
      </c>
      <c r="DV14" s="480">
        <v>0</v>
      </c>
      <c r="DW14" s="480">
        <v>326.26647802333201</v>
      </c>
      <c r="DX14" s="480">
        <v>326.26647802333201</v>
      </c>
      <c r="DY14" s="480">
        <v>402.88506671773501</v>
      </c>
      <c r="DZ14" s="480">
        <v>67.710239999999999</v>
      </c>
      <c r="EA14" s="480">
        <v>0</v>
      </c>
      <c r="EB14" s="480">
        <v>470.59530671773501</v>
      </c>
      <c r="EC14" s="480">
        <v>3172.4208725917269</v>
      </c>
      <c r="ED14" s="480">
        <v>0</v>
      </c>
      <c r="EE14" s="480">
        <v>0</v>
      </c>
      <c r="EF14" s="480">
        <v>4.3972689999999997</v>
      </c>
      <c r="EG14" s="480">
        <v>4.3972689999999997</v>
      </c>
      <c r="EH14" s="480">
        <v>563.28</v>
      </c>
      <c r="EI14" s="480">
        <v>0</v>
      </c>
      <c r="EJ14" s="480">
        <v>0.04</v>
      </c>
      <c r="EK14" s="480">
        <v>563.31999999999994</v>
      </c>
      <c r="EL14" s="480" t="s">
        <v>263</v>
      </c>
      <c r="EM14" s="480">
        <v>0</v>
      </c>
      <c r="EN14" s="480">
        <v>0</v>
      </c>
      <c r="EO14" s="480">
        <v>0</v>
      </c>
      <c r="EP14" s="480">
        <v>113.78</v>
      </c>
      <c r="EQ14" s="480">
        <v>413.04</v>
      </c>
      <c r="ER14" s="480">
        <v>0</v>
      </c>
      <c r="ES14" s="480">
        <v>526.82000000000005</v>
      </c>
      <c r="ET14" s="480">
        <v>1094.5372689999999</v>
      </c>
      <c r="EU14" s="480">
        <v>0</v>
      </c>
      <c r="EV14" s="480">
        <v>0</v>
      </c>
      <c r="EW14" s="480">
        <v>45.67</v>
      </c>
      <c r="EX14" s="480">
        <v>45.67</v>
      </c>
      <c r="EY14" s="480">
        <v>1344.66</v>
      </c>
      <c r="EZ14" s="480">
        <v>529.4</v>
      </c>
      <c r="FA14" s="480">
        <v>0</v>
      </c>
      <c r="FB14" s="480">
        <v>1874.06</v>
      </c>
      <c r="FC14" s="480">
        <v>0</v>
      </c>
      <c r="FD14" s="480">
        <v>1148.8399999999999</v>
      </c>
      <c r="FE14" s="480">
        <v>0</v>
      </c>
      <c r="FF14" s="480">
        <v>1148.8399999999999</v>
      </c>
      <c r="FG14" s="480">
        <v>0</v>
      </c>
      <c r="FH14" s="480">
        <v>1041.96</v>
      </c>
      <c r="FI14" s="480">
        <v>608.22</v>
      </c>
      <c r="FJ14" s="480">
        <v>1650.18</v>
      </c>
      <c r="FK14" s="480">
        <v>4718.75</v>
      </c>
      <c r="FL14" s="480">
        <v>152.82</v>
      </c>
      <c r="FM14" s="480">
        <v>0</v>
      </c>
      <c r="FN14" s="480">
        <v>371.06</v>
      </c>
      <c r="FO14" s="486">
        <v>523.88</v>
      </c>
      <c r="FP14" s="486">
        <v>734.83</v>
      </c>
      <c r="FQ14" s="486">
        <v>330.86</v>
      </c>
      <c r="FR14" s="486">
        <v>201.52</v>
      </c>
      <c r="FS14" s="486">
        <v>1267.21</v>
      </c>
      <c r="FT14" s="486">
        <v>0</v>
      </c>
      <c r="FU14" s="486">
        <v>0</v>
      </c>
      <c r="FV14" s="486">
        <v>0</v>
      </c>
      <c r="FW14" s="486">
        <v>0</v>
      </c>
      <c r="FX14" s="486">
        <v>0</v>
      </c>
      <c r="FY14" s="486">
        <v>0</v>
      </c>
      <c r="FZ14" s="486">
        <v>510.8</v>
      </c>
      <c r="GA14" s="486">
        <v>510.8</v>
      </c>
      <c r="GB14" s="486">
        <v>2301.8900000000003</v>
      </c>
      <c r="GC14" s="486">
        <v>1354.51</v>
      </c>
      <c r="GD14" s="486">
        <v>1444.47</v>
      </c>
      <c r="GE14" s="486">
        <v>1176.3499999999999</v>
      </c>
      <c r="GF14" s="486">
        <v>3975.33</v>
      </c>
      <c r="GG14" s="486">
        <v>698.62</v>
      </c>
      <c r="GH14" s="486">
        <v>2034.79</v>
      </c>
      <c r="GI14" s="486">
        <v>785.21</v>
      </c>
      <c r="GJ14" s="486">
        <v>3518.62</v>
      </c>
      <c r="GK14" s="486">
        <v>1207.57</v>
      </c>
      <c r="GL14" s="486">
        <v>3299.96</v>
      </c>
      <c r="GM14" s="486">
        <v>2101.71</v>
      </c>
      <c r="GN14" s="486">
        <v>6609.24</v>
      </c>
      <c r="GO14" s="486">
        <v>1186.31</v>
      </c>
      <c r="GP14" s="486">
        <v>1008.18</v>
      </c>
      <c r="GQ14" s="486">
        <v>1846.97</v>
      </c>
      <c r="GR14" s="486">
        <v>4041.46</v>
      </c>
      <c r="GS14" s="506">
        <v>18144.650000000001</v>
      </c>
      <c r="GT14" s="486">
        <v>3288.03</v>
      </c>
      <c r="GU14" s="486">
        <v>2155.04</v>
      </c>
      <c r="GV14" s="486">
        <v>0</v>
      </c>
      <c r="GW14" s="486">
        <v>5443.07</v>
      </c>
      <c r="GX14" s="486">
        <v>0</v>
      </c>
      <c r="GY14" s="486">
        <v>91.25</v>
      </c>
      <c r="GZ14" s="486">
        <v>267.04000000000002</v>
      </c>
      <c r="HA14" s="486">
        <v>358.29</v>
      </c>
      <c r="HB14" s="486">
        <v>863.53</v>
      </c>
      <c r="HC14" s="486">
        <v>0</v>
      </c>
      <c r="HD14" s="486">
        <v>662.59</v>
      </c>
      <c r="HE14" s="486">
        <v>1526.12</v>
      </c>
      <c r="HF14" s="486">
        <v>742.8</v>
      </c>
      <c r="HG14" s="486">
        <v>0</v>
      </c>
      <c r="HH14" s="486">
        <v>0</v>
      </c>
      <c r="HI14" s="486">
        <v>742.8</v>
      </c>
      <c r="HJ14" s="486">
        <v>8070.28</v>
      </c>
      <c r="HK14" s="486">
        <v>0</v>
      </c>
      <c r="HL14" s="486">
        <v>844.49</v>
      </c>
      <c r="HM14" s="486">
        <v>3245.03</v>
      </c>
      <c r="HN14" s="486">
        <v>4089.5200000000004</v>
      </c>
      <c r="HO14" s="486">
        <v>566.05999999999995</v>
      </c>
      <c r="HP14" s="486">
        <v>70.27</v>
      </c>
      <c r="HQ14" s="486">
        <v>0</v>
      </c>
      <c r="HR14" s="486">
        <v>636.32999999999993</v>
      </c>
      <c r="HS14" s="486">
        <v>1920.64</v>
      </c>
      <c r="HT14" s="486">
        <v>0</v>
      </c>
      <c r="HU14" s="486">
        <v>669.74</v>
      </c>
      <c r="HV14" s="486">
        <v>2590.38</v>
      </c>
      <c r="HW14" s="486">
        <v>959.62</v>
      </c>
      <c r="HX14" s="486">
        <v>19.07</v>
      </c>
      <c r="HY14" s="486">
        <v>0</v>
      </c>
      <c r="HZ14" s="486">
        <v>978.69</v>
      </c>
      <c r="IA14" s="486">
        <v>8294.92</v>
      </c>
      <c r="IB14" s="486">
        <v>0</v>
      </c>
      <c r="IC14" s="486">
        <v>238.1</v>
      </c>
      <c r="ID14" s="486">
        <v>0</v>
      </c>
      <c r="IE14" s="486">
        <v>238.1</v>
      </c>
      <c r="IF14" s="486">
        <v>0</v>
      </c>
      <c r="IG14" s="486">
        <v>0</v>
      </c>
      <c r="IH14" s="486">
        <v>0</v>
      </c>
      <c r="II14" s="486">
        <v>0</v>
      </c>
      <c r="IJ14" s="486">
        <v>2307.91</v>
      </c>
      <c r="IK14" s="486">
        <v>0</v>
      </c>
      <c r="IL14" s="486">
        <v>396.41</v>
      </c>
      <c r="IM14" s="486">
        <v>2704.3199999999997</v>
      </c>
      <c r="IN14" s="486">
        <v>0</v>
      </c>
      <c r="IO14" s="486">
        <v>82.09</v>
      </c>
      <c r="IP14" s="486">
        <v>0</v>
      </c>
      <c r="IQ14" s="486">
        <v>82.09</v>
      </c>
      <c r="IR14" s="486">
        <v>3024.5099999999998</v>
      </c>
      <c r="IS14" s="486">
        <v>0</v>
      </c>
      <c r="IT14" s="486">
        <v>1056.25</v>
      </c>
      <c r="IU14" s="486">
        <v>632.36</v>
      </c>
      <c r="IV14" s="486">
        <v>1688.6100000000001</v>
      </c>
      <c r="IW14" s="486">
        <v>1141.4000000000001</v>
      </c>
      <c r="IX14" s="486">
        <v>794.28</v>
      </c>
      <c r="IY14" s="486">
        <v>435.97</v>
      </c>
      <c r="IZ14" s="486">
        <v>2371.65</v>
      </c>
      <c r="JA14" s="486">
        <v>711.13</v>
      </c>
      <c r="JB14" s="486">
        <v>0</v>
      </c>
      <c r="JC14" s="486">
        <v>0</v>
      </c>
      <c r="JD14" s="486">
        <v>711.13</v>
      </c>
      <c r="JE14" s="486">
        <v>916.84</v>
      </c>
      <c r="JF14" s="486">
        <v>188.32</v>
      </c>
      <c r="JG14" s="486">
        <v>4463.82</v>
      </c>
      <c r="JH14" s="486">
        <v>5568.98</v>
      </c>
      <c r="JI14" s="486">
        <v>10340.370000000001</v>
      </c>
      <c r="JJ14" s="486">
        <v>2045.72</v>
      </c>
      <c r="JK14" s="486">
        <v>2409.6799999999998</v>
      </c>
      <c r="JL14" s="486">
        <v>412.24</v>
      </c>
      <c r="JM14" s="486">
        <v>4867.6400000000003</v>
      </c>
      <c r="JN14" s="486">
        <v>350.06</v>
      </c>
      <c r="JO14" s="486">
        <v>263.07</v>
      </c>
      <c r="JP14" s="486">
        <v>1188.1600000000001</v>
      </c>
      <c r="JQ14" s="486">
        <v>1801.29</v>
      </c>
      <c r="JR14" s="486">
        <v>3444.44</v>
      </c>
      <c r="JS14" s="486">
        <v>481.47</v>
      </c>
      <c r="JT14" s="486">
        <v>175.15</v>
      </c>
      <c r="JU14" s="486">
        <v>4101.0600000000004</v>
      </c>
      <c r="JV14" s="606" t="s">
        <v>263</v>
      </c>
      <c r="JW14" s="486">
        <v>3428.02</v>
      </c>
      <c r="JX14" s="486">
        <v>336.42</v>
      </c>
      <c r="JY14" s="486">
        <v>3764.44</v>
      </c>
      <c r="JZ14" s="506">
        <v>14534.430000000002</v>
      </c>
      <c r="KA14" s="506">
        <v>0</v>
      </c>
      <c r="KB14" s="506">
        <v>340.45</v>
      </c>
      <c r="KC14" s="506">
        <v>0</v>
      </c>
      <c r="KD14" s="489"/>
      <c r="KE14" s="489"/>
    </row>
    <row r="15" spans="1:295" s="190" customFormat="1" ht="12.75" customHeight="1" x14ac:dyDescent="0.25">
      <c r="A15" s="240" t="s">
        <v>823</v>
      </c>
      <c r="B15" s="240" t="s">
        <v>430</v>
      </c>
      <c r="C15" s="244"/>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481"/>
      <c r="AR15" s="481"/>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1"/>
      <c r="BY15" s="481"/>
      <c r="BZ15" s="481"/>
      <c r="CA15" s="481"/>
      <c r="CB15" s="481"/>
      <c r="CC15" s="481"/>
      <c r="CD15" s="481"/>
      <c r="CE15" s="481"/>
      <c r="CF15" s="481"/>
      <c r="CG15" s="481"/>
      <c r="CH15" s="481"/>
      <c r="CI15" s="481"/>
      <c r="CJ15" s="481"/>
      <c r="CK15" s="481"/>
      <c r="CL15" s="481"/>
      <c r="CM15" s="481"/>
      <c r="CN15" s="481"/>
      <c r="CO15" s="481"/>
      <c r="CP15" s="481"/>
      <c r="CQ15" s="481"/>
      <c r="CR15" s="481"/>
      <c r="CS15" s="481"/>
      <c r="CT15" s="481"/>
      <c r="CU15" s="481"/>
      <c r="CV15" s="481"/>
      <c r="CW15" s="481"/>
      <c r="CX15" s="481"/>
      <c r="CY15" s="481"/>
      <c r="CZ15" s="481"/>
      <c r="DA15" s="481"/>
      <c r="DB15" s="481"/>
      <c r="DC15" s="481"/>
      <c r="DD15" s="481"/>
      <c r="DE15" s="481"/>
      <c r="DF15" s="481"/>
      <c r="DG15" s="481"/>
      <c r="DH15" s="481"/>
      <c r="DI15" s="481"/>
      <c r="DJ15" s="481"/>
      <c r="DK15" s="481"/>
      <c r="DL15" s="481"/>
      <c r="DM15" s="481"/>
      <c r="DN15" s="481"/>
      <c r="DO15" s="481"/>
      <c r="DP15" s="481"/>
      <c r="DQ15" s="481"/>
      <c r="DR15" s="481"/>
      <c r="DS15" s="481"/>
      <c r="DT15" s="481"/>
      <c r="DU15" s="481"/>
      <c r="DV15" s="481"/>
      <c r="DW15" s="481"/>
      <c r="DX15" s="481"/>
      <c r="DY15" s="481"/>
      <c r="DZ15" s="481"/>
      <c r="EA15" s="481"/>
      <c r="EB15" s="481"/>
      <c r="EC15" s="482" t="s">
        <v>263</v>
      </c>
      <c r="ED15" s="482" t="s">
        <v>263</v>
      </c>
      <c r="EE15" s="482" t="s">
        <v>263</v>
      </c>
      <c r="EF15" s="482" t="s">
        <v>263</v>
      </c>
      <c r="EG15" s="482" t="s">
        <v>263</v>
      </c>
      <c r="EH15" s="482" t="s">
        <v>263</v>
      </c>
      <c r="EI15" s="482" t="s">
        <v>263</v>
      </c>
      <c r="EJ15" s="482" t="s">
        <v>263</v>
      </c>
      <c r="EK15" s="482" t="s">
        <v>263</v>
      </c>
      <c r="EL15" s="482" t="s">
        <v>263</v>
      </c>
      <c r="EM15" s="482" t="s">
        <v>263</v>
      </c>
      <c r="EN15" s="482" t="s">
        <v>263</v>
      </c>
      <c r="EO15" s="482" t="s">
        <v>263</v>
      </c>
      <c r="EP15" s="482" t="s">
        <v>263</v>
      </c>
      <c r="EQ15" s="482" t="s">
        <v>263</v>
      </c>
      <c r="ER15" s="482" t="s">
        <v>263</v>
      </c>
      <c r="ES15" s="482" t="s">
        <v>263</v>
      </c>
      <c r="ET15" s="482" t="s">
        <v>263</v>
      </c>
      <c r="EU15" s="482" t="s">
        <v>263</v>
      </c>
      <c r="EV15" s="482" t="s">
        <v>263</v>
      </c>
      <c r="EW15" s="482" t="s">
        <v>263</v>
      </c>
      <c r="EX15" s="482" t="s">
        <v>263</v>
      </c>
      <c r="EY15" s="482" t="s">
        <v>263</v>
      </c>
      <c r="EZ15" s="482" t="s">
        <v>263</v>
      </c>
      <c r="FA15" s="482" t="s">
        <v>263</v>
      </c>
      <c r="FB15" s="482" t="s">
        <v>263</v>
      </c>
      <c r="FC15" s="482" t="s">
        <v>263</v>
      </c>
      <c r="FD15" s="482" t="s">
        <v>263</v>
      </c>
      <c r="FE15" s="482" t="s">
        <v>263</v>
      </c>
      <c r="FF15" s="482" t="s">
        <v>263</v>
      </c>
      <c r="FG15" s="482" t="s">
        <v>263</v>
      </c>
      <c r="FH15" s="482" t="s">
        <v>263</v>
      </c>
      <c r="FI15" s="482" t="s">
        <v>263</v>
      </c>
      <c r="FJ15" s="482" t="s">
        <v>263</v>
      </c>
      <c r="FK15" s="482" t="s">
        <v>263</v>
      </c>
      <c r="FL15" s="482" t="s">
        <v>263</v>
      </c>
      <c r="FM15" s="482" t="s">
        <v>263</v>
      </c>
      <c r="FN15" s="482" t="s">
        <v>263</v>
      </c>
      <c r="FO15" s="482" t="s">
        <v>263</v>
      </c>
      <c r="FP15" s="482" t="s">
        <v>263</v>
      </c>
      <c r="FQ15" s="482" t="s">
        <v>263</v>
      </c>
      <c r="FR15" s="482" t="s">
        <v>263</v>
      </c>
      <c r="FS15" s="482" t="s">
        <v>263</v>
      </c>
      <c r="FT15" s="482" t="s">
        <v>263</v>
      </c>
      <c r="FU15" s="482" t="s">
        <v>263</v>
      </c>
      <c r="FV15" s="482" t="s">
        <v>263</v>
      </c>
      <c r="FW15" s="482" t="s">
        <v>263</v>
      </c>
      <c r="FX15" s="482" t="s">
        <v>263</v>
      </c>
      <c r="FY15" s="482" t="s">
        <v>263</v>
      </c>
      <c r="FZ15" s="482" t="s">
        <v>263</v>
      </c>
      <c r="GA15" s="482" t="s">
        <v>263</v>
      </c>
      <c r="GB15" s="482" t="s">
        <v>263</v>
      </c>
      <c r="GC15" s="482" t="s">
        <v>263</v>
      </c>
      <c r="GD15" s="482" t="s">
        <v>263</v>
      </c>
      <c r="GE15" s="482" t="s">
        <v>263</v>
      </c>
      <c r="GF15" s="482" t="s">
        <v>263</v>
      </c>
      <c r="GG15" s="482" t="s">
        <v>263</v>
      </c>
      <c r="GH15" s="482" t="s">
        <v>263</v>
      </c>
      <c r="GI15" s="482" t="s">
        <v>263</v>
      </c>
      <c r="GJ15" s="482" t="s">
        <v>263</v>
      </c>
      <c r="GK15" s="482" t="s">
        <v>263</v>
      </c>
      <c r="GL15" s="482" t="s">
        <v>263</v>
      </c>
      <c r="GM15" s="482" t="s">
        <v>263</v>
      </c>
      <c r="GN15" s="482" t="s">
        <v>263</v>
      </c>
      <c r="GO15" s="482" t="s">
        <v>263</v>
      </c>
      <c r="GP15" s="482" t="s">
        <v>263</v>
      </c>
      <c r="GQ15" s="482" t="s">
        <v>263</v>
      </c>
      <c r="GR15" s="482" t="s">
        <v>263</v>
      </c>
      <c r="GS15" s="482" t="s">
        <v>263</v>
      </c>
      <c r="GT15" s="482" t="s">
        <v>263</v>
      </c>
      <c r="GU15" s="482" t="s">
        <v>263</v>
      </c>
      <c r="GV15" s="482" t="s">
        <v>263</v>
      </c>
      <c r="GW15" s="482" t="s">
        <v>263</v>
      </c>
      <c r="GX15" s="482" t="s">
        <v>263</v>
      </c>
      <c r="GY15" s="482" t="s">
        <v>263</v>
      </c>
      <c r="GZ15" s="482" t="s">
        <v>263</v>
      </c>
      <c r="HA15" s="482" t="s">
        <v>263</v>
      </c>
      <c r="HB15" s="482" t="s">
        <v>263</v>
      </c>
      <c r="HC15" s="482" t="s">
        <v>263</v>
      </c>
      <c r="HD15" s="482" t="s">
        <v>263</v>
      </c>
      <c r="HE15" s="482" t="s">
        <v>263</v>
      </c>
      <c r="HF15" s="482" t="s">
        <v>263</v>
      </c>
      <c r="HG15" s="482" t="s">
        <v>263</v>
      </c>
      <c r="HH15" s="482" t="s">
        <v>263</v>
      </c>
      <c r="HI15" s="482" t="s">
        <v>263</v>
      </c>
      <c r="HJ15" s="482" t="s">
        <v>263</v>
      </c>
      <c r="HK15" s="482" t="s">
        <v>263</v>
      </c>
      <c r="HL15" s="482" t="s">
        <v>263</v>
      </c>
      <c r="HM15" s="482" t="s">
        <v>263</v>
      </c>
      <c r="HN15" s="482" t="s">
        <v>263</v>
      </c>
      <c r="HO15" s="482" t="s">
        <v>263</v>
      </c>
      <c r="HP15" s="482" t="s">
        <v>263</v>
      </c>
      <c r="HQ15" s="482" t="s">
        <v>263</v>
      </c>
      <c r="HR15" s="482" t="s">
        <v>263</v>
      </c>
      <c r="HS15" s="482" t="s">
        <v>263</v>
      </c>
      <c r="HT15" s="482" t="s">
        <v>263</v>
      </c>
      <c r="HU15" s="482" t="s">
        <v>263</v>
      </c>
      <c r="HV15" s="482" t="s">
        <v>263</v>
      </c>
      <c r="HW15" s="482" t="s">
        <v>263</v>
      </c>
      <c r="HX15" s="482" t="s">
        <v>263</v>
      </c>
      <c r="HY15" s="482" t="s">
        <v>263</v>
      </c>
      <c r="HZ15" s="482" t="s">
        <v>263</v>
      </c>
      <c r="IA15" s="482" t="s">
        <v>263</v>
      </c>
      <c r="IB15" s="482" t="s">
        <v>263</v>
      </c>
      <c r="IC15" s="482" t="s">
        <v>263</v>
      </c>
      <c r="ID15" s="482" t="s">
        <v>263</v>
      </c>
      <c r="IE15" s="482" t="s">
        <v>263</v>
      </c>
      <c r="IF15" s="482" t="s">
        <v>263</v>
      </c>
      <c r="IG15" s="482" t="s">
        <v>263</v>
      </c>
      <c r="IH15" s="482" t="s">
        <v>263</v>
      </c>
      <c r="II15" s="482" t="s">
        <v>263</v>
      </c>
      <c r="IJ15" s="482" t="s">
        <v>263</v>
      </c>
      <c r="IK15" s="482" t="s">
        <v>263</v>
      </c>
      <c r="IL15" s="482" t="s">
        <v>263</v>
      </c>
      <c r="IM15" s="482" t="s">
        <v>263</v>
      </c>
      <c r="IN15" s="482" t="s">
        <v>263</v>
      </c>
      <c r="IO15" s="482" t="s">
        <v>263</v>
      </c>
      <c r="IP15" s="482" t="s">
        <v>263</v>
      </c>
      <c r="IQ15" s="482" t="s">
        <v>263</v>
      </c>
      <c r="IR15" s="482" t="s">
        <v>263</v>
      </c>
      <c r="IS15" s="482" t="s">
        <v>263</v>
      </c>
      <c r="IT15" s="482" t="s">
        <v>263</v>
      </c>
      <c r="IU15" s="482" t="s">
        <v>263</v>
      </c>
      <c r="IV15" s="482" t="s">
        <v>263</v>
      </c>
      <c r="IW15" s="482" t="s">
        <v>263</v>
      </c>
      <c r="IX15" s="482" t="s">
        <v>263</v>
      </c>
      <c r="IY15" s="482" t="s">
        <v>263</v>
      </c>
      <c r="IZ15" s="482" t="s">
        <v>263</v>
      </c>
      <c r="JA15" s="482" t="s">
        <v>263</v>
      </c>
      <c r="JB15" s="482" t="s">
        <v>263</v>
      </c>
      <c r="JC15" s="482" t="s">
        <v>263</v>
      </c>
      <c r="JD15" s="482" t="s">
        <v>263</v>
      </c>
      <c r="JE15" s="482" t="s">
        <v>263</v>
      </c>
      <c r="JF15" s="482" t="s">
        <v>263</v>
      </c>
      <c r="JG15" s="482" t="s">
        <v>263</v>
      </c>
      <c r="JH15" s="482" t="s">
        <v>263</v>
      </c>
      <c r="JI15" s="482" t="s">
        <v>263</v>
      </c>
      <c r="JJ15" s="482" t="s">
        <v>263</v>
      </c>
      <c r="JK15" s="482" t="s">
        <v>263</v>
      </c>
      <c r="JL15" s="482" t="s">
        <v>263</v>
      </c>
      <c r="JM15" s="482" t="s">
        <v>263</v>
      </c>
      <c r="JN15" s="482" t="s">
        <v>263</v>
      </c>
      <c r="JO15" s="482" t="s">
        <v>263</v>
      </c>
      <c r="JP15" s="482" t="s">
        <v>263</v>
      </c>
      <c r="JQ15" s="482" t="s">
        <v>263</v>
      </c>
      <c r="JR15" s="580">
        <v>594.49</v>
      </c>
      <c r="JS15" s="482" t="s">
        <v>263</v>
      </c>
      <c r="JT15" s="482">
        <v>779.28</v>
      </c>
      <c r="JU15" s="486">
        <v>1373.77</v>
      </c>
      <c r="JV15" s="486">
        <v>1222.18</v>
      </c>
      <c r="JW15" s="486">
        <v>0</v>
      </c>
      <c r="JX15" s="486">
        <v>760.99</v>
      </c>
      <c r="JY15" s="486">
        <v>1983.17</v>
      </c>
      <c r="JZ15" s="612">
        <v>3356.94</v>
      </c>
      <c r="KA15" s="617">
        <v>2166.5500000000002</v>
      </c>
      <c r="KB15" s="617">
        <v>798.52</v>
      </c>
      <c r="KC15" s="620">
        <v>15.87</v>
      </c>
      <c r="KD15" s="458"/>
      <c r="KE15" s="489"/>
    </row>
    <row r="16" spans="1:295" s="236" customFormat="1" ht="12.75" customHeight="1" x14ac:dyDescent="0.25">
      <c r="A16" s="570" t="s">
        <v>829</v>
      </c>
      <c r="B16" s="237" t="s">
        <v>139</v>
      </c>
      <c r="C16" s="234" t="s">
        <v>92</v>
      </c>
      <c r="D16" s="235">
        <v>0</v>
      </c>
      <c r="E16" s="235">
        <v>0</v>
      </c>
      <c r="F16" s="235">
        <v>83.75</v>
      </c>
      <c r="G16" s="235">
        <v>12.35</v>
      </c>
      <c r="H16" s="235">
        <v>0.26</v>
      </c>
      <c r="I16" s="235">
        <v>196.70998199900001</v>
      </c>
      <c r="J16" s="235">
        <v>28.05</v>
      </c>
      <c r="K16" s="235">
        <v>0</v>
      </c>
      <c r="L16" s="235">
        <v>110.6</v>
      </c>
      <c r="M16" s="235">
        <v>45</v>
      </c>
      <c r="N16" s="235">
        <v>9.3000000000000007</v>
      </c>
      <c r="O16" s="235">
        <v>1.85</v>
      </c>
      <c r="P16" s="235">
        <v>72.66</v>
      </c>
      <c r="Q16" s="235">
        <v>560.52998199900003</v>
      </c>
      <c r="R16" s="235">
        <v>6.88</v>
      </c>
      <c r="S16" s="235">
        <v>2.2000000000000002</v>
      </c>
      <c r="T16" s="235">
        <v>15.64</v>
      </c>
      <c r="U16" s="235">
        <v>10.75</v>
      </c>
      <c r="V16" s="235">
        <v>199.46180955060001</v>
      </c>
      <c r="W16" s="235">
        <v>0</v>
      </c>
      <c r="X16" s="235">
        <v>0</v>
      </c>
      <c r="Y16" s="235">
        <v>1.8</v>
      </c>
      <c r="Z16" s="235">
        <v>0</v>
      </c>
      <c r="AA16" s="235">
        <v>0</v>
      </c>
      <c r="AB16" s="235">
        <v>1</v>
      </c>
      <c r="AC16" s="235">
        <v>5</v>
      </c>
      <c r="AD16" s="235">
        <v>242.73180955060002</v>
      </c>
      <c r="AE16" s="235">
        <v>0</v>
      </c>
      <c r="AF16" s="235">
        <v>0</v>
      </c>
      <c r="AG16" s="235">
        <v>0</v>
      </c>
      <c r="AH16" s="235">
        <v>0</v>
      </c>
      <c r="AI16" s="235">
        <v>1064.8836828250001</v>
      </c>
      <c r="AJ16" s="235">
        <v>327.72</v>
      </c>
      <c r="AK16" s="235">
        <v>210.8</v>
      </c>
      <c r="AL16" s="235">
        <v>1335.63</v>
      </c>
      <c r="AM16" s="235">
        <v>239.26</v>
      </c>
      <c r="AN16" s="235">
        <v>78.180000000000007</v>
      </c>
      <c r="AO16" s="235">
        <v>419.48</v>
      </c>
      <c r="AP16" s="235">
        <v>917.15</v>
      </c>
      <c r="AQ16" s="483">
        <v>4593.1036828249999</v>
      </c>
      <c r="AR16" s="483">
        <v>153.9</v>
      </c>
      <c r="AS16" s="483">
        <v>817.54</v>
      </c>
      <c r="AT16" s="483">
        <v>430.89</v>
      </c>
      <c r="AU16" s="483">
        <v>66.239999999999995</v>
      </c>
      <c r="AV16" s="483">
        <v>1269.4463676651089</v>
      </c>
      <c r="AW16" s="483">
        <v>84.25</v>
      </c>
      <c r="AX16" s="483">
        <v>413.74</v>
      </c>
      <c r="AY16" s="483">
        <v>214.14</v>
      </c>
      <c r="AZ16" s="483">
        <v>635.88</v>
      </c>
      <c r="BA16" s="483">
        <v>283.65999999999997</v>
      </c>
      <c r="BB16" s="483">
        <v>911.23</v>
      </c>
      <c r="BC16" s="483">
        <v>770.48</v>
      </c>
      <c r="BD16" s="483">
        <v>6051.3963676651092</v>
      </c>
      <c r="BE16" s="483">
        <v>337.24</v>
      </c>
      <c r="BF16" s="483">
        <v>255.2</v>
      </c>
      <c r="BG16" s="483">
        <v>271.95</v>
      </c>
      <c r="BH16" s="483">
        <v>1023.33</v>
      </c>
      <c r="BI16" s="483">
        <v>838.37571595199995</v>
      </c>
      <c r="BJ16" s="483">
        <v>584.5</v>
      </c>
      <c r="BK16" s="483">
        <v>749.56907799999999</v>
      </c>
      <c r="BL16" s="483">
        <v>193.92000000000002</v>
      </c>
      <c r="BM16" s="483">
        <v>281.29999999999995</v>
      </c>
      <c r="BN16" s="483">
        <v>11.219999999999999</v>
      </c>
      <c r="BO16" s="483">
        <v>201.28</v>
      </c>
      <c r="BP16" s="483">
        <v>192.10999999999999</v>
      </c>
      <c r="BQ16" s="483">
        <v>4939.9947939519998</v>
      </c>
      <c r="BR16" s="483">
        <v>150.68</v>
      </c>
      <c r="BS16" s="483">
        <v>212.54295329999999</v>
      </c>
      <c r="BT16" s="483">
        <v>3</v>
      </c>
      <c r="BU16" s="483">
        <v>261.44</v>
      </c>
      <c r="BV16" s="483">
        <v>448.01175090570001</v>
      </c>
      <c r="BW16" s="483">
        <v>39.36</v>
      </c>
      <c r="BX16" s="483">
        <v>51.2</v>
      </c>
      <c r="BY16" s="483">
        <v>76.95</v>
      </c>
      <c r="BZ16" s="483">
        <v>293</v>
      </c>
      <c r="CA16" s="483">
        <v>165.45000000000002</v>
      </c>
      <c r="CB16" s="483">
        <v>163.51</v>
      </c>
      <c r="CC16" s="483">
        <v>110.69</v>
      </c>
      <c r="CD16" s="483">
        <v>1975.8347042057001</v>
      </c>
      <c r="CE16" s="483">
        <v>420.103365</v>
      </c>
      <c r="CF16" s="483">
        <v>286.57466249999999</v>
      </c>
      <c r="CG16" s="483">
        <v>7.8900000000000006</v>
      </c>
      <c r="CH16" s="483">
        <v>714.56802749999997</v>
      </c>
      <c r="CI16" s="483">
        <v>41.56</v>
      </c>
      <c r="CJ16" s="483">
        <v>183.9344774532</v>
      </c>
      <c r="CK16" s="483">
        <v>3.38</v>
      </c>
      <c r="CL16" s="483">
        <v>228.8744774532</v>
      </c>
      <c r="CM16" s="483">
        <v>498.63875967999996</v>
      </c>
      <c r="CN16" s="483">
        <v>1.9000000000000001</v>
      </c>
      <c r="CO16" s="483">
        <v>5.5323551999999996</v>
      </c>
      <c r="CP16" s="483">
        <v>506.07111487999993</v>
      </c>
      <c r="CQ16" s="483">
        <v>90.43</v>
      </c>
      <c r="CR16" s="483">
        <v>331.07856229999999</v>
      </c>
      <c r="CS16" s="483">
        <v>109.95065150000001</v>
      </c>
      <c r="CT16" s="483">
        <v>531.45921380000004</v>
      </c>
      <c r="CU16" s="483">
        <v>1980.9728336332</v>
      </c>
      <c r="CV16" s="483">
        <v>260.5</v>
      </c>
      <c r="CW16" s="483">
        <v>18.830000000000002</v>
      </c>
      <c r="CX16" s="483">
        <v>216.29518920000001</v>
      </c>
      <c r="CY16" s="483">
        <v>495.62518920000002</v>
      </c>
      <c r="CZ16" s="483">
        <v>2358.16</v>
      </c>
      <c r="DA16" s="483">
        <v>247.38834622740001</v>
      </c>
      <c r="DB16" s="483">
        <v>19.180835200000001</v>
      </c>
      <c r="DC16" s="483">
        <v>2624.7291814273995</v>
      </c>
      <c r="DD16" s="483">
        <v>3.2658415999999999</v>
      </c>
      <c r="DE16" s="483">
        <v>0</v>
      </c>
      <c r="DF16" s="483">
        <v>0</v>
      </c>
      <c r="DG16" s="483">
        <v>3.2658415999999999</v>
      </c>
      <c r="DH16" s="483">
        <v>0</v>
      </c>
      <c r="DI16" s="483">
        <v>434.54</v>
      </c>
      <c r="DJ16" s="483">
        <v>147.24</v>
      </c>
      <c r="DK16" s="483">
        <v>581.78</v>
      </c>
      <c r="DL16" s="483">
        <v>3705.4002122273996</v>
      </c>
      <c r="DM16" s="483">
        <v>126.94</v>
      </c>
      <c r="DN16" s="483">
        <v>75</v>
      </c>
      <c r="DO16" s="483">
        <v>137.12753499999999</v>
      </c>
      <c r="DP16" s="483">
        <v>339.06753500000002</v>
      </c>
      <c r="DQ16" s="483">
        <v>684</v>
      </c>
      <c r="DR16" s="483">
        <v>15.428194553599999</v>
      </c>
      <c r="DS16" s="483">
        <v>0</v>
      </c>
      <c r="DT16" s="483">
        <v>699.42819455359995</v>
      </c>
      <c r="DU16" s="483">
        <v>58.9923243</v>
      </c>
      <c r="DV16" s="483">
        <v>244.51500000000001</v>
      </c>
      <c r="DW16" s="483">
        <v>249.11</v>
      </c>
      <c r="DX16" s="483">
        <v>552.61732429999995</v>
      </c>
      <c r="DY16" s="483">
        <v>173.75</v>
      </c>
      <c r="DZ16" s="483">
        <v>465.4615</v>
      </c>
      <c r="EA16" s="483">
        <v>682.5</v>
      </c>
      <c r="EB16" s="483">
        <v>1321.7114999999999</v>
      </c>
      <c r="EC16" s="483">
        <v>2912.8245538535998</v>
      </c>
      <c r="ED16" s="483">
        <v>12.28566</v>
      </c>
      <c r="EE16" s="483">
        <v>251.24</v>
      </c>
      <c r="EF16" s="483">
        <v>25</v>
      </c>
      <c r="EG16" s="483">
        <v>288.52566000000002</v>
      </c>
      <c r="EH16" s="483">
        <v>282.22000000000003</v>
      </c>
      <c r="EI16" s="483">
        <v>40.094485179200007</v>
      </c>
      <c r="EJ16" s="483">
        <v>410.84</v>
      </c>
      <c r="EK16" s="483">
        <v>733.15448517920004</v>
      </c>
      <c r="EL16" s="484" t="s">
        <v>263</v>
      </c>
      <c r="EM16" s="484">
        <v>946.65</v>
      </c>
      <c r="EN16" s="484">
        <v>0</v>
      </c>
      <c r="EO16" s="484">
        <v>946.65</v>
      </c>
      <c r="EP16" s="484">
        <v>11.4</v>
      </c>
      <c r="EQ16" s="484">
        <v>0</v>
      </c>
      <c r="ER16" s="484">
        <v>126.98</v>
      </c>
      <c r="ES16" s="484">
        <f t="shared" si="0"/>
        <v>138.38</v>
      </c>
      <c r="ET16" s="484">
        <v>2106.7101451792</v>
      </c>
      <c r="EU16" s="484">
        <v>374.66</v>
      </c>
      <c r="EV16" s="484">
        <v>8.5500000000000007</v>
      </c>
      <c r="EW16" s="484">
        <v>0</v>
      </c>
      <c r="EX16" s="484">
        <v>383.21000000000004</v>
      </c>
      <c r="EY16" s="484">
        <v>145</v>
      </c>
      <c r="EZ16" s="484">
        <v>252</v>
      </c>
      <c r="FA16" s="484">
        <v>315.45</v>
      </c>
      <c r="FB16" s="484">
        <f>SUM(FA16,EZ16,EY16)</f>
        <v>712.45</v>
      </c>
      <c r="FC16" s="484">
        <v>0</v>
      </c>
      <c r="FD16" s="484">
        <v>419.74</v>
      </c>
      <c r="FE16" s="484">
        <v>266.24</v>
      </c>
      <c r="FF16" s="484">
        <v>685.98</v>
      </c>
      <c r="FG16" s="484">
        <v>0</v>
      </c>
      <c r="FH16" s="484">
        <v>175.7</v>
      </c>
      <c r="FI16" s="484">
        <v>199.56</v>
      </c>
      <c r="FJ16" s="484">
        <f>FI16+FH16+FG16</f>
        <v>375.26</v>
      </c>
      <c r="FK16" s="484">
        <f t="shared" si="2"/>
        <v>2156.9</v>
      </c>
      <c r="FL16" s="484">
        <v>212.94</v>
      </c>
      <c r="FM16" s="484">
        <v>0</v>
      </c>
      <c r="FN16" s="484">
        <v>220.01</v>
      </c>
      <c r="FO16" s="487">
        <f t="shared" si="6"/>
        <v>432.95</v>
      </c>
      <c r="FP16" s="487">
        <v>277.91000000000003</v>
      </c>
      <c r="FQ16" s="487">
        <v>98.84</v>
      </c>
      <c r="FR16" s="487">
        <v>0</v>
      </c>
      <c r="FS16" s="487">
        <f t="shared" si="7"/>
        <v>376.75</v>
      </c>
      <c r="FT16" s="487">
        <v>147.16999999999999</v>
      </c>
      <c r="FU16" s="487">
        <v>12.28</v>
      </c>
      <c r="FV16" s="487">
        <v>0</v>
      </c>
      <c r="FW16" s="487">
        <f t="shared" si="8"/>
        <v>159.44999999999999</v>
      </c>
      <c r="FX16" s="487">
        <v>3.56</v>
      </c>
      <c r="FY16" s="487">
        <v>332.04</v>
      </c>
      <c r="FZ16" s="487">
        <v>0</v>
      </c>
      <c r="GA16" s="487">
        <f t="shared" si="9"/>
        <v>335.6</v>
      </c>
      <c r="GB16" s="487">
        <f t="shared" si="15"/>
        <v>1304.75</v>
      </c>
      <c r="GC16" s="487">
        <v>191.13</v>
      </c>
      <c r="GD16" s="487">
        <v>1182.27</v>
      </c>
      <c r="GE16" s="487">
        <v>0</v>
      </c>
      <c r="GF16" s="487">
        <f t="shared" si="10"/>
        <v>1373.4</v>
      </c>
      <c r="GG16" s="487">
        <v>76.72</v>
      </c>
      <c r="GH16" s="487">
        <v>364.92</v>
      </c>
      <c r="GI16" s="487">
        <v>6.01</v>
      </c>
      <c r="GJ16" s="487">
        <f t="shared" si="11"/>
        <v>447.65</v>
      </c>
      <c r="GK16" s="487">
        <v>0</v>
      </c>
      <c r="GL16" s="487">
        <v>126.27</v>
      </c>
      <c r="GM16" s="487">
        <v>0</v>
      </c>
      <c r="GN16" s="487">
        <f t="shared" si="12"/>
        <v>126.27</v>
      </c>
      <c r="GO16" s="487">
        <v>0</v>
      </c>
      <c r="GP16" s="487">
        <v>0</v>
      </c>
      <c r="GQ16" s="487">
        <v>120</v>
      </c>
      <c r="GR16" s="487">
        <v>120</v>
      </c>
      <c r="GS16" s="507">
        <v>2067.3200000000002</v>
      </c>
      <c r="GT16" s="487">
        <v>3.41</v>
      </c>
      <c r="GU16" s="487">
        <v>0</v>
      </c>
      <c r="GV16" s="487">
        <v>466.26</v>
      </c>
      <c r="GW16" s="487">
        <v>469.67</v>
      </c>
      <c r="GX16" s="487">
        <v>523.71</v>
      </c>
      <c r="GY16" s="487">
        <v>0</v>
      </c>
      <c r="GZ16" s="487">
        <v>4</v>
      </c>
      <c r="HA16" s="487">
        <v>527.71</v>
      </c>
      <c r="HB16" s="487">
        <v>0</v>
      </c>
      <c r="HC16" s="487">
        <v>0</v>
      </c>
      <c r="HD16" s="487">
        <v>93.22</v>
      </c>
      <c r="HE16" s="487">
        <v>93.22</v>
      </c>
      <c r="HF16" s="487">
        <v>264.27</v>
      </c>
      <c r="HG16" s="487">
        <v>0</v>
      </c>
      <c r="HH16" s="487">
        <v>0</v>
      </c>
      <c r="HI16" s="487">
        <v>264.27</v>
      </c>
      <c r="HJ16" s="487">
        <f>SUM(HI16,HE16,HA16,GW16)</f>
        <v>1354.8700000000001</v>
      </c>
      <c r="HK16" s="487">
        <v>0</v>
      </c>
      <c r="HL16" s="487">
        <v>1498.52</v>
      </c>
      <c r="HM16" s="487">
        <v>388.47</v>
      </c>
      <c r="HN16" s="487">
        <v>1886.99</v>
      </c>
      <c r="HO16" s="487">
        <v>205.44</v>
      </c>
      <c r="HP16" s="487">
        <v>0</v>
      </c>
      <c r="HQ16" s="487">
        <v>518.22</v>
      </c>
      <c r="HR16" s="487">
        <f t="shared" si="13"/>
        <v>723.66000000000008</v>
      </c>
      <c r="HS16" s="487">
        <v>0</v>
      </c>
      <c r="HT16" s="487">
        <v>0</v>
      </c>
      <c r="HU16" s="487">
        <v>357.31</v>
      </c>
      <c r="HV16" s="487">
        <f t="shared" si="14"/>
        <v>357.31</v>
      </c>
      <c r="HW16" s="487">
        <v>0</v>
      </c>
      <c r="HX16" s="487">
        <v>0</v>
      </c>
      <c r="HY16" s="487">
        <v>0</v>
      </c>
      <c r="HZ16" s="487">
        <v>0</v>
      </c>
      <c r="IA16" s="487">
        <v>2967.96</v>
      </c>
      <c r="IB16" s="487">
        <v>0</v>
      </c>
      <c r="IC16" s="487">
        <v>1573.07</v>
      </c>
      <c r="ID16" s="487">
        <v>0</v>
      </c>
      <c r="IE16" s="487">
        <f t="shared" si="3"/>
        <v>1573.07</v>
      </c>
      <c r="IF16" s="487">
        <v>0</v>
      </c>
      <c r="IG16" s="487">
        <v>500</v>
      </c>
      <c r="IH16" s="487">
        <v>30.06</v>
      </c>
      <c r="II16" s="487">
        <v>530.05999999999995</v>
      </c>
      <c r="IJ16" s="487">
        <v>4.7</v>
      </c>
      <c r="IK16" s="487">
        <v>0</v>
      </c>
      <c r="IL16" s="487">
        <v>0</v>
      </c>
      <c r="IM16" s="487">
        <v>4.7</v>
      </c>
      <c r="IN16" s="487">
        <v>0</v>
      </c>
      <c r="IO16" s="487">
        <v>12.9</v>
      </c>
      <c r="IP16" s="487">
        <v>0</v>
      </c>
      <c r="IQ16" s="487">
        <v>12.9</v>
      </c>
      <c r="IR16" s="487">
        <f t="shared" si="4"/>
        <v>2120.73</v>
      </c>
      <c r="IS16" s="487">
        <v>856.84</v>
      </c>
      <c r="IT16" s="487">
        <v>0</v>
      </c>
      <c r="IU16" s="487">
        <v>0</v>
      </c>
      <c r="IV16" s="487">
        <f t="shared" si="5"/>
        <v>856.84</v>
      </c>
      <c r="IW16" s="487">
        <v>41.05</v>
      </c>
      <c r="IX16" s="487">
        <v>0</v>
      </c>
      <c r="IY16" s="487">
        <v>0</v>
      </c>
      <c r="IZ16" s="487">
        <v>41.05</v>
      </c>
      <c r="JA16" s="487">
        <v>1466.51</v>
      </c>
      <c r="JB16" s="487">
        <v>0</v>
      </c>
      <c r="JC16" s="487">
        <v>0</v>
      </c>
      <c r="JD16" s="487">
        <v>1466.51</v>
      </c>
      <c r="JE16" s="487">
        <v>0</v>
      </c>
      <c r="JF16" s="487">
        <v>0</v>
      </c>
      <c r="JG16" s="487">
        <v>0</v>
      </c>
      <c r="JH16" s="487">
        <v>0</v>
      </c>
      <c r="JI16" s="487">
        <v>2364.4</v>
      </c>
      <c r="JJ16" s="487">
        <v>2033.61</v>
      </c>
      <c r="JK16" s="487">
        <v>447.8</v>
      </c>
      <c r="JL16" s="487">
        <v>0</v>
      </c>
      <c r="JM16" s="487">
        <v>2481.41</v>
      </c>
      <c r="JN16" s="487">
        <v>269.87</v>
      </c>
      <c r="JO16" s="487">
        <v>0</v>
      </c>
      <c r="JP16" s="487">
        <v>0</v>
      </c>
      <c r="JQ16" s="487">
        <v>269.87</v>
      </c>
      <c r="JR16" s="484" t="s">
        <v>263</v>
      </c>
      <c r="JS16" s="487">
        <v>138.12</v>
      </c>
      <c r="JT16" s="484" t="s">
        <v>263</v>
      </c>
      <c r="JU16" s="593">
        <v>138.12</v>
      </c>
      <c r="JV16" s="487">
        <v>162.12</v>
      </c>
      <c r="JW16" s="487">
        <v>0</v>
      </c>
      <c r="JX16" s="487">
        <v>0</v>
      </c>
      <c r="JY16" s="487">
        <v>162.12</v>
      </c>
      <c r="JZ16" s="507">
        <v>3051.5199999999995</v>
      </c>
      <c r="KA16" s="507">
        <v>732.3</v>
      </c>
      <c r="KB16" s="507">
        <v>0</v>
      </c>
      <c r="KC16" s="507">
        <v>0</v>
      </c>
      <c r="KD16" s="458"/>
      <c r="KE16" s="489"/>
    </row>
    <row r="17" spans="1:291" s="183" customFormat="1" ht="24" customHeight="1" x14ac:dyDescent="0.25">
      <c r="A17" s="232" t="s">
        <v>62</v>
      </c>
      <c r="B17" s="185" t="s">
        <v>63</v>
      </c>
      <c r="C17" s="322" t="s">
        <v>92</v>
      </c>
      <c r="D17" s="422" t="s">
        <v>183</v>
      </c>
      <c r="E17" s="265">
        <v>1.6151416035999706</v>
      </c>
      <c r="F17" s="265">
        <v>1.4240626814773374</v>
      </c>
      <c r="G17" s="265">
        <v>4.5744835612635129</v>
      </c>
      <c r="H17" s="265">
        <v>5.1534801760226943</v>
      </c>
      <c r="I17" s="265">
        <v>0.77945722812699725</v>
      </c>
      <c r="J17" s="265">
        <v>1.375146251898816</v>
      </c>
      <c r="K17" s="265">
        <v>1.9086530149582532</v>
      </c>
      <c r="L17" s="265">
        <v>1.377194762240145</v>
      </c>
      <c r="M17" s="265">
        <v>3.2815689084318835</v>
      </c>
      <c r="N17" s="265">
        <v>2.330788266074399</v>
      </c>
      <c r="O17" s="265">
        <v>2.623380637612041</v>
      </c>
      <c r="P17" s="265">
        <v>1.8711266698625164</v>
      </c>
      <c r="Q17" s="265">
        <v>1.6588884902949848</v>
      </c>
      <c r="R17" s="265">
        <v>1.4000023960025305</v>
      </c>
      <c r="S17" s="265">
        <v>20.695357578704904</v>
      </c>
      <c r="T17" s="265">
        <v>2.1698001569402874</v>
      </c>
      <c r="U17" s="265">
        <v>0.8028062106311229</v>
      </c>
      <c r="V17" s="265">
        <v>6.9532496649387987E-2</v>
      </c>
      <c r="W17" s="265">
        <v>17.144460127824463</v>
      </c>
      <c r="X17" s="265">
        <v>3.4491589781391432</v>
      </c>
      <c r="Y17" s="265">
        <v>1.4321423836238818</v>
      </c>
      <c r="Z17" s="265">
        <v>16.78277011612602</v>
      </c>
      <c r="AA17" s="265">
        <v>9.755914956312246</v>
      </c>
      <c r="AB17" s="265">
        <v>1.2367605420163414</v>
      </c>
      <c r="AC17" s="265">
        <v>1.4832490903298847</v>
      </c>
      <c r="AD17" s="265">
        <v>1.6660995768434632</v>
      </c>
      <c r="AE17" s="265">
        <v>1.4136597394260584</v>
      </c>
      <c r="AF17" s="265">
        <v>26.755716976111032</v>
      </c>
      <c r="AG17" s="265">
        <v>1645.2401884826468</v>
      </c>
      <c r="AH17" s="265">
        <v>5.1627504094667289</v>
      </c>
      <c r="AI17" s="265">
        <v>1.2133143371591413</v>
      </c>
      <c r="AJ17" s="265">
        <v>1.5528501984482874</v>
      </c>
      <c r="AK17" s="265">
        <v>1.3042095778767868</v>
      </c>
      <c r="AL17" s="265">
        <v>0.91148162782695064</v>
      </c>
      <c r="AM17" s="265">
        <v>4.6546343766041689</v>
      </c>
      <c r="AN17" s="265">
        <v>1.1967287215188509</v>
      </c>
      <c r="AO17" s="265">
        <v>2.2641454184280536</v>
      </c>
      <c r="AP17" s="265">
        <v>0.95418144767216806</v>
      </c>
      <c r="AQ17" s="265">
        <v>1.6304208268186826</v>
      </c>
      <c r="AR17" s="265">
        <v>0.692599555021709</v>
      </c>
      <c r="AS17" s="265">
        <v>0.812263847949664</v>
      </c>
      <c r="AT17" s="265">
        <v>1.6337420161857417</v>
      </c>
      <c r="AU17" s="265">
        <v>3.8075882837835873</v>
      </c>
      <c r="AV17" s="265">
        <v>0.24722641470807499</v>
      </c>
      <c r="AW17" s="265">
        <v>5.6290642526402426</v>
      </c>
      <c r="AX17" s="265">
        <v>0.91605129237317617</v>
      </c>
      <c r="AY17" s="265">
        <v>3.0541504912854678</v>
      </c>
      <c r="AZ17" s="265">
        <v>0.75790246086936852</v>
      </c>
      <c r="BA17" s="265">
        <v>2.9486237183060391</v>
      </c>
      <c r="BB17" s="265">
        <v>0.94854776151861619</v>
      </c>
      <c r="BC17" s="265">
        <v>1.6110505404229192</v>
      </c>
      <c r="BD17" s="265">
        <v>1.1920720673738678</v>
      </c>
      <c r="BE17" s="265">
        <v>0.76531133199160217</v>
      </c>
      <c r="BF17" s="265">
        <v>1.0380569436573412</v>
      </c>
      <c r="BG17" s="265">
        <v>1.6141373000576344</v>
      </c>
      <c r="BH17" s="265">
        <v>1.0032303740428619</v>
      </c>
      <c r="BI17" s="265">
        <v>0.37578457090445561</v>
      </c>
      <c r="BJ17" s="265">
        <v>1.9582462885211178</v>
      </c>
      <c r="BK17" s="265">
        <v>1.7655362155697341</v>
      </c>
      <c r="BL17" s="265">
        <v>0.57528167110061523</v>
      </c>
      <c r="BM17" s="265">
        <v>2.8173408321246538</v>
      </c>
      <c r="BN17" s="265">
        <v>1.2104690289944486</v>
      </c>
      <c r="BO17" s="265">
        <v>1.3614985246155578</v>
      </c>
      <c r="BP17" s="265">
        <v>0.69781707502270807</v>
      </c>
      <c r="BQ17" s="265">
        <v>1.2115650672022427</v>
      </c>
      <c r="BR17" s="265">
        <v>4.0943644654644098</v>
      </c>
      <c r="BS17" s="265">
        <v>2.0855009151745727</v>
      </c>
      <c r="BT17" s="265">
        <v>1.6226082769525998</v>
      </c>
      <c r="BU17" s="265">
        <v>1.3671047736264936</v>
      </c>
      <c r="BV17" s="265">
        <v>1.0670250322207431</v>
      </c>
      <c r="BW17" s="265">
        <v>8.7348096268623721</v>
      </c>
      <c r="BX17" s="265">
        <v>0.53704242458383822</v>
      </c>
      <c r="BY17" s="265">
        <v>1.7691288842486097</v>
      </c>
      <c r="BZ17" s="265">
        <v>1.9103254514899399</v>
      </c>
      <c r="CA17" s="265">
        <v>0.49499364528194401</v>
      </c>
      <c r="CB17" s="265">
        <v>0.69796246782021509</v>
      </c>
      <c r="CC17" s="265">
        <v>0.46136827333983399</v>
      </c>
      <c r="CD17" s="265">
        <v>1.1457922402339915</v>
      </c>
      <c r="CE17" s="265">
        <v>2.2185492354849101</v>
      </c>
      <c r="CF17" s="265">
        <v>0.930177544355694</v>
      </c>
      <c r="CG17" s="265">
        <v>3.1543096862384301</v>
      </c>
      <c r="CH17" s="265">
        <v>2.1388853205007785</v>
      </c>
      <c r="CI17" s="265">
        <v>3.1781234756544201</v>
      </c>
      <c r="CJ17" s="265">
        <v>2.5798275967906297</v>
      </c>
      <c r="CK17" s="265">
        <v>95.609170549909379</v>
      </c>
      <c r="CL17" s="265">
        <v>3.6203221268424945</v>
      </c>
      <c r="CM17" s="265">
        <v>0.58333953052497078</v>
      </c>
      <c r="CN17" s="265">
        <v>264.79900777892306</v>
      </c>
      <c r="CO17" s="265">
        <v>8.9814224061100596</v>
      </c>
      <c r="CP17" s="265">
        <v>1.8982080077890919</v>
      </c>
      <c r="CQ17" s="265">
        <v>4.2968200753817198</v>
      </c>
      <c r="CR17" s="265">
        <v>1.563519171604437</v>
      </c>
      <c r="CS17" s="265">
        <v>3.8015679295312701</v>
      </c>
      <c r="CT17" s="265">
        <v>1.9768504235039372</v>
      </c>
      <c r="CU17" s="265">
        <v>2.2512879548499187</v>
      </c>
      <c r="CV17" s="265">
        <v>3.9280654363834197E-2</v>
      </c>
      <c r="CW17" s="265">
        <v>1.7292702258997299</v>
      </c>
      <c r="CX17" s="265">
        <v>5.3565733110678355</v>
      </c>
      <c r="CY17" s="265">
        <v>1.7891941596861469</v>
      </c>
      <c r="CZ17" s="265">
        <v>0.41537802563578968</v>
      </c>
      <c r="DA17" s="265">
        <v>5.3618414470421795E-2</v>
      </c>
      <c r="DB17" s="265">
        <v>17.483012823353601</v>
      </c>
      <c r="DC17" s="265">
        <v>0.81109798566703484</v>
      </c>
      <c r="DD17" s="265">
        <v>290.44967585853107</v>
      </c>
      <c r="DE17" s="265">
        <v>5.8296824308221096</v>
      </c>
      <c r="DF17" s="262">
        <v>7.3989540561045199</v>
      </c>
      <c r="DG17" s="262">
        <v>9.6867048360366077</v>
      </c>
      <c r="DH17" s="262">
        <v>1.6201177649825</v>
      </c>
      <c r="DI17" s="262">
        <v>0.34454171881905005</v>
      </c>
      <c r="DJ17" s="262">
        <v>2.5706395088071701</v>
      </c>
      <c r="DK17" s="262">
        <v>1.0588743443268092</v>
      </c>
      <c r="DL17" s="262">
        <v>1.3325750755783461</v>
      </c>
      <c r="DM17" s="262">
        <v>1.2436121223288399</v>
      </c>
      <c r="DN17" s="262">
        <v>3.2281455311430403</v>
      </c>
      <c r="DO17" s="262">
        <v>0.90123877562430099</v>
      </c>
      <c r="DP17" s="262">
        <v>1.1607951980536553</v>
      </c>
      <c r="DQ17" s="262">
        <v>0.69013073133553404</v>
      </c>
      <c r="DR17" s="262">
        <v>11.193904777748001</v>
      </c>
      <c r="DS17" s="262">
        <v>0</v>
      </c>
      <c r="DT17" s="262">
        <v>1.3789118328934331</v>
      </c>
      <c r="DU17" s="262">
        <v>3.6220026671240397</v>
      </c>
      <c r="DV17" s="262">
        <v>3.4647054372942403</v>
      </c>
      <c r="DW17" s="262">
        <v>1.7077968998306199</v>
      </c>
      <c r="DX17" s="262">
        <v>2.3657221747645409</v>
      </c>
      <c r="DY17" s="262">
        <v>1.7327090716700799</v>
      </c>
      <c r="DZ17" s="262">
        <v>3.6430966404580593E-2</v>
      </c>
      <c r="EA17" s="262">
        <v>0.14578206137105199</v>
      </c>
      <c r="EB17" s="262">
        <v>0.61497709947402202</v>
      </c>
      <c r="EC17" s="601">
        <v>1.2047129240137187</v>
      </c>
      <c r="ED17" s="601">
        <v>21.465819115489101</v>
      </c>
      <c r="EE17" s="601">
        <v>1.3768518594789201</v>
      </c>
      <c r="EF17" s="601">
        <v>4.0831200000000001</v>
      </c>
      <c r="EG17" s="601">
        <v>2.0799839965744926</v>
      </c>
      <c r="EH17" s="601">
        <v>0.09</v>
      </c>
      <c r="EI17" s="601">
        <v>8.6842998293602207</v>
      </c>
      <c r="EJ17" s="601">
        <v>0.32</v>
      </c>
      <c r="EK17" s="601">
        <v>0.54944404345625941</v>
      </c>
      <c r="EL17" s="601">
        <v>4.03</v>
      </c>
      <c r="EM17" s="601">
        <v>0.25</v>
      </c>
      <c r="EN17" s="602">
        <v>0</v>
      </c>
      <c r="EO17" s="601">
        <v>1.68</v>
      </c>
      <c r="EP17" s="601">
        <v>1.85</v>
      </c>
      <c r="EQ17" s="601">
        <v>0.78</v>
      </c>
      <c r="ER17" s="601">
        <v>0.61421671660480293</v>
      </c>
      <c r="ES17" s="601">
        <f>ES7/(ES12+ES16)</f>
        <v>1.2299886766720678</v>
      </c>
      <c r="ET17" s="601">
        <v>1.2539237999999999E-2</v>
      </c>
      <c r="EU17" s="601">
        <v>0.20290409189777053</v>
      </c>
      <c r="EV17" s="601">
        <v>10.598302901734979</v>
      </c>
      <c r="EW17" s="601">
        <v>15.07</v>
      </c>
      <c r="EX17" s="601">
        <v>1.7171531499608745</v>
      </c>
      <c r="EY17" s="601">
        <v>0.17</v>
      </c>
      <c r="EZ17" s="601">
        <v>2.29</v>
      </c>
      <c r="FA17" s="601">
        <v>1.65</v>
      </c>
      <c r="FB17" s="601">
        <v>1.061047411391665</v>
      </c>
      <c r="FC17" s="603" t="s">
        <v>263</v>
      </c>
      <c r="FD17" s="603">
        <v>0.67</v>
      </c>
      <c r="FE17" s="603">
        <v>8</v>
      </c>
      <c r="FF17" s="603">
        <v>2.096908748691412</v>
      </c>
      <c r="FG17" s="603">
        <v>302.26909090909089</v>
      </c>
      <c r="FH17" s="603">
        <v>0.72</v>
      </c>
      <c r="FI17" s="603">
        <v>3.09</v>
      </c>
      <c r="FJ17" s="603">
        <v>1.5547627510988964</v>
      </c>
      <c r="FK17" s="603">
        <v>1.532170424325545</v>
      </c>
      <c r="FL17" s="603">
        <v>0.72</v>
      </c>
      <c r="FM17" s="603">
        <v>0.74</v>
      </c>
      <c r="FN17" s="603">
        <v>1.83</v>
      </c>
      <c r="FO17" s="603">
        <v>1.1794861616630401</v>
      </c>
      <c r="FP17" s="603">
        <v>0.47</v>
      </c>
      <c r="FQ17" s="603">
        <v>0.22</v>
      </c>
      <c r="FR17" s="603">
        <v>9.8800000000000008</v>
      </c>
      <c r="FS17" s="603">
        <v>1.5585230589608901</v>
      </c>
      <c r="FT17" s="603">
        <v>2.66</v>
      </c>
      <c r="FU17" s="603">
        <v>1.48</v>
      </c>
      <c r="FV17" s="603">
        <v>1.83</v>
      </c>
      <c r="FW17" s="603">
        <v>1.80650945446642</v>
      </c>
      <c r="FX17" s="603">
        <v>4.82</v>
      </c>
      <c r="FY17" s="603">
        <v>0.99</v>
      </c>
      <c r="FZ17" s="603">
        <v>0.89</v>
      </c>
      <c r="GA17" s="603">
        <v>1.4167035246389199</v>
      </c>
      <c r="GB17" s="603">
        <v>1.3682820032729399</v>
      </c>
      <c r="GC17" s="603">
        <v>1.44</v>
      </c>
      <c r="GD17" s="603">
        <v>1.19</v>
      </c>
      <c r="GE17" s="603">
        <v>1.7</v>
      </c>
      <c r="GF17" s="603">
        <f t="shared" si="10"/>
        <v>4.33</v>
      </c>
      <c r="GG17" s="603">
        <v>2.58</v>
      </c>
      <c r="GH17" s="603">
        <v>0.94</v>
      </c>
      <c r="GI17" s="603">
        <v>2.0699999999999998</v>
      </c>
      <c r="GJ17" s="603">
        <v>1.4202760316966201</v>
      </c>
      <c r="GK17" s="603">
        <v>1.2968517138599107</v>
      </c>
      <c r="GL17" s="603">
        <v>1.04</v>
      </c>
      <c r="GM17" s="603">
        <v>0.89</v>
      </c>
      <c r="GN17" s="603">
        <v>1.03569527794601</v>
      </c>
      <c r="GO17" s="603">
        <v>1.87</v>
      </c>
      <c r="GP17" s="603">
        <v>1.28</v>
      </c>
      <c r="GQ17" s="603">
        <v>0.94</v>
      </c>
      <c r="GR17" s="603">
        <v>1.2639949984101477</v>
      </c>
      <c r="GS17" s="603">
        <v>1.2494142398139605</v>
      </c>
      <c r="GT17" s="603">
        <v>0.77</v>
      </c>
      <c r="GU17" s="603">
        <v>1.7</v>
      </c>
      <c r="GV17" s="603">
        <v>3.16736068585426</v>
      </c>
      <c r="GW17" s="603">
        <v>1.2349757804207961</v>
      </c>
      <c r="GX17" s="603">
        <v>0.59</v>
      </c>
      <c r="GY17" s="603">
        <v>4.67</v>
      </c>
      <c r="GZ17" s="603">
        <v>0.85</v>
      </c>
      <c r="HA17" s="603">
        <v>1.0737932829992201</v>
      </c>
      <c r="HB17" s="603">
        <v>0.24</v>
      </c>
      <c r="HC17" s="603">
        <v>8.24</v>
      </c>
      <c r="HD17" s="603">
        <v>1.1599999999999999</v>
      </c>
      <c r="HE17" s="603">
        <v>1.0138373227026196</v>
      </c>
      <c r="HF17" s="603">
        <v>0.53</v>
      </c>
      <c r="HG17" s="603">
        <v>1.94</v>
      </c>
      <c r="HH17" s="603">
        <v>1.38</v>
      </c>
      <c r="HI17" s="603">
        <v>0.80045921531164643</v>
      </c>
      <c r="HJ17" s="603">
        <v>1.0988495382061336</v>
      </c>
      <c r="HK17" s="603">
        <v>1.3763836516238901</v>
      </c>
      <c r="HL17" s="603">
        <v>1.18</v>
      </c>
      <c r="HM17" s="603">
        <v>1.4</v>
      </c>
      <c r="HN17" s="603">
        <v>1.2942570033556269</v>
      </c>
      <c r="HO17" s="603">
        <v>1.05</v>
      </c>
      <c r="HP17" s="603">
        <v>1.07</v>
      </c>
      <c r="HQ17" s="603">
        <v>0.64</v>
      </c>
      <c r="HR17" s="603">
        <v>0.82893287018337503</v>
      </c>
      <c r="HS17" s="603">
        <v>0.9</v>
      </c>
      <c r="HT17" s="603">
        <v>0</v>
      </c>
      <c r="HU17" s="603">
        <v>1.64</v>
      </c>
      <c r="HV17" s="603">
        <f>HV7/(HV12+HV16)</f>
        <v>1.5893846790440853</v>
      </c>
      <c r="HW17" s="603">
        <v>1.02</v>
      </c>
      <c r="HX17" s="603">
        <v>1.71</v>
      </c>
      <c r="HY17" s="603">
        <v>27.73</v>
      </c>
      <c r="HZ17" s="603">
        <v>1.0930415671615965</v>
      </c>
      <c r="IA17" s="603">
        <v>1.2405913466136205</v>
      </c>
      <c r="IB17" s="603">
        <v>1.38</v>
      </c>
      <c r="IC17" s="603">
        <v>0.92</v>
      </c>
      <c r="ID17" s="603">
        <v>5.66</v>
      </c>
      <c r="IE17" s="603">
        <v>1.3138166670086802</v>
      </c>
      <c r="IF17" s="603">
        <v>104.99</v>
      </c>
      <c r="IG17" s="603">
        <v>0.18</v>
      </c>
      <c r="IH17" s="603">
        <v>3.44</v>
      </c>
      <c r="II17" s="603">
        <v>0.42358676291365904</v>
      </c>
      <c r="IJ17" s="603">
        <v>0.19</v>
      </c>
      <c r="IK17" s="603">
        <v>30.03</v>
      </c>
      <c r="IL17" s="603">
        <v>1.07</v>
      </c>
      <c r="IM17" s="603">
        <v>0.59704927599664448</v>
      </c>
      <c r="IN17" s="603">
        <v>1962.58</v>
      </c>
      <c r="IO17" s="603">
        <v>1.19</v>
      </c>
      <c r="IP17" s="603">
        <v>9.25</v>
      </c>
      <c r="IQ17" s="603">
        <v>4.8413301917103988</v>
      </c>
      <c r="IR17" s="603">
        <v>1.0118270564260454</v>
      </c>
      <c r="IS17" s="603">
        <v>1.01</v>
      </c>
      <c r="IT17" s="603">
        <v>1.73</v>
      </c>
      <c r="IU17" s="603">
        <v>2.35</v>
      </c>
      <c r="IV17" s="603">
        <v>1.6599356401582477</v>
      </c>
      <c r="IW17" s="603">
        <v>0.62</v>
      </c>
      <c r="IX17" s="603">
        <v>2.83</v>
      </c>
      <c r="IY17" s="603">
        <v>1.1599999999999999</v>
      </c>
      <c r="IZ17" s="603">
        <v>1.3985194449608733</v>
      </c>
      <c r="JA17" s="603">
        <v>0.09</v>
      </c>
      <c r="JB17" s="604">
        <v>0</v>
      </c>
      <c r="JC17" s="604">
        <v>0</v>
      </c>
      <c r="JD17" s="604">
        <v>0.63605483075813152</v>
      </c>
      <c r="JE17" s="604">
        <v>1.19</v>
      </c>
      <c r="JF17" s="604">
        <v>3.69</v>
      </c>
      <c r="JG17" s="604">
        <v>0.43</v>
      </c>
      <c r="JH17" s="604">
        <v>0.65819198263215761</v>
      </c>
      <c r="JI17" s="604">
        <v>1.0145805088081847</v>
      </c>
      <c r="JJ17" s="604">
        <v>1.19</v>
      </c>
      <c r="JK17" s="604">
        <v>1.75</v>
      </c>
      <c r="JL17" s="604">
        <v>2.67</v>
      </c>
      <c r="JM17" s="605">
        <v>1.5587377399784259</v>
      </c>
      <c r="JN17" s="605">
        <v>2.6273476264819995</v>
      </c>
      <c r="JO17" s="605">
        <v>2.81</v>
      </c>
      <c r="JP17" s="605">
        <v>0.93</v>
      </c>
      <c r="JQ17" s="605">
        <v>2.0991399999999998</v>
      </c>
      <c r="JR17" s="604">
        <v>0.12067094712649572</v>
      </c>
      <c r="JS17" s="604">
        <v>0.8</v>
      </c>
      <c r="JT17" s="604">
        <v>0.5</v>
      </c>
      <c r="JU17" s="604">
        <v>0.37368385492381562</v>
      </c>
      <c r="JV17" s="604">
        <v>1.6413334622996683</v>
      </c>
      <c r="JW17" s="604">
        <v>0.70387144306824023</v>
      </c>
      <c r="JX17" s="604">
        <v>0.81511823592971722</v>
      </c>
      <c r="JY17" s="604">
        <v>1.0187596046088701</v>
      </c>
      <c r="JZ17" s="604">
        <v>1.057906451936987</v>
      </c>
      <c r="KA17" s="604">
        <v>1.78</v>
      </c>
      <c r="KB17" s="604">
        <v>1.513288740086093</v>
      </c>
      <c r="KC17" s="604">
        <v>4.5999999999999996</v>
      </c>
      <c r="KD17" s="591"/>
      <c r="KE17" s="600"/>
    </row>
    <row r="18" spans="1:291" ht="24" hidden="1" customHeight="1" x14ac:dyDescent="0.25">
      <c r="A18" s="185" t="s">
        <v>150</v>
      </c>
      <c r="B18" s="185" t="s">
        <v>152</v>
      </c>
      <c r="C18" s="192" t="s">
        <v>92</v>
      </c>
      <c r="D18" s="191">
        <v>3.3794232017416142E-4</v>
      </c>
      <c r="E18" s="191">
        <v>1.4189747476313984E-4</v>
      </c>
      <c r="F18" s="191">
        <v>1.8869170654468659E-3</v>
      </c>
      <c r="G18" s="191">
        <v>5.1152858321235973E-3</v>
      </c>
      <c r="H18" s="191">
        <v>2.1173698095576453E-3</v>
      </c>
      <c r="I18" s="191">
        <v>9.3363719747946751E-3</v>
      </c>
      <c r="J18" s="191">
        <v>1.852763881192274E-2</v>
      </c>
      <c r="K18" s="191">
        <v>1.4638845906613509E-2</v>
      </c>
      <c r="L18" s="191">
        <v>2.1659524790048078E-2</v>
      </c>
      <c r="M18" s="191">
        <v>1.2806118586666767E-2</v>
      </c>
      <c r="N18" s="191">
        <v>1.2053006502290339E-2</v>
      </c>
      <c r="O18" s="191">
        <v>1.5646664716749706E-2</v>
      </c>
      <c r="P18" s="191">
        <v>1.5786138725889423E-2</v>
      </c>
      <c r="Q18" s="191">
        <v>9.7828822108178212E-3</v>
      </c>
      <c r="R18" s="191">
        <v>1.5037123041780245E-2</v>
      </c>
      <c r="S18" s="191">
        <v>1.3217268705437976E-2</v>
      </c>
      <c r="T18" s="191">
        <v>2.0052688281497814E-2</v>
      </c>
      <c r="U18" s="191">
        <v>2.4165214167590882E-3</v>
      </c>
      <c r="V18" s="191">
        <v>1.7408501551601397E-3</v>
      </c>
      <c r="W18" s="191">
        <v>8.0868579825191644E-3</v>
      </c>
      <c r="X18" s="191">
        <v>1.8316861316479957E-2</v>
      </c>
      <c r="Y18" s="191">
        <v>8.4247204694071383E-3</v>
      </c>
      <c r="Z18" s="191">
        <v>1.6386642463975712E-2</v>
      </c>
      <c r="AA18" s="191">
        <v>4.2451742511981277E-2</v>
      </c>
      <c r="AB18" s="191">
        <v>1.5097400841317943E-2</v>
      </c>
      <c r="AC18" s="191">
        <v>7.3294796332394972E-3</v>
      </c>
      <c r="AD18" s="191">
        <v>1.1616271108437305E-2</v>
      </c>
      <c r="AE18" s="191">
        <v>6.341577926888331E-3</v>
      </c>
      <c r="AF18" s="191">
        <v>1.8160264006270813E-2</v>
      </c>
      <c r="AG18" s="224">
        <v>3.4433011970477906E-2</v>
      </c>
      <c r="AH18" s="191">
        <v>8.1205063967793537E-3</v>
      </c>
      <c r="AI18" s="191">
        <v>1.3830630505477105E-2</v>
      </c>
      <c r="AJ18" s="224">
        <v>2.8257932485825622E-2</v>
      </c>
      <c r="AK18" s="224">
        <v>2.1312950596504312E-2</v>
      </c>
      <c r="AL18" s="224">
        <v>3.8012826532801754E-2</v>
      </c>
      <c r="AM18" s="224">
        <v>1.3412711285769157E-2</v>
      </c>
      <c r="AN18" s="224">
        <v>1.5320628662341438E-2</v>
      </c>
      <c r="AO18" s="224">
        <v>6.0977988476051837E-3</v>
      </c>
      <c r="AP18" s="224">
        <v>3.4356235256731301E-3</v>
      </c>
      <c r="AQ18" s="224">
        <v>1.0833282137867953E-2</v>
      </c>
      <c r="AR18" s="224">
        <v>2.719122228895296E-2</v>
      </c>
      <c r="AS18" s="224">
        <v>2.2415734264285392E-2</v>
      </c>
      <c r="AT18" s="224">
        <v>3.677928260022529E-2</v>
      </c>
      <c r="AU18" s="224">
        <v>8.4423707643059929E-3</v>
      </c>
      <c r="AV18" s="224">
        <v>2.5960380205835201E-2</v>
      </c>
      <c r="AW18" s="224">
        <v>6.8264336197776596E-2</v>
      </c>
      <c r="AX18" s="224">
        <v>0.3703263896431811</v>
      </c>
      <c r="AY18" s="224">
        <v>5.389375977471169E-2</v>
      </c>
      <c r="AZ18" s="224">
        <v>9.5100149549613294E-2</v>
      </c>
      <c r="BA18" s="224">
        <v>8.0865848857940792E-2</v>
      </c>
      <c r="BB18" s="224">
        <v>8.466233814667834E-2</v>
      </c>
      <c r="BC18" s="224">
        <v>8.0622594967425243E-2</v>
      </c>
      <c r="BD18" s="224">
        <v>8.0401222687083163E-2</v>
      </c>
      <c r="BE18" s="224">
        <v>5.8817309034458837E-2</v>
      </c>
      <c r="BF18" s="224">
        <v>2.0214760651103746E-2</v>
      </c>
      <c r="BG18" s="224">
        <v>4.1098322890049555E-2</v>
      </c>
      <c r="BH18" s="224">
        <v>5.402507712997448E-2</v>
      </c>
      <c r="BI18" s="224">
        <v>6.8010586665649228E-2</v>
      </c>
      <c r="BJ18" s="224">
        <v>5.2001377865150009E-2</v>
      </c>
      <c r="BK18" s="224">
        <v>2.3061175210466786E-2</v>
      </c>
      <c r="BL18" s="224">
        <v>2.5154238475737417E-2</v>
      </c>
      <c r="BM18" s="224">
        <v>2.7007015779668585E-2</v>
      </c>
      <c r="BN18" s="224">
        <v>3.9430990585300571E-2</v>
      </c>
      <c r="BO18" s="224">
        <v>2.9813455621756163E-2</v>
      </c>
      <c r="BP18" s="224">
        <v>1.5822985611019465E-2</v>
      </c>
      <c r="BQ18" s="224">
        <v>3.7897906672560926E-2</v>
      </c>
      <c r="BR18" s="224">
        <v>1.8515150788775064E-2</v>
      </c>
      <c r="BS18" s="224">
        <v>3.013021253981861E-2</v>
      </c>
      <c r="BT18" s="224">
        <v>1.500780432699798E-2</v>
      </c>
      <c r="BU18" s="224">
        <v>4.2570471425192616E-2</v>
      </c>
      <c r="BV18" s="224">
        <v>1.122470644514478E-2</v>
      </c>
      <c r="BW18" s="224">
        <v>2.1894505422718681E-2</v>
      </c>
      <c r="BX18" s="224">
        <v>2.0619694965139032E-3</v>
      </c>
      <c r="BY18" s="224">
        <v>1.6658658173197644E-2</v>
      </c>
      <c r="BZ18" s="224">
        <v>5.8387973369977648E-2</v>
      </c>
      <c r="CA18" s="224">
        <v>4.1156880037328198E-3</v>
      </c>
      <c r="CB18" s="224">
        <v>0.14517744019646622</v>
      </c>
      <c r="CC18" s="224">
        <v>3.1227326758583078E-2</v>
      </c>
      <c r="CD18" s="224">
        <v>2.5967938896828382E-2</v>
      </c>
      <c r="CE18" s="224">
        <v>3.4426808776630027E-2</v>
      </c>
      <c r="CF18" s="224">
        <v>0.13565022671810628</v>
      </c>
      <c r="CG18" s="224">
        <v>0.12478333546417184</v>
      </c>
      <c r="CH18" s="224">
        <v>5.3067726961941994E-2</v>
      </c>
      <c r="CI18" s="224">
        <v>2.9677622971665981E-2</v>
      </c>
      <c r="CJ18" s="224">
        <v>1.6491001854619014E-3</v>
      </c>
      <c r="CK18" s="224">
        <v>1.5799283597359007E-2</v>
      </c>
      <c r="CL18" s="224">
        <v>1.6397601720133773E-2</v>
      </c>
      <c r="CM18" s="224">
        <v>9.1931305183594984E-3</v>
      </c>
      <c r="CN18" s="224">
        <v>3.2857992296337069E-3</v>
      </c>
      <c r="CO18" s="224">
        <v>5.6267128332132309E-3</v>
      </c>
      <c r="CP18" s="224">
        <v>6.0659439097589772E-3</v>
      </c>
      <c r="CQ18" s="224">
        <v>1.8293339785621334E-5</v>
      </c>
      <c r="CR18" s="224">
        <v>8.6365325377603205E-2</v>
      </c>
      <c r="CS18" s="224">
        <v>4.9893459029394099E-3</v>
      </c>
      <c r="CT18" s="224">
        <v>1.7684908553669759E-2</v>
      </c>
      <c r="CU18" s="224">
        <v>3.3566268536464758E-2</v>
      </c>
      <c r="CV18" s="224">
        <v>8.3117145567555405E-3</v>
      </c>
      <c r="CW18" s="224">
        <v>7.9037543977197623E-3</v>
      </c>
      <c r="CX18" s="224">
        <v>0.1017233657834726</v>
      </c>
      <c r="CY18" s="224">
        <v>2.3074408820507861E-2</v>
      </c>
      <c r="CZ18" s="224">
        <v>3.6211281246677759E-2</v>
      </c>
      <c r="DA18" s="224">
        <v>0.12423765988323167</v>
      </c>
      <c r="DB18" s="224">
        <v>1.7277995029481581E-2</v>
      </c>
      <c r="DC18" s="224">
        <v>4.2548855345820355E-2</v>
      </c>
      <c r="DD18" s="224">
        <v>2.0442727220503006E-6</v>
      </c>
      <c r="DE18" s="224">
        <v>5.4048202006953391E-3</v>
      </c>
      <c r="DF18" s="224">
        <v>0</v>
      </c>
      <c r="DG18" s="224">
        <v>1.2981572668156287E-3</v>
      </c>
      <c r="DH18" s="224">
        <v>3.4693233421444682E-2</v>
      </c>
      <c r="DI18" s="224">
        <v>0.18605045522757938</v>
      </c>
      <c r="DJ18" s="224">
        <v>0.13727273097672074</v>
      </c>
      <c r="DK18" s="224">
        <v>0.11314914058039889</v>
      </c>
      <c r="DL18" s="224">
        <v>4.114047458814709E-2</v>
      </c>
      <c r="DM18" s="224">
        <v>5.2076215183067924E-2</v>
      </c>
      <c r="DN18" s="224">
        <v>0.14094510348051253</v>
      </c>
      <c r="DO18" s="224">
        <v>5.6238354442489404E-2</v>
      </c>
      <c r="DP18" s="224">
        <v>6.3638123824453913E-2</v>
      </c>
      <c r="DQ18" s="224">
        <v>0.10013991422366603</v>
      </c>
      <c r="DR18" s="224">
        <v>0.11632236084216145</v>
      </c>
      <c r="DS18" s="224">
        <v>0.108303527799517</v>
      </c>
      <c r="DT18" s="224">
        <v>0.10865237669108781</v>
      </c>
      <c r="DU18" s="224">
        <v>1.465330424019529E-2</v>
      </c>
      <c r="DV18" s="224">
        <v>2.8837027563893378E-2</v>
      </c>
      <c r="DW18" s="224">
        <v>8.6298623987289116E-2</v>
      </c>
      <c r="DX18" s="224">
        <v>3.1181014705131467E-2</v>
      </c>
      <c r="DY18" s="224">
        <v>0.13460083235776696</v>
      </c>
      <c r="DZ18" s="224">
        <v>7.6222237124310985E-3</v>
      </c>
      <c r="EA18" s="224">
        <v>0.13648140770385114</v>
      </c>
      <c r="EB18" s="224">
        <v>6.0030037505398461E-2</v>
      </c>
      <c r="EC18" s="550">
        <v>6.0729085214401526E-2</v>
      </c>
      <c r="ED18" s="550">
        <v>7.5093675885843258E-2</v>
      </c>
      <c r="EE18" s="550">
        <v>0.16194485035082049</v>
      </c>
      <c r="EF18" s="550">
        <v>4.9184214845748996E-2</v>
      </c>
      <c r="EG18" s="550">
        <v>9.4513582015051778E-2</v>
      </c>
      <c r="EH18" s="550">
        <v>3.5134560128452286E-2</v>
      </c>
      <c r="EI18" s="550">
        <v>3.5557681135788194E-2</v>
      </c>
      <c r="EJ18" s="550">
        <v>2.737718433613999E-2</v>
      </c>
      <c r="EK18" s="550">
        <v>3.2625371404641369E-2</v>
      </c>
      <c r="EL18" s="550">
        <v>0.12798136206556293</v>
      </c>
      <c r="EM18" s="550">
        <v>4.299673308360516E-2</v>
      </c>
      <c r="EN18" s="551">
        <v>1.0249581420005763E-2</v>
      </c>
      <c r="EO18" s="550">
        <v>3.7199999999999997E-2</v>
      </c>
      <c r="EP18" s="550">
        <v>3.8199999999999998E-2</v>
      </c>
      <c r="EQ18" s="550">
        <v>3.1070593735728808E-2</v>
      </c>
      <c r="ER18" s="550">
        <v>9.1116741531111337E-2</v>
      </c>
      <c r="ES18" s="550">
        <v>8.0619999999999997E-2</v>
      </c>
      <c r="ET18" s="550">
        <v>6.7173658895254229E-2</v>
      </c>
      <c r="EU18" s="550">
        <v>0.19658565018338159</v>
      </c>
      <c r="EV18" s="550">
        <v>0.16404543262110446</v>
      </c>
      <c r="EW18" s="550">
        <v>5.1080602536071482E-2</v>
      </c>
      <c r="EX18" s="550">
        <v>0.13281008599227501</v>
      </c>
      <c r="EY18" s="550">
        <v>1.214426650959015E-2</v>
      </c>
      <c r="EZ18" s="550">
        <v>2.9559974922147569E-2</v>
      </c>
      <c r="FA18" s="550">
        <v>8.3662333133410566E-2</v>
      </c>
      <c r="FB18" s="550">
        <v>4.1780517542203063E-2</v>
      </c>
      <c r="FC18" s="550">
        <v>3.530507685774311E-2</v>
      </c>
      <c r="FD18" s="550">
        <v>1.0636359521310543E-2</v>
      </c>
      <c r="FE18" s="550">
        <v>0.17050000000000001</v>
      </c>
      <c r="FF18" s="550">
        <v>7.0744529573363621E-2</v>
      </c>
      <c r="FG18" s="550">
        <v>1.4140612857772305E-2</v>
      </c>
      <c r="FH18" s="550">
        <v>0.18003824229964122</v>
      </c>
      <c r="FI18" s="550">
        <v>0.12607941757850499</v>
      </c>
      <c r="FJ18" s="550">
        <v>0.13000341682632721</v>
      </c>
      <c r="FK18" s="552">
        <v>9.5939102141197954E-2</v>
      </c>
      <c r="FL18" s="552">
        <v>9.4046415623956603E-2</v>
      </c>
      <c r="FM18" s="552">
        <v>0.259061446732677</v>
      </c>
      <c r="FN18" s="552">
        <v>0.13445337532184429</v>
      </c>
      <c r="FO18" s="552">
        <v>0.13334552110696901</v>
      </c>
      <c r="FP18" s="552">
        <v>3.7314447742326562E-2</v>
      </c>
      <c r="FQ18" s="552">
        <v>8.0875898362036056E-3</v>
      </c>
      <c r="FR18" s="552">
        <v>0.27181933702953498</v>
      </c>
      <c r="FS18" s="552">
        <v>8.04963562641548E-2</v>
      </c>
      <c r="FT18" s="552">
        <v>5.4274895526564997E-2</v>
      </c>
      <c r="FU18" s="552">
        <v>8.501733544119322E-2</v>
      </c>
      <c r="FV18" s="552">
        <v>8.7556808388534781E-3</v>
      </c>
      <c r="FW18" s="552">
        <v>5.3993085239622499E-2</v>
      </c>
      <c r="FX18" s="552">
        <v>0.1032147565062</v>
      </c>
      <c r="FY18" s="552">
        <v>4.7149583885654447E-2</v>
      </c>
      <c r="FZ18" s="552">
        <v>0.119514227007258</v>
      </c>
      <c r="GA18" s="552">
        <v>8.2663072574845203E-2</v>
      </c>
      <c r="GB18" s="552">
        <v>9.3746743533380694E-2</v>
      </c>
      <c r="GC18" s="552">
        <v>0.17789053148810599</v>
      </c>
      <c r="GD18" s="552">
        <v>0.241507792025448</v>
      </c>
      <c r="GE18" s="552">
        <v>9.5652049082040006E-3</v>
      </c>
      <c r="GF18" s="552">
        <v>9.1128568625084089E-2</v>
      </c>
      <c r="GG18" s="552">
        <v>2.979088049848274E-2</v>
      </c>
      <c r="GH18" s="552">
        <v>0.16815597310119901</v>
      </c>
      <c r="GI18" s="552">
        <v>1.6346956097031899E-2</v>
      </c>
      <c r="GJ18" s="552">
        <v>5.8278163428862197E-2</v>
      </c>
      <c r="GK18" s="552">
        <v>6.1302897529577197E-2</v>
      </c>
      <c r="GL18" s="552">
        <v>9.0884016135161255E-2</v>
      </c>
      <c r="GM18" s="552">
        <v>4.6623426798969303E-2</v>
      </c>
      <c r="GN18" s="552">
        <v>6.05392815534617E-2</v>
      </c>
      <c r="GO18" s="552">
        <v>0.17834042669076999</v>
      </c>
      <c r="GP18" s="552">
        <v>9.0619352138561204E-3</v>
      </c>
      <c r="GQ18" s="552">
        <v>6.7454750031445507E-2</v>
      </c>
      <c r="GR18" s="552">
        <v>3.0893100602060356E-2</v>
      </c>
      <c r="GS18" s="552">
        <v>5.0552317107421897E-2</v>
      </c>
      <c r="GT18" s="552">
        <v>0.19469063428400638</v>
      </c>
      <c r="GU18" s="552">
        <v>9.2799595903424306E-2</v>
      </c>
      <c r="GV18" s="552">
        <v>6.7433967925332197E-2</v>
      </c>
      <c r="GW18" s="552">
        <v>0.10595109830560583</v>
      </c>
      <c r="GX18" s="552">
        <v>2.0510714606532407E-2</v>
      </c>
      <c r="GY18" s="552">
        <v>1.462353046172923E-2</v>
      </c>
      <c r="GZ18" s="552">
        <v>0.12452800500279</v>
      </c>
      <c r="HA18" s="552">
        <v>3.2921934465453197E-2</v>
      </c>
      <c r="HB18" s="552">
        <v>0.199212274450178</v>
      </c>
      <c r="HC18" s="552">
        <v>0.36193867678361219</v>
      </c>
      <c r="HD18" s="552">
        <v>3.7205827873614511E-2</v>
      </c>
      <c r="HE18" s="552">
        <v>0.13818233300793537</v>
      </c>
      <c r="HF18" s="552">
        <v>0.35750859926983319</v>
      </c>
      <c r="HG18" s="552">
        <v>0.20606479043578499</v>
      </c>
      <c r="HH18" s="552">
        <v>0.183502159217628</v>
      </c>
      <c r="HI18" s="553">
        <v>0.20995033711726013</v>
      </c>
      <c r="HJ18" s="552">
        <v>0.11867763693251855</v>
      </c>
      <c r="HK18" s="552">
        <v>0.24488531650180229</v>
      </c>
      <c r="HL18" s="552">
        <v>0.3508725471797563</v>
      </c>
      <c r="HM18" s="552">
        <v>6.1635708146210704E-3</v>
      </c>
      <c r="HN18" s="552">
        <v>0.2624948102676023</v>
      </c>
      <c r="HO18" s="552">
        <v>0.11422952249274906</v>
      </c>
      <c r="HP18" s="552">
        <v>0.43925881251804982</v>
      </c>
      <c r="HQ18" s="552">
        <v>0.27636840855582628</v>
      </c>
      <c r="HR18" s="552">
        <v>0.20637446485927799</v>
      </c>
      <c r="HS18" s="552">
        <v>1.0534477360957801E-2</v>
      </c>
      <c r="HT18" s="552">
        <v>0.37190862400119901</v>
      </c>
      <c r="HU18" s="552">
        <v>4.6327548091901184E-2</v>
      </c>
      <c r="HV18" s="552">
        <v>0.10905488651910999</v>
      </c>
      <c r="HW18" s="552">
        <v>4.4547307293072103E-2</v>
      </c>
      <c r="HX18" s="552">
        <v>1.4234621807357699E-2</v>
      </c>
      <c r="HY18" s="552">
        <v>1.4848668935362E-2</v>
      </c>
      <c r="HZ18" s="552">
        <v>2.9775891489601893E-2</v>
      </c>
      <c r="IA18" s="552">
        <v>0.13529367759646665</v>
      </c>
      <c r="IB18" s="552">
        <v>0.1217232238739744</v>
      </c>
      <c r="IC18" s="552">
        <v>7.9500073154279677E-2</v>
      </c>
      <c r="ID18" s="552">
        <v>0.26676560804066202</v>
      </c>
      <c r="IE18" s="552">
        <v>0.17011500360885676</v>
      </c>
      <c r="IF18" s="552">
        <v>8.7345753402818041E-3</v>
      </c>
      <c r="IG18" s="552">
        <v>5.9322661952285172E-4</v>
      </c>
      <c r="IH18" s="552">
        <v>1.2903813102807814E-2</v>
      </c>
      <c r="II18" s="552">
        <v>4.4211803435993827E-3</v>
      </c>
      <c r="IJ18" s="552">
        <v>3.8876986544102002E-2</v>
      </c>
      <c r="IK18" s="552">
        <v>0.10902069210401256</v>
      </c>
      <c r="IL18" s="552">
        <v>7.4909277701135188E-2</v>
      </c>
      <c r="IM18" s="552">
        <v>9.7660922634607752E-2</v>
      </c>
      <c r="IN18" s="552">
        <v>6.2903070260855487E-5</v>
      </c>
      <c r="IO18" s="552">
        <v>5.2083222541735988E-2</v>
      </c>
      <c r="IP18" s="552">
        <v>2.6725139160549215E-2</v>
      </c>
      <c r="IQ18" s="552">
        <v>3.1789979977525043E-2</v>
      </c>
      <c r="IR18" s="552">
        <v>6.1263609412922318E-2</v>
      </c>
      <c r="IS18" s="552">
        <v>1.7190904529067682E-2</v>
      </c>
      <c r="IT18" s="552">
        <v>0.2262984547873845</v>
      </c>
      <c r="IU18" s="552">
        <v>0.17222420685417009</v>
      </c>
      <c r="IV18" s="552">
        <v>9.6615389685444308E-2</v>
      </c>
      <c r="IW18" s="552">
        <v>0.12714563680448032</v>
      </c>
      <c r="IX18" s="552">
        <v>5.0411954572416762E-2</v>
      </c>
      <c r="IY18" s="552">
        <v>0.3900152460207813</v>
      </c>
      <c r="IZ18" s="552">
        <v>0.12135178207546744</v>
      </c>
      <c r="JA18" s="552">
        <v>3.5505098603542291E-2</v>
      </c>
      <c r="JB18" s="552">
        <v>6.1007934283229315E-2</v>
      </c>
      <c r="JC18" s="552">
        <v>1.7697315229284402E-2</v>
      </c>
      <c r="JD18" s="552">
        <v>6.6428052768132961E-2</v>
      </c>
      <c r="JE18" s="552">
        <v>7.0895643817371432E-3</v>
      </c>
      <c r="JF18" s="552">
        <v>5.2381241070185158E-3</v>
      </c>
      <c r="JG18" s="552">
        <v>0.36711606428188609</v>
      </c>
      <c r="JH18" s="552">
        <v>7.0395272399313105E-2</v>
      </c>
      <c r="JI18" s="552">
        <v>8.4502799620166963E-2</v>
      </c>
      <c r="JJ18" s="552">
        <v>0.3352896850683213</v>
      </c>
      <c r="JK18" s="552">
        <v>0.29630672681124431</v>
      </c>
      <c r="JL18" s="552">
        <v>5.5724364235281067E-3</v>
      </c>
      <c r="JM18" s="555">
        <v>0.16553531060748924</v>
      </c>
      <c r="JN18" s="555">
        <v>3.5200000000000002E-2</v>
      </c>
      <c r="JO18" s="555">
        <f>(JO8+JO13)*1000000/975589584</f>
        <v>0.79662597135723412</v>
      </c>
      <c r="JP18" s="555">
        <v>0.66675194014759553</v>
      </c>
      <c r="JQ18" s="555">
        <v>0.29837851926356185</v>
      </c>
      <c r="JR18" s="552">
        <v>0.26893527157443448</v>
      </c>
      <c r="JS18" s="552">
        <v>0.78481588524033175</v>
      </c>
      <c r="JT18" s="552">
        <v>0.27427485283160097</v>
      </c>
      <c r="JU18" s="552">
        <v>0.36799676450081636</v>
      </c>
      <c r="JV18" s="552">
        <v>0.23139453986621361</v>
      </c>
      <c r="JW18" s="552">
        <v>4.3561477201373364E-2</v>
      </c>
      <c r="JX18" s="552">
        <v>0.51597026937390278</v>
      </c>
      <c r="JY18" s="552">
        <v>0.23261686648270949</v>
      </c>
      <c r="JZ18" s="552">
        <v>0.26259288892178562</v>
      </c>
      <c r="KA18" s="552">
        <v>0.44790000000000002</v>
      </c>
      <c r="KB18" s="552">
        <v>0.27329218149488854</v>
      </c>
      <c r="KC18" s="552">
        <v>0.45046376928152149</v>
      </c>
      <c r="KD18" s="592"/>
      <c r="KE18" s="614"/>
    </row>
    <row r="19" spans="1:291" ht="12.75" customHeight="1" x14ac:dyDescent="0.25">
      <c r="A19" s="1"/>
      <c r="B19" s="1"/>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508"/>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c r="IW19" s="177"/>
      <c r="IX19" s="177"/>
      <c r="IY19" s="177"/>
      <c r="IZ19" s="177"/>
      <c r="JA19" s="177"/>
      <c r="JB19" s="177"/>
      <c r="JC19" s="177"/>
      <c r="JD19" s="177"/>
      <c r="JE19" s="177"/>
      <c r="JF19" s="177"/>
      <c r="JG19" s="177"/>
      <c r="JH19" s="177"/>
      <c r="JI19" s="177"/>
      <c r="JJ19" s="177"/>
      <c r="JK19" s="177"/>
      <c r="JL19" s="177"/>
      <c r="JM19" s="177"/>
      <c r="JN19" s="177"/>
      <c r="JO19" s="177"/>
      <c r="JP19" s="177"/>
      <c r="JQ19" s="177"/>
      <c r="JR19" s="177"/>
      <c r="JS19" s="177"/>
      <c r="JT19" s="177"/>
      <c r="JU19" s="177"/>
      <c r="JV19" s="177"/>
      <c r="JW19" s="177"/>
      <c r="JX19" s="177"/>
      <c r="JY19" s="177"/>
      <c r="JZ19" s="177"/>
      <c r="KA19" s="177"/>
      <c r="KB19" s="177"/>
      <c r="KC19" s="177"/>
    </row>
    <row r="20" spans="1:291" s="5" customFormat="1" ht="24.9" hidden="1" customHeight="1" x14ac:dyDescent="0.25">
      <c r="A20" s="667" t="s">
        <v>615</v>
      </c>
      <c r="B20" s="668"/>
      <c r="C20" s="668"/>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c r="BC20" s="668"/>
      <c r="BD20" s="668"/>
      <c r="BE20" s="668"/>
      <c r="BF20" s="668"/>
      <c r="BG20" s="668"/>
      <c r="BH20" s="668"/>
      <c r="BI20" s="668"/>
      <c r="BJ20" s="668"/>
      <c r="BK20" s="668"/>
      <c r="BL20" s="668"/>
      <c r="BM20" s="668"/>
      <c r="BN20" s="668"/>
      <c r="BO20" s="668"/>
      <c r="BP20" s="668"/>
      <c r="BQ20" s="668"/>
      <c r="BR20" s="668"/>
      <c r="BS20" s="668"/>
      <c r="BT20" s="668"/>
      <c r="BU20" s="668"/>
      <c r="BV20" s="668"/>
      <c r="BW20" s="668"/>
      <c r="BX20" s="668"/>
      <c r="BY20" s="668"/>
      <c r="BZ20" s="668"/>
      <c r="CA20" s="668"/>
      <c r="CB20" s="668"/>
      <c r="CC20" s="668"/>
      <c r="CD20" s="668"/>
      <c r="CE20" s="668"/>
      <c r="CF20" s="668"/>
      <c r="CG20" s="668"/>
      <c r="CH20" s="668"/>
      <c r="CI20" s="668"/>
      <c r="CJ20" s="668"/>
      <c r="CK20" s="668"/>
      <c r="CL20" s="668"/>
      <c r="CM20" s="668"/>
      <c r="CN20" s="668"/>
      <c r="CO20" s="668"/>
      <c r="CP20" s="668"/>
      <c r="CQ20" s="668"/>
      <c r="CR20" s="668"/>
      <c r="CS20" s="668"/>
      <c r="CT20" s="668"/>
      <c r="CU20" s="668"/>
      <c r="CV20" s="668"/>
      <c r="CW20" s="668"/>
      <c r="CX20" s="668"/>
      <c r="CY20" s="668"/>
      <c r="CZ20" s="668"/>
      <c r="DA20" s="668"/>
      <c r="DB20" s="668"/>
      <c r="DC20" s="668"/>
      <c r="DD20" s="668"/>
      <c r="DE20" s="668"/>
      <c r="DF20" s="668"/>
      <c r="DG20" s="668"/>
      <c r="DH20" s="668"/>
      <c r="DI20" s="668"/>
      <c r="DJ20" s="668"/>
      <c r="DK20" s="668"/>
      <c r="DL20" s="668"/>
      <c r="DM20" s="668"/>
      <c r="DN20" s="668"/>
      <c r="DO20" s="668"/>
      <c r="DP20" s="668"/>
      <c r="DQ20" s="668"/>
      <c r="DR20" s="668"/>
      <c r="DS20" s="668"/>
      <c r="DT20" s="668"/>
      <c r="DU20" s="668"/>
      <c r="DV20" s="668"/>
      <c r="DW20" s="668"/>
      <c r="DX20" s="668"/>
      <c r="DY20" s="668"/>
      <c r="DZ20" s="668"/>
      <c r="EA20" s="668"/>
      <c r="EB20" s="668"/>
      <c r="EC20" s="668"/>
      <c r="ED20" s="668"/>
      <c r="EE20" s="668"/>
      <c r="EF20" s="668"/>
      <c r="EG20" s="668"/>
      <c r="EH20" s="668"/>
      <c r="EI20" s="668"/>
      <c r="EJ20" s="668"/>
      <c r="EK20" s="668"/>
      <c r="EL20" s="668"/>
      <c r="EM20" s="668"/>
      <c r="EN20" s="668"/>
      <c r="EO20" s="668"/>
      <c r="EP20" s="668"/>
      <c r="EQ20" s="668"/>
      <c r="ER20" s="668"/>
      <c r="ES20" s="668"/>
      <c r="ET20" s="668"/>
      <c r="EU20" s="668"/>
      <c r="EV20" s="668"/>
      <c r="EW20" s="668"/>
      <c r="EX20" s="668"/>
      <c r="EY20" s="668"/>
      <c r="EZ20" s="668"/>
      <c r="FA20" s="668"/>
      <c r="FB20" s="668"/>
      <c r="FC20" s="668"/>
      <c r="FD20" s="668"/>
      <c r="FE20" s="668"/>
      <c r="FF20" s="668"/>
      <c r="FG20" s="668"/>
      <c r="FH20" s="668"/>
      <c r="FI20" s="668"/>
      <c r="FJ20" s="668"/>
      <c r="FK20" s="668"/>
      <c r="FL20" s="668"/>
      <c r="FM20" s="668"/>
      <c r="FN20" s="668"/>
      <c r="FO20" s="668"/>
      <c r="FP20" s="668"/>
      <c r="FQ20" s="668"/>
      <c r="FR20" s="668"/>
      <c r="FS20" s="668"/>
      <c r="FT20" s="668"/>
      <c r="FU20" s="668"/>
      <c r="FV20" s="668"/>
      <c r="FW20" s="668"/>
      <c r="FX20" s="668"/>
      <c r="FY20" s="668"/>
      <c r="FZ20" s="668"/>
      <c r="GA20" s="668"/>
      <c r="GB20" s="668"/>
      <c r="GC20" s="668"/>
      <c r="GD20" s="668"/>
      <c r="GE20" s="668"/>
      <c r="GF20" s="668"/>
      <c r="GG20" s="668"/>
      <c r="GH20" s="668"/>
      <c r="GI20" s="668"/>
      <c r="GJ20" s="668"/>
      <c r="GK20" s="668"/>
      <c r="GL20" s="668"/>
      <c r="GM20" s="668"/>
      <c r="GN20" s="668"/>
      <c r="GO20" s="668"/>
      <c r="GP20" s="668"/>
      <c r="GQ20" s="668"/>
      <c r="GR20" s="668"/>
      <c r="GS20" s="668"/>
      <c r="GT20" s="668"/>
      <c r="GU20" s="668"/>
      <c r="GV20" s="668"/>
      <c r="GW20" s="668"/>
      <c r="GX20" s="668"/>
      <c r="GY20" s="668"/>
      <c r="GZ20" s="668"/>
      <c r="HA20" s="668"/>
      <c r="HB20" s="668"/>
      <c r="HC20" s="668"/>
      <c r="HD20" s="668"/>
      <c r="HE20" s="668"/>
      <c r="HF20" s="668"/>
      <c r="HG20" s="668"/>
      <c r="HH20" s="668"/>
      <c r="HI20" s="668"/>
      <c r="HJ20" s="668"/>
      <c r="HK20" s="668"/>
      <c r="HL20" s="668"/>
      <c r="HM20" s="668"/>
      <c r="HN20" s="668"/>
      <c r="HO20" s="668"/>
      <c r="HP20" s="668"/>
      <c r="HQ20" s="668"/>
      <c r="HR20" s="668"/>
      <c r="HS20" s="668"/>
      <c r="HT20" s="668"/>
      <c r="HU20" s="668"/>
      <c r="HV20" s="668"/>
      <c r="HW20" s="668"/>
      <c r="HX20" s="668"/>
      <c r="HY20" s="668"/>
      <c r="HZ20" s="668"/>
      <c r="IA20" s="668"/>
      <c r="IB20" s="668"/>
      <c r="IC20" s="668"/>
      <c r="ID20" s="668"/>
      <c r="IE20" s="668"/>
      <c r="IF20" s="668"/>
      <c r="IG20" s="668"/>
      <c r="IH20" s="668"/>
      <c r="II20" s="668"/>
      <c r="IJ20" s="668"/>
      <c r="IK20" s="668"/>
      <c r="IL20" s="668"/>
      <c r="IM20" s="668"/>
      <c r="IN20" s="668"/>
      <c r="IO20" s="668"/>
      <c r="IP20" s="668"/>
      <c r="IQ20" s="668"/>
      <c r="IR20" s="668"/>
      <c r="IS20" s="668"/>
      <c r="IT20" s="668"/>
      <c r="IU20" s="668"/>
      <c r="IV20" s="668"/>
      <c r="IW20" s="668"/>
      <c r="IX20" s="668"/>
      <c r="IY20" s="668"/>
      <c r="IZ20" s="668"/>
      <c r="JA20" s="668"/>
      <c r="JB20" s="668"/>
      <c r="JC20" s="668"/>
      <c r="JD20" s="668"/>
      <c r="JE20" s="668"/>
      <c r="JF20" s="668"/>
      <c r="JG20" s="668"/>
      <c r="JH20" s="668"/>
      <c r="JI20" s="668"/>
      <c r="JJ20" s="668"/>
      <c r="JK20" s="668"/>
      <c r="JL20" s="668"/>
      <c r="JM20" s="668"/>
      <c r="JN20" s="668"/>
      <c r="JO20" s="668"/>
      <c r="JP20" s="668"/>
      <c r="JQ20" s="668"/>
      <c r="JR20" s="668"/>
      <c r="JS20" s="668"/>
      <c r="JT20" s="668"/>
      <c r="JU20" s="668"/>
      <c r="JV20" s="668"/>
      <c r="JW20" s="668"/>
      <c r="JX20" s="668"/>
      <c r="JY20" s="668"/>
      <c r="JZ20" s="668"/>
      <c r="KA20" s="668"/>
      <c r="KB20" s="668"/>
      <c r="KC20" s="668"/>
      <c r="KE20"/>
    </row>
    <row r="21" spans="1:291" s="5" customFormat="1" ht="24.9" customHeight="1" x14ac:dyDescent="0.25">
      <c r="A21" s="669" t="s">
        <v>616</v>
      </c>
      <c r="B21" s="670"/>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670"/>
      <c r="AY21" s="670"/>
      <c r="AZ21" s="670"/>
      <c r="BA21" s="670"/>
      <c r="BB21" s="670"/>
      <c r="BC21" s="670"/>
      <c r="BD21" s="670"/>
      <c r="BE21" s="670"/>
      <c r="BF21" s="670"/>
      <c r="BG21" s="670"/>
      <c r="BH21" s="670"/>
      <c r="BI21" s="670"/>
      <c r="BJ21" s="670"/>
      <c r="BK21" s="670"/>
      <c r="BL21" s="670"/>
      <c r="BM21" s="670"/>
      <c r="BN21" s="670"/>
      <c r="BO21" s="670"/>
      <c r="BP21" s="670"/>
      <c r="BQ21" s="670"/>
      <c r="BR21" s="670"/>
      <c r="BS21" s="670"/>
      <c r="BT21" s="670"/>
      <c r="BU21" s="670"/>
      <c r="BV21" s="670"/>
      <c r="BW21" s="670"/>
      <c r="BX21" s="670"/>
      <c r="BY21" s="670"/>
      <c r="BZ21" s="670"/>
      <c r="CA21" s="670"/>
      <c r="CB21" s="670"/>
      <c r="CC21" s="670"/>
      <c r="CD21" s="670"/>
      <c r="CE21" s="670"/>
      <c r="CF21" s="670"/>
      <c r="CG21" s="670"/>
      <c r="CH21" s="670"/>
      <c r="CI21" s="670"/>
      <c r="CJ21" s="670"/>
      <c r="CK21" s="670"/>
      <c r="CL21" s="670"/>
      <c r="CM21" s="670"/>
      <c r="CN21" s="670"/>
      <c r="CO21" s="670"/>
      <c r="CP21" s="670"/>
      <c r="CQ21" s="670"/>
      <c r="CR21" s="670"/>
      <c r="CS21" s="670"/>
      <c r="CT21" s="670"/>
      <c r="CU21" s="670"/>
      <c r="CV21" s="670"/>
      <c r="CW21" s="670"/>
      <c r="CX21" s="670"/>
      <c r="CY21" s="670"/>
      <c r="CZ21" s="670"/>
      <c r="DA21" s="670"/>
      <c r="DB21" s="670"/>
      <c r="DC21" s="670"/>
      <c r="DD21" s="670"/>
      <c r="DE21" s="670"/>
      <c r="DF21" s="670"/>
      <c r="DG21" s="670"/>
      <c r="DH21" s="670"/>
      <c r="DI21" s="670"/>
      <c r="DJ21" s="670"/>
      <c r="DK21" s="670"/>
      <c r="DL21" s="670"/>
      <c r="DM21" s="670"/>
      <c r="DN21" s="670"/>
      <c r="DO21" s="670"/>
      <c r="DP21" s="670"/>
      <c r="DQ21" s="670"/>
      <c r="DR21" s="670"/>
      <c r="DS21" s="670"/>
      <c r="DT21" s="670"/>
      <c r="DU21" s="670"/>
      <c r="DV21" s="670"/>
      <c r="DW21" s="670"/>
      <c r="DX21" s="670"/>
      <c r="DY21" s="670"/>
      <c r="DZ21" s="670"/>
      <c r="EA21" s="670"/>
      <c r="EB21" s="670"/>
      <c r="EC21" s="670"/>
      <c r="ED21" s="670"/>
      <c r="EE21" s="670"/>
      <c r="EF21" s="670"/>
      <c r="EG21" s="670"/>
      <c r="EH21" s="670"/>
      <c r="EI21" s="670"/>
      <c r="EJ21" s="670"/>
      <c r="EK21" s="670"/>
      <c r="EL21" s="670"/>
      <c r="EM21" s="670"/>
      <c r="EN21" s="670"/>
      <c r="EO21" s="670"/>
      <c r="EP21" s="670"/>
      <c r="EQ21" s="670"/>
      <c r="ER21" s="670"/>
      <c r="ES21" s="670"/>
      <c r="ET21" s="670"/>
      <c r="EU21" s="670"/>
      <c r="EV21" s="670"/>
      <c r="EW21" s="670"/>
      <c r="EX21" s="670"/>
      <c r="EY21" s="670"/>
      <c r="EZ21" s="670"/>
      <c r="FA21" s="670"/>
      <c r="FB21" s="670"/>
      <c r="FC21" s="670"/>
      <c r="FD21" s="670"/>
      <c r="FE21" s="670"/>
      <c r="FF21" s="670"/>
      <c r="FG21" s="670"/>
      <c r="FH21" s="670"/>
      <c r="FI21" s="670"/>
      <c r="FJ21" s="670"/>
      <c r="FK21" s="670"/>
      <c r="FL21" s="670"/>
      <c r="FM21" s="670"/>
      <c r="FN21" s="670"/>
      <c r="FO21" s="670"/>
      <c r="FP21" s="670"/>
      <c r="FQ21" s="670"/>
      <c r="FR21" s="670"/>
      <c r="FS21" s="670"/>
      <c r="FT21" s="670"/>
      <c r="FU21" s="670"/>
      <c r="FV21" s="670"/>
      <c r="FW21" s="670"/>
      <c r="FX21" s="670"/>
      <c r="FY21" s="670"/>
      <c r="FZ21" s="670"/>
      <c r="GA21" s="670"/>
      <c r="GB21" s="670"/>
      <c r="GC21" s="670"/>
      <c r="GD21" s="670"/>
      <c r="GE21" s="670"/>
      <c r="GF21" s="670"/>
      <c r="GG21" s="670"/>
      <c r="GH21" s="670"/>
      <c r="GI21" s="670"/>
      <c r="GJ21" s="670"/>
      <c r="GK21" s="670"/>
      <c r="GL21" s="670"/>
      <c r="GM21" s="670"/>
      <c r="GN21" s="670"/>
      <c r="GO21" s="670"/>
      <c r="GP21" s="670"/>
      <c r="GQ21" s="670"/>
      <c r="GR21" s="670"/>
      <c r="GS21" s="670"/>
      <c r="GT21" s="670"/>
      <c r="GU21" s="670"/>
      <c r="GV21" s="670"/>
      <c r="GW21" s="670"/>
      <c r="GX21" s="670"/>
      <c r="GY21" s="670"/>
      <c r="GZ21" s="670"/>
      <c r="HA21" s="670"/>
      <c r="HB21" s="670"/>
      <c r="HC21" s="670"/>
      <c r="HD21" s="670"/>
      <c r="HE21" s="670"/>
      <c r="HF21" s="670"/>
      <c r="HG21" s="670"/>
      <c r="HH21" s="670"/>
      <c r="HI21" s="670"/>
      <c r="HJ21" s="670"/>
      <c r="HK21" s="670"/>
      <c r="HL21" s="670"/>
      <c r="HM21" s="670"/>
      <c r="HN21" s="670"/>
      <c r="HO21" s="670"/>
      <c r="HP21" s="670"/>
      <c r="HQ21" s="670"/>
      <c r="HR21" s="670"/>
      <c r="HS21" s="670"/>
      <c r="HT21" s="670"/>
      <c r="HU21" s="670"/>
      <c r="HV21" s="670"/>
      <c r="HW21" s="670"/>
      <c r="HX21" s="670"/>
      <c r="HY21" s="670"/>
      <c r="HZ21" s="670"/>
      <c r="IA21" s="670"/>
      <c r="IB21" s="670"/>
      <c r="IC21" s="670"/>
      <c r="ID21" s="670"/>
      <c r="IE21" s="670"/>
      <c r="IF21" s="670"/>
      <c r="IG21" s="670"/>
      <c r="IH21" s="670"/>
      <c r="II21" s="670"/>
      <c r="IJ21" s="670"/>
      <c r="IK21" s="670"/>
      <c r="IL21" s="670"/>
      <c r="IM21" s="670"/>
      <c r="IN21" s="670"/>
      <c r="IO21" s="670"/>
      <c r="IP21" s="670"/>
      <c r="IQ21" s="670"/>
      <c r="IR21" s="670"/>
      <c r="IS21" s="670"/>
      <c r="IT21" s="670"/>
      <c r="IU21" s="670"/>
      <c r="IV21" s="670"/>
      <c r="IW21" s="670"/>
      <c r="IX21" s="670"/>
      <c r="IY21" s="670"/>
      <c r="IZ21" s="670"/>
      <c r="JA21" s="670"/>
      <c r="JB21" s="670"/>
      <c r="JC21" s="670"/>
      <c r="JD21" s="670"/>
      <c r="JE21" s="670"/>
      <c r="JF21" s="670"/>
      <c r="JG21" s="670"/>
      <c r="JH21" s="670"/>
      <c r="JI21" s="670"/>
      <c r="JJ21" s="670"/>
      <c r="JK21" s="670"/>
      <c r="JL21" s="670"/>
      <c r="JM21" s="670"/>
      <c r="JN21" s="670"/>
      <c r="JO21" s="670"/>
      <c r="JP21" s="670"/>
      <c r="JQ21" s="670"/>
      <c r="JR21" s="670"/>
      <c r="JS21" s="670"/>
      <c r="JT21" s="670"/>
      <c r="JU21" s="670"/>
      <c r="JV21" s="670"/>
      <c r="JW21" s="670"/>
      <c r="JX21" s="670"/>
      <c r="JY21" s="670"/>
      <c r="JZ21" s="670"/>
      <c r="KA21" s="670"/>
      <c r="KB21" s="670"/>
      <c r="KC21" s="670"/>
      <c r="KE21"/>
    </row>
    <row r="22" spans="1:291" ht="12.75" customHeight="1" x14ac:dyDescent="0.25">
      <c r="A22" s="386"/>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387"/>
      <c r="DC22" s="387"/>
      <c r="DD22" s="387"/>
      <c r="DE22" s="387"/>
      <c r="DF22" s="387"/>
      <c r="DG22" s="387"/>
      <c r="DH22" s="387"/>
      <c r="DI22" s="387"/>
      <c r="DJ22" s="387"/>
      <c r="DK22" s="387"/>
      <c r="DL22" s="387"/>
      <c r="DM22" s="387"/>
      <c r="DN22" s="387"/>
      <c r="DO22" s="387"/>
      <c r="DP22" s="387"/>
      <c r="DQ22" s="387"/>
      <c r="DR22" s="387"/>
      <c r="DS22" s="387"/>
      <c r="DT22" s="387"/>
      <c r="DU22" s="387"/>
      <c r="DV22" s="387"/>
      <c r="DW22" s="387"/>
      <c r="DX22" s="387"/>
      <c r="DY22" s="387"/>
      <c r="DZ22" s="387"/>
      <c r="EA22" s="387"/>
      <c r="EB22" s="387"/>
      <c r="EC22" s="387"/>
      <c r="ED22" s="387"/>
      <c r="EE22" s="387"/>
      <c r="EF22" s="387"/>
      <c r="EG22" s="387"/>
      <c r="EH22" s="387"/>
      <c r="EI22" s="387"/>
      <c r="EJ22" s="387"/>
      <c r="EK22" s="387"/>
      <c r="EL22" s="387"/>
      <c r="EM22" s="387"/>
      <c r="EN22" s="387"/>
      <c r="EO22" s="387"/>
      <c r="EP22" s="387"/>
      <c r="EQ22" s="387"/>
      <c r="ER22" s="387"/>
      <c r="ES22" s="387"/>
      <c r="ET22" s="387"/>
      <c r="EU22" s="387"/>
      <c r="EV22" s="387"/>
      <c r="EW22" s="387"/>
      <c r="EX22" s="387"/>
      <c r="EY22" s="387"/>
      <c r="EZ22" s="387"/>
      <c r="FA22" s="387"/>
      <c r="FB22" s="387"/>
      <c r="FC22" s="387"/>
      <c r="FD22" s="387"/>
      <c r="FE22" s="387"/>
      <c r="FF22" s="387"/>
      <c r="FG22" s="387"/>
      <c r="FH22" s="387"/>
      <c r="FI22" s="387"/>
      <c r="FJ22" s="387"/>
      <c r="FK22" s="387"/>
      <c r="FL22" s="387"/>
      <c r="FM22" s="387"/>
      <c r="FN22" s="387"/>
      <c r="FO22" s="387"/>
      <c r="FP22" s="387"/>
      <c r="FQ22" s="387"/>
      <c r="FR22" s="387"/>
      <c r="FS22" s="387"/>
      <c r="FT22" s="387"/>
      <c r="FU22" s="387"/>
      <c r="FV22" s="387"/>
      <c r="FW22" s="387"/>
      <c r="FX22" s="387"/>
      <c r="FY22" s="387"/>
      <c r="FZ22" s="387"/>
      <c r="GA22" s="387"/>
      <c r="GB22" s="387"/>
      <c r="GC22" s="387"/>
      <c r="GD22" s="387"/>
      <c r="GE22" s="387"/>
      <c r="GF22" s="387"/>
      <c r="GG22" s="387"/>
      <c r="GH22" s="387"/>
      <c r="GI22" s="387"/>
      <c r="GJ22" s="387"/>
      <c r="GK22" s="387"/>
      <c r="GL22" s="387"/>
      <c r="GM22" s="387"/>
      <c r="GN22" s="387"/>
      <c r="GO22" s="387"/>
      <c r="GP22" s="387"/>
      <c r="GQ22" s="387"/>
      <c r="GR22" s="387"/>
      <c r="GT22" s="387"/>
      <c r="GU22" s="387"/>
      <c r="GV22" s="387"/>
      <c r="GW22" s="387"/>
      <c r="GX22" s="387"/>
      <c r="GY22" s="387"/>
      <c r="GZ22" s="387"/>
      <c r="HA22" s="387"/>
      <c r="HB22" s="387"/>
      <c r="HC22" s="387"/>
      <c r="HD22" s="387"/>
      <c r="HE22" s="387"/>
      <c r="HF22" s="387"/>
      <c r="HG22" s="387"/>
      <c r="HH22" s="387"/>
      <c r="HI22" s="387"/>
      <c r="HJ22" s="387"/>
      <c r="HK22" s="387"/>
      <c r="HL22" s="387"/>
      <c r="HM22" s="387"/>
      <c r="HN22" s="387"/>
      <c r="HO22" s="387"/>
      <c r="HP22" s="387"/>
      <c r="HQ22" s="387"/>
      <c r="HR22" s="387"/>
      <c r="HS22" s="387"/>
      <c r="HT22" s="387"/>
      <c r="HU22" s="387"/>
      <c r="HV22" s="387"/>
      <c r="HW22" s="387"/>
      <c r="HX22" s="387"/>
      <c r="HY22" s="387"/>
      <c r="HZ22" s="387"/>
      <c r="IA22" s="387"/>
      <c r="IB22" s="387"/>
      <c r="IC22" s="387"/>
      <c r="ID22" s="387"/>
      <c r="IE22" s="387"/>
      <c r="IF22" s="387"/>
      <c r="IG22" s="387"/>
      <c r="IH22" s="387"/>
      <c r="II22" s="387"/>
      <c r="IJ22" s="387"/>
      <c r="IK22" s="387"/>
      <c r="IL22" s="387"/>
      <c r="IM22" s="387"/>
      <c r="IN22" s="387"/>
      <c r="IO22" s="387"/>
      <c r="IP22" s="387"/>
      <c r="IQ22" s="387"/>
      <c r="IR22" s="387"/>
      <c r="IS22" s="387"/>
      <c r="IT22" s="387"/>
      <c r="IU22" s="387"/>
      <c r="IV22" s="387"/>
      <c r="IW22" s="387"/>
      <c r="IX22" s="387"/>
      <c r="IY22" s="387"/>
      <c r="IZ22" s="387"/>
      <c r="JA22" s="387"/>
      <c r="JB22" s="387"/>
      <c r="JC22" s="387"/>
      <c r="JD22" s="387"/>
      <c r="JE22" s="387"/>
      <c r="JF22" s="387"/>
      <c r="JG22" s="387"/>
      <c r="JH22" s="387"/>
      <c r="JI22" s="387"/>
      <c r="JJ22" s="387"/>
      <c r="JK22" s="387"/>
      <c r="JL22" s="387"/>
      <c r="JM22" s="387"/>
      <c r="JN22" s="387"/>
      <c r="JO22" s="387"/>
      <c r="JP22" s="387"/>
      <c r="JQ22" s="387"/>
      <c r="JR22" s="387"/>
      <c r="KC22" s="1" t="s">
        <v>841</v>
      </c>
    </row>
    <row r="23" spans="1:291" ht="12.75" hidden="1" customHeight="1" x14ac:dyDescent="0.25">
      <c r="A23" s="388"/>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387"/>
      <c r="BT23" s="387"/>
      <c r="BU23" s="387"/>
      <c r="BV23" s="387"/>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387"/>
      <c r="DC23" s="387"/>
      <c r="DD23" s="387"/>
      <c r="DE23" s="387"/>
      <c r="DF23" s="387"/>
      <c r="DG23" s="387"/>
      <c r="DH23" s="387"/>
      <c r="DI23" s="387"/>
      <c r="DJ23" s="387"/>
      <c r="DK23" s="387"/>
      <c r="DL23" s="387"/>
      <c r="DM23" s="387"/>
      <c r="DN23" s="387"/>
      <c r="DO23" s="387"/>
      <c r="DP23" s="387"/>
      <c r="DQ23" s="387"/>
      <c r="DR23" s="387"/>
      <c r="DS23" s="387"/>
      <c r="DT23" s="387"/>
      <c r="DU23" s="387"/>
      <c r="DV23" s="387"/>
      <c r="DW23" s="387"/>
      <c r="DX23" s="387"/>
      <c r="DY23" s="387"/>
      <c r="DZ23" s="387"/>
      <c r="EA23" s="387"/>
      <c r="EB23" s="387"/>
      <c r="EC23" s="387"/>
      <c r="ED23" s="387"/>
      <c r="EE23" s="387"/>
      <c r="EF23" s="387"/>
      <c r="EG23" s="387"/>
      <c r="EH23" s="387"/>
      <c r="EI23" s="387"/>
      <c r="EJ23" s="387"/>
      <c r="EK23" s="387"/>
      <c r="EL23" s="387"/>
      <c r="EM23" s="387"/>
      <c r="EN23" s="387"/>
      <c r="EO23" s="387"/>
      <c r="EP23" s="387"/>
      <c r="EQ23" s="387"/>
      <c r="ER23" s="387"/>
      <c r="ES23" s="387"/>
      <c r="ET23" s="387"/>
      <c r="EU23" s="387"/>
      <c r="EV23" s="387"/>
      <c r="EW23" s="387"/>
      <c r="EX23" s="387"/>
      <c r="EY23" s="387"/>
      <c r="EZ23" s="387"/>
      <c r="FA23" s="387"/>
      <c r="FB23" s="387"/>
      <c r="FC23" s="387"/>
      <c r="FD23" s="387"/>
      <c r="FE23" s="387"/>
      <c r="FF23" s="387"/>
      <c r="FG23" s="387"/>
      <c r="FH23" s="387"/>
      <c r="FI23" s="387"/>
      <c r="FJ23" s="387"/>
      <c r="FK23" s="387"/>
      <c r="FL23" s="387"/>
      <c r="FM23" s="387"/>
      <c r="FN23" s="387"/>
      <c r="FO23" s="387"/>
      <c r="FP23" s="387"/>
      <c r="FQ23" s="387"/>
      <c r="FR23" s="387"/>
      <c r="FS23" s="387"/>
      <c r="FT23" s="387"/>
      <c r="FU23" s="387"/>
      <c r="FV23" s="387"/>
      <c r="FW23" s="387"/>
      <c r="FX23" s="387"/>
      <c r="FY23" s="387"/>
      <c r="FZ23" s="387"/>
      <c r="GA23" s="387"/>
      <c r="GB23" s="387"/>
      <c r="GC23" s="387"/>
      <c r="GD23" s="387"/>
      <c r="GE23" s="387"/>
      <c r="GF23" s="387"/>
      <c r="GG23" s="387"/>
      <c r="GH23" s="387"/>
      <c r="GI23" s="387"/>
      <c r="GJ23" s="387"/>
      <c r="GK23" s="387"/>
      <c r="GL23" s="387"/>
      <c r="GM23" s="387"/>
      <c r="GN23" s="387"/>
      <c r="GO23" s="387"/>
      <c r="GP23" s="387"/>
      <c r="GQ23" s="387"/>
      <c r="GR23" s="387"/>
      <c r="GT23" s="387"/>
      <c r="GU23" s="387"/>
      <c r="GV23" s="387"/>
      <c r="GW23" s="387"/>
      <c r="GX23" s="387"/>
      <c r="GY23" s="387"/>
      <c r="GZ23" s="387"/>
      <c r="HA23" s="387"/>
      <c r="HB23" s="387"/>
      <c r="HC23" s="387"/>
      <c r="HD23" s="387"/>
      <c r="HE23" s="387"/>
      <c r="HF23" s="387"/>
      <c r="HG23" s="387"/>
      <c r="HH23" s="387"/>
      <c r="HI23" s="387"/>
      <c r="HJ23" s="387"/>
      <c r="HK23" s="387"/>
      <c r="HL23" s="387"/>
      <c r="HM23" s="387"/>
      <c r="HN23" s="387"/>
      <c r="HO23" s="387"/>
      <c r="HP23" s="387"/>
      <c r="HQ23" s="387"/>
      <c r="HR23" s="387"/>
      <c r="HS23" s="387"/>
      <c r="HT23" s="387"/>
      <c r="HU23" s="387"/>
      <c r="HV23" s="387"/>
      <c r="HW23" s="387"/>
      <c r="HX23" s="387"/>
      <c r="HY23" s="387"/>
      <c r="HZ23" s="387"/>
      <c r="IA23" s="387"/>
      <c r="IB23" s="387"/>
      <c r="IC23" s="387"/>
      <c r="ID23" s="387"/>
      <c r="IE23" s="387"/>
      <c r="IF23" s="387"/>
      <c r="IG23" s="387"/>
      <c r="IH23" s="387"/>
      <c r="II23" s="387"/>
      <c r="IJ23" s="387"/>
      <c r="IK23" s="387"/>
      <c r="IL23" s="387"/>
      <c r="IM23" s="387"/>
      <c r="IN23" s="387"/>
      <c r="IO23" s="387"/>
      <c r="IP23" s="387"/>
      <c r="IQ23" s="387"/>
      <c r="IR23" s="387"/>
      <c r="IS23" s="387"/>
      <c r="IT23" s="387"/>
      <c r="IU23" s="387"/>
      <c r="IV23" s="387"/>
      <c r="IW23" s="387"/>
      <c r="IX23" s="387"/>
      <c r="IY23" s="387"/>
      <c r="IZ23" s="387"/>
      <c r="JA23" s="387"/>
      <c r="JB23" s="387"/>
      <c r="JC23" s="387"/>
      <c r="JD23" s="387"/>
      <c r="JE23" s="387"/>
      <c r="JF23" s="387"/>
      <c r="JG23" s="387"/>
      <c r="JH23" s="387"/>
      <c r="JI23" s="387"/>
      <c r="JJ23" s="387"/>
      <c r="JK23" s="387"/>
      <c r="JL23" s="387" t="s">
        <v>111</v>
      </c>
      <c r="JM23" s="387" t="s">
        <v>821</v>
      </c>
      <c r="JN23" s="558">
        <v>45383</v>
      </c>
      <c r="JO23" s="558">
        <v>45413</v>
      </c>
      <c r="JP23" s="558">
        <v>45444</v>
      </c>
      <c r="JQ23" s="558" t="s">
        <v>826</v>
      </c>
      <c r="JR23" s="558">
        <v>45474</v>
      </c>
      <c r="JS23" s="558"/>
      <c r="JT23" s="558"/>
      <c r="JU23" s="558"/>
      <c r="JV23" s="558"/>
      <c r="JW23" s="558"/>
      <c r="JX23" s="558"/>
      <c r="JY23" s="558"/>
      <c r="JZ23" s="558"/>
      <c r="KA23" s="558"/>
      <c r="KB23" s="558"/>
      <c r="KC23" s="554"/>
    </row>
    <row r="24" spans="1:291" ht="12.75" customHeight="1" x14ac:dyDescent="0.25">
      <c r="A24" s="390"/>
      <c r="B24" s="391"/>
      <c r="C24" s="338" t="s">
        <v>182</v>
      </c>
      <c r="D24" s="338" t="s">
        <v>155</v>
      </c>
      <c r="E24" s="338" t="s">
        <v>174</v>
      </c>
      <c r="F24" s="338" t="s">
        <v>175</v>
      </c>
      <c r="G24" s="338" t="s">
        <v>171</v>
      </c>
      <c r="H24" s="338" t="s">
        <v>176</v>
      </c>
      <c r="I24" s="338" t="s">
        <v>177</v>
      </c>
      <c r="J24" s="338" t="s">
        <v>172</v>
      </c>
      <c r="K24" s="338" t="s">
        <v>178</v>
      </c>
      <c r="L24" s="338" t="s">
        <v>179</v>
      </c>
      <c r="M24" s="338" t="s">
        <v>173</v>
      </c>
      <c r="N24" s="338" t="s">
        <v>180</v>
      </c>
      <c r="O24" s="338" t="s">
        <v>181</v>
      </c>
      <c r="P24" s="338" t="s">
        <v>156</v>
      </c>
      <c r="Q24" s="432" t="s">
        <v>520</v>
      </c>
      <c r="R24" s="338" t="s">
        <v>157</v>
      </c>
      <c r="S24" s="338" t="s">
        <v>158</v>
      </c>
      <c r="T24" s="338" t="s">
        <v>159</v>
      </c>
      <c r="U24" s="338" t="s">
        <v>160</v>
      </c>
      <c r="V24" s="338" t="s">
        <v>153</v>
      </c>
      <c r="W24" s="338" t="s">
        <v>154</v>
      </c>
      <c r="X24" s="338" t="s">
        <v>161</v>
      </c>
      <c r="Y24" s="338" t="s">
        <v>162</v>
      </c>
      <c r="Z24" s="338" t="s">
        <v>163</v>
      </c>
      <c r="AA24" s="338" t="s">
        <v>164</v>
      </c>
      <c r="AB24" s="338" t="s">
        <v>165</v>
      </c>
      <c r="AC24" s="338" t="s">
        <v>166</v>
      </c>
      <c r="AD24" s="432" t="s">
        <v>521</v>
      </c>
      <c r="AE24" s="338" t="s">
        <v>167</v>
      </c>
      <c r="AF24" s="338" t="s">
        <v>168</v>
      </c>
      <c r="AG24" s="338" t="s">
        <v>169</v>
      </c>
      <c r="AH24" s="338" t="s">
        <v>170</v>
      </c>
      <c r="AI24" s="338" t="s">
        <v>315</v>
      </c>
      <c r="AJ24" s="338" t="s">
        <v>352</v>
      </c>
      <c r="AK24" s="338" t="s">
        <v>208</v>
      </c>
      <c r="AL24" s="338" t="s">
        <v>95</v>
      </c>
      <c r="AM24" s="338" t="s">
        <v>35</v>
      </c>
      <c r="AN24" s="338" t="s">
        <v>19</v>
      </c>
      <c r="AO24" s="338" t="s">
        <v>25</v>
      </c>
      <c r="AP24" s="338" t="s">
        <v>344</v>
      </c>
      <c r="AQ24" s="432" t="s">
        <v>522</v>
      </c>
      <c r="AR24" s="338" t="s">
        <v>349</v>
      </c>
      <c r="AS24" s="338" t="s">
        <v>341</v>
      </c>
      <c r="AT24" s="338" t="s">
        <v>57</v>
      </c>
      <c r="AU24" s="338" t="s">
        <v>312</v>
      </c>
      <c r="AV24" s="338" t="s">
        <v>15</v>
      </c>
      <c r="AW24" s="338" t="s">
        <v>22</v>
      </c>
      <c r="AX24" s="338" t="s">
        <v>6</v>
      </c>
      <c r="AY24" s="338" t="s">
        <v>89</v>
      </c>
      <c r="AZ24" s="338" t="s">
        <v>353</v>
      </c>
      <c r="BA24" s="338" t="s">
        <v>252</v>
      </c>
      <c r="BB24" s="338" t="s">
        <v>361</v>
      </c>
      <c r="BC24" s="338" t="s">
        <v>363</v>
      </c>
      <c r="BD24" s="432" t="s">
        <v>523</v>
      </c>
      <c r="BE24" s="338" t="s">
        <v>366</v>
      </c>
      <c r="BF24" s="338" t="s">
        <v>372</v>
      </c>
      <c r="BG24" s="338" t="s">
        <v>375</v>
      </c>
      <c r="BH24" s="338" t="s">
        <v>379</v>
      </c>
      <c r="BI24" s="338" t="s">
        <v>382</v>
      </c>
      <c r="BJ24" s="338" t="s">
        <v>384</v>
      </c>
      <c r="BK24" s="338" t="s">
        <v>387</v>
      </c>
      <c r="BL24" s="338" t="s">
        <v>389</v>
      </c>
      <c r="BM24" s="338" t="s">
        <v>392</v>
      </c>
      <c r="BN24" s="338" t="s">
        <v>394</v>
      </c>
      <c r="BO24" s="338" t="s">
        <v>491</v>
      </c>
      <c r="BP24" s="338" t="s">
        <v>494</v>
      </c>
      <c r="BQ24" s="432" t="s">
        <v>524</v>
      </c>
      <c r="BR24" s="338" t="s">
        <v>497</v>
      </c>
      <c r="BS24" s="338" t="s">
        <v>499</v>
      </c>
      <c r="BT24" s="338" t="s">
        <v>501</v>
      </c>
      <c r="BU24" s="338" t="s">
        <v>502</v>
      </c>
      <c r="BV24" s="338" t="s">
        <v>504</v>
      </c>
      <c r="BW24" s="338" t="s">
        <v>507</v>
      </c>
      <c r="BX24" s="338" t="s">
        <v>508</v>
      </c>
      <c r="BY24" s="338" t="s">
        <v>509</v>
      </c>
      <c r="BZ24" s="338" t="s">
        <v>510</v>
      </c>
      <c r="CA24" s="338" t="s">
        <v>511</v>
      </c>
      <c r="CB24" s="338" t="s">
        <v>513</v>
      </c>
      <c r="CC24" s="338" t="s">
        <v>515</v>
      </c>
      <c r="CD24" s="432" t="s">
        <v>525</v>
      </c>
      <c r="CE24" s="338" t="s">
        <v>536</v>
      </c>
      <c r="CF24" s="338" t="s">
        <v>537</v>
      </c>
      <c r="CG24" s="338" t="s">
        <v>533</v>
      </c>
      <c r="CH24" s="431" t="s">
        <v>516</v>
      </c>
      <c r="CI24" s="338" t="s">
        <v>538</v>
      </c>
      <c r="CJ24" s="338" t="s">
        <v>539</v>
      </c>
      <c r="CK24" s="338" t="s">
        <v>534</v>
      </c>
      <c r="CL24" s="431" t="s">
        <v>517</v>
      </c>
      <c r="CM24" s="338" t="s">
        <v>535</v>
      </c>
      <c r="CN24" s="338" t="s">
        <v>540</v>
      </c>
      <c r="CO24" s="338" t="s">
        <v>542</v>
      </c>
      <c r="CP24" s="431" t="s">
        <v>541</v>
      </c>
      <c r="CQ24" s="338" t="s">
        <v>544</v>
      </c>
      <c r="CR24" s="338" t="s">
        <v>545</v>
      </c>
      <c r="CS24" s="338" t="s">
        <v>547</v>
      </c>
      <c r="CT24" s="431" t="s">
        <v>546</v>
      </c>
      <c r="CU24" s="432" t="s">
        <v>555</v>
      </c>
      <c r="CV24" s="338" t="s">
        <v>554</v>
      </c>
      <c r="CW24" s="338" t="s">
        <v>565</v>
      </c>
      <c r="CX24" s="338" t="s">
        <v>567</v>
      </c>
      <c r="CY24" s="431" t="s">
        <v>566</v>
      </c>
      <c r="CZ24" s="338" t="s">
        <v>569</v>
      </c>
      <c r="DA24" s="338" t="s">
        <v>572</v>
      </c>
      <c r="DB24" s="338" t="s">
        <v>575</v>
      </c>
      <c r="DC24" s="431" t="s">
        <v>574</v>
      </c>
      <c r="DD24" s="338" t="s">
        <v>577</v>
      </c>
      <c r="DE24" s="338" t="s">
        <v>578</v>
      </c>
      <c r="DF24" s="338" t="s">
        <v>580</v>
      </c>
      <c r="DG24" s="431" t="s">
        <v>579</v>
      </c>
      <c r="DH24" s="338" t="s">
        <v>581</v>
      </c>
      <c r="DI24" s="338" t="s">
        <v>586</v>
      </c>
      <c r="DJ24" s="338" t="s">
        <v>588</v>
      </c>
      <c r="DK24" s="431" t="s">
        <v>587</v>
      </c>
      <c r="DL24" s="432" t="s">
        <v>590</v>
      </c>
      <c r="DM24" s="122" t="s">
        <v>589</v>
      </c>
      <c r="DN24" s="122" t="s">
        <v>592</v>
      </c>
      <c r="DO24" s="122" t="s">
        <v>595</v>
      </c>
      <c r="DP24" s="431" t="s">
        <v>594</v>
      </c>
      <c r="DQ24" s="338" t="s">
        <v>596</v>
      </c>
      <c r="DR24" s="338" t="s">
        <v>597</v>
      </c>
      <c r="DS24" s="338" t="s">
        <v>599</v>
      </c>
      <c r="DT24" s="431" t="s">
        <v>598</v>
      </c>
      <c r="DU24" s="122" t="s">
        <v>600</v>
      </c>
      <c r="DV24" s="122" t="s">
        <v>602</v>
      </c>
      <c r="DW24" s="122" t="s">
        <v>604</v>
      </c>
      <c r="DX24" s="431" t="s">
        <v>603</v>
      </c>
      <c r="DY24" s="338" t="s">
        <v>605</v>
      </c>
      <c r="DZ24" s="338" t="s">
        <v>606</v>
      </c>
      <c r="EA24" s="338" t="s">
        <v>608</v>
      </c>
      <c r="EB24" s="431" t="s">
        <v>607</v>
      </c>
      <c r="EC24" s="432" t="s">
        <v>610</v>
      </c>
      <c r="ED24" s="432" t="s">
        <v>609</v>
      </c>
      <c r="EE24" s="432" t="s">
        <v>654</v>
      </c>
      <c r="EF24" s="432" t="s">
        <v>656</v>
      </c>
      <c r="EG24" s="432" t="s">
        <v>655</v>
      </c>
      <c r="EH24" s="432" t="s">
        <v>657</v>
      </c>
      <c r="EI24" s="432" t="s">
        <v>658</v>
      </c>
      <c r="EJ24" s="432" t="s">
        <v>660</v>
      </c>
      <c r="EK24" s="432" t="s">
        <v>659</v>
      </c>
      <c r="EL24" s="432" t="s">
        <v>661</v>
      </c>
      <c r="EM24" s="432" t="s">
        <v>662</v>
      </c>
      <c r="EN24" s="432" t="s">
        <v>664</v>
      </c>
      <c r="EO24" s="432" t="s">
        <v>663</v>
      </c>
      <c r="EP24" s="432" t="s">
        <v>665</v>
      </c>
      <c r="EQ24" s="432" t="s">
        <v>681</v>
      </c>
      <c r="ER24" s="432" t="s">
        <v>683</v>
      </c>
      <c r="ES24" s="432" t="s">
        <v>682</v>
      </c>
      <c r="ET24" s="432" t="s">
        <v>685</v>
      </c>
      <c r="EU24" s="432" t="s">
        <v>684</v>
      </c>
      <c r="EV24" s="432" t="s">
        <v>686</v>
      </c>
      <c r="EW24" s="432" t="s">
        <v>688</v>
      </c>
      <c r="EX24" s="432" t="s">
        <v>687</v>
      </c>
      <c r="EY24" s="432" t="s">
        <v>689</v>
      </c>
      <c r="EZ24" s="432" t="s">
        <v>690</v>
      </c>
      <c r="FA24" s="432" t="s">
        <v>692</v>
      </c>
      <c r="FB24" s="432" t="s">
        <v>691</v>
      </c>
      <c r="FC24" s="432" t="s">
        <v>693</v>
      </c>
      <c r="FD24" s="432" t="s">
        <v>695</v>
      </c>
      <c r="FE24" s="432" t="s">
        <v>697</v>
      </c>
      <c r="FF24" s="432" t="s">
        <v>696</v>
      </c>
      <c r="FG24" s="432" t="s">
        <v>698</v>
      </c>
      <c r="FH24" s="432" t="s">
        <v>699</v>
      </c>
      <c r="FI24" s="432" t="s">
        <v>703</v>
      </c>
      <c r="FJ24" s="432" t="s">
        <v>702</v>
      </c>
      <c r="FK24" s="432" t="s">
        <v>705</v>
      </c>
      <c r="FL24" s="432" t="s">
        <v>704</v>
      </c>
      <c r="FM24" s="432" t="s">
        <v>707</v>
      </c>
      <c r="FN24" s="432" t="s">
        <v>709</v>
      </c>
      <c r="FO24" s="432" t="s">
        <v>708</v>
      </c>
      <c r="FP24" s="432" t="s">
        <v>710</v>
      </c>
      <c r="FQ24" s="432" t="s">
        <v>711</v>
      </c>
      <c r="FR24" s="432" t="s">
        <v>713</v>
      </c>
      <c r="FS24" s="432" t="s">
        <v>712</v>
      </c>
      <c r="FT24" s="432" t="s">
        <v>714</v>
      </c>
      <c r="FU24" s="432" t="s">
        <v>715</v>
      </c>
      <c r="FV24" s="432" t="s">
        <v>718</v>
      </c>
      <c r="FW24" s="432" t="s">
        <v>717</v>
      </c>
      <c r="FX24" s="432" t="s">
        <v>719</v>
      </c>
      <c r="FY24" s="432" t="s">
        <v>720</v>
      </c>
      <c r="FZ24" s="432" t="s">
        <v>722</v>
      </c>
      <c r="GA24" s="432" t="s">
        <v>721</v>
      </c>
      <c r="GB24" s="432" t="s">
        <v>724</v>
      </c>
      <c r="GC24" s="432" t="s">
        <v>723</v>
      </c>
      <c r="GD24" s="432" t="s">
        <v>725</v>
      </c>
      <c r="GE24" s="432" t="s">
        <v>727</v>
      </c>
      <c r="GF24" s="432" t="s">
        <v>726</v>
      </c>
      <c r="GG24" s="432" t="s">
        <v>728</v>
      </c>
      <c r="GH24" s="432" t="s">
        <v>729</v>
      </c>
      <c r="GI24" s="432" t="s">
        <v>731</v>
      </c>
      <c r="GJ24" s="432" t="s">
        <v>730</v>
      </c>
      <c r="GK24" s="432" t="s">
        <v>732</v>
      </c>
      <c r="GL24" s="432" t="s">
        <v>733</v>
      </c>
      <c r="GM24" s="432" t="s">
        <v>735</v>
      </c>
      <c r="GN24" s="432" t="s">
        <v>734</v>
      </c>
      <c r="GO24" s="432" t="s">
        <v>736</v>
      </c>
      <c r="GP24" s="432" t="s">
        <v>737</v>
      </c>
      <c r="GQ24" s="432" t="s">
        <v>739</v>
      </c>
      <c r="GR24" s="432" t="s">
        <v>738</v>
      </c>
      <c r="GS24" s="432" t="s">
        <v>741</v>
      </c>
      <c r="GT24" s="432" t="s">
        <v>740</v>
      </c>
      <c r="GU24" s="432" t="s">
        <v>742</v>
      </c>
      <c r="GV24" s="432" t="s">
        <v>744</v>
      </c>
      <c r="GW24" s="432" t="s">
        <v>743</v>
      </c>
      <c r="GX24" s="432" t="s">
        <v>745</v>
      </c>
      <c r="GY24" s="432" t="s">
        <v>746</v>
      </c>
      <c r="GZ24" s="432" t="s">
        <v>748</v>
      </c>
      <c r="HA24" s="432" t="s">
        <v>747</v>
      </c>
      <c r="HB24" s="432" t="s">
        <v>750</v>
      </c>
      <c r="HC24" s="432" t="s">
        <v>751</v>
      </c>
      <c r="HD24" s="432" t="s">
        <v>754</v>
      </c>
      <c r="HE24" s="432" t="s">
        <v>753</v>
      </c>
      <c r="HF24" s="432" t="s">
        <v>758</v>
      </c>
      <c r="HG24" s="432" t="s">
        <v>759</v>
      </c>
      <c r="HH24" s="432" t="s">
        <v>761</v>
      </c>
      <c r="HI24" s="432" t="s">
        <v>760</v>
      </c>
      <c r="HJ24" s="432" t="s">
        <v>763</v>
      </c>
      <c r="HK24" s="432" t="s">
        <v>762</v>
      </c>
      <c r="HL24" s="432" t="s">
        <v>764</v>
      </c>
      <c r="HM24" s="432" t="s">
        <v>766</v>
      </c>
      <c r="HN24" s="432" t="s">
        <v>765</v>
      </c>
      <c r="HO24" s="432" t="s">
        <v>767</v>
      </c>
      <c r="HP24" s="432" t="s">
        <v>768</v>
      </c>
      <c r="HQ24" s="432" t="s">
        <v>770</v>
      </c>
      <c r="HR24" s="432" t="s">
        <v>769</v>
      </c>
      <c r="HS24" s="432" t="s">
        <v>771</v>
      </c>
      <c r="HT24" s="432" t="s">
        <v>772</v>
      </c>
      <c r="HU24" s="432" t="s">
        <v>774</v>
      </c>
      <c r="HV24" s="432" t="s">
        <v>773</v>
      </c>
      <c r="HW24" s="432" t="s">
        <v>776</v>
      </c>
      <c r="HX24" s="432" t="s">
        <v>777</v>
      </c>
      <c r="HY24" s="432" t="s">
        <v>779</v>
      </c>
      <c r="HZ24" s="432" t="s">
        <v>778</v>
      </c>
      <c r="IA24" s="432" t="s">
        <v>781</v>
      </c>
      <c r="IB24" s="432" t="s">
        <v>780</v>
      </c>
      <c r="IC24" s="432" t="s">
        <v>782</v>
      </c>
      <c r="ID24" s="432" t="s">
        <v>784</v>
      </c>
      <c r="IE24" s="432" t="s">
        <v>783</v>
      </c>
      <c r="IF24" s="432" t="s">
        <v>785</v>
      </c>
      <c r="IG24" s="432" t="s">
        <v>787</v>
      </c>
      <c r="IH24" s="432" t="s">
        <v>790</v>
      </c>
      <c r="II24" s="432" t="s">
        <v>789</v>
      </c>
      <c r="IJ24" s="432" t="s">
        <v>792</v>
      </c>
      <c r="IK24" s="432" t="s">
        <v>793</v>
      </c>
      <c r="IL24" s="432" t="s">
        <v>795</v>
      </c>
      <c r="IM24" s="432" t="s">
        <v>794</v>
      </c>
      <c r="IN24" s="432" t="s">
        <v>796</v>
      </c>
      <c r="IO24" s="432" t="s">
        <v>798</v>
      </c>
      <c r="IP24" s="432" t="s">
        <v>800</v>
      </c>
      <c r="IQ24" s="432" t="s">
        <v>799</v>
      </c>
      <c r="IR24" s="432" t="s">
        <v>802</v>
      </c>
      <c r="IS24" s="432" t="s">
        <v>801</v>
      </c>
      <c r="IT24" s="432" t="s">
        <v>803</v>
      </c>
      <c r="IU24" s="432" t="s">
        <v>805</v>
      </c>
      <c r="IV24" s="432" t="s">
        <v>804</v>
      </c>
      <c r="IW24" s="432" t="s">
        <v>806</v>
      </c>
      <c r="IX24" s="432" t="s">
        <v>807</v>
      </c>
      <c r="IY24" s="432" t="s">
        <v>809</v>
      </c>
      <c r="IZ24" s="432" t="s">
        <v>808</v>
      </c>
      <c r="JA24" s="432" t="s">
        <v>810</v>
      </c>
      <c r="JB24" s="432" t="s">
        <v>811</v>
      </c>
      <c r="JC24" s="432" t="s">
        <v>813</v>
      </c>
      <c r="JD24" s="432" t="s">
        <v>812</v>
      </c>
      <c r="JE24" s="432" t="s">
        <v>814</v>
      </c>
      <c r="JF24" s="432" t="s">
        <v>815</v>
      </c>
      <c r="JG24" s="432" t="s">
        <v>817</v>
      </c>
      <c r="JH24" s="432" t="s">
        <v>816</v>
      </c>
      <c r="JI24" s="432" t="s">
        <v>819</v>
      </c>
      <c r="JJ24" s="432" t="s">
        <v>818</v>
      </c>
      <c r="JK24" s="432" t="s">
        <v>820</v>
      </c>
      <c r="JL24" s="432" t="s">
        <v>822</v>
      </c>
      <c r="JM24" s="432" t="s">
        <v>821</v>
      </c>
      <c r="JN24" s="432" t="s">
        <v>824</v>
      </c>
      <c r="JO24" s="432" t="s">
        <v>825</v>
      </c>
      <c r="JP24" s="432" t="s">
        <v>827</v>
      </c>
      <c r="JQ24" s="432" t="s">
        <v>826</v>
      </c>
      <c r="JR24" s="432" t="s">
        <v>828</v>
      </c>
      <c r="JS24" s="432" t="s">
        <v>830</v>
      </c>
      <c r="JT24" s="432" t="s">
        <v>832</v>
      </c>
      <c r="JU24" s="432" t="s">
        <v>831</v>
      </c>
      <c r="JV24" s="432" t="s">
        <v>834</v>
      </c>
      <c r="JW24" s="432" t="s">
        <v>835</v>
      </c>
      <c r="JX24" s="432" t="s">
        <v>837</v>
      </c>
      <c r="JY24" s="432" t="s">
        <v>836</v>
      </c>
      <c r="JZ24" s="432" t="s">
        <v>839</v>
      </c>
      <c r="KA24" s="432" t="s">
        <v>838</v>
      </c>
      <c r="KB24" s="432" t="s">
        <v>840</v>
      </c>
      <c r="KC24" s="432" t="s">
        <v>843</v>
      </c>
    </row>
    <row r="25" spans="1:291" s="5" customFormat="1" ht="12.75" customHeight="1" x14ac:dyDescent="0.25">
      <c r="A25" s="382" t="s">
        <v>410</v>
      </c>
      <c r="B25" s="382" t="s">
        <v>411</v>
      </c>
      <c r="C25" s="380" t="s">
        <v>92</v>
      </c>
      <c r="D25" s="381">
        <v>3.2660269999999998E-2</v>
      </c>
      <c r="E25" s="381">
        <v>4.7538800000000003E-3</v>
      </c>
      <c r="F25" s="381">
        <v>0.24817959000000001</v>
      </c>
      <c r="G25" s="381">
        <v>0.47179600999999999</v>
      </c>
      <c r="H25" s="381">
        <v>0.43774751000000001</v>
      </c>
      <c r="I25" s="381">
        <v>1.02045191</v>
      </c>
      <c r="J25" s="381">
        <v>1.9630143100000002</v>
      </c>
      <c r="K25" s="381">
        <v>1.0890286100000002</v>
      </c>
      <c r="L25" s="381">
        <v>1.41731845</v>
      </c>
      <c r="M25" s="381">
        <v>0.68485260999999997</v>
      </c>
      <c r="N25" s="381">
        <v>0.83847494999999994</v>
      </c>
      <c r="O25" s="381">
        <v>0.90326456000000011</v>
      </c>
      <c r="P25" s="381">
        <v>0.92167401000000004</v>
      </c>
      <c r="Q25" s="381">
        <v>10.000556400000001</v>
      </c>
      <c r="R25" s="381">
        <v>0.73429051000000001</v>
      </c>
      <c r="S25" s="381">
        <v>0.57664647000000002</v>
      </c>
      <c r="T25" s="381">
        <v>0.56788620000000001</v>
      </c>
      <c r="U25" s="381">
        <v>0.25147495999999997</v>
      </c>
      <c r="V25" s="381">
        <v>0.16996651999999998</v>
      </c>
      <c r="W25" s="381">
        <v>0.31630685999999997</v>
      </c>
      <c r="X25" s="381">
        <v>0.58113993999999991</v>
      </c>
      <c r="Y25" s="381">
        <v>0.32720874</v>
      </c>
      <c r="Z25" s="381">
        <v>0.35345446999999997</v>
      </c>
      <c r="AA25" s="381">
        <v>0.87397923</v>
      </c>
      <c r="AB25" s="381">
        <v>0.38426775000000002</v>
      </c>
      <c r="AC25" s="381">
        <v>0.19939138000000001</v>
      </c>
      <c r="AD25" s="381">
        <v>5.3360130300000002</v>
      </c>
      <c r="AE25" s="381">
        <v>0.18041569581</v>
      </c>
      <c r="AF25" s="381">
        <v>0.87134309071000005</v>
      </c>
      <c r="AG25" s="381">
        <v>0.58897944832999993</v>
      </c>
      <c r="AH25" s="381">
        <v>0.36294733287999997</v>
      </c>
      <c r="AI25" s="381">
        <v>0.95248139203000004</v>
      </c>
      <c r="AJ25" s="381">
        <v>0.74713166917999996</v>
      </c>
      <c r="AK25" s="381">
        <v>0.46592798862000001</v>
      </c>
      <c r="AL25" s="381">
        <v>0.99049197182000004</v>
      </c>
      <c r="AM25" s="381">
        <v>0.67153981738000001</v>
      </c>
      <c r="AN25" s="381">
        <v>0.38758157254000003</v>
      </c>
      <c r="AO25" s="381">
        <v>0.55729581878000001</v>
      </c>
      <c r="AP25" s="381">
        <v>0.58906369766000011</v>
      </c>
      <c r="AQ25" s="381">
        <v>7.3651994957400007</v>
      </c>
      <c r="AR25" s="381">
        <v>0.34146994842000006</v>
      </c>
      <c r="AS25" s="381">
        <v>0.55629911995000003</v>
      </c>
      <c r="AT25" s="381">
        <v>0.63654096412000005</v>
      </c>
      <c r="AU25" s="381">
        <v>0.21636065847000002</v>
      </c>
      <c r="AV25" s="381">
        <v>0.36204544451000004</v>
      </c>
      <c r="AW25" s="381">
        <v>0.52845231853999997</v>
      </c>
      <c r="AX25" s="381">
        <v>1.8352297146100001</v>
      </c>
      <c r="AY25" s="381">
        <v>0.47191355289000003</v>
      </c>
      <c r="AZ25" s="381">
        <v>0.79730933871999998</v>
      </c>
      <c r="BA25" s="381">
        <v>1.3136349030700001</v>
      </c>
      <c r="BB25" s="381">
        <v>1.09734944872</v>
      </c>
      <c r="BC25" s="381">
        <v>1.30981321322</v>
      </c>
      <c r="BD25" s="381">
        <v>9.4664186252399993</v>
      </c>
      <c r="BE25" s="381">
        <v>0.44749841268000001</v>
      </c>
      <c r="BF25" s="381">
        <v>0.60123730927000008</v>
      </c>
      <c r="BG25" s="381">
        <v>1.10391680921</v>
      </c>
      <c r="BH25" s="381">
        <v>0.74777263358000001</v>
      </c>
      <c r="BI25" s="381">
        <v>0.51058038024000008</v>
      </c>
      <c r="BJ25" s="381">
        <v>0.97952286961000001</v>
      </c>
      <c r="BK25" s="381">
        <v>0.54677720515000006</v>
      </c>
      <c r="BL25" s="381">
        <v>0.47905230969000001</v>
      </c>
      <c r="BM25" s="381">
        <v>0.27043945257000002</v>
      </c>
      <c r="BN25" s="381">
        <v>0.44019254000000002</v>
      </c>
      <c r="BO25" s="381">
        <v>0.47852471682000003</v>
      </c>
      <c r="BP25" s="381">
        <v>0.35581829911000001</v>
      </c>
      <c r="BQ25" s="381">
        <v>6.96133293793</v>
      </c>
      <c r="BR25" s="381">
        <v>0.46448661000000002</v>
      </c>
      <c r="BS25" s="381">
        <v>0.47120357611000002</v>
      </c>
      <c r="BT25" s="381">
        <v>0.39448400924000004</v>
      </c>
      <c r="BU25" s="381">
        <v>0.49946778050000001</v>
      </c>
      <c r="BV25" s="381">
        <v>0.28254829682000004</v>
      </c>
      <c r="BW25" s="381">
        <v>0.27002222871000003</v>
      </c>
      <c r="BX25" s="381">
        <v>0.22143418500000001</v>
      </c>
      <c r="BY25" s="381">
        <v>0.21189353999999999</v>
      </c>
      <c r="BZ25" s="381">
        <v>0.50474579604000003</v>
      </c>
      <c r="CA25" s="381">
        <v>0.34015569000000001</v>
      </c>
      <c r="CB25" s="381">
        <v>0.36536274215000003</v>
      </c>
      <c r="CC25" s="381">
        <v>0.66057899250000007</v>
      </c>
      <c r="CD25" s="381">
        <v>4.6863834470700017</v>
      </c>
      <c r="CE25" s="381">
        <v>1.1299599348300002</v>
      </c>
      <c r="CF25" s="381">
        <v>0.80521059926000005</v>
      </c>
      <c r="CG25" s="381">
        <v>1.1461850899999999</v>
      </c>
      <c r="CH25" s="381">
        <v>3.0813556240900004</v>
      </c>
      <c r="CI25" s="381">
        <v>0.48713871000000003</v>
      </c>
      <c r="CJ25" s="381">
        <v>0.26942828000000002</v>
      </c>
      <c r="CK25" s="381">
        <v>0.21318549000000001</v>
      </c>
      <c r="CL25" s="381">
        <v>0.96975248000000003</v>
      </c>
      <c r="CM25" s="381">
        <v>0.35036614999999999</v>
      </c>
      <c r="CN25" s="381">
        <v>0.14451656000000002</v>
      </c>
      <c r="CO25" s="381">
        <v>0.24929113808</v>
      </c>
      <c r="CP25" s="381">
        <v>0.74417384807999998</v>
      </c>
      <c r="CQ25" s="381">
        <v>0.25950265669</v>
      </c>
      <c r="CR25" s="381">
        <v>0.61207936827999998</v>
      </c>
      <c r="CS25" s="381">
        <v>0.30688891106999999</v>
      </c>
      <c r="CT25" s="381">
        <v>1.1784709360399999</v>
      </c>
      <c r="CU25" s="381">
        <v>5.9737528882100008</v>
      </c>
      <c r="CV25" s="381">
        <v>0.23842919115</v>
      </c>
      <c r="CW25" s="381">
        <v>0.53093228192000008</v>
      </c>
      <c r="CX25" s="381">
        <v>0.81149142126999996</v>
      </c>
      <c r="CY25" s="381">
        <v>1.58085289434</v>
      </c>
      <c r="CZ25" s="381">
        <v>0.72082977199999998</v>
      </c>
      <c r="DA25" s="381">
        <v>0.5601076785300001</v>
      </c>
      <c r="DB25" s="381">
        <v>0.48053223866000006</v>
      </c>
      <c r="DC25" s="381">
        <v>1.7614696891900001</v>
      </c>
      <c r="DD25" s="381">
        <v>0.17108649383000002</v>
      </c>
      <c r="DE25" s="381">
        <v>0.20860671435</v>
      </c>
      <c r="DF25" s="381">
        <v>0.17301096500000002</v>
      </c>
      <c r="DG25" s="381">
        <v>0.55270417317999998</v>
      </c>
      <c r="DH25" s="381">
        <v>0.47210135600000003</v>
      </c>
      <c r="DI25" s="381">
        <v>0.83395342200000011</v>
      </c>
      <c r="DJ25" s="381">
        <v>0.969988556</v>
      </c>
      <c r="DK25" s="381">
        <v>2.2760433340000001</v>
      </c>
      <c r="DL25" s="381">
        <v>6.1710700907099998</v>
      </c>
      <c r="DM25" s="381">
        <v>0.46856478000000001</v>
      </c>
      <c r="DN25" s="381">
        <v>0.71596466000000003</v>
      </c>
      <c r="DO25" s="381">
        <v>0.61964585399999994</v>
      </c>
      <c r="DP25" s="381">
        <v>1.8041752939999998</v>
      </c>
      <c r="DQ25" s="381">
        <v>0.76147218000000005</v>
      </c>
      <c r="DR25" s="381">
        <v>0.54173259600000001</v>
      </c>
      <c r="DS25" s="381">
        <v>0.47127309000000001</v>
      </c>
      <c r="DT25" s="381">
        <v>1.7744778660000002</v>
      </c>
      <c r="DU25" s="381">
        <v>0.25748615600000002</v>
      </c>
      <c r="DV25" s="381">
        <v>0.27916848999999999</v>
      </c>
      <c r="DW25" s="381">
        <v>0.59484422948000004</v>
      </c>
      <c r="DX25" s="381">
        <v>1.1314988754800002</v>
      </c>
      <c r="DY25" s="381">
        <v>0.36507446794999998</v>
      </c>
      <c r="DZ25" s="381">
        <v>0.22646090305000002</v>
      </c>
      <c r="EA25" s="381">
        <v>0.33650262625000005</v>
      </c>
      <c r="EB25" s="381">
        <v>0.92803799725000002</v>
      </c>
      <c r="EC25" s="381">
        <v>5.6381900327299999</v>
      </c>
      <c r="ED25" s="381">
        <v>0.30944700893999999</v>
      </c>
      <c r="EE25" s="381">
        <v>0.66811463806000004</v>
      </c>
      <c r="EF25" s="381">
        <v>0.51352900000000001</v>
      </c>
      <c r="EG25" s="381">
        <v>1.491090647</v>
      </c>
      <c r="EH25" s="381">
        <v>0.76</v>
      </c>
      <c r="EI25" s="381">
        <v>0.56856895796999996</v>
      </c>
      <c r="EJ25" s="381">
        <v>1.1399999999999999</v>
      </c>
      <c r="EK25" s="381">
        <f>SUM(EJ25,EI25,EH25)</f>
        <v>2.4685689579699996</v>
      </c>
      <c r="EL25" s="381">
        <v>0.28999999999999998</v>
      </c>
      <c r="EM25" s="381">
        <v>0.61</v>
      </c>
      <c r="EN25" s="381">
        <v>0.35</v>
      </c>
      <c r="EO25" s="381">
        <v>1.25</v>
      </c>
      <c r="EP25" s="381">
        <v>0.54</v>
      </c>
      <c r="EQ25" s="381">
        <v>0.7</v>
      </c>
      <c r="ER25" s="381">
        <v>0.91</v>
      </c>
      <c r="ES25" s="381"/>
      <c r="ET25" s="381">
        <v>7.35965960497</v>
      </c>
      <c r="EU25" s="381">
        <v>2.2799999999999998</v>
      </c>
      <c r="EV25" s="381">
        <v>0.69</v>
      </c>
      <c r="EW25" s="381">
        <v>0.6</v>
      </c>
      <c r="EX25" s="381">
        <f>SUM(EW25,EV25,EU25)</f>
        <v>3.57</v>
      </c>
      <c r="EY25" s="381">
        <v>0.6</v>
      </c>
      <c r="EZ25" s="381">
        <v>0.87</v>
      </c>
      <c r="FA25" s="381">
        <v>0.91</v>
      </c>
      <c r="FB25" s="381">
        <v>2.38</v>
      </c>
      <c r="FC25" s="381">
        <v>1.03</v>
      </c>
      <c r="FD25" s="381">
        <v>0.54</v>
      </c>
      <c r="FE25" s="381">
        <v>0.54</v>
      </c>
      <c r="FF25" s="381">
        <v>2.1100000000000003</v>
      </c>
      <c r="FG25" s="381">
        <v>0.44</v>
      </c>
      <c r="FH25" s="381">
        <v>1.2</v>
      </c>
      <c r="FI25" s="381">
        <v>0.81</v>
      </c>
      <c r="FJ25" s="381">
        <v>2.4500000000000002</v>
      </c>
      <c r="FK25" s="381">
        <v>10.51</v>
      </c>
      <c r="FL25" s="381">
        <v>1.08</v>
      </c>
      <c r="FM25" s="381">
        <v>0.47</v>
      </c>
      <c r="FN25" s="381">
        <v>0.69</v>
      </c>
      <c r="FO25" s="381">
        <f>FL25+FM25+FN25</f>
        <v>2.2400000000000002</v>
      </c>
      <c r="FP25" s="381">
        <v>0.4</v>
      </c>
      <c r="FQ25" s="381">
        <v>0.33</v>
      </c>
      <c r="FR25" s="381">
        <v>0.51</v>
      </c>
      <c r="FS25" s="381">
        <f>SUM(FP25:FR25)</f>
        <v>1.24</v>
      </c>
      <c r="FT25" s="381">
        <v>0.56999999999999995</v>
      </c>
      <c r="FU25" s="381">
        <v>0.37</v>
      </c>
      <c r="FV25" s="381">
        <v>0.28999999999999998</v>
      </c>
      <c r="FW25" s="381">
        <f>FT25+FU25+FV25</f>
        <v>1.23</v>
      </c>
      <c r="FX25" s="381">
        <v>0.68</v>
      </c>
      <c r="FY25" s="381">
        <v>0.87</v>
      </c>
      <c r="FZ25" s="381">
        <v>2.04</v>
      </c>
      <c r="GA25" s="381">
        <f>FZ25+FY25+FX25</f>
        <v>3.5900000000000003</v>
      </c>
      <c r="GB25" s="381">
        <f>FO25+FS25+FW25+GA25</f>
        <v>8.3000000000000007</v>
      </c>
      <c r="GC25" s="381">
        <v>2.0499999999999998</v>
      </c>
      <c r="GD25" s="381">
        <v>4.43</v>
      </c>
      <c r="GE25" s="381">
        <v>1.29</v>
      </c>
      <c r="GF25" s="381">
        <f>GC25+GD25+GE25</f>
        <v>7.77</v>
      </c>
      <c r="GG25" s="381">
        <v>1.4</v>
      </c>
      <c r="GH25" s="381">
        <v>0.89</v>
      </c>
      <c r="GI25" s="381">
        <v>0.9</v>
      </c>
      <c r="GJ25" s="381">
        <f>SUM(GG25:GI25)</f>
        <v>3.19</v>
      </c>
      <c r="GK25" s="381">
        <v>1.18</v>
      </c>
      <c r="GL25" s="381">
        <v>1.1100000000000001</v>
      </c>
      <c r="GM25" s="381">
        <v>0.75</v>
      </c>
      <c r="GN25" s="381">
        <f>GK25+GL25+GM25</f>
        <v>3.04</v>
      </c>
      <c r="GO25" s="381">
        <v>1.17</v>
      </c>
      <c r="GP25" s="381">
        <v>1.1100000000000001</v>
      </c>
      <c r="GQ25" s="381">
        <v>0.9</v>
      </c>
      <c r="GR25" s="381">
        <v>3.18</v>
      </c>
      <c r="GS25" s="110">
        <v>17.18</v>
      </c>
      <c r="GT25" s="381">
        <v>0.98</v>
      </c>
      <c r="GU25" s="381">
        <v>1.08</v>
      </c>
      <c r="GV25" s="381">
        <v>1.35</v>
      </c>
      <c r="GW25" s="381">
        <v>3.41</v>
      </c>
      <c r="GX25" s="381">
        <v>0.49</v>
      </c>
      <c r="GY25" s="381">
        <v>1.04</v>
      </c>
      <c r="GZ25" s="381">
        <v>0.76</v>
      </c>
      <c r="HA25" s="381">
        <v>2.29</v>
      </c>
      <c r="HB25" s="381">
        <v>0.62</v>
      </c>
      <c r="HC25" s="381">
        <v>1.1499999999999999</v>
      </c>
      <c r="HD25" s="381">
        <v>0.6</v>
      </c>
      <c r="HE25" s="381">
        <v>2.37</v>
      </c>
      <c r="HF25" s="381">
        <v>0.61</v>
      </c>
      <c r="HG25" s="381">
        <v>0.55000000000000004</v>
      </c>
      <c r="HH25" s="381">
        <v>1.1100000000000001</v>
      </c>
      <c r="HI25" s="381">
        <v>2.27</v>
      </c>
      <c r="HJ25" s="381">
        <f>SUM(HI25,HE25,HA25,GW25)</f>
        <v>10.34</v>
      </c>
      <c r="HK25" s="381">
        <v>0.4</v>
      </c>
      <c r="HL25" s="381">
        <v>1.05</v>
      </c>
      <c r="HM25" s="381">
        <v>0.45</v>
      </c>
      <c r="HN25" s="381">
        <v>1.9</v>
      </c>
      <c r="HO25" s="381">
        <v>0.57999999999999996</v>
      </c>
      <c r="HP25" s="381">
        <v>0.31</v>
      </c>
      <c r="HQ25" s="381">
        <v>0.32</v>
      </c>
      <c r="HR25" s="381">
        <f>HQ25+HP25+HO25</f>
        <v>1.21</v>
      </c>
      <c r="HS25" s="381">
        <v>0.4</v>
      </c>
      <c r="HT25" s="381">
        <v>0.2</v>
      </c>
      <c r="HU25" s="381">
        <v>0.31</v>
      </c>
      <c r="HV25" s="381">
        <f>HS25+HT25+HU25</f>
        <v>0.91000000000000014</v>
      </c>
      <c r="HW25" s="381">
        <v>0.36</v>
      </c>
      <c r="HX25" s="381">
        <v>0.23</v>
      </c>
      <c r="HY25" s="381">
        <v>0.14000000000000001</v>
      </c>
      <c r="HZ25" s="381">
        <f>SUM(HW25:HY25)</f>
        <v>0.73</v>
      </c>
      <c r="IA25" s="381">
        <v>4.75</v>
      </c>
      <c r="IB25" s="381">
        <v>0.48</v>
      </c>
      <c r="IC25" s="381">
        <v>0.62</v>
      </c>
      <c r="ID25" s="381">
        <v>1.42</v>
      </c>
      <c r="IE25" s="381">
        <v>2.52</v>
      </c>
      <c r="IF25" s="381">
        <v>0.17</v>
      </c>
      <c r="IG25" s="381">
        <v>0.14000000000000001</v>
      </c>
      <c r="IH25" s="381">
        <v>0.26</v>
      </c>
      <c r="II25" s="381">
        <v>0.57000000000000006</v>
      </c>
      <c r="IJ25" s="381">
        <v>1.4</v>
      </c>
      <c r="IK25" s="381">
        <v>0.37</v>
      </c>
      <c r="IL25" s="381">
        <v>0.15</v>
      </c>
      <c r="IM25" s="381">
        <v>1.92</v>
      </c>
      <c r="IN25" s="381">
        <v>0.25</v>
      </c>
      <c r="IO25" s="381">
        <v>0.31</v>
      </c>
      <c r="IP25" s="381">
        <v>0.3</v>
      </c>
      <c r="IQ25" s="381">
        <v>0.86</v>
      </c>
      <c r="IR25" s="381">
        <v>5.8699999999999992</v>
      </c>
      <c r="IS25" s="381">
        <v>0.66</v>
      </c>
      <c r="IT25" s="381">
        <v>1.0900000000000001</v>
      </c>
      <c r="IU25" s="381">
        <v>0.8</v>
      </c>
      <c r="IV25" s="381">
        <v>2.5500000000000003</v>
      </c>
      <c r="IW25" s="381">
        <v>0.69</v>
      </c>
      <c r="IX25" s="381">
        <v>0.65</v>
      </c>
      <c r="IY25" s="381">
        <v>0.27</v>
      </c>
      <c r="IZ25" s="381">
        <v>1.6099999999999999</v>
      </c>
      <c r="JA25" s="381">
        <v>0.26</v>
      </c>
      <c r="JB25" s="381">
        <v>0.34</v>
      </c>
      <c r="JC25" s="381">
        <v>0.42</v>
      </c>
      <c r="JD25" s="381">
        <v>1.02</v>
      </c>
      <c r="JE25" s="381">
        <v>0.42</v>
      </c>
      <c r="JF25" s="381">
        <v>0.11</v>
      </c>
      <c r="JG25" s="381">
        <v>0.52</v>
      </c>
      <c r="JH25" s="381">
        <v>1.05</v>
      </c>
      <c r="JI25" s="381">
        <v>6.23</v>
      </c>
      <c r="JJ25" s="381">
        <v>0.61</v>
      </c>
      <c r="JK25" s="381">
        <v>1.91</v>
      </c>
      <c r="JL25" s="381">
        <v>0.63</v>
      </c>
      <c r="JM25" s="381">
        <v>3.15</v>
      </c>
      <c r="JN25" s="381">
        <v>0.56000000000000005</v>
      </c>
      <c r="JO25" s="381">
        <v>0.34</v>
      </c>
      <c r="JP25" s="381">
        <v>0.42</v>
      </c>
      <c r="JQ25" s="381">
        <f>SUM(JN25:JP25)</f>
        <v>1.32</v>
      </c>
      <c r="JR25" s="381">
        <v>2.99</v>
      </c>
      <c r="JS25" s="381">
        <v>2.4700000000000002</v>
      </c>
      <c r="JT25" s="381">
        <v>2.79</v>
      </c>
      <c r="JU25" s="597">
        <v>8.25</v>
      </c>
      <c r="JV25" s="597">
        <v>3.01</v>
      </c>
      <c r="JW25" s="597">
        <v>1.23</v>
      </c>
      <c r="JX25" s="597">
        <v>2.27</v>
      </c>
      <c r="JY25" s="597">
        <v>6.51</v>
      </c>
      <c r="JZ25" s="597">
        <v>19.229999999999997</v>
      </c>
      <c r="KA25" s="104">
        <v>3.84</v>
      </c>
      <c r="KB25" s="104">
        <v>1.98</v>
      </c>
      <c r="KC25" s="110">
        <v>0.64</v>
      </c>
      <c r="KD25" s="455"/>
      <c r="KE25"/>
    </row>
    <row r="26" spans="1:291" s="4" customFormat="1" ht="12.75" customHeight="1" x14ac:dyDescent="0.25">
      <c r="A26" s="374" t="s">
        <v>86</v>
      </c>
      <c r="B26" s="374" t="s">
        <v>131</v>
      </c>
      <c r="C26" s="375" t="s">
        <v>92</v>
      </c>
      <c r="D26" s="376">
        <v>0</v>
      </c>
      <c r="E26" s="376">
        <v>1.2299157962100344E-3</v>
      </c>
      <c r="F26" s="376">
        <v>4.8595839999999994E-2</v>
      </c>
      <c r="G26" s="376">
        <v>6.6693530000000001E-2</v>
      </c>
      <c r="H26" s="376">
        <v>5.7994989999999996E-2</v>
      </c>
      <c r="I26" s="376">
        <v>0.17080557000000002</v>
      </c>
      <c r="J26" s="376">
        <v>0.39594066</v>
      </c>
      <c r="K26" s="376">
        <v>0.12985552</v>
      </c>
      <c r="L26" s="376">
        <v>0.20357685</v>
      </c>
      <c r="M26" s="376">
        <v>0.10913323</v>
      </c>
      <c r="N26" s="376">
        <v>0.14575725</v>
      </c>
      <c r="O26" s="376">
        <v>0.12971089999999999</v>
      </c>
      <c r="P26" s="376">
        <v>9.9758960000000008E-2</v>
      </c>
      <c r="Q26" s="376">
        <v>1.55905321579621</v>
      </c>
      <c r="R26" s="376">
        <v>9.341308999999999E-2</v>
      </c>
      <c r="S26" s="376">
        <v>7.2356630000000005E-2</v>
      </c>
      <c r="T26" s="376">
        <v>8.0497529999999998E-2</v>
      </c>
      <c r="U26" s="376">
        <v>2.3501060000000001E-2</v>
      </c>
      <c r="V26" s="376">
        <v>1.5652869999999999E-2</v>
      </c>
      <c r="W26" s="376">
        <v>3.9410349999999997E-2</v>
      </c>
      <c r="X26" s="376">
        <v>0.27106786999999999</v>
      </c>
      <c r="Y26" s="376">
        <v>5.0678040000000001E-2</v>
      </c>
      <c r="Z26" s="376">
        <v>4.4822879999999996E-2</v>
      </c>
      <c r="AA26" s="376">
        <v>8.2291699999999995E-2</v>
      </c>
      <c r="AB26" s="376">
        <v>4.8463699999999998E-2</v>
      </c>
      <c r="AC26" s="376">
        <v>1.8989200000000001E-2</v>
      </c>
      <c r="AD26" s="376">
        <v>0.84114491999999996</v>
      </c>
      <c r="AE26" s="376">
        <v>1.904424788E-2</v>
      </c>
      <c r="AF26" s="376">
        <v>3.957865646E-2</v>
      </c>
      <c r="AG26" s="376">
        <v>4.858504609E-2</v>
      </c>
      <c r="AH26" s="376">
        <v>1.791926525E-2</v>
      </c>
      <c r="AI26" s="376">
        <v>3.2638715620000001E-2</v>
      </c>
      <c r="AJ26" s="376">
        <v>4.6630665780000004E-2</v>
      </c>
      <c r="AK26" s="376">
        <v>2.2170892550000001E-2</v>
      </c>
      <c r="AL26" s="376">
        <v>3.629202619E-2</v>
      </c>
      <c r="AM26" s="376">
        <v>3.3134455070000006E-2</v>
      </c>
      <c r="AN26" s="376">
        <v>2.4185432440000001E-2</v>
      </c>
      <c r="AO26" s="376">
        <v>2.3687475449999999E-2</v>
      </c>
      <c r="AP26" s="376">
        <v>3.3121293540000006E-2</v>
      </c>
      <c r="AQ26" s="376">
        <v>0.37698817231999998</v>
      </c>
      <c r="AR26" s="376">
        <v>3.8260893800000001E-2</v>
      </c>
      <c r="AS26" s="376">
        <v>4.50841378E-2</v>
      </c>
      <c r="AT26" s="376">
        <v>4.9418948140000002E-2</v>
      </c>
      <c r="AU26" s="376">
        <v>1.7191109600000001E-2</v>
      </c>
      <c r="AV26" s="376">
        <v>3.1296294950000005E-2</v>
      </c>
      <c r="AW26" s="376">
        <v>5.4480462680000001E-2</v>
      </c>
      <c r="AX26" s="376">
        <v>8.0322439580000016E-2</v>
      </c>
      <c r="AY26" s="376">
        <v>3.1254906360000001E-2</v>
      </c>
      <c r="AZ26" s="376">
        <v>0.12718832097000002</v>
      </c>
      <c r="BA26" s="376">
        <v>0.23157978913000002</v>
      </c>
      <c r="BB26" s="376">
        <v>0.20916404147000001</v>
      </c>
      <c r="BC26" s="376">
        <v>0.22788268667</v>
      </c>
      <c r="BD26" s="376">
        <v>1.1431240311500002</v>
      </c>
      <c r="BE26" s="376">
        <v>3.1657183820000004E-2</v>
      </c>
      <c r="BF26" s="376">
        <v>7.1829980269999996E-2</v>
      </c>
      <c r="BG26" s="376">
        <v>0.11233766356000001</v>
      </c>
      <c r="BH26" s="376">
        <v>0.10778871753000001</v>
      </c>
      <c r="BI26" s="376">
        <v>6.1083667490000007E-2</v>
      </c>
      <c r="BJ26" s="376">
        <v>0.18764975208000001</v>
      </c>
      <c r="BK26" s="376">
        <v>2.8034816359999999E-2</v>
      </c>
      <c r="BL26" s="376">
        <v>6.3710067299999992E-2</v>
      </c>
      <c r="BM26" s="376">
        <v>2.9887461000000003E-4</v>
      </c>
      <c r="BN26" s="376">
        <v>2.5161010000000001E-2</v>
      </c>
      <c r="BO26" s="376">
        <v>7.0853235360000003E-2</v>
      </c>
      <c r="BP26" s="376">
        <v>4.8577771050000003E-2</v>
      </c>
      <c r="BQ26" s="376">
        <v>0.8089827394300001</v>
      </c>
      <c r="BR26" s="376">
        <v>2.942819E-2</v>
      </c>
      <c r="BS26" s="376">
        <v>3.4589410819999999E-2</v>
      </c>
      <c r="BT26" s="376">
        <v>1.735746983E-2</v>
      </c>
      <c r="BU26" s="376">
        <v>1.5323416720000002E-2</v>
      </c>
      <c r="BV26" s="376">
        <v>3.0109546840000001E-2</v>
      </c>
      <c r="BW26" s="376">
        <v>9.5830999999999998E-4</v>
      </c>
      <c r="BX26" s="376">
        <v>1.2E-2</v>
      </c>
      <c r="BY26" s="376">
        <v>2.1074280000000001E-2</v>
      </c>
      <c r="BZ26" s="376">
        <v>4.8925589999999998E-2</v>
      </c>
      <c r="CA26" s="376">
        <v>7.5870199999999999E-3</v>
      </c>
      <c r="CB26" s="376">
        <v>3.9460679999999998E-2</v>
      </c>
      <c r="CC26" s="376">
        <v>5.8259310000000002E-2</v>
      </c>
      <c r="CD26" s="376">
        <v>0.31507322421</v>
      </c>
      <c r="CE26" s="376">
        <v>0.12818386815000002</v>
      </c>
      <c r="CF26" s="376">
        <v>0.20797107000000001</v>
      </c>
      <c r="CG26" s="376">
        <v>0.20707875000000001</v>
      </c>
      <c r="CH26" s="376">
        <v>0.54323368815000006</v>
      </c>
      <c r="CI26" s="376">
        <v>2.7684500000000001E-2</v>
      </c>
      <c r="CJ26" s="376">
        <v>1.3484200000000001E-3</v>
      </c>
      <c r="CK26" s="376">
        <v>8.6593E-3</v>
      </c>
      <c r="CL26" s="376">
        <v>3.7692219999999999E-2</v>
      </c>
      <c r="CM26" s="376">
        <v>6.2904500000000004E-3</v>
      </c>
      <c r="CN26" s="376">
        <v>8.0836199999999997E-3</v>
      </c>
      <c r="CO26" s="376">
        <v>1.1111960000000001E-2</v>
      </c>
      <c r="CP26" s="376">
        <v>2.548603E-2</v>
      </c>
      <c r="CQ26" s="376">
        <v>8.1979999999999998E-5</v>
      </c>
      <c r="CR26" s="376">
        <v>1.1272540000000001E-2</v>
      </c>
      <c r="CS26" s="376">
        <v>1.875564717E-2</v>
      </c>
      <c r="CT26" s="376">
        <v>3.011016717E-2</v>
      </c>
      <c r="CU26" s="376">
        <v>0.63652210532000009</v>
      </c>
      <c r="CV26" s="376">
        <v>2.029473E-2</v>
      </c>
      <c r="CW26" s="376">
        <v>8.9495000000000004E-4</v>
      </c>
      <c r="CX26" s="376">
        <v>9.0403579999999997E-2</v>
      </c>
      <c r="CY26" s="376">
        <v>0.11159326</v>
      </c>
      <c r="CZ26" s="376">
        <v>2.178998E-2</v>
      </c>
      <c r="DA26" s="376">
        <v>6.9728129999999999E-2</v>
      </c>
      <c r="DB26" s="376">
        <v>7.0034100000000002E-2</v>
      </c>
      <c r="DC26" s="376">
        <v>0.16155221</v>
      </c>
      <c r="DD26" s="376">
        <v>4.2799999999999997E-6</v>
      </c>
      <c r="DE26" s="376">
        <v>4.6864999999999997E-3</v>
      </c>
      <c r="DF26" s="376">
        <v>7.0963999999999999E-4</v>
      </c>
      <c r="DG26" s="376">
        <v>5.4004199999999995E-3</v>
      </c>
      <c r="DH26" s="376">
        <v>4.4881330000000004E-2</v>
      </c>
      <c r="DI26" s="376">
        <v>0.12592478000000001</v>
      </c>
      <c r="DJ26" s="376">
        <v>0.14007407999999999</v>
      </c>
      <c r="DK26" s="376">
        <v>0.31088019</v>
      </c>
      <c r="DL26" s="376">
        <v>0.58942607999999996</v>
      </c>
      <c r="DM26" s="376">
        <v>6.8099930000000003E-2</v>
      </c>
      <c r="DN26" s="376">
        <v>7.3280930000000008E-2</v>
      </c>
      <c r="DO26" s="376">
        <v>8.6815119999999996E-2</v>
      </c>
      <c r="DP26" s="376">
        <v>0.22819597999999999</v>
      </c>
      <c r="DQ26" s="376">
        <v>9.2885549999999997E-2</v>
      </c>
      <c r="DR26" s="376">
        <v>9.8789570000000007E-2</v>
      </c>
      <c r="DS26" s="376">
        <v>8.7607569999999996E-2</v>
      </c>
      <c r="DT26" s="376">
        <v>0.27928269</v>
      </c>
      <c r="DU26" s="376">
        <v>3.4406680000000002E-2</v>
      </c>
      <c r="DV26" s="376">
        <v>4.7172449999999998E-2</v>
      </c>
      <c r="DW26" s="376">
        <v>6.8323729999999999E-2</v>
      </c>
      <c r="DX26" s="376">
        <v>0.14990286</v>
      </c>
      <c r="DY26" s="376">
        <v>3.0998500000000002E-2</v>
      </c>
      <c r="DZ26" s="376">
        <v>2.309367E-2</v>
      </c>
      <c r="EA26" s="376">
        <v>5.0097219999999998E-2</v>
      </c>
      <c r="EB26" s="376">
        <v>0.10418938999999999</v>
      </c>
      <c r="EC26" s="376">
        <v>0.76157092000000004</v>
      </c>
      <c r="ED26" s="376">
        <v>4.6366579999999998E-2</v>
      </c>
      <c r="EE26" s="376">
        <v>9.4338959999999999E-2</v>
      </c>
      <c r="EF26" s="376">
        <v>4.9882999999999997E-2</v>
      </c>
      <c r="EG26" s="376">
        <v>0.19058853999999997</v>
      </c>
      <c r="EH26" s="376">
        <v>0.12</v>
      </c>
      <c r="EI26" s="376">
        <v>5.3833860000000004E-2</v>
      </c>
      <c r="EJ26" s="376">
        <v>0.15</v>
      </c>
      <c r="EK26" s="376">
        <f>SUM(EJ26,EI26,EH26)</f>
        <v>0.32383386000000003</v>
      </c>
      <c r="EL26" s="376">
        <v>0.02</v>
      </c>
      <c r="EM26" s="376">
        <v>0.04</v>
      </c>
      <c r="EN26" s="376">
        <v>0.03</v>
      </c>
      <c r="EO26" s="376">
        <v>0.09</v>
      </c>
      <c r="EP26" s="376">
        <v>0.06</v>
      </c>
      <c r="EQ26" s="376">
        <v>0.16</v>
      </c>
      <c r="ER26" s="376">
        <v>0.16</v>
      </c>
      <c r="ES26" s="376"/>
      <c r="ET26" s="376">
        <v>0.98442239999999992</v>
      </c>
      <c r="EU26" s="376">
        <v>0.52</v>
      </c>
      <c r="EV26" s="376">
        <v>0.16</v>
      </c>
      <c r="EW26" s="376">
        <v>0.06</v>
      </c>
      <c r="EX26" s="376">
        <f>SUM(EW26,EV26,EU26)</f>
        <v>0.74</v>
      </c>
      <c r="EY26" s="376">
        <v>7.0000000000000007E-2</v>
      </c>
      <c r="EZ26" s="376">
        <v>0.12</v>
      </c>
      <c r="FA26" s="376">
        <v>0.12</v>
      </c>
      <c r="FB26" s="376">
        <v>0.31</v>
      </c>
      <c r="FC26" s="376">
        <v>0.21</v>
      </c>
      <c r="FD26" s="376">
        <v>0.06</v>
      </c>
      <c r="FE26" s="376">
        <v>0.05</v>
      </c>
      <c r="FF26" s="376">
        <v>0.32</v>
      </c>
      <c r="FG26" s="376">
        <v>7.0000000000000007E-2</v>
      </c>
      <c r="FH26" s="376">
        <v>0.25</v>
      </c>
      <c r="FI26" s="376">
        <v>0.15</v>
      </c>
      <c r="FJ26" s="376">
        <v>0.47</v>
      </c>
      <c r="FK26" s="376">
        <v>1.84</v>
      </c>
      <c r="FL26" s="376">
        <v>0.21</v>
      </c>
      <c r="FM26" s="376">
        <v>0.05</v>
      </c>
      <c r="FN26" s="376">
        <v>0.09</v>
      </c>
      <c r="FO26" s="376">
        <f t="shared" ref="FO26:FO35" si="17">FL26+FM26+FN26</f>
        <v>0.35</v>
      </c>
      <c r="FP26" s="376">
        <v>0.02</v>
      </c>
      <c r="FQ26" s="376">
        <v>0.05</v>
      </c>
      <c r="FR26" s="376">
        <v>0.04</v>
      </c>
      <c r="FS26" s="376">
        <f t="shared" ref="FS26:FS35" si="18">SUM(FP26:FR26)</f>
        <v>0.11000000000000001</v>
      </c>
      <c r="FT26" s="376">
        <v>0.09</v>
      </c>
      <c r="FU26" s="376">
        <v>0.05</v>
      </c>
      <c r="FV26" s="376">
        <v>0.04</v>
      </c>
      <c r="FW26" s="376">
        <f t="shared" ref="FW26:FW35" si="19">FT26+FU26+FV26</f>
        <v>0.18000000000000002</v>
      </c>
      <c r="FX26" s="376">
        <v>0.21</v>
      </c>
      <c r="FY26" s="376">
        <v>7.0000000000000007E-2</v>
      </c>
      <c r="FZ26" s="376">
        <v>0.37</v>
      </c>
      <c r="GA26" s="376">
        <f t="shared" ref="GA26:GA35" si="20">FZ26+FY26+FX26</f>
        <v>0.65</v>
      </c>
      <c r="GB26" s="376">
        <f t="shared" ref="GB26:GB35" si="21">FO26+FS26+FW26+GA26</f>
        <v>1.29</v>
      </c>
      <c r="GC26" s="376">
        <v>0.04</v>
      </c>
      <c r="GD26" s="376">
        <v>0.36</v>
      </c>
      <c r="GE26" s="376">
        <v>0.06</v>
      </c>
      <c r="GF26" s="376">
        <f t="shared" ref="GF26:GF35" si="22">GC26+GD26+GE26</f>
        <v>0.45999999999999996</v>
      </c>
      <c r="GG26" s="376">
        <v>0.09</v>
      </c>
      <c r="GH26" s="376">
        <v>0.12</v>
      </c>
      <c r="GI26" s="376">
        <v>0.11</v>
      </c>
      <c r="GJ26" s="376">
        <f t="shared" ref="GJ26:GJ35" si="23">SUM(GG26:GI26)</f>
        <v>0.32</v>
      </c>
      <c r="GK26" s="376">
        <v>0.26</v>
      </c>
      <c r="GL26" s="376">
        <v>0.18</v>
      </c>
      <c r="GM26" s="376">
        <v>0.11</v>
      </c>
      <c r="GN26" s="376">
        <f t="shared" ref="GN26:GN35" si="24">GK26+GL26+GM26</f>
        <v>0.55000000000000004</v>
      </c>
      <c r="GO26" s="376">
        <v>0.24</v>
      </c>
      <c r="GP26" s="376">
        <v>0.23</v>
      </c>
      <c r="GQ26" s="376">
        <v>0.13</v>
      </c>
      <c r="GR26" s="376">
        <v>0.6</v>
      </c>
      <c r="GS26" s="509">
        <v>1.93</v>
      </c>
      <c r="GT26" s="376">
        <v>0.12</v>
      </c>
      <c r="GU26" s="376">
        <v>0.1</v>
      </c>
      <c r="GV26" s="376">
        <v>0.14000000000000001</v>
      </c>
      <c r="GW26" s="376">
        <v>0.36</v>
      </c>
      <c r="GX26" s="376">
        <v>0.08</v>
      </c>
      <c r="GY26" s="376">
        <v>0.04</v>
      </c>
      <c r="GZ26" s="376">
        <v>0.1</v>
      </c>
      <c r="HA26" s="376">
        <v>0.22</v>
      </c>
      <c r="HB26" s="376">
        <v>0.05</v>
      </c>
      <c r="HC26" s="376">
        <v>0.22</v>
      </c>
      <c r="HD26" s="376">
        <v>0.05</v>
      </c>
      <c r="HE26" s="376">
        <v>0.32</v>
      </c>
      <c r="HF26" s="376">
        <v>0.05</v>
      </c>
      <c r="HG26" s="376">
        <v>0.1</v>
      </c>
      <c r="HH26" s="376">
        <v>0.22</v>
      </c>
      <c r="HI26" s="376">
        <v>0.37</v>
      </c>
      <c r="HJ26" s="376">
        <f>SUM(HI26,HE26,HA26,GW26)</f>
        <v>1.27</v>
      </c>
      <c r="HK26" s="376">
        <v>0.01</v>
      </c>
      <c r="HL26" s="376">
        <v>0.13</v>
      </c>
      <c r="HM26" s="376">
        <v>0.01</v>
      </c>
      <c r="HN26" s="376">
        <v>0.15000000000000002</v>
      </c>
      <c r="HO26" s="376">
        <v>0.16</v>
      </c>
      <c r="HP26" s="376">
        <v>0.04</v>
      </c>
      <c r="HQ26" s="376">
        <v>0.04</v>
      </c>
      <c r="HR26" s="376">
        <f t="shared" ref="HR26:HR35" si="25">HQ26+HP26+HO26</f>
        <v>0.24</v>
      </c>
      <c r="HS26" s="376">
        <v>0.02</v>
      </c>
      <c r="HT26" s="376">
        <v>0.02</v>
      </c>
      <c r="HU26" s="376">
        <v>0.02</v>
      </c>
      <c r="HV26" s="376">
        <f t="shared" ref="HV26:HV35" si="26">HS26+HT26+HU26</f>
        <v>0.06</v>
      </c>
      <c r="HW26" s="376">
        <v>0.02</v>
      </c>
      <c r="HX26" s="376">
        <v>0.03</v>
      </c>
      <c r="HY26" s="376">
        <v>0.02</v>
      </c>
      <c r="HZ26" s="376">
        <f>SUM(HW26:HY26)</f>
        <v>7.0000000000000007E-2</v>
      </c>
      <c r="IA26" s="376">
        <v>0.52</v>
      </c>
      <c r="IB26" s="376">
        <v>0</v>
      </c>
      <c r="IC26" s="376">
        <v>0.04</v>
      </c>
      <c r="ID26" s="376">
        <v>0.35</v>
      </c>
      <c r="IE26" s="376">
        <v>0.38999999999999996</v>
      </c>
      <c r="IF26" s="376">
        <v>0.02</v>
      </c>
      <c r="IG26" s="376">
        <v>0.01</v>
      </c>
      <c r="IH26" s="376">
        <v>0.03</v>
      </c>
      <c r="II26" s="376">
        <v>0.06</v>
      </c>
      <c r="IJ26" s="376">
        <v>0.02</v>
      </c>
      <c r="IK26" s="376">
        <v>0.05</v>
      </c>
      <c r="IL26" s="376">
        <v>0.01</v>
      </c>
      <c r="IM26" s="376">
        <v>0.08</v>
      </c>
      <c r="IN26" s="376">
        <v>1.2300000000000001E-4</v>
      </c>
      <c r="IO26" s="376">
        <v>0.05</v>
      </c>
      <c r="IP26" s="376">
        <v>0.06</v>
      </c>
      <c r="IQ26" s="376">
        <v>0.110123</v>
      </c>
      <c r="IR26" s="376">
        <v>0.640123</v>
      </c>
      <c r="IS26" s="376">
        <v>0.03</v>
      </c>
      <c r="IT26" s="376">
        <v>0.14000000000000001</v>
      </c>
      <c r="IU26" s="376">
        <v>0.1</v>
      </c>
      <c r="IV26" s="376">
        <v>0.27</v>
      </c>
      <c r="IW26" s="376">
        <v>0.08</v>
      </c>
      <c r="IX26" s="376">
        <v>7.0000000000000007E-2</v>
      </c>
      <c r="IY26" s="376">
        <v>0.02</v>
      </c>
      <c r="IZ26" s="376">
        <v>0.17</v>
      </c>
      <c r="JA26" s="376">
        <v>0.01</v>
      </c>
      <c r="JB26" s="376">
        <v>0.04</v>
      </c>
      <c r="JC26" s="376">
        <v>0.04</v>
      </c>
      <c r="JD26" s="376">
        <v>0.09</v>
      </c>
      <c r="JE26" s="376">
        <v>0.02</v>
      </c>
      <c r="JF26" s="376">
        <v>0</v>
      </c>
      <c r="JG26" s="376">
        <v>0.1</v>
      </c>
      <c r="JH26" s="376">
        <v>0.12000000000000001</v>
      </c>
      <c r="JI26" s="376">
        <v>0.65</v>
      </c>
      <c r="JJ26" s="376">
        <v>0.02</v>
      </c>
      <c r="JK26" s="376">
        <v>0.04</v>
      </c>
      <c r="JL26" s="376">
        <v>0.01</v>
      </c>
      <c r="JM26" s="376">
        <v>7.0000000000000007E-2</v>
      </c>
      <c r="JN26" s="376">
        <v>0.1</v>
      </c>
      <c r="JO26" s="376">
        <v>0.04</v>
      </c>
      <c r="JP26" s="376">
        <v>0.06</v>
      </c>
      <c r="JQ26" s="376">
        <f t="shared" ref="JQ26:JQ33" si="27">SUM(JN26:JP26)</f>
        <v>0.2</v>
      </c>
      <c r="JR26" s="376">
        <v>0.56999999999999995</v>
      </c>
      <c r="JS26" s="376">
        <v>0.4</v>
      </c>
      <c r="JT26" s="594">
        <v>0.56999999999999995</v>
      </c>
      <c r="JU26" s="376">
        <v>1.54</v>
      </c>
      <c r="JV26" s="595">
        <v>0.56000000000000005</v>
      </c>
      <c r="JW26" s="595">
        <v>0.18</v>
      </c>
      <c r="JX26" s="595">
        <v>0.35</v>
      </c>
      <c r="JY26" s="595">
        <v>1.0900000000000001</v>
      </c>
      <c r="JZ26" s="595">
        <v>2.9</v>
      </c>
      <c r="KA26" s="618">
        <v>0.74</v>
      </c>
      <c r="KB26" s="618">
        <v>0.36</v>
      </c>
      <c r="KC26" s="618">
        <v>0.09</v>
      </c>
      <c r="KD26" s="456"/>
      <c r="KE26"/>
    </row>
    <row r="27" spans="1:291" s="5" customFormat="1" ht="12.75" customHeight="1" x14ac:dyDescent="0.25">
      <c r="A27" s="324" t="s">
        <v>84</v>
      </c>
      <c r="B27" s="324" t="s">
        <v>130</v>
      </c>
      <c r="C27" s="377" t="s">
        <v>92</v>
      </c>
      <c r="D27" s="329">
        <v>1.9506900000000001E-2</v>
      </c>
      <c r="E27" s="329">
        <v>1.5306474959619852E-3</v>
      </c>
      <c r="F27" s="329">
        <v>9.1760759999999997E-2</v>
      </c>
      <c r="G27" s="329">
        <v>0.22562587000000001</v>
      </c>
      <c r="H27" s="329">
        <v>0.16388814000000002</v>
      </c>
      <c r="I27" s="329">
        <v>0.41256651999999999</v>
      </c>
      <c r="J27" s="329">
        <v>0.71806990000000004</v>
      </c>
      <c r="K27" s="329">
        <v>0.60793054000000002</v>
      </c>
      <c r="L27" s="329">
        <v>0.70070769999999993</v>
      </c>
      <c r="M27" s="329">
        <v>0.32303509000000002</v>
      </c>
      <c r="N27" s="329">
        <v>0.35860065999999996</v>
      </c>
      <c r="O27" s="329">
        <v>0.4624819</v>
      </c>
      <c r="P27" s="329">
        <v>0.45474893999999999</v>
      </c>
      <c r="Q27" s="329">
        <v>4.520946667495962</v>
      </c>
      <c r="R27" s="329">
        <v>0.36631427</v>
      </c>
      <c r="S27" s="329">
        <v>0.2141391</v>
      </c>
      <c r="T27" s="329">
        <v>0.20302489999999998</v>
      </c>
      <c r="U27" s="329">
        <v>7.7887940000000003E-2</v>
      </c>
      <c r="V27" s="329">
        <v>5.0812499999999997E-2</v>
      </c>
      <c r="W27" s="329">
        <v>0.14947878000000001</v>
      </c>
      <c r="X27" s="329">
        <v>0.13442741</v>
      </c>
      <c r="Y27" s="329">
        <v>0.1550889</v>
      </c>
      <c r="Z27" s="329">
        <v>0.16503128</v>
      </c>
      <c r="AA27" s="329">
        <v>0.50976306999999998</v>
      </c>
      <c r="AB27" s="329">
        <v>0.13271534000000001</v>
      </c>
      <c r="AC27" s="329">
        <v>5.7183020000000001E-2</v>
      </c>
      <c r="AD27" s="329">
        <v>2.2158665099999997</v>
      </c>
      <c r="AE27" s="329">
        <v>5.4278871970000003E-2</v>
      </c>
      <c r="AF27" s="329">
        <v>0.51779145081</v>
      </c>
      <c r="AG27" s="329">
        <v>0.25595655544000001</v>
      </c>
      <c r="AH27" s="329">
        <v>0.1355391809</v>
      </c>
      <c r="AI27" s="329">
        <v>0.56506091111000001</v>
      </c>
      <c r="AJ27" s="329">
        <v>0.33548576911000005</v>
      </c>
      <c r="AK27" s="329">
        <v>0.24157926491000001</v>
      </c>
      <c r="AL27" s="329">
        <v>0.63730103421999995</v>
      </c>
      <c r="AM27" s="329">
        <v>0.34784424328000002</v>
      </c>
      <c r="AN27" s="329">
        <v>0.18748416299999998</v>
      </c>
      <c r="AO27" s="329">
        <v>0.23503360299000001</v>
      </c>
      <c r="AP27" s="329">
        <v>0.28977691927999999</v>
      </c>
      <c r="AQ27" s="329">
        <v>3.8031319670200001</v>
      </c>
      <c r="AR27" s="329">
        <v>0.14583565513000002</v>
      </c>
      <c r="AS27" s="329">
        <v>0.2788097343</v>
      </c>
      <c r="AT27" s="329">
        <v>0.31862278322999998</v>
      </c>
      <c r="AU27" s="329">
        <v>6.8415908310000009E-2</v>
      </c>
      <c r="AV27" s="329">
        <v>0.14289926509</v>
      </c>
      <c r="AW27" s="329">
        <v>0.23853797463000001</v>
      </c>
      <c r="AX27" s="329">
        <v>1.1091600313300001</v>
      </c>
      <c r="AY27" s="329">
        <v>0.26418502817</v>
      </c>
      <c r="AZ27" s="329">
        <v>0.32626143001999997</v>
      </c>
      <c r="BA27" s="329">
        <v>0.59919155801000012</v>
      </c>
      <c r="BB27" s="329">
        <v>0.41856421908000002</v>
      </c>
      <c r="BC27" s="329">
        <v>0.55152808006999998</v>
      </c>
      <c r="BD27" s="329">
        <v>4.4620116673700005</v>
      </c>
      <c r="BE27" s="329">
        <v>0.25161553304000001</v>
      </c>
      <c r="BF27" s="329">
        <v>0.21410980984000003</v>
      </c>
      <c r="BG27" s="329">
        <v>0.39603328328000004</v>
      </c>
      <c r="BH27" s="329">
        <v>0.30411434861000003</v>
      </c>
      <c r="BI27" s="329">
        <v>0.21951627986</v>
      </c>
      <c r="BJ27" s="329">
        <v>0.41584834306000001</v>
      </c>
      <c r="BK27" s="329">
        <v>0.25755946607000002</v>
      </c>
      <c r="BL27" s="329">
        <v>0.20842593692</v>
      </c>
      <c r="BM27" s="329">
        <v>0.13408063448000002</v>
      </c>
      <c r="BN27" s="329">
        <v>0.18638224</v>
      </c>
      <c r="BO27" s="329">
        <v>0.17928164217000001</v>
      </c>
      <c r="BP27" s="329">
        <v>0.10467589009</v>
      </c>
      <c r="BQ27" s="329">
        <v>2.8716434074199997</v>
      </c>
      <c r="BR27" s="329">
        <v>0.25276160000000003</v>
      </c>
      <c r="BS27" s="329">
        <v>0.21668118649999998</v>
      </c>
      <c r="BT27" s="329">
        <v>0.13858911854</v>
      </c>
      <c r="BU27" s="329">
        <v>0.20249376725999998</v>
      </c>
      <c r="BV27" s="329">
        <v>9.0565526090000015E-2</v>
      </c>
      <c r="BW27" s="329">
        <v>0.10541442000000001</v>
      </c>
      <c r="BX27" s="329">
        <v>8.1232189999999996E-2</v>
      </c>
      <c r="BY27" s="329">
        <v>9.9504620000000002E-2</v>
      </c>
      <c r="BZ27" s="329">
        <v>0.21920047000000001</v>
      </c>
      <c r="CA27" s="329">
        <v>0.11014227</v>
      </c>
      <c r="CB27" s="329">
        <v>0.17141306676000001</v>
      </c>
      <c r="CC27" s="329">
        <v>0.32406524000000003</v>
      </c>
      <c r="CD27" s="329">
        <v>2.0120634751500002</v>
      </c>
      <c r="CE27" s="329">
        <v>0.63380799999999993</v>
      </c>
      <c r="CF27" s="329">
        <v>0.261208</v>
      </c>
      <c r="CG27" s="329">
        <v>0.45478540000000001</v>
      </c>
      <c r="CH27" s="329">
        <v>1.3498014</v>
      </c>
      <c r="CI27" s="329">
        <v>0.20423469</v>
      </c>
      <c r="CJ27" s="329">
        <v>0.11095995</v>
      </c>
      <c r="CK27" s="329">
        <v>5.2577310000000002E-2</v>
      </c>
      <c r="CL27" s="329">
        <v>0.36777194999999996</v>
      </c>
      <c r="CM27" s="329">
        <v>0.10939445</v>
      </c>
      <c r="CN27" s="329">
        <v>4.1598250000000003E-2</v>
      </c>
      <c r="CO27" s="329">
        <v>0.10915815</v>
      </c>
      <c r="CP27" s="329">
        <v>0.26015084999999999</v>
      </c>
      <c r="CQ27" s="329">
        <v>7.9474301159999997E-2</v>
      </c>
      <c r="CR27" s="329">
        <v>0.32857921000000001</v>
      </c>
      <c r="CS27" s="329">
        <v>0.111751032</v>
      </c>
      <c r="CT27" s="329">
        <v>0.51980454316000002</v>
      </c>
      <c r="CU27" s="329">
        <v>2.4975287431600002</v>
      </c>
      <c r="CV27" s="329">
        <v>4.2480709999999998E-2</v>
      </c>
      <c r="CW27" s="329">
        <v>0.18488452999999999</v>
      </c>
      <c r="CX27" s="329">
        <v>0.27962742000000002</v>
      </c>
      <c r="CY27" s="329">
        <v>0.50699265999999998</v>
      </c>
      <c r="CZ27" s="329">
        <v>0.35990379</v>
      </c>
      <c r="DA27" s="329">
        <v>0.22096383489000002</v>
      </c>
      <c r="DB27" s="329">
        <v>0.13788279000000001</v>
      </c>
      <c r="DC27" s="329">
        <v>0.71875041489000002</v>
      </c>
      <c r="DD27" s="329">
        <v>1.2830000000000001E-5</v>
      </c>
      <c r="DE27" s="329">
        <v>8.0942099300000004E-3</v>
      </c>
      <c r="DF27" s="329">
        <v>0</v>
      </c>
      <c r="DG27" s="329">
        <v>8.1070399300000005E-3</v>
      </c>
      <c r="DH27" s="329">
        <v>0.14097498</v>
      </c>
      <c r="DI27" s="329">
        <v>0.28021647999999999</v>
      </c>
      <c r="DJ27" s="329">
        <v>0.35996334000000002</v>
      </c>
      <c r="DK27" s="329">
        <v>0.78115479999999993</v>
      </c>
      <c r="DL27" s="329">
        <v>2.01500491482</v>
      </c>
      <c r="DM27" s="329">
        <v>9.5063290000000009E-2</v>
      </c>
      <c r="DN27" s="329">
        <v>0.29027941000000002</v>
      </c>
      <c r="DO27" s="329">
        <v>0.14122799999999999</v>
      </c>
      <c r="DP27" s="329">
        <v>0.52657070000000006</v>
      </c>
      <c r="DQ27" s="329">
        <v>0.11334488000000001</v>
      </c>
      <c r="DR27" s="329">
        <v>0.15892906000000001</v>
      </c>
      <c r="DS27" s="329">
        <v>6.3845170000000007E-2</v>
      </c>
      <c r="DT27" s="329">
        <v>0.33611911000000005</v>
      </c>
      <c r="DU27" s="329">
        <v>3.5289510000000003E-2</v>
      </c>
      <c r="DV27" s="329">
        <v>4.7172449999999998E-2</v>
      </c>
      <c r="DW27" s="329">
        <v>0.19880181509</v>
      </c>
      <c r="DX27" s="329">
        <v>0.28126377509</v>
      </c>
      <c r="DY27" s="329">
        <v>6.1201855670000006E-2</v>
      </c>
      <c r="DZ27" s="329">
        <v>3.309637E-2</v>
      </c>
      <c r="EA27" s="329">
        <v>5.9144588249999998E-2</v>
      </c>
      <c r="EB27" s="329">
        <v>0.15344281392</v>
      </c>
      <c r="EC27" s="329">
        <v>1.2973963990100001</v>
      </c>
      <c r="ED27" s="329">
        <v>0.10607400701000001</v>
      </c>
      <c r="EE27" s="329">
        <v>0.25773756199999998</v>
      </c>
      <c r="EF27" s="329">
        <v>0.131327</v>
      </c>
      <c r="EG27" s="329">
        <v>0.49513856900999997</v>
      </c>
      <c r="EH27" s="329">
        <v>0.24</v>
      </c>
      <c r="EI27" s="329">
        <v>0.22497542606000001</v>
      </c>
      <c r="EJ27" s="329">
        <v>0.36</v>
      </c>
      <c r="EK27" s="329">
        <f>SUM(EJ27,EI27,EH27)</f>
        <v>0.82497542605999996</v>
      </c>
      <c r="EL27" s="329">
        <v>0.05</v>
      </c>
      <c r="EM27" s="329">
        <v>0.11</v>
      </c>
      <c r="EN27" s="329">
        <v>0.08</v>
      </c>
      <c r="EO27" s="329">
        <v>0.24</v>
      </c>
      <c r="EP27" s="329">
        <v>0.11</v>
      </c>
      <c r="EQ27" s="329">
        <v>0.26</v>
      </c>
      <c r="ER27" s="329">
        <v>0.39</v>
      </c>
      <c r="ES27" s="329"/>
      <c r="ET27" s="329">
        <v>2.3201139950699998</v>
      </c>
      <c r="EU27" s="329">
        <v>1.56</v>
      </c>
      <c r="EV27" s="329">
        <v>0.22</v>
      </c>
      <c r="EW27" s="329">
        <v>0.17</v>
      </c>
      <c r="EX27" s="329">
        <f>SUM(EW27,EV27,EU27)</f>
        <v>1.9500000000000002</v>
      </c>
      <c r="EY27" s="329">
        <v>0.23</v>
      </c>
      <c r="EZ27" s="329">
        <v>0.34</v>
      </c>
      <c r="FA27" s="329">
        <v>0.28000000000000003</v>
      </c>
      <c r="FB27" s="329">
        <v>0.85000000000000009</v>
      </c>
      <c r="FC27" s="329">
        <v>0.46</v>
      </c>
      <c r="FD27" s="329">
        <v>0.17</v>
      </c>
      <c r="FE27" s="329">
        <v>0.12</v>
      </c>
      <c r="FF27" s="329">
        <v>0.75</v>
      </c>
      <c r="FG27" s="329">
        <v>0.09</v>
      </c>
      <c r="FH27" s="329">
        <v>0.54</v>
      </c>
      <c r="FI27" s="329">
        <v>0.26</v>
      </c>
      <c r="FJ27" s="329">
        <v>0.89</v>
      </c>
      <c r="FK27" s="329">
        <v>4.4400000000000004</v>
      </c>
      <c r="FL27" s="329">
        <v>0.45</v>
      </c>
      <c r="FM27" s="329">
        <v>7.0000000000000007E-2</v>
      </c>
      <c r="FN27" s="329">
        <v>0.16</v>
      </c>
      <c r="FO27" s="329">
        <f t="shared" si="17"/>
        <v>0.68</v>
      </c>
      <c r="FP27" s="329">
        <v>0.02</v>
      </c>
      <c r="FQ27" s="329">
        <v>0.06</v>
      </c>
      <c r="FR27" s="329">
        <v>0.06</v>
      </c>
      <c r="FS27" s="329">
        <f t="shared" si="18"/>
        <v>0.14000000000000001</v>
      </c>
      <c r="FT27" s="329">
        <v>0.16</v>
      </c>
      <c r="FU27" s="329">
        <v>0.05</v>
      </c>
      <c r="FV27" s="329">
        <v>0.05</v>
      </c>
      <c r="FW27" s="329">
        <f t="shared" si="19"/>
        <v>0.26</v>
      </c>
      <c r="FX27" s="329">
        <v>0.21</v>
      </c>
      <c r="FY27" s="329">
        <v>0.56000000000000005</v>
      </c>
      <c r="FZ27" s="329">
        <v>1.19</v>
      </c>
      <c r="GA27" s="329">
        <f t="shared" si="20"/>
        <v>1.96</v>
      </c>
      <c r="GB27" s="329">
        <f t="shared" si="21"/>
        <v>3.04</v>
      </c>
      <c r="GC27" s="329">
        <v>1.69</v>
      </c>
      <c r="GD27" s="329">
        <v>2.88</v>
      </c>
      <c r="GE27" s="329">
        <v>0.72</v>
      </c>
      <c r="GF27" s="329">
        <f t="shared" si="22"/>
        <v>5.29</v>
      </c>
      <c r="GG27" s="329">
        <v>0.22</v>
      </c>
      <c r="GH27" s="329">
        <v>0.25</v>
      </c>
      <c r="GI27" s="329">
        <v>0.23</v>
      </c>
      <c r="GJ27" s="329">
        <f t="shared" si="23"/>
        <v>0.7</v>
      </c>
      <c r="GK27" s="329">
        <v>0.41</v>
      </c>
      <c r="GL27" s="329">
        <v>0.33</v>
      </c>
      <c r="GM27" s="329">
        <v>0.21</v>
      </c>
      <c r="GN27" s="329">
        <f t="shared" si="24"/>
        <v>0.95</v>
      </c>
      <c r="GO27" s="329">
        <v>0.34</v>
      </c>
      <c r="GP27" s="329">
        <v>0.43</v>
      </c>
      <c r="GQ27" s="329">
        <v>0.3</v>
      </c>
      <c r="GR27" s="329">
        <v>1.07</v>
      </c>
      <c r="GS27" s="123">
        <v>8.01</v>
      </c>
      <c r="GT27" s="329">
        <v>0.18</v>
      </c>
      <c r="GU27" s="329">
        <v>0.2</v>
      </c>
      <c r="GV27" s="329">
        <v>0.77</v>
      </c>
      <c r="GW27" s="329">
        <v>1.1499999999999999</v>
      </c>
      <c r="GX27" s="329">
        <v>0.14000000000000001</v>
      </c>
      <c r="GY27" s="329">
        <v>0.77</v>
      </c>
      <c r="GZ27" s="329">
        <v>0.28999999999999998</v>
      </c>
      <c r="HA27" s="329">
        <v>1.2</v>
      </c>
      <c r="HB27" s="329">
        <v>0.06</v>
      </c>
      <c r="HC27" s="329">
        <v>0.48</v>
      </c>
      <c r="HD27" s="329">
        <v>0.12</v>
      </c>
      <c r="HE27" s="329">
        <v>0.66</v>
      </c>
      <c r="HF27" s="329">
        <v>0.08</v>
      </c>
      <c r="HG27" s="329">
        <v>0.19</v>
      </c>
      <c r="HH27" s="329">
        <v>0.44</v>
      </c>
      <c r="HI27" s="329">
        <v>0.71</v>
      </c>
      <c r="HJ27" s="329">
        <f>SUM(HI27,HE27,HA27,GW27)</f>
        <v>3.72</v>
      </c>
      <c r="HK27" s="329">
        <v>0.03</v>
      </c>
      <c r="HL27" s="329">
        <v>0.18</v>
      </c>
      <c r="HM27" s="329">
        <v>0.03</v>
      </c>
      <c r="HN27" s="329">
        <v>0.24</v>
      </c>
      <c r="HO27" s="329">
        <v>0.17</v>
      </c>
      <c r="HP27" s="329">
        <v>0.06</v>
      </c>
      <c r="HQ27" s="329">
        <v>0.06</v>
      </c>
      <c r="HR27" s="329">
        <f t="shared" si="25"/>
        <v>0.29000000000000004</v>
      </c>
      <c r="HS27" s="329">
        <v>0.03</v>
      </c>
      <c r="HT27" s="329">
        <v>0.03</v>
      </c>
      <c r="HU27" s="329">
        <v>0.02</v>
      </c>
      <c r="HV27" s="329">
        <f t="shared" si="26"/>
        <v>0.08</v>
      </c>
      <c r="HW27" s="329">
        <v>0.03</v>
      </c>
      <c r="HX27" s="329">
        <v>0.06</v>
      </c>
      <c r="HY27" s="329">
        <v>0.02</v>
      </c>
      <c r="HZ27" s="329">
        <f>SUM(HW27:HY27)</f>
        <v>0.11</v>
      </c>
      <c r="IA27" s="329">
        <v>0.72</v>
      </c>
      <c r="IB27" s="329">
        <v>0.02</v>
      </c>
      <c r="IC27" s="329">
        <v>0.09</v>
      </c>
      <c r="ID27" s="329">
        <v>0.45</v>
      </c>
      <c r="IE27" s="329">
        <v>0.56000000000000005</v>
      </c>
      <c r="IF27" s="329">
        <v>0.02</v>
      </c>
      <c r="IG27" s="329">
        <v>0.02</v>
      </c>
      <c r="IH27" s="329">
        <v>0.08</v>
      </c>
      <c r="II27" s="329">
        <v>0.12000000000000001</v>
      </c>
      <c r="IJ27" s="329">
        <v>0.06</v>
      </c>
      <c r="IK27" s="329">
        <v>0.1</v>
      </c>
      <c r="IL27" s="329">
        <v>0</v>
      </c>
      <c r="IM27" s="329">
        <v>0.16</v>
      </c>
      <c r="IN27" s="329">
        <v>6.0999999999999999E-5</v>
      </c>
      <c r="IO27" s="329">
        <v>0.09</v>
      </c>
      <c r="IP27" s="329">
        <v>0.08</v>
      </c>
      <c r="IQ27" s="329">
        <v>0.17006099999999999</v>
      </c>
      <c r="IR27" s="329">
        <v>1.0100610000000001</v>
      </c>
      <c r="IS27" s="329">
        <v>7.0000000000000007E-2</v>
      </c>
      <c r="IT27" s="329">
        <v>0.32</v>
      </c>
      <c r="IU27" s="329">
        <v>0.25</v>
      </c>
      <c r="IV27" s="329">
        <v>0.64000000000000012</v>
      </c>
      <c r="IW27" s="329">
        <v>0.19</v>
      </c>
      <c r="IX27" s="329">
        <v>0.16</v>
      </c>
      <c r="IY27" s="329">
        <v>0.02</v>
      </c>
      <c r="IZ27" s="329">
        <v>0.37</v>
      </c>
      <c r="JA27" s="329">
        <v>0.02</v>
      </c>
      <c r="JB27" s="329">
        <v>0.13</v>
      </c>
      <c r="JC27" s="329">
        <v>0.13</v>
      </c>
      <c r="JD27" s="329">
        <v>0.28000000000000003</v>
      </c>
      <c r="JE27" s="329">
        <v>0.06</v>
      </c>
      <c r="JF27" s="329">
        <v>0.01</v>
      </c>
      <c r="JG27" s="329">
        <v>0.09</v>
      </c>
      <c r="JH27" s="329">
        <v>0.15999999999999998</v>
      </c>
      <c r="JI27" s="329">
        <v>1.4500000000000002</v>
      </c>
      <c r="JJ27" s="329">
        <v>0.02</v>
      </c>
      <c r="JK27" s="329">
        <v>1.25</v>
      </c>
      <c r="JL27" s="329">
        <v>0.32</v>
      </c>
      <c r="JM27" s="329">
        <v>1.59</v>
      </c>
      <c r="JN27" s="329">
        <v>0.16</v>
      </c>
      <c r="JO27" s="329">
        <v>7.0000000000000007E-2</v>
      </c>
      <c r="JP27" s="329">
        <v>0.09</v>
      </c>
      <c r="JQ27" s="329">
        <f t="shared" si="27"/>
        <v>0.32</v>
      </c>
      <c r="JR27" s="329">
        <v>1.94</v>
      </c>
      <c r="JS27" s="329">
        <v>1.41</v>
      </c>
      <c r="JT27" s="329">
        <v>1.91</v>
      </c>
      <c r="JU27" s="329">
        <v>5.26</v>
      </c>
      <c r="JV27" s="596">
        <v>1.76</v>
      </c>
      <c r="JW27" s="596">
        <v>0.66</v>
      </c>
      <c r="JX27" s="596">
        <v>1.37</v>
      </c>
      <c r="JY27" s="596">
        <v>3.79</v>
      </c>
      <c r="JZ27" s="596">
        <v>10.96</v>
      </c>
      <c r="KA27" s="619">
        <v>2.68</v>
      </c>
      <c r="KB27" s="619">
        <v>1.25</v>
      </c>
      <c r="KC27" s="619">
        <v>0.31</v>
      </c>
      <c r="KD27" s="455"/>
      <c r="KE27"/>
    </row>
    <row r="28" spans="1:291" s="5" customFormat="1" ht="12.75" customHeight="1" x14ac:dyDescent="0.25">
      <c r="A28" s="324" t="s">
        <v>110</v>
      </c>
      <c r="B28" s="324" t="s">
        <v>136</v>
      </c>
      <c r="C28" s="377" t="s">
        <v>92</v>
      </c>
      <c r="D28" s="329">
        <v>5.0000000000000001E-3</v>
      </c>
      <c r="E28" s="329">
        <v>1.2743006431260007E-3</v>
      </c>
      <c r="F28" s="329">
        <v>2.9879259999999998E-2</v>
      </c>
      <c r="G28" s="329">
        <v>5.6780320000000002E-2</v>
      </c>
      <c r="H28" s="329">
        <v>4.3857519999999997E-2</v>
      </c>
      <c r="I28" s="329">
        <v>8.9966199999999996E-2</v>
      </c>
      <c r="J28" s="329">
        <v>0.10922942999999999</v>
      </c>
      <c r="K28" s="329">
        <v>9.9400299999999997E-2</v>
      </c>
      <c r="L28" s="329">
        <v>0.14534817999999999</v>
      </c>
      <c r="M28" s="329">
        <v>7.3089380000000009E-2</v>
      </c>
      <c r="N28" s="329">
        <v>0.11526504</v>
      </c>
      <c r="O28" s="329">
        <v>0.11441443</v>
      </c>
      <c r="P28" s="329">
        <v>0.11256724999999999</v>
      </c>
      <c r="Q28" s="329">
        <v>0.99107161064312588</v>
      </c>
      <c r="R28" s="329">
        <v>0.12528795000000001</v>
      </c>
      <c r="S28" s="329">
        <v>5.8903080000000003E-2</v>
      </c>
      <c r="T28" s="329">
        <v>8.494111E-2</v>
      </c>
      <c r="U28" s="329">
        <v>1.9080049999999998E-2</v>
      </c>
      <c r="V28" s="329">
        <v>1.6947790000000001E-2</v>
      </c>
      <c r="W28" s="329">
        <v>3.162649E-2</v>
      </c>
      <c r="X28" s="329">
        <v>2.5073889999999998E-2</v>
      </c>
      <c r="Y28" s="329">
        <v>3.0413269999999999E-2</v>
      </c>
      <c r="Z28" s="329">
        <v>4.2596230000000006E-2</v>
      </c>
      <c r="AA28" s="329">
        <v>5.068624E-2</v>
      </c>
      <c r="AB28" s="329">
        <v>4.7286210000000002E-2</v>
      </c>
      <c r="AC28" s="329">
        <v>3.149532E-2</v>
      </c>
      <c r="AD28" s="329">
        <v>0.56433763000000003</v>
      </c>
      <c r="AE28" s="329">
        <v>2.449439976E-2</v>
      </c>
      <c r="AF28" s="329">
        <v>0.12597163279000001</v>
      </c>
      <c r="AG28" s="329">
        <v>8.5995381090000003E-2</v>
      </c>
      <c r="AH28" s="329">
        <v>5.5301856670000003E-2</v>
      </c>
      <c r="AI28" s="329">
        <v>0.1182957701</v>
      </c>
      <c r="AJ28" s="329">
        <v>0.14202873393000001</v>
      </c>
      <c r="AK28" s="329">
        <v>9.3581896060000003E-2</v>
      </c>
      <c r="AL28" s="329">
        <v>0.14060826651</v>
      </c>
      <c r="AM28" s="329">
        <v>0.11748047946000001</v>
      </c>
      <c r="AN28" s="329">
        <v>7.2393318550000002E-2</v>
      </c>
      <c r="AO28" s="329">
        <v>0.11896328517</v>
      </c>
      <c r="AP28" s="329">
        <v>0.10695088742000002</v>
      </c>
      <c r="AQ28" s="329">
        <v>1.2020659075100002</v>
      </c>
      <c r="AR28" s="329">
        <v>6.3058771850000001E-2</v>
      </c>
      <c r="AS28" s="329">
        <v>0.10178652782</v>
      </c>
      <c r="AT28" s="329">
        <v>0.10011601815000001</v>
      </c>
      <c r="AU28" s="329">
        <v>4.2486339599999999E-2</v>
      </c>
      <c r="AV28" s="329">
        <v>7.5251845009999999E-2</v>
      </c>
      <c r="AW28" s="329">
        <v>8.7248528140000003E-2</v>
      </c>
      <c r="AX28" s="329">
        <v>7.787533960000001E-2</v>
      </c>
      <c r="AY28" s="329">
        <v>6.2943802179999994E-2</v>
      </c>
      <c r="AZ28" s="329">
        <v>0.16412508099000001</v>
      </c>
      <c r="BA28" s="329">
        <v>0.22112939536000001</v>
      </c>
      <c r="BB28" s="329">
        <v>0.23017965341999999</v>
      </c>
      <c r="BC28" s="329">
        <v>0.22472070172</v>
      </c>
      <c r="BD28" s="329">
        <v>1.4509220038399997</v>
      </c>
      <c r="BE28" s="329">
        <v>6.2857731650000012E-2</v>
      </c>
      <c r="BF28" s="329">
        <v>0.12379427189</v>
      </c>
      <c r="BG28" s="329">
        <v>0.16122803263000002</v>
      </c>
      <c r="BH28" s="329">
        <v>0.14387781516000001</v>
      </c>
      <c r="BI28" s="329">
        <v>9.3659157800000004E-2</v>
      </c>
      <c r="BJ28" s="329">
        <v>8.229671638000001E-2</v>
      </c>
      <c r="BK28" s="329">
        <v>0.11171903636000001</v>
      </c>
      <c r="BL28" s="329">
        <v>6.9026969560000012E-2</v>
      </c>
      <c r="BM28" s="329">
        <v>4.6603504610000006E-2</v>
      </c>
      <c r="BN28" s="329">
        <v>3.6140579999999999E-2</v>
      </c>
      <c r="BO28" s="329">
        <v>8.2860105360000005E-2</v>
      </c>
      <c r="BP28" s="329">
        <v>5.8451141050000002E-2</v>
      </c>
      <c r="BQ28" s="329">
        <v>1.0725150624499999</v>
      </c>
      <c r="BR28" s="329">
        <v>6.8436129999999998E-2</v>
      </c>
      <c r="BS28" s="329">
        <v>8.1630610820000005E-2</v>
      </c>
      <c r="BT28" s="329">
        <v>7.0681609830000006E-2</v>
      </c>
      <c r="BU28" s="329">
        <v>0.12347980672000002</v>
      </c>
      <c r="BV28" s="329">
        <v>6.0512348680000008E-2</v>
      </c>
      <c r="BW28" s="329">
        <v>5.1154397239999996E-2</v>
      </c>
      <c r="BX28" s="329">
        <v>5.5539150000000002E-2</v>
      </c>
      <c r="BY28" s="329">
        <v>1.604351E-2</v>
      </c>
      <c r="BZ28" s="329">
        <v>0.11878787304000001</v>
      </c>
      <c r="CA28" s="329">
        <v>0.1215266</v>
      </c>
      <c r="CB28" s="329">
        <v>4.5908064499999998E-2</v>
      </c>
      <c r="CC28" s="329">
        <v>8.8791742500000007E-2</v>
      </c>
      <c r="CD28" s="329">
        <v>0.9024918433300001</v>
      </c>
      <c r="CE28" s="329">
        <v>0.13806768668000002</v>
      </c>
      <c r="CF28" s="329">
        <v>5.1634549260000003E-2</v>
      </c>
      <c r="CG28" s="329">
        <v>0.12498537</v>
      </c>
      <c r="CH28" s="329">
        <v>0.31468760594</v>
      </c>
      <c r="CI28" s="329">
        <v>8.0686709999999995E-2</v>
      </c>
      <c r="CJ28" s="329">
        <v>6.1255700000000003E-2</v>
      </c>
      <c r="CK28" s="329">
        <v>2.888108E-2</v>
      </c>
      <c r="CL28" s="329">
        <v>0.17082348999999999</v>
      </c>
      <c r="CM28" s="329">
        <v>4.5295019999999998E-2</v>
      </c>
      <c r="CN28" s="329">
        <v>3.1597720000000003E-2</v>
      </c>
      <c r="CO28" s="329">
        <v>4.4102108080000001E-2</v>
      </c>
      <c r="CP28" s="329">
        <v>0.12099484807999999</v>
      </c>
      <c r="CQ28" s="329">
        <v>8.3738529450000015E-2</v>
      </c>
      <c r="CR28" s="329">
        <v>0.10931747328000001</v>
      </c>
      <c r="CS28" s="329">
        <v>7.3931818320000009E-2</v>
      </c>
      <c r="CT28" s="329">
        <v>0.26698782105000002</v>
      </c>
      <c r="CU28" s="329">
        <v>0.87349376507000009</v>
      </c>
      <c r="CV28" s="329">
        <v>8.4462401150000005E-2</v>
      </c>
      <c r="CW28" s="329">
        <v>0.23031509191999999</v>
      </c>
      <c r="CX28" s="329">
        <v>0.22470429127000002</v>
      </c>
      <c r="CY28" s="329">
        <v>0.53948178434000005</v>
      </c>
      <c r="CZ28" s="329">
        <v>0.16165520999999999</v>
      </c>
      <c r="DA28" s="329">
        <v>0.10239484664</v>
      </c>
      <c r="DB28" s="329">
        <v>0.11937081266000001</v>
      </c>
      <c r="DC28" s="329">
        <v>0.38342086929999997</v>
      </c>
      <c r="DD28" s="329">
        <v>6.3830717830000008E-2</v>
      </c>
      <c r="DE28" s="329">
        <v>6.4546046420000003E-2</v>
      </c>
      <c r="DF28" s="329">
        <v>6.153989E-2</v>
      </c>
      <c r="DG28" s="329">
        <v>0.18991665424999998</v>
      </c>
      <c r="DH28" s="329">
        <v>0.11865348000000001</v>
      </c>
      <c r="DI28" s="329">
        <v>0.20257373000000001</v>
      </c>
      <c r="DJ28" s="329">
        <v>0.16060652</v>
      </c>
      <c r="DK28" s="329">
        <v>0.48183372999999996</v>
      </c>
      <c r="DL28" s="329">
        <v>1.5946530378899999</v>
      </c>
      <c r="DM28" s="329">
        <v>0.13923072</v>
      </c>
      <c r="DN28" s="329">
        <v>0.16937413000000001</v>
      </c>
      <c r="DO28" s="329">
        <v>0.17284009</v>
      </c>
      <c r="DP28" s="329">
        <v>0.48144494000000004</v>
      </c>
      <c r="DQ28" s="329">
        <v>0.33312921000000001</v>
      </c>
      <c r="DR28" s="329">
        <v>8.3555370000000004E-2</v>
      </c>
      <c r="DS28" s="329">
        <v>0.14618719999999999</v>
      </c>
      <c r="DT28" s="329">
        <v>0.56287178000000004</v>
      </c>
      <c r="DU28" s="329">
        <v>5.9521580000000004E-2</v>
      </c>
      <c r="DV28" s="329">
        <v>6.1587349999999999E-2</v>
      </c>
      <c r="DW28" s="329">
        <v>0.13597443138999998</v>
      </c>
      <c r="DX28" s="329">
        <v>0.25708336138999999</v>
      </c>
      <c r="DY28" s="329">
        <v>0.11889369644</v>
      </c>
      <c r="DZ28" s="329">
        <v>7.0799903050000002E-2</v>
      </c>
      <c r="EA28" s="329">
        <v>7.8218019999999999E-2</v>
      </c>
      <c r="EB28" s="329">
        <v>0.26791161948999997</v>
      </c>
      <c r="EC28" s="329">
        <v>1.5693117008799999</v>
      </c>
      <c r="ED28" s="329">
        <v>4.1751830000000004E-2</v>
      </c>
      <c r="EE28" s="329">
        <v>0.15447780206</v>
      </c>
      <c r="EF28" s="329">
        <v>0.15375900000000001</v>
      </c>
      <c r="EG28" s="329">
        <v>0.34998863206000003</v>
      </c>
      <c r="EH28" s="329">
        <v>0.2</v>
      </c>
      <c r="EI28" s="329">
        <v>0.10159134291000001</v>
      </c>
      <c r="EJ28" s="329">
        <v>0.46</v>
      </c>
      <c r="EK28" s="329">
        <f>SUM(EJ28,EI28,EH28)</f>
        <v>0.76159134291000008</v>
      </c>
      <c r="EL28" s="329">
        <v>0.06</v>
      </c>
      <c r="EM28" s="329">
        <v>0.32</v>
      </c>
      <c r="EN28" s="329">
        <v>0.13</v>
      </c>
      <c r="EO28" s="329">
        <v>0.51</v>
      </c>
      <c r="EP28" s="329">
        <v>0.16</v>
      </c>
      <c r="EQ28" s="329">
        <v>0.09</v>
      </c>
      <c r="ER28" s="329">
        <v>0.14000000000000001</v>
      </c>
      <c r="ES28" s="329"/>
      <c r="ET28" s="329">
        <v>2.0115799749700001</v>
      </c>
      <c r="EU28" s="123">
        <v>7.0000000000000007E-2</v>
      </c>
      <c r="EV28" s="329">
        <v>0.16</v>
      </c>
      <c r="EW28" s="329">
        <v>0.16</v>
      </c>
      <c r="EX28" s="329">
        <f>SUM(EW28,EV28,EU28)</f>
        <v>0.39</v>
      </c>
      <c r="EY28" s="329">
        <v>0.13</v>
      </c>
      <c r="EZ28" s="329">
        <v>0.15</v>
      </c>
      <c r="FA28" s="329">
        <v>0.27</v>
      </c>
      <c r="FB28" s="329">
        <v>0.55000000000000004</v>
      </c>
      <c r="FC28" s="329">
        <v>0.16</v>
      </c>
      <c r="FD28" s="329">
        <v>0.11</v>
      </c>
      <c r="FE28" s="329">
        <v>0.19</v>
      </c>
      <c r="FF28" s="329">
        <v>0.45999999999999996</v>
      </c>
      <c r="FG28" s="329">
        <v>0.11</v>
      </c>
      <c r="FH28" s="329">
        <v>0.12</v>
      </c>
      <c r="FI28" s="329">
        <v>0.13</v>
      </c>
      <c r="FJ28" s="329">
        <v>0.36</v>
      </c>
      <c r="FK28" s="329">
        <v>1.76</v>
      </c>
      <c r="FL28" s="329">
        <v>0.15</v>
      </c>
      <c r="FM28" s="329">
        <v>0.16</v>
      </c>
      <c r="FN28" s="329">
        <v>0.19</v>
      </c>
      <c r="FO28" s="329">
        <f t="shared" si="17"/>
        <v>0.5</v>
      </c>
      <c r="FP28" s="329">
        <v>0.19</v>
      </c>
      <c r="FQ28" s="329">
        <v>0.08</v>
      </c>
      <c r="FR28" s="329">
        <v>0.21</v>
      </c>
      <c r="FS28" s="329">
        <f t="shared" si="18"/>
        <v>0.48</v>
      </c>
      <c r="FT28" s="329">
        <v>0.13</v>
      </c>
      <c r="FU28" s="329">
        <v>0.11</v>
      </c>
      <c r="FV28" s="329">
        <v>0.09</v>
      </c>
      <c r="FW28" s="329">
        <f t="shared" si="19"/>
        <v>0.32999999999999996</v>
      </c>
      <c r="FX28" s="329">
        <v>0.1</v>
      </c>
      <c r="FY28" s="329">
        <v>0.06</v>
      </c>
      <c r="FZ28" s="329">
        <v>0.11</v>
      </c>
      <c r="GA28" s="329">
        <f t="shared" si="20"/>
        <v>0.27</v>
      </c>
      <c r="GB28" s="329">
        <f t="shared" si="21"/>
        <v>1.58</v>
      </c>
      <c r="GC28" s="329">
        <v>0.11</v>
      </c>
      <c r="GD28" s="329">
        <v>0.79</v>
      </c>
      <c r="GE28" s="329">
        <v>0.19</v>
      </c>
      <c r="GF28" s="329">
        <f t="shared" si="22"/>
        <v>1.0900000000000001</v>
      </c>
      <c r="GG28" s="329">
        <v>0.73</v>
      </c>
      <c r="GH28" s="329">
        <v>0.16</v>
      </c>
      <c r="GI28" s="329">
        <v>0.36</v>
      </c>
      <c r="GJ28" s="329">
        <f t="shared" si="23"/>
        <v>1.25</v>
      </c>
      <c r="GK28" s="329">
        <v>0.2</v>
      </c>
      <c r="GL28" s="329">
        <v>0.2</v>
      </c>
      <c r="GM28" s="329">
        <v>0.15</v>
      </c>
      <c r="GN28" s="329">
        <f t="shared" si="24"/>
        <v>0.55000000000000004</v>
      </c>
      <c r="GO28" s="329">
        <v>0.2</v>
      </c>
      <c r="GP28" s="329">
        <v>0.15</v>
      </c>
      <c r="GQ28" s="329">
        <v>0.16</v>
      </c>
      <c r="GR28" s="329">
        <v>0.51</v>
      </c>
      <c r="GS28" s="123">
        <v>3.4000000000000004</v>
      </c>
      <c r="GT28" s="329">
        <v>0.35</v>
      </c>
      <c r="GU28" s="329">
        <v>0.47</v>
      </c>
      <c r="GV28" s="329">
        <v>0.15</v>
      </c>
      <c r="GW28" s="329">
        <v>0.97</v>
      </c>
      <c r="GX28" s="329">
        <v>0.08</v>
      </c>
      <c r="GY28" s="329">
        <v>0.04</v>
      </c>
      <c r="GZ28" s="329">
        <v>0.12</v>
      </c>
      <c r="HA28" s="329">
        <v>0.24</v>
      </c>
      <c r="HB28" s="329">
        <v>0.25</v>
      </c>
      <c r="HC28" s="329">
        <v>0.11</v>
      </c>
      <c r="HD28" s="329">
        <v>0.21</v>
      </c>
      <c r="HE28" s="329">
        <v>0.56999999999999995</v>
      </c>
      <c r="HF28" s="329">
        <v>0.27</v>
      </c>
      <c r="HG28" s="329">
        <v>0.06</v>
      </c>
      <c r="HH28" s="329">
        <v>0.12</v>
      </c>
      <c r="HI28" s="329">
        <v>0.45</v>
      </c>
      <c r="HJ28" s="329">
        <f>SUM(HI28,HE28,HA28,GW28)</f>
        <v>2.23</v>
      </c>
      <c r="HK28" s="329">
        <v>0.22</v>
      </c>
      <c r="HL28" s="329">
        <v>0.39</v>
      </c>
      <c r="HM28" s="329">
        <v>0.14000000000000001</v>
      </c>
      <c r="HN28" s="329">
        <v>0.75</v>
      </c>
      <c r="HO28" s="329">
        <v>7.0000000000000007E-2</v>
      </c>
      <c r="HP28" s="329">
        <v>0.1</v>
      </c>
      <c r="HQ28" s="329">
        <v>0.1</v>
      </c>
      <c r="HR28" s="329">
        <f t="shared" si="25"/>
        <v>0.27</v>
      </c>
      <c r="HS28" s="329">
        <v>0.21</v>
      </c>
      <c r="HT28" s="329">
        <v>7.0000000000000007E-2</v>
      </c>
      <c r="HU28" s="329">
        <v>0.11</v>
      </c>
      <c r="HV28" s="329">
        <f t="shared" si="26"/>
        <v>0.39</v>
      </c>
      <c r="HW28" s="329">
        <v>0.21</v>
      </c>
      <c r="HX28" s="329">
        <v>0.04</v>
      </c>
      <c r="HY28" s="329">
        <v>0.02</v>
      </c>
      <c r="HZ28" s="329">
        <f>SUM(HW28:HY28)</f>
        <v>0.27</v>
      </c>
      <c r="IA28" s="329">
        <v>1.6800000000000002</v>
      </c>
      <c r="IB28" s="329">
        <v>0.38</v>
      </c>
      <c r="IC28" s="329">
        <v>0.37</v>
      </c>
      <c r="ID28" s="329">
        <v>0.33</v>
      </c>
      <c r="IE28" s="329">
        <v>1.08</v>
      </c>
      <c r="IF28" s="329">
        <v>0.01</v>
      </c>
      <c r="IG28" s="329">
        <v>0.03</v>
      </c>
      <c r="IH28" s="329">
        <v>0.04</v>
      </c>
      <c r="II28" s="329">
        <v>0.08</v>
      </c>
      <c r="IJ28" s="329">
        <v>1.19</v>
      </c>
      <c r="IK28" s="329">
        <v>0.1</v>
      </c>
      <c r="IL28" s="329">
        <v>0.04</v>
      </c>
      <c r="IM28" s="329">
        <v>1.33</v>
      </c>
      <c r="IN28" s="329">
        <v>0.18</v>
      </c>
      <c r="IO28" s="329">
        <v>0.05</v>
      </c>
      <c r="IP28" s="329">
        <v>0.04</v>
      </c>
      <c r="IQ28" s="329">
        <v>0.27</v>
      </c>
      <c r="IR28" s="329">
        <v>2.7600000000000002</v>
      </c>
      <c r="IS28" s="329">
        <v>0.45</v>
      </c>
      <c r="IT28" s="329">
        <v>0.39</v>
      </c>
      <c r="IU28" s="329">
        <v>0.16</v>
      </c>
      <c r="IV28" s="329">
        <v>1</v>
      </c>
      <c r="IW28" s="329">
        <v>0.12</v>
      </c>
      <c r="IX28" s="329">
        <v>0.08</v>
      </c>
      <c r="IY28" s="329">
        <v>0.04</v>
      </c>
      <c r="IZ28" s="329">
        <v>0.24000000000000002</v>
      </c>
      <c r="JA28" s="329">
        <v>0.09</v>
      </c>
      <c r="JB28" s="329">
        <v>0.04</v>
      </c>
      <c r="JC28" s="329">
        <v>0.06</v>
      </c>
      <c r="JD28" s="329">
        <v>0.19</v>
      </c>
      <c r="JE28" s="329">
        <v>0.17</v>
      </c>
      <c r="JF28" s="329">
        <v>0.02</v>
      </c>
      <c r="JG28" s="329">
        <v>0.08</v>
      </c>
      <c r="JH28" s="329">
        <v>0.27</v>
      </c>
      <c r="JI28" s="329">
        <v>1.7000000000000002</v>
      </c>
      <c r="JJ28" s="329">
        <v>0.41</v>
      </c>
      <c r="JK28" s="329">
        <v>0.39</v>
      </c>
      <c r="JL28" s="329">
        <v>0.08</v>
      </c>
      <c r="JM28" s="329">
        <v>0.88</v>
      </c>
      <c r="JN28" s="329">
        <v>0.1</v>
      </c>
      <c r="JO28" s="329">
        <v>0.03</v>
      </c>
      <c r="JP28" s="329">
        <v>0.08</v>
      </c>
      <c r="JQ28" s="329">
        <f t="shared" si="27"/>
        <v>0.21000000000000002</v>
      </c>
      <c r="JR28" s="329">
        <v>0.13</v>
      </c>
      <c r="JS28" s="329">
        <v>0.24</v>
      </c>
      <c r="JT28" s="329">
        <v>0.04</v>
      </c>
      <c r="JU28" s="329">
        <v>0.41</v>
      </c>
      <c r="JV28" s="596">
        <v>0.39</v>
      </c>
      <c r="JW28" s="596">
        <v>7.0000000000000007E-2</v>
      </c>
      <c r="JX28" s="596">
        <v>7.0000000000000007E-2</v>
      </c>
      <c r="JY28" s="596">
        <v>0.53</v>
      </c>
      <c r="JZ28" s="596">
        <v>2.0299999999999998</v>
      </c>
      <c r="KA28" s="619">
        <v>0.22</v>
      </c>
      <c r="KB28" s="619">
        <v>0.21</v>
      </c>
      <c r="KC28" s="619">
        <v>0.06</v>
      </c>
      <c r="KD28" s="455"/>
      <c r="KE28"/>
    </row>
    <row r="29" spans="1:291" s="5" customFormat="1" ht="12.75" customHeight="1" x14ac:dyDescent="0.25">
      <c r="A29" s="324" t="s">
        <v>85</v>
      </c>
      <c r="B29" s="324" t="s">
        <v>493</v>
      </c>
      <c r="C29" s="377" t="s">
        <v>92</v>
      </c>
      <c r="D29" s="329">
        <v>6.5632299999999998E-3</v>
      </c>
      <c r="E29" s="329">
        <v>7.1901606470198005E-4</v>
      </c>
      <c r="F29" s="329">
        <v>3.905513E-2</v>
      </c>
      <c r="G29" s="329">
        <v>8.5525770000000001E-2</v>
      </c>
      <c r="H29" s="329">
        <v>7.7671359999999995E-2</v>
      </c>
      <c r="I29" s="329">
        <v>0.19117455</v>
      </c>
      <c r="J29" s="329">
        <v>0.29747841999999997</v>
      </c>
      <c r="K29" s="329">
        <v>0.17309603000000001</v>
      </c>
      <c r="L29" s="329">
        <v>0.26275987000000001</v>
      </c>
      <c r="M29" s="329">
        <v>0.14993345000000002</v>
      </c>
      <c r="N29" s="329">
        <v>0.16699859</v>
      </c>
      <c r="O29" s="329">
        <v>0.18144521999999999</v>
      </c>
      <c r="P29" s="329">
        <v>0.20155993</v>
      </c>
      <c r="Q29" s="329">
        <v>1.8274173360647019</v>
      </c>
      <c r="R29" s="329">
        <v>0.13840714000000001</v>
      </c>
      <c r="S29" s="329">
        <v>0.21812301000000001</v>
      </c>
      <c r="T29" s="329">
        <v>0.1507221</v>
      </c>
      <c r="U29" s="329">
        <v>9.1138029999999995E-2</v>
      </c>
      <c r="V29" s="329">
        <v>7.2905429999999993E-2</v>
      </c>
      <c r="W29" s="329">
        <v>8.1658240000000007E-2</v>
      </c>
      <c r="X29" s="329">
        <v>0.15057076999999999</v>
      </c>
      <c r="Y29" s="329">
        <v>9.0244600000000008E-2</v>
      </c>
      <c r="Z29" s="329">
        <v>9.1701980000000002E-2</v>
      </c>
      <c r="AA29" s="329">
        <v>0.21161953</v>
      </c>
      <c r="AB29" s="329">
        <v>9.0759210000000007E-2</v>
      </c>
      <c r="AC29" s="329">
        <v>7.7785889999999996E-2</v>
      </c>
      <c r="AD29" s="329">
        <v>1.4656359299999997</v>
      </c>
      <c r="AE29" s="329">
        <v>7.8357726200000005E-2</v>
      </c>
      <c r="AF29" s="329">
        <v>0.18800135065000001</v>
      </c>
      <c r="AG29" s="329">
        <v>0.19844246571000002</v>
      </c>
      <c r="AH29" s="329">
        <v>0.15418703006000001</v>
      </c>
      <c r="AI29" s="329">
        <v>0.23648599520000002</v>
      </c>
      <c r="AJ29" s="329">
        <v>0.22298650036000001</v>
      </c>
      <c r="AK29" s="329">
        <v>0.1085959351</v>
      </c>
      <c r="AL29" s="329">
        <v>0.17629064490000002</v>
      </c>
      <c r="AM29" s="329">
        <v>0.17308063957000003</v>
      </c>
      <c r="AN29" s="329">
        <v>0.10351865855</v>
      </c>
      <c r="AO29" s="329">
        <v>0.17961145517000002</v>
      </c>
      <c r="AP29" s="329">
        <v>0.15921459742000002</v>
      </c>
      <c r="AQ29" s="329">
        <v>1.9787729988900007</v>
      </c>
      <c r="AR29" s="329">
        <v>9.4314627640000009E-2</v>
      </c>
      <c r="AS29" s="329">
        <v>0.13061872003</v>
      </c>
      <c r="AT29" s="329">
        <v>0.1683832146</v>
      </c>
      <c r="AU29" s="329">
        <v>8.8267300960000003E-2</v>
      </c>
      <c r="AV29" s="329">
        <v>0.11259803946000001</v>
      </c>
      <c r="AW29" s="329">
        <v>0.14818535309</v>
      </c>
      <c r="AX29" s="329">
        <v>0.5678719041000001</v>
      </c>
      <c r="AY29" s="329">
        <v>0.11352981618000001</v>
      </c>
      <c r="AZ29" s="329">
        <v>0.17973450673999999</v>
      </c>
      <c r="BA29" s="329">
        <v>0.26173416056999999</v>
      </c>
      <c r="BB29" s="329">
        <v>0.23944153474999999</v>
      </c>
      <c r="BC29" s="329">
        <v>0.30568174476000004</v>
      </c>
      <c r="BD29" s="329">
        <v>2.4103609228800003</v>
      </c>
      <c r="BE29" s="329">
        <v>0.10136796417000001</v>
      </c>
      <c r="BF29" s="329">
        <v>0.19150324727000001</v>
      </c>
      <c r="BG29" s="329">
        <v>0.43431782973999999</v>
      </c>
      <c r="BH29" s="329">
        <v>0.19199175228000001</v>
      </c>
      <c r="BI29" s="329">
        <v>0.13632127509</v>
      </c>
      <c r="BJ29" s="329">
        <v>0.29372805809000002</v>
      </c>
      <c r="BK29" s="329">
        <v>0.14946388635999999</v>
      </c>
      <c r="BL29" s="329">
        <v>0.13788933590999999</v>
      </c>
      <c r="BM29" s="329">
        <v>8.9456438870000002E-2</v>
      </c>
      <c r="BN29" s="329">
        <v>0.19250871</v>
      </c>
      <c r="BO29" s="329">
        <v>0.14552973393000002</v>
      </c>
      <c r="BP29" s="329">
        <v>0.14411349692</v>
      </c>
      <c r="BQ29" s="329">
        <v>2.2081917286300001</v>
      </c>
      <c r="BR29" s="329">
        <v>0.11386069</v>
      </c>
      <c r="BS29" s="329">
        <v>0.13830236797000001</v>
      </c>
      <c r="BT29" s="329">
        <v>0.16785581104</v>
      </c>
      <c r="BU29" s="329">
        <v>0.14787537000000001</v>
      </c>
      <c r="BV29" s="329">
        <v>0.10090831255</v>
      </c>
      <c r="BW29" s="329">
        <v>0.11249438</v>
      </c>
      <c r="BX29" s="329">
        <v>7.2662845000000004E-2</v>
      </c>
      <c r="BY29" s="329">
        <v>7.5271130000000006E-2</v>
      </c>
      <c r="BZ29" s="329">
        <v>0.117831863</v>
      </c>
      <c r="CA29" s="329">
        <v>0.1008998</v>
      </c>
      <c r="CB29" s="329">
        <v>0.10858093089</v>
      </c>
      <c r="CC29" s="329">
        <v>0.18946270000000001</v>
      </c>
      <c r="CD29" s="329">
        <v>1.4460062004500001</v>
      </c>
      <c r="CE29" s="329">
        <v>0.22990038000000002</v>
      </c>
      <c r="CF29" s="329">
        <v>0.28439698000000002</v>
      </c>
      <c r="CG29" s="329">
        <v>0.35933556999999999</v>
      </c>
      <c r="CH29" s="329">
        <v>0.87363293000000009</v>
      </c>
      <c r="CI29" s="329">
        <v>0.17453281000000001</v>
      </c>
      <c r="CJ29" s="329">
        <v>9.5864210000000005E-2</v>
      </c>
      <c r="CK29" s="329">
        <v>7.6901350000000007E-2</v>
      </c>
      <c r="CL29" s="329">
        <v>0.34729836999999997</v>
      </c>
      <c r="CM29" s="329">
        <v>0.14916781000000001</v>
      </c>
      <c r="CN29" s="329">
        <v>6.3236970000000003E-2</v>
      </c>
      <c r="CO29" s="329">
        <v>8.4918919999999995E-2</v>
      </c>
      <c r="CP29" s="329">
        <v>0.29732370000000002</v>
      </c>
      <c r="CQ29" s="329">
        <v>9.6207846080000006E-2</v>
      </c>
      <c r="CR29" s="329">
        <v>0.16291014500000001</v>
      </c>
      <c r="CS29" s="329">
        <v>0.10244923358000001</v>
      </c>
      <c r="CT29" s="329">
        <v>0.36156722466000002</v>
      </c>
      <c r="CU29" s="329">
        <v>1.8798222246600003</v>
      </c>
      <c r="CV29" s="329">
        <v>9.1191350000000004E-2</v>
      </c>
      <c r="CW29" s="329">
        <v>0.11483771</v>
      </c>
      <c r="CX29" s="329">
        <v>0.21675612999999999</v>
      </c>
      <c r="CY29" s="329">
        <v>0.42278518999999998</v>
      </c>
      <c r="CZ29" s="329">
        <v>0.17748079200000003</v>
      </c>
      <c r="DA29" s="329">
        <v>0.16700895700000001</v>
      </c>
      <c r="DB29" s="329">
        <v>0.15324453599999999</v>
      </c>
      <c r="DC29" s="329">
        <v>0.49773428500000005</v>
      </c>
      <c r="DD29" s="329">
        <v>0.10723866600000001</v>
      </c>
      <c r="DE29" s="329">
        <v>0.131279958</v>
      </c>
      <c r="DF29" s="329">
        <v>0.11076143500000001</v>
      </c>
      <c r="DG29" s="329">
        <v>0.34928005900000003</v>
      </c>
      <c r="DH29" s="329">
        <v>0.167591566</v>
      </c>
      <c r="DI29" s="329">
        <v>0.22523843199999999</v>
      </c>
      <c r="DJ29" s="329">
        <v>0.30934461600000002</v>
      </c>
      <c r="DK29" s="329">
        <v>0.70217461400000003</v>
      </c>
      <c r="DL29" s="329">
        <v>1.9719741480000001</v>
      </c>
      <c r="DM29" s="329">
        <v>0.16617084000000001</v>
      </c>
      <c r="DN29" s="329">
        <v>0.18303019000000001</v>
      </c>
      <c r="DO29" s="329">
        <v>0.21876264400000001</v>
      </c>
      <c r="DP29" s="329">
        <v>0.56796367400000003</v>
      </c>
      <c r="DQ29" s="329">
        <v>0.22211254</v>
      </c>
      <c r="DR29" s="329">
        <v>0.20045859600000002</v>
      </c>
      <c r="DS29" s="329">
        <v>0.17363315000000001</v>
      </c>
      <c r="DT29" s="329">
        <v>0.59620428600000008</v>
      </c>
      <c r="DU29" s="329">
        <v>0.12826838599999998</v>
      </c>
      <c r="DV29" s="329">
        <v>0.12323624</v>
      </c>
      <c r="DW29" s="329">
        <v>0.191744253</v>
      </c>
      <c r="DX29" s="329">
        <v>0.44324887899999998</v>
      </c>
      <c r="DY29" s="329">
        <v>0.15398041584</v>
      </c>
      <c r="DZ29" s="329">
        <v>9.9470959999999997E-2</v>
      </c>
      <c r="EA29" s="329">
        <v>0.149042798</v>
      </c>
      <c r="EB29" s="329">
        <v>0.40249417383999997</v>
      </c>
      <c r="EC29" s="329">
        <v>2.00991101284</v>
      </c>
      <c r="ED29" s="329">
        <v>0.11525459193000001</v>
      </c>
      <c r="EE29" s="329">
        <v>0.16156031400000001</v>
      </c>
      <c r="EF29" s="329">
        <v>0.178561</v>
      </c>
      <c r="EG29" s="329">
        <v>0.45537590592999999</v>
      </c>
      <c r="EH29" s="329">
        <v>0.2</v>
      </c>
      <c r="EI29" s="329">
        <v>0.188168329</v>
      </c>
      <c r="EJ29" s="329">
        <v>0.16</v>
      </c>
      <c r="EK29" s="329">
        <f>SUM(EJ29,EI29,EH29)</f>
        <v>0.54816832900000001</v>
      </c>
      <c r="EL29" s="329">
        <v>0.14000000000000001</v>
      </c>
      <c r="EM29" s="329">
        <v>0.14000000000000001</v>
      </c>
      <c r="EN29" s="329">
        <v>0.11</v>
      </c>
      <c r="EO29" s="329">
        <v>0.39</v>
      </c>
      <c r="EP29" s="329">
        <v>0.21</v>
      </c>
      <c r="EQ29" s="329">
        <v>0.19</v>
      </c>
      <c r="ER29" s="329">
        <v>0.19</v>
      </c>
      <c r="ES29" s="329"/>
      <c r="ET29" s="329">
        <v>1.9835442349300001</v>
      </c>
      <c r="EU29" s="329">
        <v>0.1</v>
      </c>
      <c r="EV29" s="329">
        <v>0.11</v>
      </c>
      <c r="EW29" s="329">
        <v>0.14000000000000001</v>
      </c>
      <c r="EX29" s="329">
        <f>SUM(EW29,EV29,EU29)</f>
        <v>0.35</v>
      </c>
      <c r="EY29" s="329">
        <v>0.13</v>
      </c>
      <c r="EZ29" s="329">
        <v>0.22</v>
      </c>
      <c r="FA29" s="329">
        <v>0.13</v>
      </c>
      <c r="FB29" s="329">
        <v>0.48</v>
      </c>
      <c r="FC29" s="329">
        <v>0.16</v>
      </c>
      <c r="FD29" s="329">
        <v>0.15</v>
      </c>
      <c r="FE29" s="329">
        <v>0.14000000000000001</v>
      </c>
      <c r="FF29" s="329">
        <v>0.45000000000000007</v>
      </c>
      <c r="FG29" s="329">
        <v>0.12</v>
      </c>
      <c r="FH29" s="329">
        <v>0.25</v>
      </c>
      <c r="FI29" s="329">
        <v>0.21</v>
      </c>
      <c r="FJ29" s="329">
        <v>0.57999999999999996</v>
      </c>
      <c r="FK29" s="329">
        <v>1.86</v>
      </c>
      <c r="FL29" s="329">
        <v>0.24</v>
      </c>
      <c r="FM29" s="329">
        <v>0.15</v>
      </c>
      <c r="FN29" s="329">
        <v>0.21</v>
      </c>
      <c r="FO29" s="329">
        <f t="shared" si="17"/>
        <v>0.6</v>
      </c>
      <c r="FP29" s="329">
        <v>0.12</v>
      </c>
      <c r="FQ29" s="329">
        <v>0.09</v>
      </c>
      <c r="FR29" s="329">
        <v>0.13</v>
      </c>
      <c r="FS29" s="329">
        <f t="shared" si="18"/>
        <v>0.33999999999999997</v>
      </c>
      <c r="FT29" s="329">
        <v>0.15</v>
      </c>
      <c r="FU29" s="329">
        <v>0.11</v>
      </c>
      <c r="FV29" s="329">
        <v>0.06</v>
      </c>
      <c r="FW29" s="329">
        <f t="shared" si="19"/>
        <v>0.32</v>
      </c>
      <c r="FX29" s="329">
        <v>0.11</v>
      </c>
      <c r="FY29" s="329">
        <v>0.13</v>
      </c>
      <c r="FZ29" s="329">
        <v>0.32</v>
      </c>
      <c r="GA29" s="329">
        <f t="shared" si="20"/>
        <v>0.56000000000000005</v>
      </c>
      <c r="GB29" s="329">
        <f t="shared" si="21"/>
        <v>1.82</v>
      </c>
      <c r="GC29" s="329">
        <v>0.16</v>
      </c>
      <c r="GD29" s="329">
        <v>0.32</v>
      </c>
      <c r="GE29" s="329">
        <v>0.24</v>
      </c>
      <c r="GF29" s="329">
        <f t="shared" si="22"/>
        <v>0.72</v>
      </c>
      <c r="GG29" s="329">
        <v>0.26</v>
      </c>
      <c r="GH29" s="329">
        <v>0.28000000000000003</v>
      </c>
      <c r="GI29" s="329">
        <v>0.15</v>
      </c>
      <c r="GJ29" s="329">
        <f t="shared" si="23"/>
        <v>0.69000000000000006</v>
      </c>
      <c r="GK29" s="329">
        <v>0.27</v>
      </c>
      <c r="GL29" s="329">
        <v>0.34</v>
      </c>
      <c r="GM29" s="329">
        <v>0.23</v>
      </c>
      <c r="GN29" s="329">
        <f t="shared" si="24"/>
        <v>0.84000000000000008</v>
      </c>
      <c r="GO29" s="329">
        <v>0.33</v>
      </c>
      <c r="GP29" s="329">
        <v>0.27</v>
      </c>
      <c r="GQ29" s="329">
        <v>0.25</v>
      </c>
      <c r="GR29" s="329">
        <v>0.85000000000000009</v>
      </c>
      <c r="GS29" s="123">
        <v>3.1000000000000005</v>
      </c>
      <c r="GT29" s="329">
        <v>0.28000000000000003</v>
      </c>
      <c r="GU29" s="329">
        <v>0.26</v>
      </c>
      <c r="GV29" s="329">
        <v>0.21</v>
      </c>
      <c r="GW29" s="329">
        <v>0.75</v>
      </c>
      <c r="GX29" s="329">
        <v>0.12</v>
      </c>
      <c r="GY29" s="329">
        <v>0.12</v>
      </c>
      <c r="GZ29" s="329">
        <v>0.19</v>
      </c>
      <c r="HA29" s="329">
        <v>0.43</v>
      </c>
      <c r="HB29" s="329">
        <v>0.16</v>
      </c>
      <c r="HC29" s="329">
        <v>0.23</v>
      </c>
      <c r="HD29" s="329">
        <v>0.16</v>
      </c>
      <c r="HE29" s="329">
        <v>0.55000000000000004</v>
      </c>
      <c r="HF29" s="329">
        <v>0.14000000000000001</v>
      </c>
      <c r="HG29" s="329">
        <v>0.14000000000000001</v>
      </c>
      <c r="HH29" s="329">
        <v>0.25</v>
      </c>
      <c r="HI29" s="329">
        <v>0.53</v>
      </c>
      <c r="HJ29" s="329">
        <f>SUM(HI29,HE29,HA29,GW29)</f>
        <v>2.2599999999999998</v>
      </c>
      <c r="HK29" s="329">
        <v>7.0000000000000007E-2</v>
      </c>
      <c r="HL29" s="329">
        <v>0.27</v>
      </c>
      <c r="HM29" s="329">
        <v>0.19</v>
      </c>
      <c r="HN29" s="329">
        <v>0.53</v>
      </c>
      <c r="HO29" s="329">
        <v>0.15</v>
      </c>
      <c r="HP29" s="329">
        <v>0.11</v>
      </c>
      <c r="HQ29" s="329">
        <v>0.12</v>
      </c>
      <c r="HR29" s="329">
        <f t="shared" si="25"/>
        <v>0.38</v>
      </c>
      <c r="HS29" s="329">
        <v>0.14000000000000001</v>
      </c>
      <c r="HT29" s="329">
        <v>0.09</v>
      </c>
      <c r="HU29" s="329">
        <v>0.15</v>
      </c>
      <c r="HV29" s="329">
        <f t="shared" si="26"/>
        <v>0.38</v>
      </c>
      <c r="HW29" s="329">
        <v>0.1</v>
      </c>
      <c r="HX29" s="329">
        <v>0.09</v>
      </c>
      <c r="HY29" s="329">
        <v>7.0000000000000007E-2</v>
      </c>
      <c r="HZ29" s="329">
        <f>SUM(HW29:HY29)</f>
        <v>0.26</v>
      </c>
      <c r="IA29" s="329">
        <v>1.55</v>
      </c>
      <c r="IB29" s="329">
        <v>0.08</v>
      </c>
      <c r="IC29" s="329">
        <v>0.12</v>
      </c>
      <c r="ID29" s="329">
        <v>0.3</v>
      </c>
      <c r="IE29" s="329">
        <v>0.5</v>
      </c>
      <c r="IF29" s="329">
        <v>0.11</v>
      </c>
      <c r="IG29" s="329">
        <v>0.09</v>
      </c>
      <c r="IH29" s="329">
        <v>0.11</v>
      </c>
      <c r="II29" s="329">
        <v>0.31</v>
      </c>
      <c r="IJ29" s="329">
        <v>0.12</v>
      </c>
      <c r="IK29" s="329">
        <v>0.11</v>
      </c>
      <c r="IL29" s="329">
        <v>0.1</v>
      </c>
      <c r="IM29" s="329">
        <v>0.33</v>
      </c>
      <c r="IN29" s="329">
        <v>7.0000000000000007E-2</v>
      </c>
      <c r="IO29" s="329">
        <v>0.11</v>
      </c>
      <c r="IP29" s="329">
        <v>0.12</v>
      </c>
      <c r="IQ29" s="329">
        <v>0.3</v>
      </c>
      <c r="IR29" s="329">
        <v>1.44</v>
      </c>
      <c r="IS29" s="329">
        <v>0.1</v>
      </c>
      <c r="IT29" s="329">
        <v>0.24</v>
      </c>
      <c r="IU29" s="329">
        <v>0.28000000000000003</v>
      </c>
      <c r="IV29" s="329">
        <v>0.62</v>
      </c>
      <c r="IW29" s="329">
        <v>0.3</v>
      </c>
      <c r="IX29" s="329">
        <v>0.34</v>
      </c>
      <c r="IY29" s="329">
        <v>0.2</v>
      </c>
      <c r="IZ29" s="329">
        <v>0.84000000000000008</v>
      </c>
      <c r="JA29" s="329">
        <v>0.14000000000000001</v>
      </c>
      <c r="JB29" s="329">
        <v>0.12</v>
      </c>
      <c r="JC29" s="329">
        <v>0.18</v>
      </c>
      <c r="JD29" s="329">
        <v>0.44</v>
      </c>
      <c r="JE29" s="329">
        <v>0.17</v>
      </c>
      <c r="JF29" s="329">
        <v>7.0000000000000007E-2</v>
      </c>
      <c r="JG29" s="329">
        <v>0.25</v>
      </c>
      <c r="JH29" s="329">
        <v>0.49</v>
      </c>
      <c r="JI29" s="329">
        <v>2.39</v>
      </c>
      <c r="JJ29" s="329">
        <v>0.16</v>
      </c>
      <c r="JK29" s="329">
        <v>0.22</v>
      </c>
      <c r="JL29" s="329">
        <v>0.22</v>
      </c>
      <c r="JM29" s="329">
        <v>0.6</v>
      </c>
      <c r="JN29" s="329">
        <v>0.2</v>
      </c>
      <c r="JO29" s="329">
        <v>0.2</v>
      </c>
      <c r="JP29" s="329">
        <v>0.2</v>
      </c>
      <c r="JQ29" s="329">
        <f t="shared" si="27"/>
        <v>0.60000000000000009</v>
      </c>
      <c r="JR29" s="329">
        <v>0.35</v>
      </c>
      <c r="JS29" s="329">
        <v>0.42</v>
      </c>
      <c r="JT29" s="329">
        <v>0.27</v>
      </c>
      <c r="JU29" s="329">
        <v>1.04</v>
      </c>
      <c r="JV29" s="596">
        <v>0.3</v>
      </c>
      <c r="JW29" s="596">
        <v>0.31</v>
      </c>
      <c r="JX29" s="596">
        <v>0.48</v>
      </c>
      <c r="JY29" s="596">
        <v>1.0900000000000001</v>
      </c>
      <c r="JZ29" s="596">
        <v>3.33</v>
      </c>
      <c r="KA29" s="619">
        <v>0.2</v>
      </c>
      <c r="KB29" s="619">
        <v>0.16</v>
      </c>
      <c r="KC29" s="619">
        <v>0.18</v>
      </c>
      <c r="KD29" s="455"/>
      <c r="KE29"/>
    </row>
    <row r="30" spans="1:291" s="5" customFormat="1" ht="12.75" customHeight="1" x14ac:dyDescent="0.25">
      <c r="A30" s="324" t="s">
        <v>445</v>
      </c>
      <c r="B30" s="324" t="s">
        <v>137</v>
      </c>
      <c r="C30" s="377" t="s">
        <v>92</v>
      </c>
      <c r="D30" s="329">
        <v>0</v>
      </c>
      <c r="E30" s="329">
        <v>0</v>
      </c>
      <c r="F30" s="329">
        <v>3.8888599999999995E-2</v>
      </c>
      <c r="G30" s="329">
        <v>3.7170519999999999E-2</v>
      </c>
      <c r="H30" s="329">
        <v>9.4335500000000003E-2</v>
      </c>
      <c r="I30" s="329">
        <v>0.15593907000000001</v>
      </c>
      <c r="J30" s="329">
        <v>0.43541943</v>
      </c>
      <c r="K30" s="329">
        <v>7.8746220000000006E-2</v>
      </c>
      <c r="L30" s="329">
        <v>0.10492585</v>
      </c>
      <c r="M30" s="329">
        <v>2.9661460000000001E-2</v>
      </c>
      <c r="N30" s="329">
        <v>5.1853410000000003E-2</v>
      </c>
      <c r="O30" s="329">
        <v>1.5212110000000001E-2</v>
      </c>
      <c r="P30" s="329">
        <v>5.3038929999999998E-2</v>
      </c>
      <c r="Q30" s="329">
        <v>1.0951911000000001</v>
      </c>
      <c r="R30" s="329">
        <v>1.0868059999999999E-2</v>
      </c>
      <c r="S30" s="329">
        <v>1.312465E-2</v>
      </c>
      <c r="T30" s="329">
        <v>4.8700559999999997E-2</v>
      </c>
      <c r="U30" s="329">
        <v>3.9867879999999994E-2</v>
      </c>
      <c r="V30" s="329">
        <v>1.3647930000000001E-2</v>
      </c>
      <c r="W30" s="329">
        <v>1.4133E-2</v>
      </c>
      <c r="X30" s="329">
        <v>0</v>
      </c>
      <c r="Y30" s="329">
        <v>7.8392999999999996E-4</v>
      </c>
      <c r="Z30" s="329">
        <v>9.3021000000000006E-3</v>
      </c>
      <c r="AA30" s="329">
        <v>1.9193709999999999E-2</v>
      </c>
      <c r="AB30" s="329">
        <v>6.1821260000000003E-2</v>
      </c>
      <c r="AC30" s="329">
        <v>1.272826E-2</v>
      </c>
      <c r="AD30" s="329">
        <v>0.24417134000000001</v>
      </c>
      <c r="AE30" s="329">
        <v>4.2404499999999998E-3</v>
      </c>
      <c r="AF30" s="329">
        <v>0</v>
      </c>
      <c r="AG30" s="329">
        <v>0</v>
      </c>
      <c r="AH30" s="329">
        <v>0</v>
      </c>
      <c r="AI30" s="329">
        <v>0</v>
      </c>
      <c r="AJ30" s="329">
        <v>0</v>
      </c>
      <c r="AK30" s="329">
        <v>0</v>
      </c>
      <c r="AL30" s="329">
        <v>0</v>
      </c>
      <c r="AM30" s="329">
        <v>0</v>
      </c>
      <c r="AN30" s="329">
        <v>0</v>
      </c>
      <c r="AO30" s="329">
        <v>0</v>
      </c>
      <c r="AP30" s="329">
        <v>0</v>
      </c>
      <c r="AQ30" s="329">
        <v>4.2404499999999998E-3</v>
      </c>
      <c r="AR30" s="329">
        <v>0</v>
      </c>
      <c r="AS30" s="329">
        <v>0</v>
      </c>
      <c r="AT30" s="329">
        <v>0</v>
      </c>
      <c r="AU30" s="329">
        <v>0</v>
      </c>
      <c r="AV30" s="329">
        <v>0</v>
      </c>
      <c r="AW30" s="329">
        <v>0</v>
      </c>
      <c r="AX30" s="329">
        <v>0</v>
      </c>
      <c r="AY30" s="329">
        <v>0</v>
      </c>
      <c r="AZ30" s="329">
        <v>0</v>
      </c>
      <c r="BA30" s="329">
        <v>0</v>
      </c>
      <c r="BB30" s="329">
        <v>0</v>
      </c>
      <c r="BC30" s="329">
        <v>0</v>
      </c>
      <c r="BD30" s="329">
        <v>0</v>
      </c>
      <c r="BE30" s="329">
        <v>0</v>
      </c>
      <c r="BF30" s="329">
        <v>0</v>
      </c>
      <c r="BG30" s="329">
        <v>0</v>
      </c>
      <c r="BH30" s="329">
        <v>0</v>
      </c>
      <c r="BI30" s="329">
        <v>0</v>
      </c>
      <c r="BJ30" s="329">
        <v>0</v>
      </c>
      <c r="BK30" s="329">
        <v>0</v>
      </c>
      <c r="BL30" s="329">
        <v>0</v>
      </c>
      <c r="BM30" s="329">
        <v>0</v>
      </c>
      <c r="BN30" s="329">
        <v>0</v>
      </c>
      <c r="BO30" s="329">
        <v>0</v>
      </c>
      <c r="BP30" s="329">
        <v>0</v>
      </c>
      <c r="BQ30" s="329">
        <v>0</v>
      </c>
      <c r="BR30" s="329">
        <v>0</v>
      </c>
      <c r="BS30" s="329">
        <v>0</v>
      </c>
      <c r="BT30" s="329">
        <v>0</v>
      </c>
      <c r="BU30" s="329">
        <v>0</v>
      </c>
      <c r="BV30" s="329">
        <v>0</v>
      </c>
      <c r="BW30" s="329">
        <v>0</v>
      </c>
      <c r="BX30" s="329">
        <v>0</v>
      </c>
      <c r="BY30" s="329">
        <v>0</v>
      </c>
      <c r="BZ30" s="329">
        <v>0</v>
      </c>
      <c r="CA30" s="329">
        <v>0</v>
      </c>
      <c r="CB30" s="329">
        <v>0</v>
      </c>
      <c r="CC30" s="329">
        <v>0</v>
      </c>
      <c r="CD30" s="329">
        <v>0</v>
      </c>
      <c r="CE30" s="329">
        <v>0</v>
      </c>
      <c r="CF30" s="329">
        <v>0</v>
      </c>
      <c r="CG30" s="329">
        <v>0</v>
      </c>
      <c r="CH30" s="329">
        <v>0</v>
      </c>
      <c r="CI30" s="329">
        <v>0</v>
      </c>
      <c r="CJ30" s="329">
        <v>0</v>
      </c>
      <c r="CK30" s="329">
        <v>0</v>
      </c>
      <c r="CL30" s="329">
        <v>0</v>
      </c>
      <c r="CM30" s="329">
        <v>0</v>
      </c>
      <c r="CN30" s="329">
        <v>0</v>
      </c>
      <c r="CO30" s="329">
        <v>0</v>
      </c>
      <c r="CP30" s="329">
        <v>0</v>
      </c>
      <c r="CQ30" s="329">
        <v>0</v>
      </c>
      <c r="CR30" s="329">
        <v>0</v>
      </c>
      <c r="CS30" s="329">
        <v>0</v>
      </c>
      <c r="CT30" s="329">
        <v>0</v>
      </c>
      <c r="CU30" s="329">
        <v>0</v>
      </c>
      <c r="CV30" s="329">
        <v>0</v>
      </c>
      <c r="CW30" s="329">
        <v>0</v>
      </c>
      <c r="CX30" s="329">
        <v>0</v>
      </c>
      <c r="CY30" s="329">
        <v>0</v>
      </c>
      <c r="CZ30" s="329">
        <v>0</v>
      </c>
      <c r="DA30" s="329">
        <v>0</v>
      </c>
      <c r="DB30" s="329">
        <v>0</v>
      </c>
      <c r="DC30" s="329">
        <v>0</v>
      </c>
      <c r="DD30" s="329">
        <v>0</v>
      </c>
      <c r="DE30" s="329">
        <v>0</v>
      </c>
      <c r="DF30" s="329">
        <v>0</v>
      </c>
      <c r="DG30" s="329">
        <v>0</v>
      </c>
      <c r="DH30" s="329">
        <v>0</v>
      </c>
      <c r="DI30" s="329">
        <v>0</v>
      </c>
      <c r="DJ30" s="329">
        <v>0</v>
      </c>
      <c r="DK30" s="329">
        <v>0</v>
      </c>
      <c r="DL30" s="329">
        <v>0</v>
      </c>
      <c r="DM30" s="329">
        <v>0</v>
      </c>
      <c r="DN30" s="329">
        <v>0</v>
      </c>
      <c r="DO30" s="329">
        <v>0</v>
      </c>
      <c r="DP30" s="329">
        <v>0</v>
      </c>
      <c r="DQ30" s="329">
        <v>0</v>
      </c>
      <c r="DR30" s="329">
        <v>0</v>
      </c>
      <c r="DS30" s="329">
        <v>0</v>
      </c>
      <c r="DT30" s="329">
        <v>0</v>
      </c>
      <c r="DU30" s="329">
        <v>0</v>
      </c>
      <c r="DV30" s="329">
        <v>0</v>
      </c>
      <c r="DW30" s="329">
        <v>0</v>
      </c>
      <c r="DX30" s="329">
        <v>0</v>
      </c>
      <c r="DY30" s="329">
        <v>0</v>
      </c>
      <c r="DZ30" s="329">
        <v>0</v>
      </c>
      <c r="EA30" s="329">
        <v>0</v>
      </c>
      <c r="EB30" s="329">
        <v>0</v>
      </c>
      <c r="EC30" s="329">
        <v>0</v>
      </c>
      <c r="ED30" s="329">
        <v>0</v>
      </c>
      <c r="EE30" s="329">
        <v>0</v>
      </c>
      <c r="EF30" s="445" t="s">
        <v>263</v>
      </c>
      <c r="EG30" s="445" t="s">
        <v>263</v>
      </c>
      <c r="EH30" s="445">
        <v>0</v>
      </c>
      <c r="EI30" s="445" t="s">
        <v>263</v>
      </c>
      <c r="EJ30" s="445">
        <v>0</v>
      </c>
      <c r="EK30" s="445" t="s">
        <v>263</v>
      </c>
      <c r="EL30" s="445">
        <v>0</v>
      </c>
      <c r="EM30" s="445">
        <v>0</v>
      </c>
      <c r="EN30" s="445">
        <v>0</v>
      </c>
      <c r="EO30" s="445">
        <v>0</v>
      </c>
      <c r="EP30" s="445">
        <v>0</v>
      </c>
      <c r="EQ30" s="445">
        <v>0</v>
      </c>
      <c r="ER30" s="445">
        <v>0</v>
      </c>
      <c r="ES30" s="445"/>
      <c r="ET30" s="445">
        <v>0</v>
      </c>
      <c r="EU30" s="445">
        <v>0</v>
      </c>
      <c r="EV30" s="445">
        <v>0</v>
      </c>
      <c r="EW30" s="445">
        <v>0</v>
      </c>
      <c r="EX30" s="445" t="s">
        <v>263</v>
      </c>
      <c r="EY30" s="445">
        <v>0</v>
      </c>
      <c r="EZ30" s="445">
        <v>0</v>
      </c>
      <c r="FA30" s="445">
        <v>0</v>
      </c>
      <c r="FB30" s="445" t="s">
        <v>263</v>
      </c>
      <c r="FC30" s="445">
        <v>0</v>
      </c>
      <c r="FD30" s="445">
        <v>0</v>
      </c>
      <c r="FE30" s="445">
        <v>0</v>
      </c>
      <c r="FF30" s="445" t="s">
        <v>263</v>
      </c>
      <c r="FG30" s="445">
        <v>0</v>
      </c>
      <c r="FH30" s="445">
        <v>0</v>
      </c>
      <c r="FI30" s="445">
        <v>0</v>
      </c>
      <c r="FJ30" s="445" t="s">
        <v>263</v>
      </c>
      <c r="FK30" s="445" t="s">
        <v>263</v>
      </c>
      <c r="FL30" s="445">
        <v>0</v>
      </c>
      <c r="FM30" s="445">
        <v>0</v>
      </c>
      <c r="FN30" s="445">
        <v>0</v>
      </c>
      <c r="FO30" s="445">
        <f t="shared" si="17"/>
        <v>0</v>
      </c>
      <c r="FP30" s="445">
        <v>0</v>
      </c>
      <c r="FQ30" s="445">
        <v>0</v>
      </c>
      <c r="FR30" s="445">
        <v>0</v>
      </c>
      <c r="FS30" s="445">
        <f t="shared" si="18"/>
        <v>0</v>
      </c>
      <c r="FT30" s="445">
        <v>0</v>
      </c>
      <c r="FU30" s="445">
        <v>0</v>
      </c>
      <c r="FV30" s="445">
        <v>0</v>
      </c>
      <c r="FW30" s="445">
        <f t="shared" si="19"/>
        <v>0</v>
      </c>
      <c r="FX30" s="445">
        <v>0</v>
      </c>
      <c r="FY30" s="445">
        <v>0</v>
      </c>
      <c r="FZ30" s="445">
        <v>0</v>
      </c>
      <c r="GA30" s="445">
        <f t="shared" si="20"/>
        <v>0</v>
      </c>
      <c r="GB30" s="445">
        <f t="shared" si="21"/>
        <v>0</v>
      </c>
      <c r="GC30" s="445">
        <v>0</v>
      </c>
      <c r="GD30" s="445">
        <v>0</v>
      </c>
      <c r="GE30" s="445">
        <v>0</v>
      </c>
      <c r="GF30" s="445">
        <f t="shared" si="22"/>
        <v>0</v>
      </c>
      <c r="GG30" s="445">
        <v>0</v>
      </c>
      <c r="GH30" s="445">
        <v>0</v>
      </c>
      <c r="GI30" s="445">
        <v>0</v>
      </c>
      <c r="GJ30" s="445">
        <f t="shared" si="23"/>
        <v>0</v>
      </c>
      <c r="GK30" s="445">
        <v>0</v>
      </c>
      <c r="GL30" s="445">
        <v>0</v>
      </c>
      <c r="GM30" s="445">
        <v>0</v>
      </c>
      <c r="GN30" s="445">
        <f t="shared" si="24"/>
        <v>0</v>
      </c>
      <c r="GO30" s="445">
        <v>0</v>
      </c>
      <c r="GP30" s="445">
        <v>0</v>
      </c>
      <c r="GQ30" s="445">
        <v>0</v>
      </c>
      <c r="GR30" s="445">
        <v>0</v>
      </c>
      <c r="GS30" s="510">
        <v>0</v>
      </c>
      <c r="GT30" s="445">
        <v>0</v>
      </c>
      <c r="GU30" s="445">
        <v>0</v>
      </c>
      <c r="GV30" s="445">
        <v>0</v>
      </c>
      <c r="GW30" s="445">
        <v>0</v>
      </c>
      <c r="GX30" s="445">
        <v>0</v>
      </c>
      <c r="GY30" s="445">
        <v>0</v>
      </c>
      <c r="GZ30" s="445">
        <v>0</v>
      </c>
      <c r="HA30" s="445">
        <v>0</v>
      </c>
      <c r="HB30" s="445">
        <v>0</v>
      </c>
      <c r="HC30" s="445">
        <v>0</v>
      </c>
      <c r="HD30" s="445">
        <v>0</v>
      </c>
      <c r="HE30" s="445" t="s">
        <v>263</v>
      </c>
      <c r="HF30" s="445">
        <v>0</v>
      </c>
      <c r="HG30" s="445">
        <v>0</v>
      </c>
      <c r="HH30" s="445">
        <v>0</v>
      </c>
      <c r="HI30" s="445">
        <v>0</v>
      </c>
      <c r="HJ30" s="445">
        <v>0</v>
      </c>
      <c r="HK30" s="445">
        <v>0</v>
      </c>
      <c r="HL30" s="445">
        <v>0</v>
      </c>
      <c r="HM30" s="445">
        <v>0</v>
      </c>
      <c r="HN30" s="445">
        <v>0</v>
      </c>
      <c r="HO30" s="445">
        <v>0</v>
      </c>
      <c r="HP30" s="445">
        <v>0</v>
      </c>
      <c r="HQ30" s="445">
        <v>0</v>
      </c>
      <c r="HR30" s="445">
        <f t="shared" si="25"/>
        <v>0</v>
      </c>
      <c r="HS30" s="445">
        <v>0</v>
      </c>
      <c r="HT30" s="445">
        <v>0</v>
      </c>
      <c r="HU30" s="445">
        <v>0</v>
      </c>
      <c r="HV30" s="445">
        <f t="shared" si="26"/>
        <v>0</v>
      </c>
      <c r="HW30" s="445">
        <v>0</v>
      </c>
      <c r="HX30" s="445">
        <v>0</v>
      </c>
      <c r="HY30" s="445">
        <v>0</v>
      </c>
      <c r="HZ30" s="445" t="s">
        <v>263</v>
      </c>
      <c r="IA30" s="445" t="s">
        <v>263</v>
      </c>
      <c r="IB30" s="445">
        <v>0</v>
      </c>
      <c r="IC30" s="445">
        <v>0</v>
      </c>
      <c r="ID30" s="445">
        <v>0</v>
      </c>
      <c r="IE30" s="445">
        <v>0</v>
      </c>
      <c r="IF30" s="445">
        <v>0</v>
      </c>
      <c r="IG30" s="445">
        <v>0</v>
      </c>
      <c r="IH30" s="445">
        <v>0</v>
      </c>
      <c r="II30" s="445" t="s">
        <v>263</v>
      </c>
      <c r="IJ30" s="445">
        <v>0</v>
      </c>
      <c r="IK30" s="445">
        <v>0</v>
      </c>
      <c r="IL30" s="445">
        <v>0</v>
      </c>
      <c r="IM30" s="445" t="s">
        <v>263</v>
      </c>
      <c r="IN30" s="445">
        <v>0</v>
      </c>
      <c r="IO30" s="445">
        <v>0</v>
      </c>
      <c r="IP30" s="445">
        <v>0</v>
      </c>
      <c r="IQ30" s="445" t="s">
        <v>263</v>
      </c>
      <c r="IR30" s="445" t="s">
        <v>263</v>
      </c>
      <c r="IS30" s="445">
        <v>0</v>
      </c>
      <c r="IT30" s="445">
        <v>0</v>
      </c>
      <c r="IU30" s="445">
        <v>0</v>
      </c>
      <c r="IV30" s="445">
        <v>0</v>
      </c>
      <c r="IW30" s="445">
        <v>0</v>
      </c>
      <c r="IX30" s="445">
        <v>0</v>
      </c>
      <c r="IY30" s="445">
        <v>0</v>
      </c>
      <c r="IZ30" s="445" t="s">
        <v>263</v>
      </c>
      <c r="JA30" s="445">
        <v>0</v>
      </c>
      <c r="JB30" s="445">
        <v>0</v>
      </c>
      <c r="JC30" s="445">
        <v>0</v>
      </c>
      <c r="JD30" s="445">
        <v>0</v>
      </c>
      <c r="JE30" s="445">
        <v>0</v>
      </c>
      <c r="JF30" s="445">
        <v>0</v>
      </c>
      <c r="JG30" s="445">
        <v>0</v>
      </c>
      <c r="JH30" s="445" t="s">
        <v>263</v>
      </c>
      <c r="JI30" s="445" t="s">
        <v>263</v>
      </c>
      <c r="JJ30" s="445">
        <v>0</v>
      </c>
      <c r="JK30" s="445">
        <v>0</v>
      </c>
      <c r="JL30" s="445">
        <v>0</v>
      </c>
      <c r="JM30" s="445" t="s">
        <v>263</v>
      </c>
      <c r="JN30" s="445">
        <v>0</v>
      </c>
      <c r="JO30" s="445">
        <v>0</v>
      </c>
      <c r="JP30" s="445">
        <v>0</v>
      </c>
      <c r="JQ30" s="445">
        <f t="shared" si="27"/>
        <v>0</v>
      </c>
      <c r="JR30" s="445">
        <v>0</v>
      </c>
      <c r="JS30" s="445">
        <v>0</v>
      </c>
      <c r="JT30" s="445" t="s">
        <v>263</v>
      </c>
      <c r="JU30" s="445" t="s">
        <v>263</v>
      </c>
      <c r="JV30" s="445" t="s">
        <v>263</v>
      </c>
      <c r="JW30" s="445">
        <v>0</v>
      </c>
      <c r="JX30" s="445">
        <v>0</v>
      </c>
      <c r="JY30" s="445">
        <v>0</v>
      </c>
      <c r="JZ30" s="445">
        <v>0</v>
      </c>
      <c r="KA30" s="510">
        <v>0</v>
      </c>
      <c r="KB30" s="510">
        <v>0</v>
      </c>
      <c r="KC30" s="510">
        <v>0</v>
      </c>
      <c r="KE30"/>
    </row>
    <row r="31" spans="1:291" s="5" customFormat="1" ht="12.75" customHeight="1" x14ac:dyDescent="0.25">
      <c r="A31" s="324" t="s">
        <v>446</v>
      </c>
      <c r="B31" s="324" t="s">
        <v>444</v>
      </c>
      <c r="C31" s="377" t="s">
        <v>92</v>
      </c>
      <c r="D31" s="329">
        <v>0</v>
      </c>
      <c r="E31" s="329">
        <v>0</v>
      </c>
      <c r="F31" s="329">
        <v>0</v>
      </c>
      <c r="G31" s="329">
        <v>0</v>
      </c>
      <c r="H31" s="329">
        <v>0</v>
      </c>
      <c r="I31" s="329">
        <v>0</v>
      </c>
      <c r="J31" s="329">
        <v>0</v>
      </c>
      <c r="K31" s="329">
        <v>0</v>
      </c>
      <c r="L31" s="329">
        <v>0</v>
      </c>
      <c r="M31" s="329">
        <v>0</v>
      </c>
      <c r="N31" s="329">
        <v>0</v>
      </c>
      <c r="O31" s="329">
        <v>0</v>
      </c>
      <c r="P31" s="329">
        <v>0</v>
      </c>
      <c r="Q31" s="329">
        <v>0</v>
      </c>
      <c r="R31" s="329">
        <v>0</v>
      </c>
      <c r="S31" s="329">
        <v>0</v>
      </c>
      <c r="T31" s="329">
        <v>0</v>
      </c>
      <c r="U31" s="329">
        <v>0</v>
      </c>
      <c r="V31" s="329">
        <v>0</v>
      </c>
      <c r="W31" s="329">
        <v>0</v>
      </c>
      <c r="X31" s="329">
        <v>0</v>
      </c>
      <c r="Y31" s="329">
        <v>0</v>
      </c>
      <c r="Z31" s="329">
        <v>0</v>
      </c>
      <c r="AA31" s="329">
        <v>0</v>
      </c>
      <c r="AB31" s="329">
        <v>0</v>
      </c>
      <c r="AC31" s="329">
        <v>0</v>
      </c>
      <c r="AD31" s="329">
        <v>0</v>
      </c>
      <c r="AE31" s="329">
        <v>0</v>
      </c>
      <c r="AF31" s="329">
        <v>0</v>
      </c>
      <c r="AG31" s="329">
        <v>0</v>
      </c>
      <c r="AH31" s="329">
        <v>0</v>
      </c>
      <c r="AI31" s="329">
        <v>0</v>
      </c>
      <c r="AJ31" s="329">
        <v>0</v>
      </c>
      <c r="AK31" s="329">
        <v>0</v>
      </c>
      <c r="AL31" s="329">
        <v>0</v>
      </c>
      <c r="AM31" s="329">
        <v>0</v>
      </c>
      <c r="AN31" s="329">
        <v>0</v>
      </c>
      <c r="AO31" s="329">
        <v>0</v>
      </c>
      <c r="AP31" s="329">
        <v>0</v>
      </c>
      <c r="AQ31" s="329">
        <v>0</v>
      </c>
      <c r="AR31" s="329">
        <v>0</v>
      </c>
      <c r="AS31" s="329">
        <v>0</v>
      </c>
      <c r="AT31" s="329">
        <v>0</v>
      </c>
      <c r="AU31" s="329">
        <v>0</v>
      </c>
      <c r="AV31" s="329">
        <v>0</v>
      </c>
      <c r="AW31" s="329">
        <v>0</v>
      </c>
      <c r="AX31" s="329">
        <v>0</v>
      </c>
      <c r="AY31" s="329">
        <v>0</v>
      </c>
      <c r="AZ31" s="329">
        <v>0</v>
      </c>
      <c r="BA31" s="329">
        <v>0</v>
      </c>
      <c r="BB31" s="329">
        <v>0</v>
      </c>
      <c r="BC31" s="329">
        <v>0</v>
      </c>
      <c r="BD31" s="329">
        <v>0</v>
      </c>
      <c r="BE31" s="329">
        <v>0</v>
      </c>
      <c r="BF31" s="329">
        <v>0</v>
      </c>
      <c r="BG31" s="329">
        <v>0</v>
      </c>
      <c r="BH31" s="329">
        <v>0</v>
      </c>
      <c r="BI31" s="329">
        <v>0</v>
      </c>
      <c r="BJ31" s="329">
        <v>0</v>
      </c>
      <c r="BK31" s="329">
        <v>0</v>
      </c>
      <c r="BL31" s="329">
        <v>0</v>
      </c>
      <c r="BM31" s="329">
        <v>0</v>
      </c>
      <c r="BN31" s="329">
        <v>0</v>
      </c>
      <c r="BO31" s="329">
        <v>0</v>
      </c>
      <c r="BP31" s="329">
        <v>0</v>
      </c>
      <c r="BQ31" s="329">
        <v>0</v>
      </c>
      <c r="BR31" s="329">
        <v>0</v>
      </c>
      <c r="BS31" s="329">
        <v>0</v>
      </c>
      <c r="BT31" s="329">
        <v>0</v>
      </c>
      <c r="BU31" s="329">
        <v>0</v>
      </c>
      <c r="BV31" s="329">
        <v>0</v>
      </c>
      <c r="BW31" s="329">
        <v>0</v>
      </c>
      <c r="BX31" s="329">
        <v>0</v>
      </c>
      <c r="BY31" s="329">
        <v>0</v>
      </c>
      <c r="BZ31" s="329">
        <v>0</v>
      </c>
      <c r="CA31" s="329">
        <v>0</v>
      </c>
      <c r="CB31" s="329">
        <v>0</v>
      </c>
      <c r="CC31" s="329">
        <v>0</v>
      </c>
      <c r="CD31" s="329">
        <v>0</v>
      </c>
      <c r="CE31" s="329">
        <v>0</v>
      </c>
      <c r="CF31" s="329">
        <v>0</v>
      </c>
      <c r="CG31" s="329">
        <v>0</v>
      </c>
      <c r="CH31" s="329">
        <v>0</v>
      </c>
      <c r="CI31" s="329">
        <v>0</v>
      </c>
      <c r="CJ31" s="329">
        <v>0</v>
      </c>
      <c r="CK31" s="329">
        <v>0</v>
      </c>
      <c r="CL31" s="329">
        <v>0</v>
      </c>
      <c r="CM31" s="329">
        <v>0</v>
      </c>
      <c r="CN31" s="329">
        <v>0</v>
      </c>
      <c r="CO31" s="329">
        <v>0</v>
      </c>
      <c r="CP31" s="329">
        <v>0</v>
      </c>
      <c r="CQ31" s="329">
        <v>0</v>
      </c>
      <c r="CR31" s="329">
        <v>0</v>
      </c>
      <c r="CS31" s="329">
        <v>0</v>
      </c>
      <c r="CT31" s="329">
        <v>0</v>
      </c>
      <c r="CU31" s="329">
        <v>0</v>
      </c>
      <c r="CV31" s="329">
        <v>0</v>
      </c>
      <c r="CW31" s="329">
        <v>0</v>
      </c>
      <c r="CX31" s="329">
        <v>0</v>
      </c>
      <c r="CY31" s="329">
        <v>0</v>
      </c>
      <c r="CZ31" s="329">
        <v>0</v>
      </c>
      <c r="DA31" s="329">
        <v>0</v>
      </c>
      <c r="DB31" s="329">
        <v>0</v>
      </c>
      <c r="DC31" s="329">
        <v>0</v>
      </c>
      <c r="DD31" s="329">
        <v>0</v>
      </c>
      <c r="DE31" s="329">
        <v>0</v>
      </c>
      <c r="DF31" s="329">
        <v>0</v>
      </c>
      <c r="DG31" s="329">
        <v>0</v>
      </c>
      <c r="DH31" s="329">
        <v>0</v>
      </c>
      <c r="DI31" s="329">
        <v>0</v>
      </c>
      <c r="DJ31" s="329">
        <v>0</v>
      </c>
      <c r="DK31" s="329">
        <v>0</v>
      </c>
      <c r="DL31" s="329">
        <v>0</v>
      </c>
      <c r="DM31" s="329">
        <v>0</v>
      </c>
      <c r="DN31" s="329">
        <v>0</v>
      </c>
      <c r="DO31" s="329">
        <v>0</v>
      </c>
      <c r="DP31" s="329">
        <v>0</v>
      </c>
      <c r="DQ31" s="329">
        <v>0</v>
      </c>
      <c r="DR31" s="329">
        <v>0</v>
      </c>
      <c r="DS31" s="329">
        <v>0</v>
      </c>
      <c r="DT31" s="329">
        <v>0</v>
      </c>
      <c r="DU31" s="329">
        <v>0</v>
      </c>
      <c r="DV31" s="329">
        <v>0</v>
      </c>
      <c r="DW31" s="329">
        <v>0</v>
      </c>
      <c r="DX31" s="329">
        <v>0</v>
      </c>
      <c r="DY31" s="329">
        <v>0</v>
      </c>
      <c r="DZ31" s="329">
        <v>0</v>
      </c>
      <c r="EA31" s="329">
        <v>0</v>
      </c>
      <c r="EB31" s="329">
        <v>0</v>
      </c>
      <c r="EC31" s="329">
        <v>0</v>
      </c>
      <c r="ED31" s="329">
        <v>0</v>
      </c>
      <c r="EE31" s="329">
        <v>0</v>
      </c>
      <c r="EF31" s="445" t="s">
        <v>263</v>
      </c>
      <c r="EG31" s="445" t="s">
        <v>263</v>
      </c>
      <c r="EH31" s="445">
        <v>0</v>
      </c>
      <c r="EI31" s="445" t="s">
        <v>263</v>
      </c>
      <c r="EJ31" s="445">
        <v>0</v>
      </c>
      <c r="EK31" s="445" t="s">
        <v>263</v>
      </c>
      <c r="EL31" s="445">
        <v>0</v>
      </c>
      <c r="EM31" s="445">
        <v>0</v>
      </c>
      <c r="EN31" s="445">
        <v>0</v>
      </c>
      <c r="EO31" s="445">
        <v>0</v>
      </c>
      <c r="EP31" s="445">
        <v>0</v>
      </c>
      <c r="EQ31" s="445">
        <v>0</v>
      </c>
      <c r="ER31" s="445">
        <v>0</v>
      </c>
      <c r="ES31" s="445"/>
      <c r="ET31" s="445">
        <v>0</v>
      </c>
      <c r="EU31" s="445">
        <v>0</v>
      </c>
      <c r="EV31" s="445">
        <v>0</v>
      </c>
      <c r="EW31" s="445">
        <v>0</v>
      </c>
      <c r="EX31" s="445" t="s">
        <v>263</v>
      </c>
      <c r="EY31" s="445">
        <v>0</v>
      </c>
      <c r="EZ31" s="445">
        <v>0</v>
      </c>
      <c r="FA31" s="445">
        <v>0</v>
      </c>
      <c r="FB31" s="445" t="s">
        <v>263</v>
      </c>
      <c r="FC31" s="445">
        <v>0</v>
      </c>
      <c r="FD31" s="445">
        <v>0</v>
      </c>
      <c r="FE31" s="445">
        <v>0</v>
      </c>
      <c r="FF31" s="445" t="s">
        <v>263</v>
      </c>
      <c r="FG31" s="445">
        <v>0</v>
      </c>
      <c r="FH31" s="445">
        <v>0</v>
      </c>
      <c r="FI31" s="445">
        <v>0</v>
      </c>
      <c r="FJ31" s="445" t="s">
        <v>263</v>
      </c>
      <c r="FK31" s="445" t="s">
        <v>263</v>
      </c>
      <c r="FL31" s="445">
        <v>0</v>
      </c>
      <c r="FM31" s="445">
        <v>0</v>
      </c>
      <c r="FN31" s="445">
        <v>0</v>
      </c>
      <c r="FO31" s="445">
        <f t="shared" si="17"/>
        <v>0</v>
      </c>
      <c r="FP31" s="445">
        <v>0</v>
      </c>
      <c r="FQ31" s="445">
        <v>0</v>
      </c>
      <c r="FR31" s="445">
        <v>0</v>
      </c>
      <c r="FS31" s="445">
        <f t="shared" si="18"/>
        <v>0</v>
      </c>
      <c r="FT31" s="445">
        <v>0</v>
      </c>
      <c r="FU31" s="445">
        <v>0</v>
      </c>
      <c r="FV31" s="445">
        <v>0</v>
      </c>
      <c r="FW31" s="445">
        <f t="shared" si="19"/>
        <v>0</v>
      </c>
      <c r="FX31" s="445">
        <v>0</v>
      </c>
      <c r="FY31" s="445">
        <v>0</v>
      </c>
      <c r="FZ31" s="445">
        <v>0</v>
      </c>
      <c r="GA31" s="445">
        <f t="shared" si="20"/>
        <v>0</v>
      </c>
      <c r="GB31" s="445">
        <f t="shared" si="21"/>
        <v>0</v>
      </c>
      <c r="GC31" s="445">
        <v>0</v>
      </c>
      <c r="GD31" s="445">
        <v>0</v>
      </c>
      <c r="GE31" s="445">
        <v>0</v>
      </c>
      <c r="GF31" s="445">
        <f t="shared" si="22"/>
        <v>0</v>
      </c>
      <c r="GG31" s="445">
        <v>0</v>
      </c>
      <c r="GH31" s="445">
        <v>0</v>
      </c>
      <c r="GI31" s="445">
        <v>0</v>
      </c>
      <c r="GJ31" s="445">
        <f t="shared" si="23"/>
        <v>0</v>
      </c>
      <c r="GK31" s="445">
        <v>0</v>
      </c>
      <c r="GL31" s="445">
        <v>0</v>
      </c>
      <c r="GM31" s="445">
        <v>0</v>
      </c>
      <c r="GN31" s="445">
        <f t="shared" si="24"/>
        <v>0</v>
      </c>
      <c r="GO31" s="445">
        <v>0</v>
      </c>
      <c r="GP31" s="445">
        <v>0</v>
      </c>
      <c r="GQ31" s="445">
        <v>0</v>
      </c>
      <c r="GR31" s="445">
        <v>0</v>
      </c>
      <c r="GS31" s="510">
        <v>0</v>
      </c>
      <c r="GT31" s="445">
        <v>0</v>
      </c>
      <c r="GU31" s="445">
        <v>0</v>
      </c>
      <c r="GV31" s="445">
        <v>0</v>
      </c>
      <c r="GW31" s="445">
        <v>0</v>
      </c>
      <c r="GX31" s="445">
        <v>0</v>
      </c>
      <c r="GY31" s="445">
        <v>0</v>
      </c>
      <c r="GZ31" s="445">
        <v>0</v>
      </c>
      <c r="HA31" s="445">
        <v>0</v>
      </c>
      <c r="HB31" s="445">
        <v>0</v>
      </c>
      <c r="HC31" s="445">
        <v>0</v>
      </c>
      <c r="HD31" s="445">
        <v>0</v>
      </c>
      <c r="HE31" s="445" t="s">
        <v>263</v>
      </c>
      <c r="HF31" s="445">
        <v>0</v>
      </c>
      <c r="HG31" s="445">
        <v>0</v>
      </c>
      <c r="HH31" s="445">
        <v>0</v>
      </c>
      <c r="HI31" s="445">
        <v>0</v>
      </c>
      <c r="HJ31" s="445">
        <v>0</v>
      </c>
      <c r="HK31" s="445">
        <v>0</v>
      </c>
      <c r="HL31" s="445">
        <v>0</v>
      </c>
      <c r="HM31" s="445">
        <v>0</v>
      </c>
      <c r="HN31" s="445">
        <v>0</v>
      </c>
      <c r="HO31" s="445">
        <v>0</v>
      </c>
      <c r="HP31" s="445">
        <v>0</v>
      </c>
      <c r="HQ31" s="445">
        <v>0</v>
      </c>
      <c r="HR31" s="445">
        <f t="shared" si="25"/>
        <v>0</v>
      </c>
      <c r="HS31" s="445">
        <v>0</v>
      </c>
      <c r="HT31" s="445">
        <v>0</v>
      </c>
      <c r="HU31" s="445">
        <v>0</v>
      </c>
      <c r="HV31" s="445">
        <f t="shared" si="26"/>
        <v>0</v>
      </c>
      <c r="HW31" s="445">
        <v>0</v>
      </c>
      <c r="HX31" s="445">
        <v>0</v>
      </c>
      <c r="HY31" s="445">
        <v>0</v>
      </c>
      <c r="HZ31" s="445" t="s">
        <v>263</v>
      </c>
      <c r="IA31" s="445" t="s">
        <v>263</v>
      </c>
      <c r="IB31" s="445">
        <v>0</v>
      </c>
      <c r="IC31" s="445">
        <v>0</v>
      </c>
      <c r="ID31" s="445">
        <v>0</v>
      </c>
      <c r="IE31" s="445">
        <v>0</v>
      </c>
      <c r="IF31" s="445">
        <v>0</v>
      </c>
      <c r="IG31" s="445">
        <v>0</v>
      </c>
      <c r="IH31" s="445">
        <v>0</v>
      </c>
      <c r="II31" s="445" t="s">
        <v>263</v>
      </c>
      <c r="IJ31" s="445">
        <v>0</v>
      </c>
      <c r="IK31" s="445">
        <v>0</v>
      </c>
      <c r="IL31" s="445">
        <v>0</v>
      </c>
      <c r="IM31" s="445" t="s">
        <v>263</v>
      </c>
      <c r="IN31" s="445">
        <v>0</v>
      </c>
      <c r="IO31" s="445">
        <v>0</v>
      </c>
      <c r="IP31" s="445">
        <v>0</v>
      </c>
      <c r="IQ31" s="445" t="s">
        <v>263</v>
      </c>
      <c r="IR31" s="445" t="s">
        <v>263</v>
      </c>
      <c r="IS31" s="445">
        <v>0</v>
      </c>
      <c r="IT31" s="445">
        <v>0</v>
      </c>
      <c r="IU31" s="445">
        <v>0</v>
      </c>
      <c r="IV31" s="445">
        <v>0</v>
      </c>
      <c r="IW31" s="445">
        <v>0</v>
      </c>
      <c r="IX31" s="445">
        <v>0</v>
      </c>
      <c r="IY31" s="445">
        <v>0</v>
      </c>
      <c r="IZ31" s="445" t="s">
        <v>263</v>
      </c>
      <c r="JA31" s="445">
        <v>0</v>
      </c>
      <c r="JB31" s="445">
        <v>0</v>
      </c>
      <c r="JC31" s="445">
        <v>0</v>
      </c>
      <c r="JD31" s="445">
        <v>0</v>
      </c>
      <c r="JE31" s="445">
        <v>0</v>
      </c>
      <c r="JF31" s="445">
        <v>0</v>
      </c>
      <c r="JG31" s="445">
        <v>0</v>
      </c>
      <c r="JH31" s="445" t="s">
        <v>263</v>
      </c>
      <c r="JI31" s="445" t="s">
        <v>263</v>
      </c>
      <c r="JJ31" s="445">
        <v>0</v>
      </c>
      <c r="JK31" s="445">
        <v>0</v>
      </c>
      <c r="JL31" s="445">
        <v>0</v>
      </c>
      <c r="JM31" s="445" t="s">
        <v>263</v>
      </c>
      <c r="JN31" s="445">
        <v>0</v>
      </c>
      <c r="JO31" s="445">
        <v>0</v>
      </c>
      <c r="JP31" s="445">
        <v>0</v>
      </c>
      <c r="JQ31" s="445">
        <f t="shared" si="27"/>
        <v>0</v>
      </c>
      <c r="JR31" s="445">
        <v>0</v>
      </c>
      <c r="JS31" s="445">
        <v>0</v>
      </c>
      <c r="JT31" s="445" t="s">
        <v>263</v>
      </c>
      <c r="JU31" s="445" t="s">
        <v>263</v>
      </c>
      <c r="JV31" s="445" t="s">
        <v>263</v>
      </c>
      <c r="JW31" s="445">
        <v>0</v>
      </c>
      <c r="JX31" s="445">
        <v>0</v>
      </c>
      <c r="JY31" s="445">
        <v>0</v>
      </c>
      <c r="JZ31" s="445">
        <v>0</v>
      </c>
      <c r="KA31" s="510">
        <v>0</v>
      </c>
      <c r="KB31" s="510">
        <v>0</v>
      </c>
      <c r="KC31" s="510">
        <v>0</v>
      </c>
      <c r="KE31"/>
    </row>
    <row r="32" spans="1:291" s="5" customFormat="1" ht="12.75" customHeight="1" x14ac:dyDescent="0.25">
      <c r="A32" s="324" t="s">
        <v>467</v>
      </c>
      <c r="B32" s="324" t="s">
        <v>443</v>
      </c>
      <c r="C32" s="377" t="s">
        <v>92</v>
      </c>
      <c r="D32" s="329">
        <v>0</v>
      </c>
      <c r="E32" s="329">
        <v>0</v>
      </c>
      <c r="F32" s="329">
        <v>0</v>
      </c>
      <c r="G32" s="329">
        <v>0</v>
      </c>
      <c r="H32" s="329">
        <v>0</v>
      </c>
      <c r="I32" s="329">
        <v>0</v>
      </c>
      <c r="J32" s="329">
        <v>0</v>
      </c>
      <c r="K32" s="329">
        <v>0</v>
      </c>
      <c r="L32" s="329">
        <v>0</v>
      </c>
      <c r="M32" s="329">
        <v>0</v>
      </c>
      <c r="N32" s="329">
        <v>0</v>
      </c>
      <c r="O32" s="329">
        <v>0</v>
      </c>
      <c r="P32" s="329">
        <v>0</v>
      </c>
      <c r="Q32" s="329">
        <v>0</v>
      </c>
      <c r="R32" s="329">
        <v>0</v>
      </c>
      <c r="S32" s="329">
        <v>0</v>
      </c>
      <c r="T32" s="329">
        <v>0</v>
      </c>
      <c r="U32" s="329">
        <v>0</v>
      </c>
      <c r="V32" s="329">
        <v>0</v>
      </c>
      <c r="W32" s="329">
        <v>0</v>
      </c>
      <c r="X32" s="329">
        <v>0</v>
      </c>
      <c r="Y32" s="329">
        <v>0</v>
      </c>
      <c r="Z32" s="329">
        <v>0</v>
      </c>
      <c r="AA32" s="329">
        <v>0</v>
      </c>
      <c r="AB32" s="329">
        <v>0</v>
      </c>
      <c r="AC32" s="329">
        <v>0</v>
      </c>
      <c r="AD32" s="329">
        <v>0</v>
      </c>
      <c r="AE32" s="329">
        <v>0</v>
      </c>
      <c r="AF32" s="329">
        <v>0</v>
      </c>
      <c r="AG32" s="329">
        <v>0</v>
      </c>
      <c r="AH32" s="329">
        <v>0</v>
      </c>
      <c r="AI32" s="329">
        <v>0</v>
      </c>
      <c r="AJ32" s="329">
        <v>0</v>
      </c>
      <c r="AK32" s="329">
        <v>0</v>
      </c>
      <c r="AL32" s="329">
        <v>0</v>
      </c>
      <c r="AM32" s="329">
        <v>0</v>
      </c>
      <c r="AN32" s="329">
        <v>0</v>
      </c>
      <c r="AO32" s="329">
        <v>0</v>
      </c>
      <c r="AP32" s="329">
        <v>0</v>
      </c>
      <c r="AQ32" s="329">
        <v>0</v>
      </c>
      <c r="AR32" s="329">
        <v>0</v>
      </c>
      <c r="AS32" s="329">
        <v>0</v>
      </c>
      <c r="AT32" s="329">
        <v>0</v>
      </c>
      <c r="AU32" s="329">
        <v>0</v>
      </c>
      <c r="AV32" s="329">
        <v>0</v>
      </c>
      <c r="AW32" s="329">
        <v>0</v>
      </c>
      <c r="AX32" s="329">
        <v>0</v>
      </c>
      <c r="AY32" s="329">
        <v>0</v>
      </c>
      <c r="AZ32" s="329">
        <v>0</v>
      </c>
      <c r="BA32" s="329">
        <v>0</v>
      </c>
      <c r="BB32" s="329">
        <v>0</v>
      </c>
      <c r="BC32" s="329">
        <v>0</v>
      </c>
      <c r="BD32" s="329">
        <v>0</v>
      </c>
      <c r="BE32" s="329">
        <v>0</v>
      </c>
      <c r="BF32" s="329">
        <v>0</v>
      </c>
      <c r="BG32" s="329">
        <v>0</v>
      </c>
      <c r="BH32" s="329">
        <v>0</v>
      </c>
      <c r="BI32" s="329">
        <v>0</v>
      </c>
      <c r="BJ32" s="329">
        <v>0</v>
      </c>
      <c r="BK32" s="329">
        <v>0</v>
      </c>
      <c r="BL32" s="329">
        <v>0</v>
      </c>
      <c r="BM32" s="329">
        <v>0</v>
      </c>
      <c r="BN32" s="329">
        <v>0</v>
      </c>
      <c r="BO32" s="329">
        <v>0</v>
      </c>
      <c r="BP32" s="329">
        <v>0</v>
      </c>
      <c r="BQ32" s="329">
        <v>0</v>
      </c>
      <c r="BR32" s="329">
        <v>0</v>
      </c>
      <c r="BS32" s="329">
        <v>0</v>
      </c>
      <c r="BT32" s="329">
        <v>0</v>
      </c>
      <c r="BU32" s="329">
        <v>0</v>
      </c>
      <c r="BV32" s="329">
        <v>0</v>
      </c>
      <c r="BW32" s="329">
        <v>0</v>
      </c>
      <c r="BX32" s="329">
        <v>0</v>
      </c>
      <c r="BY32" s="329">
        <v>0</v>
      </c>
      <c r="BZ32" s="329">
        <v>0</v>
      </c>
      <c r="CA32" s="329">
        <v>0</v>
      </c>
      <c r="CB32" s="329">
        <v>0</v>
      </c>
      <c r="CC32" s="329">
        <v>0</v>
      </c>
      <c r="CD32" s="329">
        <v>0</v>
      </c>
      <c r="CE32" s="329">
        <v>0</v>
      </c>
      <c r="CF32" s="329">
        <v>0</v>
      </c>
      <c r="CG32" s="329">
        <v>0</v>
      </c>
      <c r="CH32" s="329">
        <v>0</v>
      </c>
      <c r="CI32" s="329">
        <v>0</v>
      </c>
      <c r="CJ32" s="329">
        <v>0</v>
      </c>
      <c r="CK32" s="329">
        <v>0</v>
      </c>
      <c r="CL32" s="329">
        <v>0</v>
      </c>
      <c r="CM32" s="329">
        <v>0</v>
      </c>
      <c r="CN32" s="329">
        <v>0</v>
      </c>
      <c r="CO32" s="329">
        <v>0</v>
      </c>
      <c r="CP32" s="329">
        <v>0</v>
      </c>
      <c r="CQ32" s="329">
        <v>0</v>
      </c>
      <c r="CR32" s="329">
        <v>0</v>
      </c>
      <c r="CS32" s="329">
        <v>0</v>
      </c>
      <c r="CT32" s="329">
        <v>0</v>
      </c>
      <c r="CU32" s="329">
        <v>0</v>
      </c>
      <c r="CV32" s="329">
        <v>0</v>
      </c>
      <c r="CW32" s="329">
        <v>0</v>
      </c>
      <c r="CX32" s="329">
        <v>0</v>
      </c>
      <c r="CY32" s="329">
        <v>0</v>
      </c>
      <c r="CZ32" s="329">
        <v>0</v>
      </c>
      <c r="DA32" s="329">
        <v>0</v>
      </c>
      <c r="DB32" s="329">
        <v>0</v>
      </c>
      <c r="DC32" s="329">
        <v>0</v>
      </c>
      <c r="DD32" s="329">
        <v>0</v>
      </c>
      <c r="DE32" s="329">
        <v>0</v>
      </c>
      <c r="DF32" s="329">
        <v>0</v>
      </c>
      <c r="DG32" s="329">
        <v>0</v>
      </c>
      <c r="DH32" s="329">
        <v>0</v>
      </c>
      <c r="DI32" s="329">
        <v>0</v>
      </c>
      <c r="DJ32" s="329">
        <v>0</v>
      </c>
      <c r="DK32" s="329">
        <v>0</v>
      </c>
      <c r="DL32" s="329">
        <v>0</v>
      </c>
      <c r="DM32" s="329">
        <v>0</v>
      </c>
      <c r="DN32" s="329">
        <v>0</v>
      </c>
      <c r="DO32" s="329">
        <v>0</v>
      </c>
      <c r="DP32" s="329">
        <v>0</v>
      </c>
      <c r="DQ32" s="329">
        <v>0</v>
      </c>
      <c r="DR32" s="329">
        <v>0</v>
      </c>
      <c r="DS32" s="329">
        <v>0</v>
      </c>
      <c r="DT32" s="329">
        <v>0</v>
      </c>
      <c r="DU32" s="329">
        <v>0</v>
      </c>
      <c r="DV32" s="329">
        <v>0</v>
      </c>
      <c r="DW32" s="329">
        <v>0</v>
      </c>
      <c r="DX32" s="329">
        <v>0</v>
      </c>
      <c r="DY32" s="329">
        <v>0</v>
      </c>
      <c r="DZ32" s="329">
        <v>0</v>
      </c>
      <c r="EA32" s="329">
        <v>0</v>
      </c>
      <c r="EB32" s="329">
        <v>0</v>
      </c>
      <c r="EC32" s="329">
        <v>0</v>
      </c>
      <c r="ED32" s="329">
        <v>0</v>
      </c>
      <c r="EE32" s="329">
        <v>0</v>
      </c>
      <c r="EF32" s="445" t="s">
        <v>263</v>
      </c>
      <c r="EG32" s="445" t="s">
        <v>263</v>
      </c>
      <c r="EH32" s="445">
        <v>0</v>
      </c>
      <c r="EI32" s="445" t="s">
        <v>263</v>
      </c>
      <c r="EJ32" s="445">
        <v>0</v>
      </c>
      <c r="EK32" s="445" t="s">
        <v>263</v>
      </c>
      <c r="EL32" s="445">
        <v>0</v>
      </c>
      <c r="EM32" s="445">
        <v>0</v>
      </c>
      <c r="EN32" s="445">
        <v>0</v>
      </c>
      <c r="EO32" s="445">
        <v>0</v>
      </c>
      <c r="EP32" s="445">
        <v>0</v>
      </c>
      <c r="EQ32" s="445">
        <v>0</v>
      </c>
      <c r="ER32" s="445">
        <v>0</v>
      </c>
      <c r="ES32" s="445"/>
      <c r="ET32" s="445">
        <v>0</v>
      </c>
      <c r="EU32" s="445">
        <v>0</v>
      </c>
      <c r="EV32" s="445">
        <v>0</v>
      </c>
      <c r="EW32" s="445">
        <v>0</v>
      </c>
      <c r="EX32" s="445" t="s">
        <v>263</v>
      </c>
      <c r="EY32" s="445">
        <v>0</v>
      </c>
      <c r="EZ32" s="445">
        <v>0</v>
      </c>
      <c r="FA32" s="445">
        <v>0</v>
      </c>
      <c r="FB32" s="445" t="s">
        <v>263</v>
      </c>
      <c r="FC32" s="445">
        <v>0</v>
      </c>
      <c r="FD32" s="445">
        <v>0</v>
      </c>
      <c r="FE32" s="445">
        <v>0</v>
      </c>
      <c r="FF32" s="445" t="s">
        <v>263</v>
      </c>
      <c r="FG32" s="445">
        <v>0</v>
      </c>
      <c r="FH32" s="445">
        <v>0</v>
      </c>
      <c r="FI32" s="445">
        <v>0</v>
      </c>
      <c r="FJ32" s="445" t="s">
        <v>263</v>
      </c>
      <c r="FK32" s="445" t="s">
        <v>263</v>
      </c>
      <c r="FL32" s="445">
        <v>0</v>
      </c>
      <c r="FM32" s="445">
        <v>0</v>
      </c>
      <c r="FN32" s="445">
        <v>0</v>
      </c>
      <c r="FO32" s="445">
        <f t="shared" si="17"/>
        <v>0</v>
      </c>
      <c r="FP32" s="445">
        <v>0</v>
      </c>
      <c r="FQ32" s="445">
        <v>0</v>
      </c>
      <c r="FR32" s="445">
        <v>0</v>
      </c>
      <c r="FS32" s="445">
        <f t="shared" si="18"/>
        <v>0</v>
      </c>
      <c r="FT32" s="445">
        <v>0</v>
      </c>
      <c r="FU32" s="445">
        <v>0</v>
      </c>
      <c r="FV32" s="445">
        <v>0</v>
      </c>
      <c r="FW32" s="445">
        <f t="shared" si="19"/>
        <v>0</v>
      </c>
      <c r="FX32" s="445">
        <v>0</v>
      </c>
      <c r="FY32" s="445">
        <v>0</v>
      </c>
      <c r="FZ32" s="445">
        <v>0</v>
      </c>
      <c r="GA32" s="445">
        <f t="shared" si="20"/>
        <v>0</v>
      </c>
      <c r="GB32" s="445">
        <f t="shared" si="21"/>
        <v>0</v>
      </c>
      <c r="GC32" s="445">
        <v>0</v>
      </c>
      <c r="GD32" s="445">
        <v>0</v>
      </c>
      <c r="GE32" s="445">
        <v>0</v>
      </c>
      <c r="GF32" s="445">
        <f t="shared" si="22"/>
        <v>0</v>
      </c>
      <c r="GG32" s="445">
        <v>0</v>
      </c>
      <c r="GH32" s="445">
        <v>0</v>
      </c>
      <c r="GI32" s="445">
        <v>0</v>
      </c>
      <c r="GJ32" s="445">
        <f t="shared" si="23"/>
        <v>0</v>
      </c>
      <c r="GK32" s="445">
        <v>0</v>
      </c>
      <c r="GL32" s="445">
        <v>0</v>
      </c>
      <c r="GM32" s="445">
        <v>0</v>
      </c>
      <c r="GN32" s="445">
        <f t="shared" si="24"/>
        <v>0</v>
      </c>
      <c r="GO32" s="445">
        <v>0</v>
      </c>
      <c r="GP32" s="445">
        <v>0</v>
      </c>
      <c r="GQ32" s="445">
        <v>0</v>
      </c>
      <c r="GR32" s="445">
        <v>0</v>
      </c>
      <c r="GS32" s="510">
        <v>0</v>
      </c>
      <c r="GT32" s="445">
        <v>0</v>
      </c>
      <c r="GU32" s="445">
        <v>0</v>
      </c>
      <c r="GV32" s="445">
        <v>0</v>
      </c>
      <c r="GW32" s="445">
        <v>0</v>
      </c>
      <c r="GX32" s="445">
        <v>0</v>
      </c>
      <c r="GY32" s="445">
        <v>0</v>
      </c>
      <c r="GZ32" s="445">
        <v>0</v>
      </c>
      <c r="HA32" s="445">
        <v>0</v>
      </c>
      <c r="HB32" s="445">
        <v>0</v>
      </c>
      <c r="HC32" s="445">
        <v>0</v>
      </c>
      <c r="HD32" s="445">
        <v>0</v>
      </c>
      <c r="HE32" s="445" t="s">
        <v>263</v>
      </c>
      <c r="HF32" s="445">
        <v>0</v>
      </c>
      <c r="HG32" s="445">
        <v>0</v>
      </c>
      <c r="HH32" s="445">
        <v>0</v>
      </c>
      <c r="HI32" s="445">
        <v>0</v>
      </c>
      <c r="HJ32" s="445">
        <v>0</v>
      </c>
      <c r="HK32" s="445">
        <v>0</v>
      </c>
      <c r="HL32" s="445">
        <v>0</v>
      </c>
      <c r="HM32" s="445">
        <v>0</v>
      </c>
      <c r="HN32" s="445">
        <v>0</v>
      </c>
      <c r="HO32" s="445">
        <v>0</v>
      </c>
      <c r="HP32" s="445">
        <v>0</v>
      </c>
      <c r="HQ32" s="445">
        <v>0</v>
      </c>
      <c r="HR32" s="445">
        <f t="shared" si="25"/>
        <v>0</v>
      </c>
      <c r="HS32" s="445">
        <v>0</v>
      </c>
      <c r="HT32" s="445">
        <v>0</v>
      </c>
      <c r="HU32" s="445">
        <v>0</v>
      </c>
      <c r="HV32" s="445">
        <f t="shared" si="26"/>
        <v>0</v>
      </c>
      <c r="HW32" s="445">
        <v>0</v>
      </c>
      <c r="HX32" s="445">
        <v>0</v>
      </c>
      <c r="HY32" s="445">
        <v>0</v>
      </c>
      <c r="HZ32" s="445" t="s">
        <v>263</v>
      </c>
      <c r="IA32" s="445" t="s">
        <v>263</v>
      </c>
      <c r="IB32" s="445">
        <v>0</v>
      </c>
      <c r="IC32" s="445">
        <v>0</v>
      </c>
      <c r="ID32" s="445">
        <v>0</v>
      </c>
      <c r="IE32" s="445">
        <v>0</v>
      </c>
      <c r="IF32" s="445">
        <v>0</v>
      </c>
      <c r="IG32" s="445">
        <v>0</v>
      </c>
      <c r="IH32" s="445">
        <v>0</v>
      </c>
      <c r="II32" s="445" t="s">
        <v>263</v>
      </c>
      <c r="IJ32" s="445">
        <v>0</v>
      </c>
      <c r="IK32" s="445">
        <v>0</v>
      </c>
      <c r="IL32" s="445">
        <v>0</v>
      </c>
      <c r="IM32" s="445" t="s">
        <v>263</v>
      </c>
      <c r="IN32" s="445">
        <v>0</v>
      </c>
      <c r="IO32" s="445">
        <v>0</v>
      </c>
      <c r="IP32" s="445">
        <v>0</v>
      </c>
      <c r="IQ32" s="445" t="s">
        <v>263</v>
      </c>
      <c r="IR32" s="445" t="s">
        <v>263</v>
      </c>
      <c r="IS32" s="445">
        <v>0</v>
      </c>
      <c r="IT32" s="445">
        <v>0</v>
      </c>
      <c r="IU32" s="445">
        <v>0</v>
      </c>
      <c r="IV32" s="445">
        <v>0</v>
      </c>
      <c r="IW32" s="445">
        <v>0</v>
      </c>
      <c r="IX32" s="445">
        <v>0</v>
      </c>
      <c r="IY32" s="445">
        <v>0</v>
      </c>
      <c r="IZ32" s="445" t="s">
        <v>263</v>
      </c>
      <c r="JA32" s="445">
        <v>0</v>
      </c>
      <c r="JB32" s="445">
        <v>0</v>
      </c>
      <c r="JC32" s="445">
        <v>0</v>
      </c>
      <c r="JD32" s="445">
        <v>0</v>
      </c>
      <c r="JE32" s="445">
        <v>0</v>
      </c>
      <c r="JF32" s="445">
        <v>0</v>
      </c>
      <c r="JG32" s="445">
        <v>0</v>
      </c>
      <c r="JH32" s="445" t="s">
        <v>263</v>
      </c>
      <c r="JI32" s="445" t="s">
        <v>263</v>
      </c>
      <c r="JJ32" s="445">
        <v>0</v>
      </c>
      <c r="JK32" s="445">
        <v>0</v>
      </c>
      <c r="JL32" s="445">
        <v>0</v>
      </c>
      <c r="JM32" s="445" t="s">
        <v>263</v>
      </c>
      <c r="JN32" s="445">
        <v>0</v>
      </c>
      <c r="JO32" s="445">
        <v>0</v>
      </c>
      <c r="JP32" s="445">
        <v>0</v>
      </c>
      <c r="JQ32" s="445">
        <f t="shared" si="27"/>
        <v>0</v>
      </c>
      <c r="JR32" s="445">
        <v>0</v>
      </c>
      <c r="JS32" s="445">
        <v>0</v>
      </c>
      <c r="JT32" s="445" t="s">
        <v>263</v>
      </c>
      <c r="JU32" s="445" t="s">
        <v>263</v>
      </c>
      <c r="JV32" s="445" t="s">
        <v>263</v>
      </c>
      <c r="JW32" s="445">
        <v>0</v>
      </c>
      <c r="JX32" s="445">
        <v>0</v>
      </c>
      <c r="JY32" s="445">
        <v>0</v>
      </c>
      <c r="JZ32" s="445">
        <v>0</v>
      </c>
      <c r="KA32" s="510">
        <v>0</v>
      </c>
      <c r="KB32" s="510">
        <v>0</v>
      </c>
      <c r="KC32" s="510">
        <v>0</v>
      </c>
      <c r="KE32"/>
    </row>
    <row r="33" spans="1:292" s="5" customFormat="1" ht="12.75" customHeight="1" x14ac:dyDescent="0.25">
      <c r="A33" s="378" t="s">
        <v>94</v>
      </c>
      <c r="B33" s="378" t="s">
        <v>124</v>
      </c>
      <c r="C33" s="379" t="s">
        <v>92</v>
      </c>
      <c r="D33" s="330">
        <v>1.5901400000000001E-3</v>
      </c>
      <c r="E33" s="330">
        <v>0</v>
      </c>
      <c r="F33" s="330">
        <v>0</v>
      </c>
      <c r="G33" s="330">
        <v>0</v>
      </c>
      <c r="H33" s="330">
        <v>0</v>
      </c>
      <c r="I33" s="330">
        <v>0</v>
      </c>
      <c r="J33" s="330">
        <v>6.87647E-3</v>
      </c>
      <c r="K33" s="330">
        <v>0</v>
      </c>
      <c r="L33" s="330">
        <v>0</v>
      </c>
      <c r="M33" s="330">
        <v>0</v>
      </c>
      <c r="N33" s="330">
        <v>0</v>
      </c>
      <c r="O33" s="330">
        <v>0</v>
      </c>
      <c r="P33" s="330">
        <v>0</v>
      </c>
      <c r="Q33" s="330">
        <v>6.87647E-3</v>
      </c>
      <c r="R33" s="330">
        <v>0</v>
      </c>
      <c r="S33" s="330">
        <v>0</v>
      </c>
      <c r="T33" s="330">
        <v>0</v>
      </c>
      <c r="U33" s="330">
        <v>0</v>
      </c>
      <c r="V33" s="330">
        <v>0</v>
      </c>
      <c r="W33" s="330">
        <v>0</v>
      </c>
      <c r="X33" s="330">
        <v>0</v>
      </c>
      <c r="Y33" s="330">
        <v>0</v>
      </c>
      <c r="Z33" s="330">
        <v>0</v>
      </c>
      <c r="AA33" s="330">
        <v>4.2498000000000004E-4</v>
      </c>
      <c r="AB33" s="330">
        <v>3.2220299999999999E-3</v>
      </c>
      <c r="AC33" s="330">
        <v>1.20969E-3</v>
      </c>
      <c r="AD33" s="330">
        <v>4.8567000000000003E-3</v>
      </c>
      <c r="AE33" s="330">
        <v>0</v>
      </c>
      <c r="AF33" s="330">
        <v>0</v>
      </c>
      <c r="AG33" s="330">
        <v>0</v>
      </c>
      <c r="AH33" s="330">
        <v>0</v>
      </c>
      <c r="AI33" s="330">
        <v>0</v>
      </c>
      <c r="AJ33" s="330">
        <v>0</v>
      </c>
      <c r="AK33" s="330">
        <v>0</v>
      </c>
      <c r="AL33" s="330">
        <v>0</v>
      </c>
      <c r="AM33" s="330">
        <v>0</v>
      </c>
      <c r="AN33" s="330">
        <v>0</v>
      </c>
      <c r="AO33" s="330">
        <v>0</v>
      </c>
      <c r="AP33" s="330">
        <v>0</v>
      </c>
      <c r="AQ33" s="330">
        <v>0</v>
      </c>
      <c r="AR33" s="330">
        <v>0</v>
      </c>
      <c r="AS33" s="330">
        <v>0</v>
      </c>
      <c r="AT33" s="330">
        <v>0</v>
      </c>
      <c r="AU33" s="330">
        <v>0</v>
      </c>
      <c r="AV33" s="330">
        <v>0</v>
      </c>
      <c r="AW33" s="330">
        <v>0</v>
      </c>
      <c r="AX33" s="330">
        <v>0</v>
      </c>
      <c r="AY33" s="330">
        <v>0</v>
      </c>
      <c r="AZ33" s="330">
        <v>0</v>
      </c>
      <c r="BA33" s="330">
        <v>0</v>
      </c>
      <c r="BB33" s="330">
        <v>0</v>
      </c>
      <c r="BC33" s="330">
        <v>0</v>
      </c>
      <c r="BD33" s="330">
        <v>0</v>
      </c>
      <c r="BE33" s="330">
        <v>0</v>
      </c>
      <c r="BF33" s="330">
        <v>0</v>
      </c>
      <c r="BG33" s="330">
        <v>0</v>
      </c>
      <c r="BH33" s="330">
        <v>0</v>
      </c>
      <c r="BI33" s="330">
        <v>0</v>
      </c>
      <c r="BJ33" s="330">
        <v>0</v>
      </c>
      <c r="BK33" s="330">
        <v>0</v>
      </c>
      <c r="BL33" s="330">
        <v>0</v>
      </c>
      <c r="BM33" s="330">
        <v>0</v>
      </c>
      <c r="BN33" s="330">
        <v>0</v>
      </c>
      <c r="BO33" s="330">
        <v>0</v>
      </c>
      <c r="BP33" s="330">
        <v>0</v>
      </c>
      <c r="BQ33" s="330">
        <v>0</v>
      </c>
      <c r="BR33" s="330">
        <v>0</v>
      </c>
      <c r="BS33" s="330">
        <v>0</v>
      </c>
      <c r="BT33" s="330">
        <v>0</v>
      </c>
      <c r="BU33" s="330">
        <v>1.02954198E-2</v>
      </c>
      <c r="BV33" s="330">
        <v>4.5256266000000001E-4</v>
      </c>
      <c r="BW33" s="330">
        <v>7.2147000000000001E-7</v>
      </c>
      <c r="BX33" s="330">
        <v>0</v>
      </c>
      <c r="BY33" s="330">
        <v>0</v>
      </c>
      <c r="BZ33" s="330">
        <v>0</v>
      </c>
      <c r="CA33" s="330">
        <v>0</v>
      </c>
      <c r="CB33" s="330">
        <v>0</v>
      </c>
      <c r="CC33" s="330">
        <v>0</v>
      </c>
      <c r="CD33" s="330">
        <v>1.0748703929999999E-2</v>
      </c>
      <c r="CE33" s="330">
        <v>0</v>
      </c>
      <c r="CF33" s="330">
        <v>0</v>
      </c>
      <c r="CG33" s="330">
        <v>0</v>
      </c>
      <c r="CH33" s="330">
        <v>0</v>
      </c>
      <c r="CI33" s="330">
        <v>0</v>
      </c>
      <c r="CJ33" s="330">
        <v>0</v>
      </c>
      <c r="CK33" s="330">
        <v>4.6166449999999998E-2</v>
      </c>
      <c r="CL33" s="330">
        <v>4.6166449999999998E-2</v>
      </c>
      <c r="CM33" s="330">
        <v>4.0218419999999998E-2</v>
      </c>
      <c r="CN33" s="330">
        <v>0</v>
      </c>
      <c r="CO33" s="330">
        <v>0</v>
      </c>
      <c r="CP33" s="330">
        <v>4.0218419999999998E-2</v>
      </c>
      <c r="CQ33" s="330">
        <v>0</v>
      </c>
      <c r="CR33" s="330">
        <v>0</v>
      </c>
      <c r="CS33" s="330">
        <v>1.1799999999999999E-6</v>
      </c>
      <c r="CT33" s="330">
        <v>1.1799999999999999E-6</v>
      </c>
      <c r="CU33" s="330">
        <v>8.6386050000000006E-2</v>
      </c>
      <c r="CV33" s="330">
        <v>0</v>
      </c>
      <c r="CW33" s="330">
        <v>0</v>
      </c>
      <c r="CX33" s="330">
        <v>0</v>
      </c>
      <c r="CY33" s="330">
        <v>0</v>
      </c>
      <c r="CZ33" s="330">
        <v>0</v>
      </c>
      <c r="DA33" s="330">
        <v>1.1909999999999999E-5</v>
      </c>
      <c r="DB33" s="330">
        <v>0</v>
      </c>
      <c r="DC33" s="330">
        <v>1.1909999999999999E-5</v>
      </c>
      <c r="DD33" s="330">
        <v>0</v>
      </c>
      <c r="DE33" s="330">
        <v>0</v>
      </c>
      <c r="DF33" s="330">
        <v>0</v>
      </c>
      <c r="DG33" s="330">
        <v>0</v>
      </c>
      <c r="DH33" s="330">
        <v>0</v>
      </c>
      <c r="DI33" s="330">
        <v>0</v>
      </c>
      <c r="DJ33" s="330">
        <v>0</v>
      </c>
      <c r="DK33" s="330">
        <v>0</v>
      </c>
      <c r="DL33" s="330">
        <v>1.1909999999999999E-5</v>
      </c>
      <c r="DM33" s="330">
        <v>0</v>
      </c>
      <c r="DN33" s="330">
        <v>0</v>
      </c>
      <c r="DO33" s="330">
        <v>0</v>
      </c>
      <c r="DP33" s="330">
        <v>0</v>
      </c>
      <c r="DQ33" s="330">
        <v>0</v>
      </c>
      <c r="DR33" s="330">
        <v>0</v>
      </c>
      <c r="DS33" s="330">
        <v>0</v>
      </c>
      <c r="DT33" s="330">
        <v>0</v>
      </c>
      <c r="DU33" s="330">
        <v>0</v>
      </c>
      <c r="DV33" s="330">
        <v>0</v>
      </c>
      <c r="DW33" s="330">
        <v>0</v>
      </c>
      <c r="DX33" s="330">
        <v>0</v>
      </c>
      <c r="DY33" s="330">
        <v>0</v>
      </c>
      <c r="DZ33" s="330">
        <v>0</v>
      </c>
      <c r="EA33" s="330">
        <v>0</v>
      </c>
      <c r="EB33" s="330">
        <v>0</v>
      </c>
      <c r="EC33" s="330">
        <v>0</v>
      </c>
      <c r="ED33" s="330">
        <v>0</v>
      </c>
      <c r="EE33" s="330">
        <v>0</v>
      </c>
      <c r="EF33" s="446" t="s">
        <v>263</v>
      </c>
      <c r="EG33" s="446" t="s">
        <v>263</v>
      </c>
      <c r="EH33" s="446">
        <v>0</v>
      </c>
      <c r="EI33" s="446" t="s">
        <v>263</v>
      </c>
      <c r="EJ33" s="446">
        <v>0</v>
      </c>
      <c r="EK33" s="446" t="s">
        <v>263</v>
      </c>
      <c r="EL33" s="446">
        <v>0</v>
      </c>
      <c r="EM33" s="446">
        <v>0</v>
      </c>
      <c r="EN33" s="446">
        <v>0</v>
      </c>
      <c r="EO33" s="446">
        <v>0</v>
      </c>
      <c r="EP33" s="446">
        <v>0</v>
      </c>
      <c r="EQ33" s="446">
        <v>0</v>
      </c>
      <c r="ER33" s="446">
        <v>0.04</v>
      </c>
      <c r="ES33" s="446"/>
      <c r="ET33" s="446">
        <v>0.04</v>
      </c>
      <c r="EU33" s="446">
        <v>0.03</v>
      </c>
      <c r="EV33" s="446">
        <v>0.04</v>
      </c>
      <c r="EW33" s="446">
        <v>0.06</v>
      </c>
      <c r="EX33" s="446">
        <f>SUM(EW33,EV33,EU33)</f>
        <v>0.13</v>
      </c>
      <c r="EY33" s="446">
        <v>0.05</v>
      </c>
      <c r="EZ33" s="446">
        <v>0.04</v>
      </c>
      <c r="FA33" s="446">
        <v>0.1</v>
      </c>
      <c r="FB33" s="446">
        <v>0.19</v>
      </c>
      <c r="FC33" s="446">
        <v>0.04</v>
      </c>
      <c r="FD33" s="446">
        <v>0.05</v>
      </c>
      <c r="FE33" s="446">
        <v>0.05</v>
      </c>
      <c r="FF33" s="446">
        <v>0.14000000000000001</v>
      </c>
      <c r="FG33" s="446">
        <v>0.05</v>
      </c>
      <c r="FH33" s="446">
        <v>0.04</v>
      </c>
      <c r="FI33" s="446">
        <v>0.05</v>
      </c>
      <c r="FJ33" s="446">
        <v>0.14000000000000001</v>
      </c>
      <c r="FK33" s="446">
        <v>0.6</v>
      </c>
      <c r="FL33" s="446">
        <v>0.04</v>
      </c>
      <c r="FM33" s="446">
        <v>0.04</v>
      </c>
      <c r="FN33" s="446">
        <v>0.04</v>
      </c>
      <c r="FO33" s="446">
        <f t="shared" si="17"/>
        <v>0.12</v>
      </c>
      <c r="FP33" s="446">
        <v>0.05</v>
      </c>
      <c r="FQ33" s="446">
        <v>0.06</v>
      </c>
      <c r="FR33" s="446">
        <v>0.06</v>
      </c>
      <c r="FS33" s="446">
        <f t="shared" si="18"/>
        <v>0.16999999999999998</v>
      </c>
      <c r="FT33" s="446">
        <v>0.04</v>
      </c>
      <c r="FU33" s="446">
        <v>0.05</v>
      </c>
      <c r="FV33" s="446">
        <v>0.05</v>
      </c>
      <c r="FW33" s="446">
        <f t="shared" si="19"/>
        <v>0.14000000000000001</v>
      </c>
      <c r="FX33" s="446">
        <v>0.05</v>
      </c>
      <c r="FY33" s="446">
        <v>0.05</v>
      </c>
      <c r="FZ33" s="446">
        <v>0.05</v>
      </c>
      <c r="GA33" s="446">
        <f t="shared" si="20"/>
        <v>0.15000000000000002</v>
      </c>
      <c r="GB33" s="446">
        <f t="shared" si="21"/>
        <v>0.58000000000000007</v>
      </c>
      <c r="GC33" s="446">
        <v>0.05</v>
      </c>
      <c r="GD33" s="446">
        <v>0.08</v>
      </c>
      <c r="GE33" s="446">
        <v>7.0000000000000007E-2</v>
      </c>
      <c r="GF33" s="446">
        <f t="shared" si="22"/>
        <v>0.2</v>
      </c>
      <c r="GG33" s="446">
        <v>0.09</v>
      </c>
      <c r="GH33" s="446">
        <v>0.06</v>
      </c>
      <c r="GI33" s="446">
        <v>0.05</v>
      </c>
      <c r="GJ33" s="446">
        <f t="shared" si="23"/>
        <v>0.2</v>
      </c>
      <c r="GK33" s="446">
        <v>0.06</v>
      </c>
      <c r="GL33" s="446">
        <v>0.06</v>
      </c>
      <c r="GM33" s="446">
        <v>0.05</v>
      </c>
      <c r="GN33" s="446">
        <f t="shared" si="24"/>
        <v>0.16999999999999998</v>
      </c>
      <c r="GO33" s="446">
        <v>0.06</v>
      </c>
      <c r="GP33" s="446">
        <v>0.04</v>
      </c>
      <c r="GQ33" s="446">
        <v>0.06</v>
      </c>
      <c r="GR33" s="446">
        <v>0.16</v>
      </c>
      <c r="GS33" s="511">
        <v>0.73</v>
      </c>
      <c r="GT33" s="446">
        <v>0.05</v>
      </c>
      <c r="GU33" s="446">
        <v>0.06</v>
      </c>
      <c r="GV33" s="446">
        <v>0.08</v>
      </c>
      <c r="GW33" s="446">
        <v>0.19</v>
      </c>
      <c r="GX33" s="446">
        <v>7.0000000000000007E-2</v>
      </c>
      <c r="GY33" s="446">
        <v>0.06</v>
      </c>
      <c r="GZ33" s="446">
        <v>7.0000000000000007E-2</v>
      </c>
      <c r="HA33" s="446">
        <v>0.2</v>
      </c>
      <c r="HB33" s="446">
        <v>0.09</v>
      </c>
      <c r="HC33" s="446">
        <v>0.11</v>
      </c>
      <c r="HD33" s="446">
        <v>7.0000000000000007E-2</v>
      </c>
      <c r="HE33" s="446">
        <v>0.27</v>
      </c>
      <c r="HF33" s="446">
        <v>0.08</v>
      </c>
      <c r="HG33" s="446">
        <v>0.06</v>
      </c>
      <c r="HH33" s="446">
        <v>7.0000000000000007E-2</v>
      </c>
      <c r="HI33" s="446">
        <v>0.21000000000000002</v>
      </c>
      <c r="HJ33" s="446">
        <f>SUM(HI33,HE33,HA33,GW33)</f>
        <v>0.87000000000000011</v>
      </c>
      <c r="HK33" s="446">
        <v>0.06</v>
      </c>
      <c r="HL33" s="446">
        <v>0.08</v>
      </c>
      <c r="HM33" s="446">
        <v>7.0000000000000007E-2</v>
      </c>
      <c r="HN33" s="446">
        <v>0.21000000000000002</v>
      </c>
      <c r="HO33" s="446">
        <v>0.03</v>
      </c>
      <c r="HP33" s="446">
        <v>0</v>
      </c>
      <c r="HQ33" s="446">
        <v>0</v>
      </c>
      <c r="HR33" s="446">
        <f t="shared" si="25"/>
        <v>0.03</v>
      </c>
      <c r="HS33" s="446">
        <v>0</v>
      </c>
      <c r="HT33" s="446">
        <v>0</v>
      </c>
      <c r="HU33" s="446">
        <v>0</v>
      </c>
      <c r="HV33" s="446">
        <f t="shared" si="26"/>
        <v>0</v>
      </c>
      <c r="HW33" s="446">
        <v>0</v>
      </c>
      <c r="HX33" s="446">
        <v>0</v>
      </c>
      <c r="HY33" s="446">
        <v>0</v>
      </c>
      <c r="HZ33" s="446" t="s">
        <v>263</v>
      </c>
      <c r="IA33" s="446" t="s">
        <v>263</v>
      </c>
      <c r="IB33" s="446">
        <v>0</v>
      </c>
      <c r="IC33" s="446">
        <v>0</v>
      </c>
      <c r="ID33" s="446">
        <v>0</v>
      </c>
      <c r="IE33" s="446">
        <v>0</v>
      </c>
      <c r="IF33" s="446">
        <v>0</v>
      </c>
      <c r="IG33" s="446">
        <v>0</v>
      </c>
      <c r="IH33" s="446">
        <v>0</v>
      </c>
      <c r="II33" s="446" t="s">
        <v>263</v>
      </c>
      <c r="IJ33" s="446">
        <v>0</v>
      </c>
      <c r="IK33" s="446">
        <v>0</v>
      </c>
      <c r="IL33" s="446">
        <v>0</v>
      </c>
      <c r="IM33" s="446" t="s">
        <v>263</v>
      </c>
      <c r="IN33" s="446">
        <v>0</v>
      </c>
      <c r="IO33" s="446">
        <v>0</v>
      </c>
      <c r="IP33" s="446">
        <v>0</v>
      </c>
      <c r="IQ33" s="446" t="s">
        <v>263</v>
      </c>
      <c r="IR33" s="446" t="s">
        <v>263</v>
      </c>
      <c r="IS33" s="446">
        <v>0</v>
      </c>
      <c r="IT33" s="446">
        <v>0</v>
      </c>
      <c r="IU33" s="446">
        <v>0</v>
      </c>
      <c r="IV33" s="446">
        <v>0</v>
      </c>
      <c r="IW33" s="446">
        <v>0</v>
      </c>
      <c r="IX33" s="446">
        <v>0</v>
      </c>
      <c r="IY33" s="446">
        <v>0</v>
      </c>
      <c r="IZ33" s="446" t="s">
        <v>263</v>
      </c>
      <c r="JA33" s="446">
        <v>0</v>
      </c>
      <c r="JB33" s="446">
        <v>0</v>
      </c>
      <c r="JC33" s="446">
        <v>0</v>
      </c>
      <c r="JD33" s="445">
        <v>0</v>
      </c>
      <c r="JE33" s="445">
        <v>0</v>
      </c>
      <c r="JF33" s="445">
        <v>0</v>
      </c>
      <c r="JG33" s="445">
        <v>0</v>
      </c>
      <c r="JH33" s="445" t="s">
        <v>263</v>
      </c>
      <c r="JI33" s="445" t="s">
        <v>263</v>
      </c>
      <c r="JJ33" s="445">
        <v>0</v>
      </c>
      <c r="JK33" s="445">
        <v>0</v>
      </c>
      <c r="JL33" s="445">
        <v>0</v>
      </c>
      <c r="JM33" s="445" t="s">
        <v>263</v>
      </c>
      <c r="JN33" s="445">
        <v>0</v>
      </c>
      <c r="JO33" s="445">
        <v>0</v>
      </c>
      <c r="JP33" s="445">
        <v>0</v>
      </c>
      <c r="JQ33" s="445">
        <f t="shared" si="27"/>
        <v>0</v>
      </c>
      <c r="JR33" s="445">
        <v>0</v>
      </c>
      <c r="JS33" s="445">
        <v>0</v>
      </c>
      <c r="JT33" s="446" t="s">
        <v>263</v>
      </c>
      <c r="JU33" s="446" t="s">
        <v>263</v>
      </c>
      <c r="JV33" s="446" t="s">
        <v>263</v>
      </c>
      <c r="JW33" s="446">
        <v>0</v>
      </c>
      <c r="JX33" s="446">
        <v>0</v>
      </c>
      <c r="JY33" s="446">
        <v>0</v>
      </c>
      <c r="JZ33" s="446">
        <v>0</v>
      </c>
      <c r="KA33" s="511">
        <v>0</v>
      </c>
      <c r="KB33" s="511">
        <v>0</v>
      </c>
      <c r="KC33" s="511">
        <v>0</v>
      </c>
      <c r="KD33" s="455"/>
      <c r="KE33"/>
    </row>
    <row r="34" spans="1:292" s="5" customFormat="1" ht="24" customHeight="1" x14ac:dyDescent="0.25">
      <c r="A34" s="331" t="s">
        <v>415</v>
      </c>
      <c r="B34" s="331" t="s">
        <v>417</v>
      </c>
      <c r="C34" s="380">
        <v>0</v>
      </c>
      <c r="D34" s="381">
        <v>0</v>
      </c>
      <c r="E34" s="381">
        <v>0</v>
      </c>
      <c r="F34" s="381">
        <v>0</v>
      </c>
      <c r="G34" s="381">
        <v>0</v>
      </c>
      <c r="H34" s="381">
        <v>0</v>
      </c>
      <c r="I34" s="381">
        <v>0</v>
      </c>
      <c r="J34" s="381">
        <v>0</v>
      </c>
      <c r="K34" s="381">
        <v>0</v>
      </c>
      <c r="L34" s="381">
        <v>0</v>
      </c>
      <c r="M34" s="381">
        <v>0</v>
      </c>
      <c r="N34" s="381">
        <v>0</v>
      </c>
      <c r="O34" s="381">
        <v>0</v>
      </c>
      <c r="P34" s="381">
        <v>0</v>
      </c>
      <c r="Q34" s="381">
        <v>0</v>
      </c>
      <c r="R34" s="381">
        <v>0</v>
      </c>
      <c r="S34" s="381">
        <v>0</v>
      </c>
      <c r="T34" s="381">
        <v>0</v>
      </c>
      <c r="U34" s="381">
        <v>0</v>
      </c>
      <c r="V34" s="381">
        <v>0</v>
      </c>
      <c r="W34" s="381">
        <v>0</v>
      </c>
      <c r="X34" s="381">
        <v>0</v>
      </c>
      <c r="Y34" s="381">
        <v>0</v>
      </c>
      <c r="Z34" s="381">
        <v>0</v>
      </c>
      <c r="AA34" s="381">
        <v>0</v>
      </c>
      <c r="AB34" s="381">
        <v>0</v>
      </c>
      <c r="AC34" s="381">
        <v>0</v>
      </c>
      <c r="AD34" s="381">
        <v>0</v>
      </c>
      <c r="AE34" s="381">
        <v>0</v>
      </c>
      <c r="AF34" s="381">
        <v>0</v>
      </c>
      <c r="AG34" s="381">
        <v>0</v>
      </c>
      <c r="AH34" s="381">
        <v>0</v>
      </c>
      <c r="AI34" s="381">
        <v>0</v>
      </c>
      <c r="AJ34" s="381">
        <v>0</v>
      </c>
      <c r="AK34" s="381">
        <v>0</v>
      </c>
      <c r="AL34" s="381">
        <v>0</v>
      </c>
      <c r="AM34" s="381">
        <v>0</v>
      </c>
      <c r="AN34" s="381">
        <v>0</v>
      </c>
      <c r="AO34" s="381">
        <v>0</v>
      </c>
      <c r="AP34" s="381">
        <v>0</v>
      </c>
      <c r="AQ34" s="381">
        <v>0</v>
      </c>
      <c r="AR34" s="381">
        <v>0</v>
      </c>
      <c r="AS34" s="381">
        <v>0</v>
      </c>
      <c r="AT34" s="381">
        <v>0</v>
      </c>
      <c r="AU34" s="381">
        <v>0</v>
      </c>
      <c r="AV34" s="381">
        <v>0</v>
      </c>
      <c r="AW34" s="381">
        <v>0</v>
      </c>
      <c r="AX34" s="381">
        <v>0</v>
      </c>
      <c r="AY34" s="381">
        <v>0</v>
      </c>
      <c r="AZ34" s="381">
        <v>0</v>
      </c>
      <c r="BA34" s="381">
        <v>0</v>
      </c>
      <c r="BB34" s="381">
        <v>0</v>
      </c>
      <c r="BC34" s="381">
        <v>0</v>
      </c>
      <c r="BD34" s="381">
        <v>0</v>
      </c>
      <c r="BE34" s="381">
        <v>0</v>
      </c>
      <c r="BF34" s="381">
        <v>0</v>
      </c>
      <c r="BG34" s="381">
        <v>0</v>
      </c>
      <c r="BH34" s="381">
        <v>0</v>
      </c>
      <c r="BI34" s="381">
        <v>0</v>
      </c>
      <c r="BJ34" s="381">
        <v>0</v>
      </c>
      <c r="BK34" s="381">
        <v>0</v>
      </c>
      <c r="BL34" s="381">
        <v>0</v>
      </c>
      <c r="BM34" s="381">
        <v>0</v>
      </c>
      <c r="BN34" s="381">
        <v>6.1301590000000003E-2</v>
      </c>
      <c r="BO34" s="381">
        <v>0.15371334072000001</v>
      </c>
      <c r="BP34" s="381">
        <v>0.10702891210000001</v>
      </c>
      <c r="BQ34" s="381">
        <v>0.32204384281999998</v>
      </c>
      <c r="BR34" s="381">
        <v>9.7864320000000005E-2</v>
      </c>
      <c r="BS34" s="381">
        <v>0.11622002164000002</v>
      </c>
      <c r="BT34" s="381">
        <v>8.8039079660000005E-2</v>
      </c>
      <c r="BU34" s="381">
        <v>0.13880322344000001</v>
      </c>
      <c r="BV34" s="381">
        <v>9.0621895519999995E-2</v>
      </c>
      <c r="BW34" s="381">
        <v>5.211270724E-2</v>
      </c>
      <c r="BX34" s="381">
        <v>6.7539150000000006E-2</v>
      </c>
      <c r="BY34" s="381">
        <v>3.7117789999999998E-2</v>
      </c>
      <c r="BZ34" s="381">
        <v>0.16771346304000001</v>
      </c>
      <c r="CA34" s="381">
        <v>0.12911362000000001</v>
      </c>
      <c r="CB34" s="381">
        <v>8.5368744499999996E-2</v>
      </c>
      <c r="CC34" s="381">
        <v>0.1470510525</v>
      </c>
      <c r="CD34" s="381">
        <v>1.21756506754</v>
      </c>
      <c r="CE34" s="381">
        <v>0.26625155483000001</v>
      </c>
      <c r="CF34" s="381">
        <v>0.25960561925999998</v>
      </c>
      <c r="CG34" s="381">
        <v>0.33206412000000002</v>
      </c>
      <c r="CH34" s="381">
        <v>0.85792129409000006</v>
      </c>
      <c r="CI34" s="381">
        <v>0.10837121</v>
      </c>
      <c r="CJ34" s="381">
        <v>6.2604119999999999E-2</v>
      </c>
      <c r="CK34" s="381">
        <v>3.7540379999999998E-2</v>
      </c>
      <c r="CL34" s="381">
        <v>0.20851570999999997</v>
      </c>
      <c r="CM34" s="381">
        <v>5.1585470000000001E-2</v>
      </c>
      <c r="CN34" s="381">
        <v>3.9681340000000002E-2</v>
      </c>
      <c r="CO34" s="381">
        <v>5.5214068080000005E-2</v>
      </c>
      <c r="CP34" s="381">
        <v>0.14648087808000002</v>
      </c>
      <c r="CQ34" s="381">
        <v>8.3820509449999997E-2</v>
      </c>
      <c r="CR34" s="381">
        <v>0.12059001328000001</v>
      </c>
      <c r="CS34" s="381">
        <v>9.2687465489999996E-2</v>
      </c>
      <c r="CT34" s="381">
        <v>0.29709798822</v>
      </c>
      <c r="CU34" s="381">
        <v>1.51001587039</v>
      </c>
      <c r="CV34" s="381">
        <v>0.10475713115</v>
      </c>
      <c r="CW34" s="381">
        <v>0.23121004192000003</v>
      </c>
      <c r="CX34" s="381">
        <v>0.31510787127000001</v>
      </c>
      <c r="CY34" s="381">
        <v>0.65107504433999996</v>
      </c>
      <c r="CZ34" s="381">
        <v>0.18344519000000001</v>
      </c>
      <c r="DA34" s="381">
        <v>0.17212297664000001</v>
      </c>
      <c r="DB34" s="381">
        <v>0.18940491266000001</v>
      </c>
      <c r="DC34" s="381">
        <v>0.54497307930000005</v>
      </c>
      <c r="DD34" s="381">
        <v>6.3834997830000004E-2</v>
      </c>
      <c r="DE34" s="381">
        <v>6.9232546419999999E-2</v>
      </c>
      <c r="DF34" s="381">
        <v>6.2249530000000004E-2</v>
      </c>
      <c r="DG34" s="381">
        <v>0.19531707425</v>
      </c>
      <c r="DH34" s="381">
        <v>0.16353481</v>
      </c>
      <c r="DI34" s="381">
        <v>0.32849851000000002</v>
      </c>
      <c r="DJ34" s="381">
        <v>0.30068060000000002</v>
      </c>
      <c r="DK34" s="381">
        <v>0.79271391999999996</v>
      </c>
      <c r="DL34" s="381">
        <v>2.1840791178899996</v>
      </c>
      <c r="DM34" s="381">
        <v>0.20733065000000001</v>
      </c>
      <c r="DN34" s="381">
        <v>0.24265506000000001</v>
      </c>
      <c r="DO34" s="381">
        <v>0.25965521000000003</v>
      </c>
      <c r="DP34" s="381">
        <v>0.70964092000000001</v>
      </c>
      <c r="DQ34" s="381">
        <v>0.42601475999999999</v>
      </c>
      <c r="DR34" s="381">
        <v>0.18234494000000001</v>
      </c>
      <c r="DS34" s="381">
        <v>0.23379477000000001</v>
      </c>
      <c r="DT34" s="381">
        <v>0.8421544700000001</v>
      </c>
      <c r="DU34" s="381">
        <v>9.392826E-2</v>
      </c>
      <c r="DV34" s="381">
        <v>0.1087598</v>
      </c>
      <c r="DW34" s="381">
        <v>0.20429816139000001</v>
      </c>
      <c r="DX34" s="381">
        <v>0.40698622139000001</v>
      </c>
      <c r="DY34" s="381">
        <v>0.14989219644000001</v>
      </c>
      <c r="DZ34" s="381">
        <v>9.3893573050000012E-2</v>
      </c>
      <c r="EA34" s="381">
        <v>0.12831524</v>
      </c>
      <c r="EB34" s="381">
        <v>0.37210100949000002</v>
      </c>
      <c r="EC34" s="381">
        <v>2.3308826208800002</v>
      </c>
      <c r="ED34" s="381">
        <v>8.8118410000000008E-2</v>
      </c>
      <c r="EE34" s="381">
        <v>0.24881676206000003</v>
      </c>
      <c r="EF34" s="381">
        <v>0.20364099999999999</v>
      </c>
      <c r="EG34" s="381">
        <v>0.54057617205999997</v>
      </c>
      <c r="EH34" s="381">
        <v>0.32</v>
      </c>
      <c r="EI34" s="381">
        <v>0.15542520291</v>
      </c>
      <c r="EJ34" s="381">
        <v>0.62</v>
      </c>
      <c r="EK34" s="381">
        <f>SUM(EJ34,EI34,EH34)</f>
        <v>1.09542520291</v>
      </c>
      <c r="EL34" s="381">
        <v>0.09</v>
      </c>
      <c r="EM34" s="381">
        <v>0.36</v>
      </c>
      <c r="EN34" s="381">
        <v>0.16</v>
      </c>
      <c r="EO34" s="381">
        <v>0.61</v>
      </c>
      <c r="EP34" s="381">
        <v>0.22</v>
      </c>
      <c r="EQ34" s="381">
        <v>0.25</v>
      </c>
      <c r="ER34" s="381">
        <v>0.3</v>
      </c>
      <c r="ES34" s="381"/>
      <c r="ET34" s="381">
        <v>3.0160013749700001</v>
      </c>
      <c r="EU34" s="381">
        <v>0.59</v>
      </c>
      <c r="EV34" s="381">
        <v>0.32</v>
      </c>
      <c r="EW34" s="381">
        <v>0.22</v>
      </c>
      <c r="EX34" s="381">
        <v>1.1299999999999999</v>
      </c>
      <c r="EY34" s="381">
        <v>0.2</v>
      </c>
      <c r="EZ34" s="381">
        <v>0.27</v>
      </c>
      <c r="FA34" s="381">
        <v>0.39</v>
      </c>
      <c r="FB34" s="381">
        <v>0.8600000000000001</v>
      </c>
      <c r="FC34" s="381">
        <v>0.37</v>
      </c>
      <c r="FD34" s="381">
        <v>0.17</v>
      </c>
      <c r="FE34" s="381">
        <v>0.24</v>
      </c>
      <c r="FF34" s="381">
        <v>0.78</v>
      </c>
      <c r="FG34" s="381">
        <v>0.18</v>
      </c>
      <c r="FH34" s="381">
        <v>0.37</v>
      </c>
      <c r="FI34" s="381">
        <v>0.28000000000000003</v>
      </c>
      <c r="FJ34" s="381">
        <v>0.83</v>
      </c>
      <c r="FK34" s="381">
        <v>3.6</v>
      </c>
      <c r="FL34" s="381">
        <v>0.36</v>
      </c>
      <c r="FM34" s="381">
        <v>0.21</v>
      </c>
      <c r="FN34" s="381">
        <v>0.28000000000000003</v>
      </c>
      <c r="FO34" s="381">
        <f t="shared" si="17"/>
        <v>0.85</v>
      </c>
      <c r="FP34" s="381">
        <v>0.21</v>
      </c>
      <c r="FQ34" s="381">
        <v>0.13</v>
      </c>
      <c r="FR34" s="381">
        <v>0.25</v>
      </c>
      <c r="FS34" s="381">
        <f t="shared" si="18"/>
        <v>0.59</v>
      </c>
      <c r="FT34" s="381">
        <v>0.22</v>
      </c>
      <c r="FU34" s="381">
        <v>0.16</v>
      </c>
      <c r="FV34" s="381">
        <v>0.13</v>
      </c>
      <c r="FW34" s="381">
        <f t="shared" si="19"/>
        <v>0.51</v>
      </c>
      <c r="FX34" s="381">
        <v>0.31</v>
      </c>
      <c r="FY34" s="381">
        <v>0.13</v>
      </c>
      <c r="FZ34" s="381">
        <v>0.48</v>
      </c>
      <c r="GA34" s="381">
        <f t="shared" si="20"/>
        <v>0.91999999999999993</v>
      </c>
      <c r="GB34" s="535">
        <f t="shared" si="21"/>
        <v>2.87</v>
      </c>
      <c r="GC34" s="535">
        <v>0.15</v>
      </c>
      <c r="GD34" s="535">
        <v>1.1499999999999999</v>
      </c>
      <c r="GE34" s="535">
        <v>0.25</v>
      </c>
      <c r="GF34" s="535">
        <f t="shared" si="22"/>
        <v>1.5499999999999998</v>
      </c>
      <c r="GG34" s="535">
        <v>0.82</v>
      </c>
      <c r="GH34" s="535">
        <v>0.28999999999999998</v>
      </c>
      <c r="GI34" s="535">
        <v>0.48</v>
      </c>
      <c r="GJ34" s="535">
        <f t="shared" si="23"/>
        <v>1.5899999999999999</v>
      </c>
      <c r="GK34" s="535">
        <v>0.46</v>
      </c>
      <c r="GL34" s="535">
        <v>0.38</v>
      </c>
      <c r="GM34" s="535">
        <v>0.26</v>
      </c>
      <c r="GN34" s="535">
        <f t="shared" si="24"/>
        <v>1.1000000000000001</v>
      </c>
      <c r="GO34" s="535">
        <v>0.44</v>
      </c>
      <c r="GP34" s="535">
        <v>0.38</v>
      </c>
      <c r="GQ34" s="535">
        <v>0.28999999999999998</v>
      </c>
      <c r="GR34" s="535">
        <v>1.1099999999999999</v>
      </c>
      <c r="GS34" s="536">
        <v>5.35</v>
      </c>
      <c r="GT34" s="535">
        <v>0.46</v>
      </c>
      <c r="GU34" s="535">
        <v>0.56999999999999995</v>
      </c>
      <c r="GV34" s="535">
        <v>0.28999999999999998</v>
      </c>
      <c r="GW34" s="535">
        <v>1.3199999999999998</v>
      </c>
      <c r="GX34" s="535">
        <v>0.16</v>
      </c>
      <c r="GY34" s="535">
        <v>0.09</v>
      </c>
      <c r="GZ34" s="535">
        <v>0.22</v>
      </c>
      <c r="HA34" s="535">
        <v>0.47</v>
      </c>
      <c r="HB34" s="535">
        <v>0.3</v>
      </c>
      <c r="HC34" s="535">
        <v>0.33</v>
      </c>
      <c r="HD34" s="535">
        <v>0.25</v>
      </c>
      <c r="HE34" s="535">
        <v>0.88000000000000012</v>
      </c>
      <c r="HF34" s="535">
        <v>0.32</v>
      </c>
      <c r="HG34" s="535">
        <v>0.16</v>
      </c>
      <c r="HH34" s="535">
        <v>0.34</v>
      </c>
      <c r="HI34" s="535">
        <f>SUM(HH34,HG34,HF34)</f>
        <v>0.82000000000000006</v>
      </c>
      <c r="HJ34" s="535">
        <v>3.4899999999999998</v>
      </c>
      <c r="HK34" s="535">
        <v>0.23</v>
      </c>
      <c r="HL34" s="535">
        <v>0.52</v>
      </c>
      <c r="HM34" s="535">
        <v>0.15</v>
      </c>
      <c r="HN34" s="535">
        <v>0.9</v>
      </c>
      <c r="HO34" s="535">
        <v>0.23</v>
      </c>
      <c r="HP34" s="535">
        <v>0.14000000000000001</v>
      </c>
      <c r="HQ34" s="535">
        <v>0.14000000000000001</v>
      </c>
      <c r="HR34" s="535">
        <f t="shared" si="25"/>
        <v>0.51</v>
      </c>
      <c r="HS34" s="535">
        <v>0.23</v>
      </c>
      <c r="HT34" s="535">
        <v>0.08</v>
      </c>
      <c r="HU34" s="535">
        <v>0.13</v>
      </c>
      <c r="HV34" s="535">
        <f t="shared" si="26"/>
        <v>0.44</v>
      </c>
      <c r="HW34" s="535">
        <v>0.23</v>
      </c>
      <c r="HX34" s="535">
        <v>7.0000000000000007E-2</v>
      </c>
      <c r="HY34" s="535">
        <v>0.04</v>
      </c>
      <c r="HZ34" s="535">
        <f>SUM(HW34:HY34)</f>
        <v>0.34</v>
      </c>
      <c r="IA34" s="535">
        <v>2.19</v>
      </c>
      <c r="IB34" s="535">
        <v>0.38</v>
      </c>
      <c r="IC34" s="535">
        <v>0.41</v>
      </c>
      <c r="ID34" s="535">
        <v>0.68</v>
      </c>
      <c r="IE34" s="535">
        <v>1.4700000000000002</v>
      </c>
      <c r="IF34" s="535">
        <v>0.03</v>
      </c>
      <c r="IG34" s="535">
        <v>0.03</v>
      </c>
      <c r="IH34" s="535">
        <v>7.0000000000000007E-2</v>
      </c>
      <c r="II34" s="535">
        <v>0.13</v>
      </c>
      <c r="IJ34" s="535">
        <v>1.22</v>
      </c>
      <c r="IK34" s="535">
        <v>0.16</v>
      </c>
      <c r="IL34" s="535">
        <v>0.05</v>
      </c>
      <c r="IM34" s="535">
        <v>1.43</v>
      </c>
      <c r="IN34" s="535">
        <v>0.18</v>
      </c>
      <c r="IO34" s="535">
        <v>0.11</v>
      </c>
      <c r="IP34" s="535">
        <v>0.09</v>
      </c>
      <c r="IQ34" s="535">
        <v>0.38</v>
      </c>
      <c r="IR34" s="535">
        <v>3.41</v>
      </c>
      <c r="IS34" s="535">
        <v>0.48</v>
      </c>
      <c r="IT34" s="535">
        <v>0.54</v>
      </c>
      <c r="IU34" s="535">
        <v>0.26</v>
      </c>
      <c r="IV34" s="535">
        <v>1.28</v>
      </c>
      <c r="IW34" s="535">
        <v>0.2</v>
      </c>
      <c r="IX34" s="535">
        <v>0.15</v>
      </c>
      <c r="IY34" s="535">
        <v>0.06</v>
      </c>
      <c r="IZ34" s="535">
        <v>0.41</v>
      </c>
      <c r="JA34" s="535">
        <v>0.1</v>
      </c>
      <c r="JB34" s="535">
        <v>0.08</v>
      </c>
      <c r="JC34" s="535">
        <v>0.1</v>
      </c>
      <c r="JD34" s="537">
        <v>0.28000000000000003</v>
      </c>
      <c r="JE34" s="537">
        <v>0.19</v>
      </c>
      <c r="JF34" s="537">
        <v>0.02</v>
      </c>
      <c r="JG34" s="537">
        <v>0.18</v>
      </c>
      <c r="JH34" s="537">
        <v>0.39</v>
      </c>
      <c r="JI34" s="537">
        <v>2.3600000000000003</v>
      </c>
      <c r="JJ34" s="537">
        <v>0.43</v>
      </c>
      <c r="JK34" s="537">
        <v>0.43</v>
      </c>
      <c r="JL34" s="537">
        <v>0.1</v>
      </c>
      <c r="JM34" s="537">
        <v>0.96</v>
      </c>
      <c r="JN34" s="537">
        <v>0.19</v>
      </c>
      <c r="JO34" s="537">
        <v>7.0000000000000007E-2</v>
      </c>
      <c r="JP34" s="537">
        <v>0.14000000000000001</v>
      </c>
      <c r="JQ34" s="537">
        <v>0.4</v>
      </c>
      <c r="JR34" s="537">
        <v>0.7</v>
      </c>
      <c r="JS34" s="537">
        <v>0.64</v>
      </c>
      <c r="JT34" s="537">
        <v>0.61</v>
      </c>
      <c r="JU34" s="535">
        <v>1.95</v>
      </c>
      <c r="JV34" s="535">
        <v>0.95</v>
      </c>
      <c r="JW34" s="535">
        <v>0.26</v>
      </c>
      <c r="JX34" s="535">
        <v>0.42</v>
      </c>
      <c r="JY34" s="535">
        <v>1.63</v>
      </c>
      <c r="JZ34" s="535">
        <v>4.9399999999999995</v>
      </c>
      <c r="KA34" s="536">
        <v>0.97</v>
      </c>
      <c r="KB34" s="536">
        <v>0.56999999999999995</v>
      </c>
      <c r="KC34" s="110">
        <v>0.15</v>
      </c>
      <c r="KD34" s="455"/>
      <c r="KE34"/>
    </row>
    <row r="35" spans="1:292" s="5" customFormat="1" ht="24" customHeight="1" x14ac:dyDescent="0.25">
      <c r="A35" s="331" t="s">
        <v>416</v>
      </c>
      <c r="B35" s="331" t="s">
        <v>418</v>
      </c>
      <c r="C35" s="380" t="s">
        <v>92</v>
      </c>
      <c r="D35" s="381">
        <v>3.2660269999999998E-2</v>
      </c>
      <c r="E35" s="381">
        <v>4.7538800000000003E-3</v>
      </c>
      <c r="F35" s="381">
        <v>0.24817959000000001</v>
      </c>
      <c r="G35" s="381">
        <v>0.47179600999999999</v>
      </c>
      <c r="H35" s="381">
        <v>0.43774751000000001</v>
      </c>
      <c r="I35" s="381">
        <v>1.02045191</v>
      </c>
      <c r="J35" s="381">
        <v>1.9630143100000002</v>
      </c>
      <c r="K35" s="381">
        <v>1.0890286100000002</v>
      </c>
      <c r="L35" s="381">
        <v>1.41731845</v>
      </c>
      <c r="M35" s="381">
        <v>0.68485260999999997</v>
      </c>
      <c r="N35" s="381">
        <v>0.83847494999999994</v>
      </c>
      <c r="O35" s="381">
        <v>0.90326456000000011</v>
      </c>
      <c r="P35" s="381">
        <v>0.92167401000000004</v>
      </c>
      <c r="Q35" s="381">
        <v>10.000556400000001</v>
      </c>
      <c r="R35" s="381">
        <v>0.73429051000000001</v>
      </c>
      <c r="S35" s="381">
        <v>0.57664647000000002</v>
      </c>
      <c r="T35" s="381">
        <v>0.56788620000000001</v>
      </c>
      <c r="U35" s="381">
        <v>0.25147495999999997</v>
      </c>
      <c r="V35" s="381">
        <v>0.16996651999999998</v>
      </c>
      <c r="W35" s="381">
        <v>0.31630685999999997</v>
      </c>
      <c r="X35" s="381">
        <v>0.58113993999999991</v>
      </c>
      <c r="Y35" s="381">
        <v>0.32720874</v>
      </c>
      <c r="Z35" s="381">
        <v>0.35345446999999997</v>
      </c>
      <c r="AA35" s="381">
        <v>0.87397923</v>
      </c>
      <c r="AB35" s="381">
        <v>0.38426775000000002</v>
      </c>
      <c r="AC35" s="381">
        <v>0.19939138000000001</v>
      </c>
      <c r="AD35" s="381">
        <v>5.3360130300000002</v>
      </c>
      <c r="AE35" s="381">
        <v>0.18041569581</v>
      </c>
      <c r="AF35" s="381">
        <v>0.87134309071000005</v>
      </c>
      <c r="AG35" s="381">
        <v>0.58897944832999993</v>
      </c>
      <c r="AH35" s="381">
        <v>0.36294733287999997</v>
      </c>
      <c r="AI35" s="381">
        <v>0.95248139203000004</v>
      </c>
      <c r="AJ35" s="381">
        <v>0.74713166917999996</v>
      </c>
      <c r="AK35" s="381">
        <v>0.46592798862000001</v>
      </c>
      <c r="AL35" s="381">
        <v>0.99049197182000004</v>
      </c>
      <c r="AM35" s="381">
        <v>0.67153981738000001</v>
      </c>
      <c r="AN35" s="381">
        <v>0.38758157254000003</v>
      </c>
      <c r="AO35" s="381">
        <v>0.55729581878000001</v>
      </c>
      <c r="AP35" s="381">
        <v>0.58906369766000011</v>
      </c>
      <c r="AQ35" s="381">
        <v>7.3651994957400007</v>
      </c>
      <c r="AR35" s="381">
        <v>0.34146994842000006</v>
      </c>
      <c r="AS35" s="381">
        <v>0.55629911995000003</v>
      </c>
      <c r="AT35" s="381">
        <v>0.63654096412000005</v>
      </c>
      <c r="AU35" s="381">
        <v>0.21636065847000002</v>
      </c>
      <c r="AV35" s="381">
        <v>0.36204544451000004</v>
      </c>
      <c r="AW35" s="381">
        <v>0.52845231853999997</v>
      </c>
      <c r="AX35" s="381">
        <v>1.8352297146100001</v>
      </c>
      <c r="AY35" s="381">
        <v>0.47191355289000003</v>
      </c>
      <c r="AZ35" s="381">
        <v>0.79730933871999998</v>
      </c>
      <c r="BA35" s="381">
        <v>1.3136349030700001</v>
      </c>
      <c r="BB35" s="381">
        <v>1.09734944872</v>
      </c>
      <c r="BC35" s="381">
        <v>1.30981321322</v>
      </c>
      <c r="BD35" s="381">
        <v>9.4664186252399993</v>
      </c>
      <c r="BE35" s="381">
        <v>0.44749841268000001</v>
      </c>
      <c r="BF35" s="381">
        <v>0.60123730927000008</v>
      </c>
      <c r="BG35" s="381">
        <v>1.10391680921</v>
      </c>
      <c r="BH35" s="381">
        <v>0.74777263358000001</v>
      </c>
      <c r="BI35" s="381">
        <v>0.51058038024000008</v>
      </c>
      <c r="BJ35" s="381">
        <v>0.97952286961000001</v>
      </c>
      <c r="BK35" s="381">
        <v>0.54677720515000006</v>
      </c>
      <c r="BL35" s="381">
        <v>0.47905230969000001</v>
      </c>
      <c r="BM35" s="381">
        <v>0.27043945257000002</v>
      </c>
      <c r="BN35" s="381">
        <v>0.37889095</v>
      </c>
      <c r="BO35" s="381">
        <v>0.32481137609999999</v>
      </c>
      <c r="BP35" s="381">
        <v>0.24878938701</v>
      </c>
      <c r="BQ35" s="381">
        <v>6.6392890951100005</v>
      </c>
      <c r="BR35" s="381">
        <v>0.36662229000000002</v>
      </c>
      <c r="BS35" s="381">
        <v>0.35498355447000002</v>
      </c>
      <c r="BT35" s="381">
        <v>0.30644492958000003</v>
      </c>
      <c r="BU35" s="381">
        <v>0.36066455706000006</v>
      </c>
      <c r="BV35" s="381">
        <v>0.19192640129999999</v>
      </c>
      <c r="BW35" s="381">
        <v>0.21790952147000001</v>
      </c>
      <c r="BX35" s="381">
        <v>0.15389503499999999</v>
      </c>
      <c r="BY35" s="381">
        <v>0.17477575000000001</v>
      </c>
      <c r="BZ35" s="381">
        <v>0.33703233300000002</v>
      </c>
      <c r="CA35" s="381">
        <v>0.21104207</v>
      </c>
      <c r="CB35" s="381">
        <v>0.27999399765000005</v>
      </c>
      <c r="CC35" s="381">
        <v>0.51352794000000002</v>
      </c>
      <c r="CD35" s="381">
        <v>3.4688183795300001</v>
      </c>
      <c r="CE35" s="381">
        <v>0.86370838000000005</v>
      </c>
      <c r="CF35" s="381">
        <v>0.54560498000000002</v>
      </c>
      <c r="CG35" s="381">
        <v>0.81412097000000005</v>
      </c>
      <c r="CH35" s="381">
        <v>2.2234343299999999</v>
      </c>
      <c r="CI35" s="381">
        <v>0.37876750000000003</v>
      </c>
      <c r="CJ35" s="381">
        <v>0.20682416000000001</v>
      </c>
      <c r="CK35" s="381">
        <v>0.17564510999999999</v>
      </c>
      <c r="CL35" s="381">
        <v>0.76123677000000001</v>
      </c>
      <c r="CM35" s="381">
        <v>0.29878068000000002</v>
      </c>
      <c r="CN35" s="381">
        <v>0.10483522000000001</v>
      </c>
      <c r="CO35" s="381">
        <v>0.19407706999999999</v>
      </c>
      <c r="CP35" s="381">
        <v>0.59769296999999999</v>
      </c>
      <c r="CQ35" s="381">
        <v>0.17568214724</v>
      </c>
      <c r="CR35" s="381">
        <v>0.49148935500000002</v>
      </c>
      <c r="CS35" s="381">
        <v>0.21420144558000001</v>
      </c>
      <c r="CT35" s="381">
        <v>0.88137294781999997</v>
      </c>
      <c r="CU35" s="381">
        <v>4.4637370178199998</v>
      </c>
      <c r="CV35" s="381">
        <v>0.13367206000000001</v>
      </c>
      <c r="CW35" s="381">
        <v>0.29972224000000003</v>
      </c>
      <c r="CX35" s="381">
        <v>0.49638355000000001</v>
      </c>
      <c r="CY35" s="381">
        <v>0.92977785000000002</v>
      </c>
      <c r="CZ35" s="381">
        <v>0.53738458200000006</v>
      </c>
      <c r="DA35" s="381">
        <v>0.38798470189000001</v>
      </c>
      <c r="DB35" s="381">
        <v>0.29112732599999996</v>
      </c>
      <c r="DC35" s="381">
        <v>1.2164966098900001</v>
      </c>
      <c r="DD35" s="381">
        <v>0.107251496</v>
      </c>
      <c r="DE35" s="381">
        <v>0.13937416793000001</v>
      </c>
      <c r="DF35" s="381">
        <v>0.11076143500000001</v>
      </c>
      <c r="DG35" s="381">
        <v>0.35738709893000004</v>
      </c>
      <c r="DH35" s="381">
        <v>0.308566546</v>
      </c>
      <c r="DI35" s="381">
        <v>0.50545491200000003</v>
      </c>
      <c r="DJ35" s="381">
        <v>0.66930795600000004</v>
      </c>
      <c r="DK35" s="381">
        <v>1.483329414</v>
      </c>
      <c r="DL35" s="381">
        <v>3.9869909728199997</v>
      </c>
      <c r="DM35" s="381">
        <v>0.26123413000000001</v>
      </c>
      <c r="DN35" s="381">
        <v>0.4733096</v>
      </c>
      <c r="DO35" s="381">
        <v>0.35999064400000003</v>
      </c>
      <c r="DP35" s="381">
        <v>1.094534374</v>
      </c>
      <c r="DQ35" s="381">
        <v>0.33545742000000001</v>
      </c>
      <c r="DR35" s="381">
        <v>0.35938765600000006</v>
      </c>
      <c r="DS35" s="381">
        <v>0.23747831999999999</v>
      </c>
      <c r="DT35" s="381">
        <v>0.93232339600000003</v>
      </c>
      <c r="DU35" s="381">
        <v>0.16355789600000001</v>
      </c>
      <c r="DV35" s="381">
        <v>0.17040869</v>
      </c>
      <c r="DW35" s="381">
        <v>0.39054606809000003</v>
      </c>
      <c r="DX35" s="381">
        <v>0.72451265408999999</v>
      </c>
      <c r="DY35" s="381">
        <v>0.21518227151000002</v>
      </c>
      <c r="DZ35" s="381">
        <v>0.13256733000000001</v>
      </c>
      <c r="EA35" s="381">
        <v>0.20818738624999999</v>
      </c>
      <c r="EB35" s="381">
        <v>0.55593698776</v>
      </c>
      <c r="EC35" s="381">
        <v>3.3073074118500001</v>
      </c>
      <c r="ED35" s="381">
        <v>0.22132859894000004</v>
      </c>
      <c r="EE35" s="381">
        <v>0.41929787600000001</v>
      </c>
      <c r="EF35" s="381">
        <v>0.309888</v>
      </c>
      <c r="EG35" s="381">
        <v>0.95051447494000008</v>
      </c>
      <c r="EH35" s="381">
        <v>0.44</v>
      </c>
      <c r="EI35" s="381">
        <v>0.41314375506000001</v>
      </c>
      <c r="EJ35" s="381">
        <v>0.52</v>
      </c>
      <c r="EK35" s="381">
        <f>SUM(EJ35,EI35,EH35)</f>
        <v>1.3731437550600001</v>
      </c>
      <c r="EL35" s="381">
        <v>0.2</v>
      </c>
      <c r="EM35" s="381">
        <v>0.25</v>
      </c>
      <c r="EN35" s="381">
        <v>0.19</v>
      </c>
      <c r="EO35" s="381">
        <v>0.64</v>
      </c>
      <c r="EP35" s="381">
        <v>0.32</v>
      </c>
      <c r="EQ35" s="381">
        <v>0.44</v>
      </c>
      <c r="ER35" s="381">
        <v>0.61</v>
      </c>
      <c r="ES35" s="381"/>
      <c r="ET35" s="381">
        <v>4.3336582300000002</v>
      </c>
      <c r="EU35" s="381">
        <v>1.69</v>
      </c>
      <c r="EV35" s="381">
        <v>0.37</v>
      </c>
      <c r="EW35" s="381">
        <v>0.38</v>
      </c>
      <c r="EX35" s="381">
        <v>2.44</v>
      </c>
      <c r="EY35" s="381">
        <v>0.4</v>
      </c>
      <c r="EZ35" s="381">
        <v>0.59</v>
      </c>
      <c r="FA35" s="381">
        <v>0.52</v>
      </c>
      <c r="FB35" s="381">
        <v>1.5099999999999998</v>
      </c>
      <c r="FC35" s="381">
        <v>0.66</v>
      </c>
      <c r="FD35" s="381">
        <v>0.37</v>
      </c>
      <c r="FE35" s="381">
        <v>0.3</v>
      </c>
      <c r="FF35" s="381">
        <v>1.33</v>
      </c>
      <c r="FG35" s="381">
        <v>0.27</v>
      </c>
      <c r="FH35" s="381">
        <v>0.83</v>
      </c>
      <c r="FI35" s="381">
        <v>0.53</v>
      </c>
      <c r="FJ35" s="381">
        <v>1.63</v>
      </c>
      <c r="FK35" s="381">
        <v>6.91</v>
      </c>
      <c r="FL35" s="381">
        <v>0.72</v>
      </c>
      <c r="FM35" s="381">
        <v>0.26</v>
      </c>
      <c r="FN35" s="381">
        <v>0.41</v>
      </c>
      <c r="FO35" s="381">
        <f t="shared" si="17"/>
        <v>1.39</v>
      </c>
      <c r="FP35" s="381">
        <v>0.19</v>
      </c>
      <c r="FQ35" s="381">
        <v>0.2</v>
      </c>
      <c r="FR35" s="381">
        <v>0.26</v>
      </c>
      <c r="FS35" s="381">
        <f t="shared" si="18"/>
        <v>0.65</v>
      </c>
      <c r="FT35" s="381">
        <v>0.35</v>
      </c>
      <c r="FU35" s="381">
        <v>0.21</v>
      </c>
      <c r="FV35" s="381">
        <v>0.16</v>
      </c>
      <c r="FW35" s="381">
        <f t="shared" si="19"/>
        <v>0.72</v>
      </c>
      <c r="FX35" s="381">
        <v>0.37</v>
      </c>
      <c r="FY35" s="381">
        <v>0.74</v>
      </c>
      <c r="FZ35" s="381">
        <v>1.55</v>
      </c>
      <c r="GA35" s="381">
        <f t="shared" si="20"/>
        <v>2.66</v>
      </c>
      <c r="GB35" s="535">
        <f t="shared" si="21"/>
        <v>5.42</v>
      </c>
      <c r="GC35" s="535">
        <v>1.9</v>
      </c>
      <c r="GD35" s="535">
        <v>3.27</v>
      </c>
      <c r="GE35" s="535">
        <v>1.04</v>
      </c>
      <c r="GF35" s="535">
        <f t="shared" si="22"/>
        <v>6.21</v>
      </c>
      <c r="GG35" s="535">
        <v>0.56999999999999995</v>
      </c>
      <c r="GH35" s="535">
        <v>0.6</v>
      </c>
      <c r="GI35" s="535">
        <v>0.43</v>
      </c>
      <c r="GJ35" s="535">
        <f t="shared" si="23"/>
        <v>1.5999999999999999</v>
      </c>
      <c r="GK35" s="535">
        <v>0.73</v>
      </c>
      <c r="GL35" s="535">
        <v>0.73</v>
      </c>
      <c r="GM35" s="535">
        <v>0.49</v>
      </c>
      <c r="GN35" s="535">
        <f t="shared" si="24"/>
        <v>1.95</v>
      </c>
      <c r="GO35" s="535">
        <v>0.73</v>
      </c>
      <c r="GP35" s="535">
        <v>0.73</v>
      </c>
      <c r="GQ35" s="535">
        <v>0.62</v>
      </c>
      <c r="GR35" s="535">
        <v>2.08</v>
      </c>
      <c r="GS35" s="536">
        <v>11.84</v>
      </c>
      <c r="GT35" s="535">
        <v>0.51</v>
      </c>
      <c r="GU35" s="535">
        <v>0.51</v>
      </c>
      <c r="GV35" s="535">
        <v>1.06</v>
      </c>
      <c r="GW35" s="535">
        <v>2.08</v>
      </c>
      <c r="GX35" s="535">
        <v>0.33</v>
      </c>
      <c r="GY35" s="535">
        <v>0.95</v>
      </c>
      <c r="GZ35" s="535">
        <v>0.54</v>
      </c>
      <c r="HA35" s="535">
        <v>1.82</v>
      </c>
      <c r="HB35" s="535">
        <v>0.32</v>
      </c>
      <c r="HC35" s="535">
        <v>0.82</v>
      </c>
      <c r="HD35" s="535">
        <v>0.35</v>
      </c>
      <c r="HE35" s="535">
        <v>1.49</v>
      </c>
      <c r="HF35" s="535">
        <v>0.28999999999999998</v>
      </c>
      <c r="HG35" s="535">
        <v>0.4</v>
      </c>
      <c r="HH35" s="535">
        <v>0.77</v>
      </c>
      <c r="HI35" s="535">
        <f>SUM(HH35,HG35,HF35)</f>
        <v>1.46</v>
      </c>
      <c r="HJ35" s="535">
        <v>6.8500000000000005</v>
      </c>
      <c r="HK35" s="535">
        <v>0.17</v>
      </c>
      <c r="HL35" s="535">
        <v>0.53</v>
      </c>
      <c r="HM35" s="535">
        <v>0.28999999999999998</v>
      </c>
      <c r="HN35" s="535">
        <v>0.9900000000000001</v>
      </c>
      <c r="HO35" s="535">
        <v>0.35</v>
      </c>
      <c r="HP35" s="535">
        <v>0.16</v>
      </c>
      <c r="HQ35" s="535">
        <v>0.18</v>
      </c>
      <c r="HR35" s="535">
        <f t="shared" si="25"/>
        <v>0.69</v>
      </c>
      <c r="HS35" s="535">
        <v>0.17</v>
      </c>
      <c r="HT35" s="535">
        <v>0.12</v>
      </c>
      <c r="HU35" s="535">
        <v>0.17</v>
      </c>
      <c r="HV35" s="535">
        <f t="shared" si="26"/>
        <v>0.46000000000000008</v>
      </c>
      <c r="HW35" s="535">
        <v>0.12</v>
      </c>
      <c r="HX35" s="535">
        <v>0.16</v>
      </c>
      <c r="HY35" s="535">
        <v>0.1</v>
      </c>
      <c r="HZ35" s="535">
        <f>SUM(HW35:HY35)</f>
        <v>0.38</v>
      </c>
      <c r="IA35" s="535">
        <v>2.52</v>
      </c>
      <c r="IB35" s="535">
        <v>0.1</v>
      </c>
      <c r="IC35" s="535">
        <v>0.21</v>
      </c>
      <c r="ID35" s="535">
        <v>0.74</v>
      </c>
      <c r="IE35" s="535">
        <v>1.05</v>
      </c>
      <c r="IF35" s="535">
        <v>0.13</v>
      </c>
      <c r="IG35" s="535">
        <v>0.11</v>
      </c>
      <c r="IH35" s="535">
        <v>0.19</v>
      </c>
      <c r="II35" s="535">
        <v>0.43</v>
      </c>
      <c r="IJ35" s="535">
        <v>0.18</v>
      </c>
      <c r="IK35" s="535">
        <v>0.22</v>
      </c>
      <c r="IL35" s="535">
        <v>0.11</v>
      </c>
      <c r="IM35" s="535">
        <v>0.51</v>
      </c>
      <c r="IN35" s="535">
        <v>7.0000000000000007E-2</v>
      </c>
      <c r="IO35" s="535">
        <v>0.2</v>
      </c>
      <c r="IP35" s="535">
        <v>0.2</v>
      </c>
      <c r="IQ35" s="535">
        <v>0.47000000000000003</v>
      </c>
      <c r="IR35" s="535">
        <v>2.46</v>
      </c>
      <c r="IS35" s="535">
        <v>0.17</v>
      </c>
      <c r="IT35" s="535">
        <v>0.56000000000000005</v>
      </c>
      <c r="IU35" s="535">
        <v>0.54</v>
      </c>
      <c r="IV35" s="535">
        <v>1.27</v>
      </c>
      <c r="IW35" s="535">
        <v>0.49</v>
      </c>
      <c r="IX35" s="535">
        <v>0.5</v>
      </c>
      <c r="IY35" s="535">
        <v>0.22</v>
      </c>
      <c r="IZ35" s="535">
        <v>1.21</v>
      </c>
      <c r="JA35" s="535">
        <v>0.16</v>
      </c>
      <c r="JB35" s="535">
        <v>0.26</v>
      </c>
      <c r="JC35" s="535">
        <v>0.32</v>
      </c>
      <c r="JD35" s="535">
        <v>0.74</v>
      </c>
      <c r="JE35" s="535">
        <v>0.23</v>
      </c>
      <c r="JF35" s="535">
        <v>0.09</v>
      </c>
      <c r="JG35" s="535">
        <v>0.34</v>
      </c>
      <c r="JH35" s="535">
        <v>0.66</v>
      </c>
      <c r="JI35" s="535">
        <v>3.88</v>
      </c>
      <c r="JJ35" s="535">
        <v>0.18</v>
      </c>
      <c r="JK35" s="535">
        <v>1.48</v>
      </c>
      <c r="JL35" s="535">
        <v>0.53</v>
      </c>
      <c r="JM35" s="535">
        <v>2.19</v>
      </c>
      <c r="JN35" s="535">
        <v>0.37</v>
      </c>
      <c r="JO35" s="535">
        <v>0.27</v>
      </c>
      <c r="JP35" s="535">
        <v>0.28000000000000003</v>
      </c>
      <c r="JQ35" s="535">
        <v>0.92</v>
      </c>
      <c r="JR35" s="381">
        <v>2.29</v>
      </c>
      <c r="JS35" s="381">
        <v>1.83</v>
      </c>
      <c r="JT35" s="381">
        <v>2.1800000000000002</v>
      </c>
      <c r="JU35" s="535">
        <v>6.3</v>
      </c>
      <c r="JV35" s="535">
        <v>2.0699999999999998</v>
      </c>
      <c r="JW35" s="535">
        <v>0.97</v>
      </c>
      <c r="JX35" s="535">
        <v>1.85</v>
      </c>
      <c r="JY35" s="535">
        <v>4.9000000000000004</v>
      </c>
      <c r="JZ35" s="535">
        <v>14.309999999999999</v>
      </c>
      <c r="KA35" s="536">
        <v>2.88</v>
      </c>
      <c r="KB35" s="536">
        <v>1.41</v>
      </c>
      <c r="KC35" s="110">
        <v>0.49</v>
      </c>
      <c r="KD35" s="557"/>
      <c r="KE35"/>
    </row>
    <row r="36" spans="1:292" ht="33.9" hidden="1" customHeight="1" x14ac:dyDescent="0.25">
      <c r="A36" s="331" t="s">
        <v>412</v>
      </c>
      <c r="B36" s="331" t="s">
        <v>413</v>
      </c>
      <c r="C36" s="380" t="s">
        <v>92</v>
      </c>
      <c r="D36" s="383">
        <v>4.1680784551779343E-2</v>
      </c>
      <c r="E36" s="383">
        <v>5.0432839044379455E-3</v>
      </c>
      <c r="F36" s="383">
        <v>0.10912667010184519</v>
      </c>
      <c r="G36" s="383">
        <v>0.16906925922723978</v>
      </c>
      <c r="H36" s="383">
        <v>7.8642246634946497E-2</v>
      </c>
      <c r="I36" s="383">
        <v>0.175657270768319</v>
      </c>
      <c r="J36" s="383">
        <v>0.26278933490579187</v>
      </c>
      <c r="K36" s="383">
        <v>0.13471784999304931</v>
      </c>
      <c r="L36" s="383">
        <v>0.16468261536942982</v>
      </c>
      <c r="M36" s="383">
        <v>7.6891705351218809E-2</v>
      </c>
      <c r="N36" s="383">
        <v>8.7354034899495225E-2</v>
      </c>
      <c r="O36" s="383">
        <v>9.4610680705935687E-2</v>
      </c>
      <c r="P36" s="383">
        <v>8.3173842744413112E-2</v>
      </c>
      <c r="Q36" s="383">
        <v>0.12395815897767753</v>
      </c>
      <c r="R36" s="383">
        <v>7.553127560595925E-2</v>
      </c>
      <c r="S36" s="383">
        <v>6.8847695578066262E-2</v>
      </c>
      <c r="T36" s="383">
        <v>5.8790400630372636E-2</v>
      </c>
      <c r="U36" s="383">
        <v>2.6227866185740221E-2</v>
      </c>
      <c r="V36" s="383">
        <v>1.5378425316586505E-2</v>
      </c>
      <c r="W36" s="383">
        <v>2.9619320605223105E-2</v>
      </c>
      <c r="X36" s="383">
        <v>4.9241232221656467E-2</v>
      </c>
      <c r="Y36" s="383">
        <v>2.9109673976979316E-2</v>
      </c>
      <c r="Z36" s="383">
        <v>3.0917453647907628E-2</v>
      </c>
      <c r="AA36" s="383">
        <v>7.1959058261708855E-2</v>
      </c>
      <c r="AB36" s="383">
        <v>3.3097875287426588E-2</v>
      </c>
      <c r="AC36" s="383">
        <v>1.5293843519975737E-2</v>
      </c>
      <c r="AD36" s="383">
        <v>4.093797424038257E-2</v>
      </c>
      <c r="AE36" s="383">
        <v>1.5033905178900171E-2</v>
      </c>
      <c r="AF36" s="383">
        <v>7.3210096828361548E-2</v>
      </c>
      <c r="AG36" s="383">
        <v>4.6073669556071235E-2</v>
      </c>
      <c r="AH36" s="383">
        <v>2.7110243291950272E-2</v>
      </c>
      <c r="AI36" s="383">
        <v>6.7189227308496649E-2</v>
      </c>
      <c r="AJ36" s="383">
        <v>5.3147493841266907E-2</v>
      </c>
      <c r="AK36" s="383">
        <v>3.1300204626900245E-2</v>
      </c>
      <c r="AL36" s="383">
        <v>6.7201855108664776E-2</v>
      </c>
      <c r="AM36" s="383">
        <v>4.4401042661911992E-2</v>
      </c>
      <c r="AN36" s="383">
        <v>2.4711126049774046E-2</v>
      </c>
      <c r="AO36" s="383">
        <v>3.5460143905338887E-2</v>
      </c>
      <c r="AP36" s="383">
        <v>3.3137691959156439E-2</v>
      </c>
      <c r="AQ36" s="383">
        <v>4.2762820515018056E-2</v>
      </c>
      <c r="AR36" s="383">
        <v>2.0970624010629151E-2</v>
      </c>
      <c r="AS36" s="383">
        <v>3.3361849273301637E-2</v>
      </c>
      <c r="AT36" s="383">
        <v>3.3770387787872828E-2</v>
      </c>
      <c r="AU36" s="383">
        <v>1.1586229687001445E-2</v>
      </c>
      <c r="AV36" s="383">
        <v>2.0206802359897469E-2</v>
      </c>
      <c r="AW36" s="383">
        <v>2.825301603783166E-2</v>
      </c>
      <c r="AX36" s="383">
        <v>9.3566967415963098E-2</v>
      </c>
      <c r="AY36" s="383">
        <v>2.4113100009951829E-2</v>
      </c>
      <c r="AZ36" s="383">
        <v>4.1082131795352472E-2</v>
      </c>
      <c r="BA36" s="383">
        <v>6.147890918091712E-2</v>
      </c>
      <c r="BB36" s="383">
        <v>5.4454292508159419E-2</v>
      </c>
      <c r="BC36" s="383">
        <v>5.7222188850410825E-2</v>
      </c>
      <c r="BD36" s="383">
        <v>4.1139768094953247E-2</v>
      </c>
      <c r="BE36" s="383">
        <v>2.1606300313629305E-2</v>
      </c>
      <c r="BF36" s="383">
        <v>2.9665921036883956E-2</v>
      </c>
      <c r="BG36" s="383">
        <v>5.0616794739808894E-2</v>
      </c>
      <c r="BH36" s="383">
        <v>3.3676595142823333E-2</v>
      </c>
      <c r="BI36" s="383">
        <v>2.2182060033526709E-2</v>
      </c>
      <c r="BJ36" s="383">
        <v>4.4216811668959834E-2</v>
      </c>
      <c r="BK36" s="383">
        <v>2.28302687531944E-2</v>
      </c>
      <c r="BL36" s="383">
        <v>1.9967960170582229E-2</v>
      </c>
      <c r="BM36" s="383">
        <v>1.1548134840451769E-2</v>
      </c>
      <c r="BN36" s="383">
        <v>1.5154905646252891E-2</v>
      </c>
      <c r="BO36" s="383">
        <v>1.3207287250417967E-2</v>
      </c>
      <c r="BP36" s="383">
        <v>9.3128841198549615E-3</v>
      </c>
      <c r="BQ36" s="383">
        <v>2.3896868279033867E-2</v>
      </c>
      <c r="BR36" s="383">
        <v>1.4136808046229528E-2</v>
      </c>
      <c r="BS36" s="383">
        <v>1.4196531211502945E-2</v>
      </c>
      <c r="BT36" s="383">
        <v>1.0811393632831155E-2</v>
      </c>
      <c r="BU36" s="383">
        <v>1.310955015529516E-2</v>
      </c>
      <c r="BV36" s="383">
        <v>6.7436001617362561E-3</v>
      </c>
      <c r="BW36" s="383">
        <v>7.5250180177862322E-3</v>
      </c>
      <c r="BX36" s="383">
        <v>5.1866949846159499E-3</v>
      </c>
      <c r="BY36" s="383">
        <v>5.8834907574599835E-3</v>
      </c>
      <c r="BZ36" s="383">
        <v>1.1591127063757032E-2</v>
      </c>
      <c r="CA36" s="383">
        <v>6.9815682827896767E-3</v>
      </c>
      <c r="CB36" s="383">
        <v>9.4372457138489699E-3</v>
      </c>
      <c r="CC36" s="383">
        <v>1.627027315167321E-2</v>
      </c>
      <c r="CD36" s="383">
        <v>1.008004056344804E-2</v>
      </c>
      <c r="CE36" s="383">
        <v>2.7302053521117187E-2</v>
      </c>
      <c r="CF36" s="383">
        <v>1.8323116389941569E-2</v>
      </c>
      <c r="CG36" s="383">
        <v>2.4410313755154484E-2</v>
      </c>
      <c r="CH36" s="383">
        <v>2.346293980949541E-2</v>
      </c>
      <c r="CI36" s="383">
        <v>1.1291091866259434E-2</v>
      </c>
      <c r="CJ36" s="383">
        <v>6.0159462701381604E-3</v>
      </c>
      <c r="CK36" s="383">
        <v>5.1455641822720603E-3</v>
      </c>
      <c r="CL36" s="383">
        <v>7.4586988144238987E-3</v>
      </c>
      <c r="CM36" s="383">
        <v>8.2362575948592906E-3</v>
      </c>
      <c r="CN36" s="383">
        <v>2.8987257637928319E-3</v>
      </c>
      <c r="CO36" s="383">
        <v>5.461972307666001E-3</v>
      </c>
      <c r="CP36" s="383">
        <v>5.535493493836573E-3</v>
      </c>
      <c r="CQ36" s="383">
        <v>4.7222373974068026E-3</v>
      </c>
      <c r="CR36" s="383">
        <v>1.3676467609852057E-2</v>
      </c>
      <c r="CS36" s="383">
        <v>5.5501528323332527E-3</v>
      </c>
      <c r="CT36" s="383">
        <v>7.8881487121783122E-3</v>
      </c>
      <c r="CU36" s="383">
        <v>1.0716422095196959E-2</v>
      </c>
      <c r="CV36" s="383">
        <v>3.4900607625284307E-3</v>
      </c>
      <c r="CW36" s="383">
        <v>8.5354312379877402E-3</v>
      </c>
      <c r="CX36" s="383">
        <v>1.2785364105604555E-2</v>
      </c>
      <c r="CY36" s="383">
        <v>8.2838215311277497E-3</v>
      </c>
      <c r="CZ36" s="383">
        <v>1.3903706370643682E-2</v>
      </c>
      <c r="DA36" s="383">
        <v>9.7846026405758214E-3</v>
      </c>
      <c r="DB36" s="383">
        <v>7.3285030815567398E-3</v>
      </c>
      <c r="DC36" s="383">
        <v>1.030681457813554E-2</v>
      </c>
      <c r="DD36" s="383">
        <v>2.5608204135081918E-3</v>
      </c>
      <c r="DE36" s="383">
        <v>3.3053060669093908E-3</v>
      </c>
      <c r="DF36" s="383">
        <v>2.6657678043213594E-3</v>
      </c>
      <c r="DG36" s="383">
        <v>2.8454832395365739E-3</v>
      </c>
      <c r="DH36" s="383">
        <v>7.0955004062418937E-3</v>
      </c>
      <c r="DI36" s="383">
        <v>1.1643794270914925E-2</v>
      </c>
      <c r="DJ36" s="383">
        <v>1.4747651148391475E-2</v>
      </c>
      <c r="DK36" s="383">
        <v>1.1213431741217857E-2</v>
      </c>
      <c r="DL36" s="383">
        <v>8.1675846491937199E-3</v>
      </c>
      <c r="DM36" s="383">
        <v>5.8563478530924253E-3</v>
      </c>
      <c r="DN36" s="383">
        <v>1.1655571252087792E-2</v>
      </c>
      <c r="DO36" s="383">
        <v>7.9342619002422763E-3</v>
      </c>
      <c r="DP36" s="383">
        <v>8.3816694235933509E-3</v>
      </c>
      <c r="DQ36" s="383">
        <v>7.2459939502833607E-3</v>
      </c>
      <c r="DR36" s="383">
        <v>7.665436508835043E-3</v>
      </c>
      <c r="DS36" s="383">
        <v>5.1703173283786487E-3</v>
      </c>
      <c r="DT36" s="383">
        <v>6.7020185253878501E-3</v>
      </c>
      <c r="DU36" s="383">
        <v>3.432182890699392E-3</v>
      </c>
      <c r="DV36" s="383">
        <v>3.546326469239539E-3</v>
      </c>
      <c r="DW36" s="383">
        <v>8.3183519543133487E-3</v>
      </c>
      <c r="DX36" s="383">
        <v>5.0787289268077601E-3</v>
      </c>
      <c r="DY36" s="383">
        <v>4.2326428997347789E-3</v>
      </c>
      <c r="DZ36" s="383">
        <v>2.5966369789253308E-3</v>
      </c>
      <c r="EA36" s="383">
        <v>3.8838140974654148E-3</v>
      </c>
      <c r="EB36" s="383">
        <v>3.5752478460266491E-3</v>
      </c>
      <c r="EC36" s="383">
        <v>5.8242636518836622E-3</v>
      </c>
      <c r="ED36" s="383">
        <v>4.1313753516376284E-3</v>
      </c>
      <c r="EE36" s="383">
        <v>8.3205332287939384E-3</v>
      </c>
      <c r="EF36" s="383">
        <v>5.6336948955967832E-3</v>
      </c>
      <c r="EG36" s="383">
        <v>5.97913354492049E-3</v>
      </c>
      <c r="EH36" s="383">
        <v>8.1481481481481474E-3</v>
      </c>
      <c r="EI36" s="383">
        <v>7.4290765609581226E-3</v>
      </c>
      <c r="EJ36" s="383">
        <v>9.4925155166119025E-3</v>
      </c>
      <c r="EK36" s="383">
        <v>8.3528764216292701E-3</v>
      </c>
      <c r="EL36" s="383">
        <v>3.5106196243637005E-3</v>
      </c>
      <c r="EM36" s="383">
        <v>4.3455588388666777E-3</v>
      </c>
      <c r="EN36" s="383"/>
      <c r="EO36" s="383">
        <f>EO35/'Payments, withdrawals &amp; fees'!EP15</f>
        <v>3.7464145641866189E-3</v>
      </c>
      <c r="EP36" s="383">
        <v>5.4000000000000003E-3</v>
      </c>
      <c r="EQ36" s="383">
        <v>7.6896190143306538E-3</v>
      </c>
      <c r="ER36" s="383">
        <v>1.0024650780608052E-2</v>
      </c>
      <c r="ES36" s="383"/>
      <c r="ET36" s="383">
        <v>6.4571245257958754E-3</v>
      </c>
      <c r="EU36" s="383">
        <v>2.8096425602660017E-2</v>
      </c>
      <c r="EV36" s="383">
        <v>6.7041130639608629E-3</v>
      </c>
      <c r="EW36" s="383">
        <v>6.1678298977438728E-3</v>
      </c>
      <c r="EX36" s="383">
        <v>1.3789205990392767E-2</v>
      </c>
      <c r="EY36" s="383">
        <v>6.7374094660603004E-3</v>
      </c>
      <c r="EZ36" s="383">
        <v>9.574813372281726E-3</v>
      </c>
      <c r="FA36" s="383">
        <v>8.6149768058316773E-3</v>
      </c>
      <c r="FB36" s="383">
        <v>8.3264405845050998E-3</v>
      </c>
      <c r="FC36" s="383">
        <v>1.0511227902532252E-2</v>
      </c>
      <c r="FD36" s="383">
        <v>5.8674278464954013E-3</v>
      </c>
      <c r="FE36" s="383">
        <v>4.8995590396864281E-3</v>
      </c>
      <c r="FF36" s="383">
        <v>7.1092580714133E-3</v>
      </c>
      <c r="FG36" s="383">
        <v>4.1918956683744766E-3</v>
      </c>
      <c r="FH36" s="465">
        <f>'Securities trading &amp; costs'!FH35/'Payments, withdrawals &amp; fees'!FI15</f>
        <v>1.3101815311760062E-2</v>
      </c>
      <c r="FI36" s="465">
        <v>7.9603484529888902E-3</v>
      </c>
      <c r="FJ36" s="465">
        <v>8.3873623546361995E-3</v>
      </c>
      <c r="FK36" s="383">
        <f>FK35/'Payments, withdrawals &amp; fees'!FL15</f>
        <v>9.3413724111826094E-3</v>
      </c>
      <c r="FL36" s="383">
        <v>1.6601337329951581E-2</v>
      </c>
      <c r="FM36" s="383">
        <v>6.49675162418791E-3</v>
      </c>
      <c r="FN36" s="383">
        <v>9.1497433608569503E-3</v>
      </c>
      <c r="FO36" s="383">
        <v>1.08424336973479E-2</v>
      </c>
      <c r="FP36" s="383">
        <v>4.4083526682134602E-3</v>
      </c>
      <c r="FQ36" s="383">
        <v>4.4169611307420496E-3</v>
      </c>
      <c r="FR36" s="383">
        <v>5.8983666061706002E-3</v>
      </c>
      <c r="FS36" s="383">
        <v>4.9071417786501603E-3</v>
      </c>
      <c r="FT36" s="383">
        <v>7.6086956521739099E-3</v>
      </c>
      <c r="FU36" s="383">
        <v>4.5287901660556393E-3</v>
      </c>
      <c r="FV36" s="383">
        <v>3.5492457852706301E-3</v>
      </c>
      <c r="FW36" s="383">
        <v>5.2382684612586397E-3</v>
      </c>
      <c r="FX36" s="383">
        <v>7.9127459366980304E-3</v>
      </c>
      <c r="FY36" s="383">
        <v>1.5982721382289417E-2</v>
      </c>
      <c r="FZ36" s="383">
        <v>3.1536113936927797E-2</v>
      </c>
      <c r="GA36" s="383">
        <v>1.8704732437943902E-2</v>
      </c>
      <c r="GB36" s="383">
        <v>1.00310926858158E-2</v>
      </c>
      <c r="GC36" s="383">
        <v>4.0554962646744901E-2</v>
      </c>
      <c r="GD36" s="383">
        <v>7.4623459607485204E-2</v>
      </c>
      <c r="GE36" s="383">
        <v>2.106115836371E-2</v>
      </c>
      <c r="GF36" s="465">
        <v>4.4341306676187076E-2</v>
      </c>
      <c r="GG36" s="465">
        <v>1.18306351183063E-2</v>
      </c>
      <c r="GH36" s="465">
        <v>1.2091898428053201E-2</v>
      </c>
      <c r="GI36" s="465">
        <v>8.7934560327198406E-3</v>
      </c>
      <c r="GJ36" s="465">
        <v>1.0906612133605999E-2</v>
      </c>
      <c r="GK36" s="465">
        <v>1.4398422090729782E-2</v>
      </c>
      <c r="GL36" s="465">
        <v>1.42078629817049E-2</v>
      </c>
      <c r="GM36" s="465">
        <v>9.7706879361914301E-3</v>
      </c>
      <c r="GN36" s="465">
        <v>1.28095644748079E-2</v>
      </c>
      <c r="GO36" s="465">
        <v>1.38388625592417E-2</v>
      </c>
      <c r="GP36" s="465">
        <v>1.4070932922128E-2</v>
      </c>
      <c r="GQ36" s="465">
        <v>1.1307678278314791E-2</v>
      </c>
      <c r="GR36" s="465">
        <v>1.3044023579581088E-2</v>
      </c>
      <c r="GS36" s="465">
        <v>1.9784443144790706E-2</v>
      </c>
      <c r="GT36" s="465">
        <v>9.4479436828454992E-3</v>
      </c>
      <c r="GU36" s="465">
        <v>9.8913886733902247E-3</v>
      </c>
      <c r="GV36" s="465">
        <v>1.9842755522276299E-2</v>
      </c>
      <c r="GW36" s="465">
        <v>1.3085052843482638E-2</v>
      </c>
      <c r="GX36" s="465">
        <v>6.3632857693790975E-3</v>
      </c>
      <c r="GY36" s="465">
        <v>1.7707362534948742E-2</v>
      </c>
      <c r="GZ36" s="465">
        <v>1.02525156635656E-2</v>
      </c>
      <c r="HA36" s="465">
        <v>1.1505879377923901E-2</v>
      </c>
      <c r="HB36" s="465">
        <v>5.9051485513932503E-3</v>
      </c>
      <c r="HC36" s="465">
        <v>1.5087396504139833E-2</v>
      </c>
      <c r="HD36" s="465">
        <v>6.5876152832674562E-3</v>
      </c>
      <c r="HE36" s="465">
        <v>9.2163048184573503E-3</v>
      </c>
      <c r="HF36" s="465">
        <v>5.2736861247499539E-3</v>
      </c>
      <c r="HG36" s="465">
        <v>7.4682598954443598E-3</v>
      </c>
      <c r="HH36" s="465">
        <v>1.35658914728682E-2</v>
      </c>
      <c r="HI36" s="465">
        <v>8.8318915976045003E-3</v>
      </c>
      <c r="HJ36" s="465">
        <v>1.0634664348258089E-2</v>
      </c>
      <c r="HK36" s="465">
        <v>3.0509691313711416E-3</v>
      </c>
      <c r="HL36" s="465">
        <v>1.0291262135922331E-2</v>
      </c>
      <c r="HM36" s="465">
        <v>5.0948699929725923E-3</v>
      </c>
      <c r="HN36" s="465">
        <f>HN35/'Payments, withdrawals &amp; fees'!HO15</f>
        <v>6.0314365785305241E-3</v>
      </c>
      <c r="HO36" s="465">
        <v>6.2735257214554573E-3</v>
      </c>
      <c r="HP36" s="465">
        <v>2.8223672605397778E-3</v>
      </c>
      <c r="HQ36" s="465">
        <v>3.2148597963922126E-3</v>
      </c>
      <c r="HR36" s="465">
        <v>4.0956846916364899E-3</v>
      </c>
      <c r="HS36" s="465">
        <v>2.9519013717659299E-3</v>
      </c>
      <c r="HT36" s="465">
        <v>2.06256445513922E-3</v>
      </c>
      <c r="HU36" s="465">
        <v>3.0179300550328427E-3</v>
      </c>
      <c r="HV36" s="465">
        <v>2.6728646135967499E-3</v>
      </c>
      <c r="HW36" s="465">
        <v>2.0572604148808502E-3</v>
      </c>
      <c r="HX36" s="465">
        <v>2.80997541271514E-3</v>
      </c>
      <c r="HY36" s="465">
        <v>1.6580998176090201E-3</v>
      </c>
      <c r="HZ36" s="465">
        <v>2.1642556099783577E-3</v>
      </c>
      <c r="IA36" s="465">
        <v>3.7043025768422294E-3</v>
      </c>
      <c r="IB36" s="465">
        <v>1.6931933626820183E-3</v>
      </c>
      <c r="IC36" s="465">
        <v>3.8581664523240859E-3</v>
      </c>
      <c r="ID36" s="465">
        <v>1.2710408794228788E-2</v>
      </c>
      <c r="IE36" s="465">
        <v>6.1149612719119447E-3</v>
      </c>
      <c r="IF36" s="465">
        <v>2.2711390635918936E-3</v>
      </c>
      <c r="IG36" s="465">
        <v>1.8697943226245115E-3</v>
      </c>
      <c r="IH36" s="465">
        <v>3.3904354032833692E-3</v>
      </c>
      <c r="II36" s="465">
        <v>2.4984021846493521E-3</v>
      </c>
      <c r="IJ36" s="465">
        <v>3.1179629308851551E-3</v>
      </c>
      <c r="IK36" s="465">
        <v>3.8725576483013553E-3</v>
      </c>
      <c r="IL36" s="465">
        <v>1.9960079840319399E-3</v>
      </c>
      <c r="IM36" s="465">
        <v>3.0061892130857646E-3</v>
      </c>
      <c r="IN36" s="465">
        <v>1.2495537308104248E-3</v>
      </c>
      <c r="IO36" s="465">
        <v>3.6133694670280039E-3</v>
      </c>
      <c r="IP36" s="465">
        <v>3.3721126285617942E-3</v>
      </c>
      <c r="IQ36" s="465">
        <v>2.7536911178814155E-3</v>
      </c>
      <c r="IR36" s="465">
        <v>3.595702696777022E-3</v>
      </c>
      <c r="IS36" s="465">
        <v>2.9524140326502263E-3</v>
      </c>
      <c r="IT36" s="465">
        <v>1.0465333582507943E-2</v>
      </c>
      <c r="IU36" s="465">
        <v>8.9197224975223009E-3</v>
      </c>
      <c r="IV36" s="465">
        <v>7.3996387577929265E-3</v>
      </c>
      <c r="IW36" s="465">
        <v>8.5217391304347832E-3</v>
      </c>
      <c r="IX36" s="465">
        <v>8.2169268693508633E-3</v>
      </c>
      <c r="IY36" s="465">
        <v>3.6563071297989031E-3</v>
      </c>
      <c r="IZ36" s="465">
        <v>6.7779520501904554E-3</v>
      </c>
      <c r="JA36" s="465">
        <v>2.5748310267138721E-3</v>
      </c>
      <c r="JB36" s="465">
        <v>4.140786749482402E-3</v>
      </c>
      <c r="JC36" s="465">
        <v>5.2364588447062679E-3</v>
      </c>
      <c r="JD36" s="465">
        <v>3.9776392173726076E-3</v>
      </c>
      <c r="JE36" s="465">
        <v>3.6484771573604062E-3</v>
      </c>
      <c r="JF36" s="465">
        <v>1.4499758337361043E-3</v>
      </c>
      <c r="JG36" s="465">
        <v>5.1051051051051056E-3</v>
      </c>
      <c r="JH36" s="465">
        <v>3.4426999113243966E-3</v>
      </c>
      <c r="JI36" s="465">
        <v>5.3304025278197555E-3</v>
      </c>
      <c r="JJ36" s="465">
        <v>2.7906976744186047E-3</v>
      </c>
      <c r="JK36" s="465">
        <v>2.3687580025608196E-2</v>
      </c>
      <c r="JL36" s="465">
        <v>7.8390770596065678E-3</v>
      </c>
      <c r="JM36" s="465">
        <v>1.1254432396320468E-2</v>
      </c>
      <c r="JN36" s="465">
        <v>5.5999999999999999E-3</v>
      </c>
      <c r="JO36" s="465">
        <v>4.0095040095040092E-3</v>
      </c>
      <c r="JP36" s="465">
        <v>4.3E-3</v>
      </c>
      <c r="JQ36" s="465">
        <v>4.5951750661805115E-3</v>
      </c>
      <c r="JR36" s="523">
        <v>3.2658300057045064E-2</v>
      </c>
      <c r="JS36" s="523">
        <v>2.5972182798751069E-2</v>
      </c>
      <c r="JT36" s="523">
        <v>3.1380451993666333E-2</v>
      </c>
      <c r="JU36" s="523">
        <v>2.9992858843132585E-2</v>
      </c>
      <c r="JV36" s="523">
        <v>2.8147946695675819E-2</v>
      </c>
      <c r="JW36" s="523">
        <v>1.3258611262985238E-2</v>
      </c>
      <c r="JX36" s="523">
        <v>2.45064294218812E-2</v>
      </c>
      <c r="JY36" s="523">
        <v>2.2043276800575825E-2</v>
      </c>
      <c r="JZ36" s="523">
        <v>1.7300577894915008E-2</v>
      </c>
      <c r="KA36" s="523">
        <v>3.9194338595536199E-2</v>
      </c>
      <c r="KB36" s="523">
        <v>2.046741181593845E-2</v>
      </c>
      <c r="KC36" s="523">
        <v>6.4926460845369021E-3</v>
      </c>
      <c r="KD36" s="457"/>
      <c r="KE36" s="457"/>
      <c r="KF36" s="546"/>
    </row>
    <row r="37" spans="1:292" s="5" customFormat="1" ht="12.75" customHeight="1" x14ac:dyDescent="0.25">
      <c r="A37" s="6"/>
      <c r="B37" s="6"/>
      <c r="C37" s="6"/>
      <c r="D37" s="6"/>
      <c r="E37" s="6"/>
      <c r="F37" s="6"/>
      <c r="G37" s="6"/>
      <c r="H37" s="6"/>
      <c r="I37" s="6"/>
      <c r="J37" s="6"/>
      <c r="K37" s="6"/>
      <c r="L37" s="6"/>
      <c r="M37" s="6"/>
      <c r="N37" s="6"/>
      <c r="O37" s="6"/>
      <c r="P37" s="9"/>
      <c r="Q37" s="9"/>
      <c r="R37" s="9"/>
      <c r="S37" s="9"/>
      <c r="T37" s="9"/>
      <c r="U37" s="9"/>
      <c r="V37" s="9"/>
      <c r="W37" s="9"/>
      <c r="X37" s="9"/>
      <c r="Y37" s="9"/>
      <c r="Z37" s="9"/>
      <c r="AA37" s="9"/>
      <c r="AB37" s="9"/>
      <c r="AC37" s="41"/>
      <c r="AD37" s="41"/>
      <c r="AE37" s="41"/>
      <c r="GS37" s="512"/>
      <c r="KE37"/>
    </row>
    <row r="38" spans="1:292" s="5" customFormat="1" ht="24.9" customHeight="1" x14ac:dyDescent="0.25">
      <c r="A38" s="657" t="s">
        <v>481</v>
      </c>
      <c r="B38" s="658"/>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58"/>
      <c r="AS38" s="658"/>
      <c r="AT38" s="658"/>
      <c r="AU38" s="658"/>
      <c r="AV38" s="658"/>
      <c r="AW38" s="658"/>
      <c r="AX38" s="658"/>
      <c r="AY38" s="658"/>
      <c r="AZ38" s="658"/>
      <c r="BA38" s="658"/>
      <c r="BB38" s="658"/>
      <c r="BC38" s="658"/>
      <c r="BD38" s="658"/>
      <c r="BE38" s="658"/>
      <c r="BF38" s="658"/>
      <c r="BG38" s="658"/>
      <c r="BH38" s="658"/>
      <c r="BI38" s="658"/>
      <c r="BJ38" s="658"/>
      <c r="BK38" s="658"/>
      <c r="BL38" s="658"/>
      <c r="BM38" s="658"/>
      <c r="BN38" s="658"/>
      <c r="BO38" s="658"/>
      <c r="BP38" s="658"/>
      <c r="BQ38" s="658"/>
      <c r="BR38" s="658"/>
      <c r="BS38" s="658"/>
      <c r="BT38" s="658"/>
      <c r="BU38" s="658"/>
      <c r="BV38" s="658"/>
      <c r="BW38" s="658"/>
      <c r="BX38" s="658"/>
      <c r="BY38" s="658"/>
      <c r="BZ38" s="658"/>
      <c r="CA38" s="658"/>
      <c r="CB38" s="658"/>
      <c r="CC38" s="658"/>
      <c r="CD38" s="658"/>
      <c r="CE38" s="658"/>
      <c r="CF38" s="658"/>
      <c r="CG38" s="658"/>
      <c r="CH38" s="658"/>
      <c r="CI38" s="658"/>
      <c r="CJ38" s="658"/>
      <c r="CK38" s="658"/>
      <c r="CL38" s="658"/>
      <c r="CM38" s="658"/>
      <c r="CN38" s="658"/>
      <c r="CO38" s="658"/>
      <c r="CP38" s="658"/>
      <c r="CQ38" s="658"/>
      <c r="CR38" s="658"/>
      <c r="CS38" s="658"/>
      <c r="CT38" s="658"/>
      <c r="CU38" s="658"/>
      <c r="CV38" s="658"/>
      <c r="CW38" s="658"/>
      <c r="CX38" s="658"/>
      <c r="CY38" s="658"/>
      <c r="CZ38" s="658"/>
      <c r="DA38" s="658"/>
      <c r="DB38" s="658"/>
      <c r="DC38" s="658"/>
      <c r="DD38" s="658"/>
      <c r="DE38" s="658"/>
      <c r="DF38" s="658"/>
      <c r="DG38" s="658"/>
      <c r="DH38" s="658"/>
      <c r="DI38" s="658"/>
      <c r="DJ38" s="658"/>
      <c r="DK38" s="658"/>
      <c r="DL38" s="658"/>
      <c r="DM38" s="658"/>
      <c r="DN38" s="658"/>
      <c r="DO38" s="658"/>
      <c r="DP38" s="658"/>
      <c r="DQ38" s="658"/>
      <c r="DR38" s="658"/>
      <c r="DS38" s="658"/>
      <c r="DT38" s="658"/>
      <c r="DU38" s="658"/>
      <c r="DV38" s="658"/>
      <c r="DW38" s="658"/>
      <c r="DX38" s="658"/>
      <c r="DY38" s="658"/>
      <c r="DZ38" s="658"/>
      <c r="EA38" s="658"/>
      <c r="EB38" s="658"/>
      <c r="EC38" s="658"/>
      <c r="ED38" s="658"/>
      <c r="EE38" s="658"/>
      <c r="EF38" s="658"/>
      <c r="EG38" s="658"/>
      <c r="EH38" s="658"/>
      <c r="EI38" s="658"/>
      <c r="EJ38" s="658"/>
      <c r="EK38" s="658"/>
      <c r="EL38" s="658"/>
      <c r="EM38" s="658"/>
      <c r="EN38" s="658"/>
      <c r="EO38" s="658"/>
      <c r="EP38" s="658"/>
      <c r="EQ38" s="658"/>
      <c r="ER38" s="658"/>
      <c r="ES38" s="658"/>
      <c r="ET38" s="658"/>
      <c r="EU38" s="658"/>
      <c r="EV38" s="658"/>
      <c r="EW38" s="658"/>
      <c r="EX38" s="658"/>
      <c r="EY38" s="658"/>
      <c r="EZ38" s="658"/>
      <c r="FA38" s="658"/>
      <c r="FB38" s="658"/>
      <c r="FC38" s="658"/>
      <c r="FD38" s="658"/>
      <c r="FE38" s="658"/>
      <c r="FF38" s="658"/>
      <c r="FG38" s="658"/>
      <c r="FH38" s="658"/>
      <c r="FI38" s="658"/>
      <c r="FJ38" s="658"/>
      <c r="FK38" s="658"/>
      <c r="FL38" s="658"/>
      <c r="FM38" s="658"/>
      <c r="FN38" s="658"/>
      <c r="FO38" s="658"/>
      <c r="FP38" s="658"/>
      <c r="FQ38" s="658"/>
      <c r="FR38" s="658"/>
      <c r="FS38" s="658"/>
      <c r="FT38" s="658"/>
      <c r="FU38" s="658"/>
      <c r="FV38" s="658"/>
      <c r="FW38" s="658"/>
      <c r="FX38" s="658"/>
      <c r="FY38" s="658"/>
      <c r="FZ38" s="658"/>
      <c r="GA38" s="658"/>
      <c r="GB38" s="658"/>
      <c r="GC38" s="658"/>
      <c r="GD38" s="658"/>
      <c r="GE38" s="658"/>
      <c r="GF38" s="658"/>
      <c r="GG38" s="658"/>
      <c r="GH38" s="658"/>
      <c r="GI38" s="658"/>
      <c r="GJ38" s="658"/>
      <c r="GK38" s="658"/>
      <c r="GL38" s="658"/>
      <c r="GM38" s="658"/>
      <c r="GN38" s="658"/>
      <c r="GO38" s="658"/>
      <c r="GP38" s="658"/>
      <c r="GQ38" s="658"/>
      <c r="GR38" s="658"/>
      <c r="GS38" s="658"/>
      <c r="GT38" s="658"/>
      <c r="GU38" s="658"/>
      <c r="GV38" s="658"/>
      <c r="GW38" s="658"/>
      <c r="GX38" s="658"/>
      <c r="GY38" s="658"/>
      <c r="GZ38" s="658"/>
      <c r="HA38" s="658"/>
      <c r="HB38" s="658"/>
      <c r="HC38" s="658"/>
      <c r="HD38" s="658"/>
      <c r="HE38" s="658"/>
      <c r="HF38" s="658"/>
      <c r="HG38" s="658"/>
      <c r="HH38" s="658"/>
      <c r="HI38" s="658"/>
      <c r="HJ38" s="658"/>
      <c r="HK38" s="658"/>
      <c r="HL38" s="658"/>
      <c r="HM38" s="658"/>
      <c r="HN38" s="658"/>
      <c r="HO38" s="658"/>
      <c r="HP38" s="658"/>
      <c r="HQ38" s="658"/>
      <c r="HR38" s="658"/>
      <c r="HS38" s="658"/>
      <c r="HT38" s="658"/>
      <c r="HU38" s="658"/>
      <c r="HV38" s="658"/>
      <c r="HW38" s="658"/>
      <c r="HX38" s="658"/>
      <c r="HY38" s="658"/>
      <c r="HZ38" s="658"/>
      <c r="IA38" s="658"/>
      <c r="IB38" s="658"/>
      <c r="IC38" s="658"/>
      <c r="ID38" s="658"/>
      <c r="IE38" s="658"/>
      <c r="IF38" s="658"/>
      <c r="IG38" s="658"/>
      <c r="IH38" s="658"/>
      <c r="II38" s="658"/>
      <c r="IJ38" s="658"/>
      <c r="IK38" s="658"/>
      <c r="IL38" s="658"/>
      <c r="IM38" s="658"/>
      <c r="IN38" s="658"/>
      <c r="IO38" s="658"/>
      <c r="IP38" s="658"/>
      <c r="IQ38" s="658"/>
      <c r="IR38" s="658"/>
      <c r="IS38" s="658"/>
      <c r="IT38" s="658"/>
      <c r="IU38" s="658"/>
      <c r="IV38" s="658"/>
      <c r="IW38" s="658"/>
      <c r="IX38" s="658"/>
      <c r="IY38" s="658"/>
      <c r="IZ38" s="658"/>
      <c r="JA38" s="658"/>
      <c r="JB38" s="658"/>
      <c r="JC38" s="658"/>
      <c r="JD38" s="658"/>
      <c r="JE38" s="658"/>
      <c r="JF38" s="658"/>
      <c r="JG38" s="658"/>
      <c r="JH38" s="658"/>
      <c r="JI38" s="658"/>
      <c r="JJ38" s="658"/>
      <c r="JK38" s="658"/>
      <c r="JL38" s="658"/>
      <c r="JM38" s="658"/>
      <c r="JN38" s="658"/>
      <c r="JO38" s="658"/>
      <c r="JP38" s="658"/>
      <c r="JQ38" s="658"/>
      <c r="JR38" s="658"/>
      <c r="JS38" s="658"/>
      <c r="JT38" s="658"/>
      <c r="JU38" s="658"/>
      <c r="JV38" s="658"/>
      <c r="JW38" s="658"/>
      <c r="JX38" s="658"/>
      <c r="JY38" s="658"/>
      <c r="JZ38" s="658"/>
      <c r="KA38" s="658"/>
      <c r="KB38" s="658"/>
      <c r="KC38" s="658"/>
      <c r="KE38"/>
    </row>
    <row r="39" spans="1:292" s="5" customFormat="1" ht="24.9" hidden="1" customHeight="1" x14ac:dyDescent="0.25">
      <c r="A39" s="657" t="s">
        <v>482</v>
      </c>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8"/>
      <c r="AY39" s="658"/>
      <c r="AZ39" s="658"/>
      <c r="BA39" s="658"/>
      <c r="BB39" s="658"/>
      <c r="BC39" s="658"/>
      <c r="BD39" s="658"/>
      <c r="BE39" s="658"/>
      <c r="BF39" s="658"/>
      <c r="BG39" s="658"/>
      <c r="BH39" s="658"/>
      <c r="BI39" s="658"/>
      <c r="BJ39" s="658"/>
      <c r="BK39" s="658"/>
      <c r="BL39" s="658"/>
      <c r="BM39" s="658"/>
      <c r="BN39" s="658"/>
      <c r="BO39" s="658"/>
      <c r="BP39" s="658"/>
      <c r="BQ39" s="658"/>
      <c r="BR39" s="658"/>
      <c r="BS39" s="658"/>
      <c r="BT39" s="658"/>
      <c r="BU39" s="658"/>
      <c r="BV39" s="658"/>
      <c r="BW39" s="658"/>
      <c r="BX39" s="658"/>
      <c r="BY39" s="658"/>
      <c r="BZ39" s="658"/>
      <c r="CA39" s="658"/>
      <c r="CB39" s="658"/>
      <c r="CC39" s="658"/>
      <c r="CD39" s="658"/>
      <c r="CE39" s="658"/>
      <c r="CF39" s="658"/>
      <c r="CG39" s="658"/>
      <c r="CH39" s="658"/>
      <c r="CI39" s="658"/>
      <c r="CJ39" s="658"/>
      <c r="CK39" s="658"/>
      <c r="CL39" s="658"/>
      <c r="CM39" s="658"/>
      <c r="CN39" s="658"/>
      <c r="CO39" s="658"/>
      <c r="CP39" s="658"/>
      <c r="CQ39" s="658"/>
      <c r="CR39" s="658"/>
      <c r="CS39" s="658"/>
      <c r="CT39" s="658"/>
      <c r="CU39" s="658"/>
      <c r="CV39" s="658"/>
      <c r="CW39" s="658"/>
      <c r="CX39" s="658"/>
      <c r="CY39" s="658"/>
      <c r="CZ39" s="658"/>
      <c r="DA39" s="658"/>
      <c r="DB39" s="658"/>
      <c r="DC39" s="658"/>
      <c r="DD39" s="658"/>
      <c r="DE39" s="658"/>
      <c r="DF39" s="658"/>
      <c r="DG39" s="658"/>
      <c r="DH39" s="658"/>
      <c r="DI39" s="658"/>
      <c r="DJ39" s="658"/>
      <c r="DK39" s="658"/>
      <c r="DL39" s="658"/>
      <c r="DM39" s="658"/>
      <c r="DN39" s="658"/>
      <c r="DO39" s="658"/>
      <c r="DP39" s="658"/>
      <c r="DQ39" s="658"/>
      <c r="DR39" s="658"/>
      <c r="DS39" s="658"/>
      <c r="DT39" s="658"/>
      <c r="DU39" s="658"/>
      <c r="DV39" s="658"/>
      <c r="DW39" s="658"/>
      <c r="DX39" s="658"/>
      <c r="DY39" s="658"/>
      <c r="DZ39" s="658"/>
      <c r="EA39" s="658"/>
      <c r="EB39" s="658"/>
      <c r="EC39" s="658"/>
      <c r="ED39" s="658"/>
      <c r="EE39" s="658"/>
      <c r="EF39" s="658"/>
      <c r="EG39" s="658"/>
      <c r="EH39" s="658"/>
      <c r="EI39" s="658"/>
      <c r="EJ39" s="658"/>
      <c r="EK39" s="658"/>
      <c r="EL39" s="658"/>
      <c r="EM39" s="658"/>
      <c r="EN39" s="658"/>
      <c r="EO39" s="658"/>
      <c r="EP39" s="658"/>
      <c r="EQ39" s="658"/>
      <c r="ER39" s="658"/>
      <c r="ES39" s="658"/>
      <c r="ET39" s="658"/>
      <c r="EU39" s="658"/>
      <c r="EV39" s="658"/>
      <c r="EW39" s="658"/>
      <c r="EX39" s="658"/>
      <c r="EY39" s="658"/>
      <c r="EZ39" s="658"/>
      <c r="FA39" s="658"/>
      <c r="FB39" s="658"/>
      <c r="FC39" s="658"/>
      <c r="FD39" s="658"/>
      <c r="FE39" s="658"/>
      <c r="FF39" s="658"/>
      <c r="FG39" s="658"/>
      <c r="FH39" s="658"/>
      <c r="FI39" s="658"/>
      <c r="FJ39" s="658"/>
      <c r="FK39" s="658"/>
      <c r="FL39" s="658"/>
      <c r="FM39" s="658"/>
      <c r="FN39" s="658"/>
      <c r="FO39" s="658"/>
      <c r="FP39" s="658"/>
      <c r="FQ39" s="658"/>
      <c r="FR39" s="658"/>
      <c r="FS39" s="658"/>
      <c r="FT39" s="658"/>
      <c r="FU39" s="658"/>
      <c r="FV39" s="658"/>
      <c r="FW39" s="658"/>
      <c r="FX39" s="658"/>
      <c r="FY39" s="658"/>
      <c r="FZ39" s="658"/>
      <c r="GA39" s="658"/>
      <c r="GB39" s="658"/>
      <c r="GC39" s="658"/>
      <c r="GD39" s="658"/>
      <c r="GE39" s="658"/>
      <c r="GF39" s="658"/>
      <c r="GG39" s="658"/>
      <c r="GH39" s="658"/>
      <c r="GI39" s="658"/>
      <c r="GJ39" s="658"/>
      <c r="GK39" s="658"/>
      <c r="GL39" s="658"/>
      <c r="GM39" s="658"/>
      <c r="GN39" s="658"/>
      <c r="GO39" s="658"/>
      <c r="GP39" s="658"/>
      <c r="GQ39" s="658"/>
      <c r="GR39" s="658"/>
      <c r="GS39" s="658"/>
      <c r="GT39" s="658"/>
      <c r="GU39" s="658"/>
      <c r="GV39" s="658"/>
      <c r="GW39" s="658"/>
      <c r="GX39" s="658"/>
      <c r="GY39" s="658"/>
      <c r="GZ39" s="658"/>
      <c r="HA39" s="658"/>
      <c r="HB39" s="658"/>
      <c r="HC39" s="658"/>
      <c r="HD39" s="658"/>
      <c r="HE39" s="658"/>
      <c r="HF39" s="658"/>
      <c r="HG39" s="658"/>
      <c r="HH39" s="658"/>
      <c r="HI39" s="658"/>
      <c r="HJ39" s="658"/>
      <c r="HK39" s="658"/>
      <c r="HL39" s="658"/>
      <c r="HM39" s="658"/>
      <c r="HN39" s="658"/>
      <c r="HO39" s="658"/>
      <c r="HP39" s="658"/>
      <c r="HQ39" s="658"/>
      <c r="HR39" s="658"/>
      <c r="HS39" s="658"/>
      <c r="HT39" s="658"/>
      <c r="HU39" s="658"/>
      <c r="HV39" s="658"/>
      <c r="HW39" s="658"/>
      <c r="HX39" s="658"/>
      <c r="HY39" s="658"/>
      <c r="HZ39" s="658"/>
      <c r="IA39" s="658"/>
      <c r="IB39" s="658"/>
      <c r="IC39" s="658"/>
      <c r="ID39" s="658"/>
      <c r="IE39" s="658"/>
      <c r="IF39" s="658"/>
      <c r="IG39" s="658"/>
      <c r="IH39" s="658"/>
      <c r="II39" s="658"/>
      <c r="IJ39" s="658"/>
      <c r="IK39" s="658"/>
      <c r="IL39" s="658"/>
      <c r="IM39" s="658"/>
      <c r="IN39" s="658"/>
      <c r="IO39" s="658"/>
      <c r="IP39" s="658"/>
      <c r="IQ39" s="658"/>
      <c r="IR39" s="658"/>
      <c r="IS39" s="658"/>
      <c r="IT39" s="658"/>
      <c r="IU39" s="658"/>
      <c r="IV39" s="658"/>
      <c r="IW39" s="658"/>
      <c r="IX39" s="658"/>
      <c r="IY39" s="658"/>
      <c r="IZ39" s="658"/>
      <c r="JA39" s="658"/>
      <c r="JB39" s="658"/>
      <c r="JC39" s="658"/>
      <c r="JD39" s="658"/>
      <c r="JE39" s="658"/>
      <c r="JF39" s="658"/>
      <c r="JG39" s="658"/>
      <c r="JH39" s="658"/>
      <c r="JI39" s="658"/>
      <c r="JJ39" s="658"/>
      <c r="JK39" s="658"/>
      <c r="JL39" s="658"/>
      <c r="JM39" s="658"/>
      <c r="JN39" s="658"/>
      <c r="JO39" s="658"/>
      <c r="JP39" s="658"/>
      <c r="JQ39" s="658"/>
      <c r="JR39" s="658"/>
      <c r="JS39" s="658"/>
      <c r="JT39" s="658"/>
      <c r="JU39" s="658"/>
      <c r="JV39" s="658"/>
      <c r="JW39" s="658"/>
      <c r="JX39" s="658"/>
      <c r="JY39" s="658"/>
      <c r="JZ39" s="658"/>
      <c r="KA39" s="658"/>
      <c r="KB39" s="658"/>
      <c r="KC39" s="658"/>
      <c r="KE39"/>
    </row>
    <row r="40" spans="1:292" s="5" customFormat="1" ht="12.75" customHeight="1" x14ac:dyDescent="0.25">
      <c r="Z40" s="77"/>
      <c r="AA40" s="77"/>
      <c r="AB40" s="77"/>
      <c r="AC40" s="24"/>
      <c r="AD40" s="24"/>
      <c r="AE40" s="24"/>
      <c r="GS40" s="512"/>
      <c r="KE40"/>
    </row>
    <row r="41" spans="1:292" s="5" customFormat="1" ht="12.75" customHeight="1" x14ac:dyDescent="0.25">
      <c r="AC41" s="24"/>
      <c r="AD41" s="24"/>
      <c r="AE41" s="24"/>
      <c r="GS41" s="512"/>
      <c r="KE41"/>
    </row>
    <row r="42" spans="1:292" s="5" customFormat="1" x14ac:dyDescent="0.25">
      <c r="AC42" s="24"/>
      <c r="AD42" s="24"/>
      <c r="AE42" s="24"/>
      <c r="GS42" s="512"/>
      <c r="KE42"/>
    </row>
    <row r="43" spans="1:292" s="5" customFormat="1" x14ac:dyDescent="0.25">
      <c r="AC43" s="24"/>
      <c r="AD43" s="24"/>
      <c r="AE43" s="24"/>
      <c r="GS43" s="512"/>
      <c r="KE43"/>
    </row>
    <row r="44" spans="1:292" s="5" customFormat="1" x14ac:dyDescent="0.25">
      <c r="AC44" s="24"/>
      <c r="AD44" s="24"/>
      <c r="AE44" s="24"/>
      <c r="GS44" s="512"/>
      <c r="KE44"/>
    </row>
    <row r="45" spans="1:292" s="5" customFormat="1" x14ac:dyDescent="0.25">
      <c r="AC45" s="24"/>
      <c r="AD45" s="24"/>
      <c r="AE45" s="24"/>
      <c r="GS45" s="512"/>
      <c r="KE45"/>
    </row>
    <row r="46" spans="1:292" s="5" customFormat="1" x14ac:dyDescent="0.25">
      <c r="AC46" s="24"/>
      <c r="AD46" s="24"/>
      <c r="AE46" s="24"/>
      <c r="GS46" s="512"/>
      <c r="KE46"/>
    </row>
    <row r="47" spans="1:292" s="5" customFormat="1" x14ac:dyDescent="0.25">
      <c r="AC47" s="24"/>
      <c r="AD47" s="24"/>
      <c r="AE47" s="24"/>
      <c r="GS47" s="512"/>
      <c r="KE47"/>
    </row>
    <row r="48" spans="1:292" s="32" customForma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24"/>
      <c r="AD48" s="24"/>
      <c r="AE48" s="24"/>
      <c r="GS48" s="513"/>
      <c r="KE48"/>
    </row>
    <row r="49" spans="1:291" s="32" customFormat="1" x14ac:dyDescent="0.25">
      <c r="P49" s="5"/>
      <c r="Q49" s="5"/>
      <c r="R49" s="5"/>
      <c r="S49" s="5"/>
      <c r="T49" s="5"/>
      <c r="U49" s="5"/>
      <c r="V49" s="5"/>
      <c r="W49" s="5"/>
      <c r="X49" s="5"/>
      <c r="Y49" s="5"/>
      <c r="Z49" s="5"/>
      <c r="AA49" s="5"/>
      <c r="AB49" s="5"/>
      <c r="AC49" s="24"/>
      <c r="AD49" s="24"/>
      <c r="AE49" s="24"/>
      <c r="GS49" s="513"/>
      <c r="KE49"/>
    </row>
    <row r="50" spans="1:291" s="33" customFormat="1" x14ac:dyDescent="0.25">
      <c r="A50" s="32"/>
      <c r="B50" s="32"/>
      <c r="C50" s="32"/>
      <c r="D50" s="32"/>
      <c r="E50" s="32"/>
      <c r="F50" s="32"/>
      <c r="G50" s="32"/>
      <c r="H50" s="32"/>
      <c r="I50" s="32"/>
      <c r="J50" s="32"/>
      <c r="K50" s="32"/>
      <c r="L50" s="32"/>
      <c r="M50" s="32"/>
      <c r="N50" s="32"/>
      <c r="O50" s="32"/>
      <c r="P50" s="5"/>
      <c r="Q50" s="5"/>
      <c r="R50" s="5"/>
      <c r="S50" s="5"/>
      <c r="T50" s="5"/>
      <c r="U50" s="5"/>
      <c r="V50" s="5"/>
      <c r="W50" s="5"/>
      <c r="X50" s="5"/>
      <c r="Y50" s="5"/>
      <c r="Z50" s="5"/>
      <c r="AA50" s="5"/>
      <c r="AB50" s="5"/>
      <c r="AC50" s="24"/>
      <c r="AD50" s="24"/>
      <c r="AE50" s="24"/>
      <c r="GS50" s="514"/>
      <c r="KE50"/>
    </row>
    <row r="51" spans="1:291" s="33" customFormat="1" x14ac:dyDescent="0.25">
      <c r="P51" s="5"/>
      <c r="Q51" s="5"/>
      <c r="R51" s="5"/>
      <c r="S51" s="5"/>
      <c r="T51" s="5"/>
      <c r="U51" s="5"/>
      <c r="V51" s="5"/>
      <c r="W51" s="5"/>
      <c r="X51" s="5"/>
      <c r="Y51" s="5"/>
      <c r="Z51" s="5"/>
      <c r="AA51" s="5"/>
      <c r="AB51" s="5"/>
      <c r="AC51" s="24"/>
      <c r="AD51" s="24"/>
      <c r="AE51" s="24"/>
      <c r="GS51" s="514"/>
      <c r="KE51"/>
    </row>
    <row r="52" spans="1:291" s="33" customFormat="1" x14ac:dyDescent="0.25">
      <c r="P52" s="5"/>
      <c r="Q52" s="5"/>
      <c r="R52" s="5"/>
      <c r="S52" s="5"/>
      <c r="T52" s="5"/>
      <c r="U52" s="5"/>
      <c r="V52" s="5"/>
      <c r="W52" s="5"/>
      <c r="X52" s="5"/>
      <c r="Y52" s="5"/>
      <c r="Z52" s="5"/>
      <c r="AA52" s="5"/>
      <c r="AB52" s="5"/>
      <c r="AC52" s="24"/>
      <c r="AD52" s="24"/>
      <c r="AE52" s="24"/>
      <c r="GS52" s="514"/>
      <c r="KE52"/>
    </row>
    <row r="53" spans="1:291" s="33" customFormat="1" x14ac:dyDescent="0.25">
      <c r="P53" s="5"/>
      <c r="Q53" s="5"/>
      <c r="R53" s="5"/>
      <c r="S53" s="5"/>
      <c r="T53" s="5"/>
      <c r="U53" s="5"/>
      <c r="V53" s="5"/>
      <c r="W53" s="5"/>
      <c r="X53" s="5"/>
      <c r="Y53" s="5"/>
      <c r="Z53" s="5"/>
      <c r="AA53" s="5"/>
      <c r="AB53" s="5"/>
      <c r="AC53" s="24"/>
      <c r="AD53" s="24"/>
      <c r="AE53" s="24"/>
      <c r="GS53" s="514"/>
      <c r="KE53"/>
    </row>
    <row r="54" spans="1:291" s="33" customFormat="1" x14ac:dyDescent="0.25">
      <c r="P54" s="5"/>
      <c r="Q54" s="5"/>
      <c r="R54" s="5"/>
      <c r="S54" s="5"/>
      <c r="T54" s="5"/>
      <c r="U54" s="5"/>
      <c r="V54" s="5"/>
      <c r="W54" s="5"/>
      <c r="X54" s="5"/>
      <c r="Y54" s="5"/>
      <c r="Z54" s="5"/>
      <c r="AA54" s="5"/>
      <c r="AB54" s="5"/>
      <c r="AC54" s="24"/>
      <c r="AD54" s="24"/>
      <c r="AE54" s="24"/>
      <c r="GS54" s="514"/>
      <c r="KE54"/>
    </row>
    <row r="55" spans="1:291" s="33" customFormat="1" x14ac:dyDescent="0.25">
      <c r="P55" s="5"/>
      <c r="Q55" s="5"/>
      <c r="R55" s="5"/>
      <c r="S55" s="5"/>
      <c r="T55" s="5"/>
      <c r="U55" s="5"/>
      <c r="V55" s="5"/>
      <c r="W55" s="5"/>
      <c r="X55" s="5"/>
      <c r="Y55" s="5"/>
      <c r="Z55" s="5"/>
      <c r="AA55" s="5"/>
      <c r="AB55" s="5"/>
      <c r="AC55" s="24"/>
      <c r="AD55" s="24"/>
      <c r="AE55" s="24"/>
      <c r="GS55" s="514"/>
      <c r="KE55"/>
    </row>
    <row r="56" spans="1:291" s="33" customFormat="1" x14ac:dyDescent="0.25">
      <c r="P56" s="5"/>
      <c r="Q56" s="5"/>
      <c r="R56" s="5"/>
      <c r="S56" s="5"/>
      <c r="T56" s="5"/>
      <c r="U56" s="5"/>
      <c r="V56" s="5"/>
      <c r="W56" s="5"/>
      <c r="X56" s="5"/>
      <c r="Y56" s="5"/>
      <c r="Z56" s="5"/>
      <c r="AA56" s="5"/>
      <c r="AB56" s="5"/>
      <c r="AC56" s="24"/>
      <c r="AD56" s="24"/>
      <c r="AE56" s="24"/>
      <c r="GS56" s="514"/>
      <c r="KE56"/>
    </row>
    <row r="57" spans="1:291" s="33" customFormat="1" x14ac:dyDescent="0.25">
      <c r="P57" s="5"/>
      <c r="Q57" s="5"/>
      <c r="R57" s="5"/>
      <c r="S57" s="5"/>
      <c r="T57" s="5"/>
      <c r="U57" s="5"/>
      <c r="V57" s="5"/>
      <c r="W57" s="5"/>
      <c r="X57" s="5"/>
      <c r="Y57" s="5"/>
      <c r="Z57" s="5"/>
      <c r="AA57" s="5"/>
      <c r="AB57" s="5"/>
      <c r="AC57" s="24"/>
      <c r="AD57" s="24"/>
      <c r="AE57" s="24"/>
      <c r="GS57" s="514"/>
      <c r="KE57"/>
    </row>
    <row r="58" spans="1:291" s="33" customFormat="1" x14ac:dyDescent="0.25">
      <c r="P58" s="5"/>
      <c r="Q58" s="5"/>
      <c r="R58" s="5"/>
      <c r="S58" s="5"/>
      <c r="T58" s="5"/>
      <c r="U58" s="5"/>
      <c r="V58" s="5"/>
      <c r="W58" s="5"/>
      <c r="X58" s="5"/>
      <c r="Y58" s="5"/>
      <c r="Z58" s="5"/>
      <c r="AA58" s="5"/>
      <c r="AB58" s="5"/>
      <c r="AC58" s="24"/>
      <c r="AD58" s="24"/>
      <c r="AE58" s="24"/>
      <c r="GS58" s="514"/>
      <c r="KE58"/>
    </row>
    <row r="59" spans="1:291" s="33" customFormat="1" x14ac:dyDescent="0.25">
      <c r="P59" s="5"/>
      <c r="Q59" s="5"/>
      <c r="R59" s="5"/>
      <c r="S59" s="5"/>
      <c r="T59" s="5"/>
      <c r="U59" s="5"/>
      <c r="V59" s="5"/>
      <c r="W59" s="5"/>
      <c r="X59" s="5"/>
      <c r="Y59" s="5"/>
      <c r="Z59" s="5"/>
      <c r="AA59" s="5"/>
      <c r="AB59" s="5"/>
      <c r="AC59" s="24"/>
      <c r="AD59" s="24"/>
      <c r="AE59" s="24"/>
      <c r="GS59" s="514"/>
      <c r="KE59"/>
    </row>
    <row r="60" spans="1:291" s="33" customFormat="1" x14ac:dyDescent="0.25">
      <c r="P60" s="5"/>
      <c r="Q60" s="5"/>
      <c r="R60" s="5"/>
      <c r="S60" s="5"/>
      <c r="T60" s="5"/>
      <c r="U60" s="5"/>
      <c r="V60" s="5"/>
      <c r="W60" s="5"/>
      <c r="X60" s="5"/>
      <c r="Y60" s="5"/>
      <c r="Z60" s="5"/>
      <c r="AA60" s="5"/>
      <c r="AB60" s="5"/>
      <c r="AC60" s="24"/>
      <c r="AD60" s="24"/>
      <c r="AE60" s="24"/>
      <c r="GS60" s="514"/>
      <c r="KE60"/>
    </row>
    <row r="61" spans="1:291" s="33" customFormat="1" x14ac:dyDescent="0.25">
      <c r="P61" s="5"/>
      <c r="Q61" s="5"/>
      <c r="R61" s="5"/>
      <c r="S61" s="5"/>
      <c r="T61" s="5"/>
      <c r="U61" s="5"/>
      <c r="V61" s="5"/>
      <c r="W61" s="5"/>
      <c r="X61" s="5"/>
      <c r="Y61" s="5"/>
      <c r="Z61" s="5"/>
      <c r="AA61" s="5"/>
      <c r="AB61" s="5"/>
      <c r="AC61" s="24"/>
      <c r="AD61" s="24"/>
      <c r="AE61" s="24"/>
      <c r="GS61" s="514"/>
      <c r="KE61"/>
    </row>
    <row r="62" spans="1:291" s="33" customFormat="1" x14ac:dyDescent="0.25">
      <c r="P62" s="5"/>
      <c r="Q62" s="5"/>
      <c r="R62" s="5"/>
      <c r="S62" s="5"/>
      <c r="T62" s="5"/>
      <c r="U62" s="5"/>
      <c r="V62" s="5"/>
      <c r="W62" s="5"/>
      <c r="X62" s="5"/>
      <c r="Y62" s="5"/>
      <c r="Z62" s="5"/>
      <c r="AA62" s="5"/>
      <c r="AB62" s="5"/>
      <c r="AC62" s="24"/>
      <c r="AD62" s="24"/>
      <c r="AE62" s="24"/>
      <c r="GS62" s="514"/>
      <c r="KE62"/>
    </row>
    <row r="63" spans="1:291" s="33" customFormat="1" x14ac:dyDescent="0.25">
      <c r="P63" s="5"/>
      <c r="Q63" s="5"/>
      <c r="R63" s="5"/>
      <c r="S63" s="5"/>
      <c r="T63" s="5"/>
      <c r="U63" s="5"/>
      <c r="V63" s="5"/>
      <c r="W63" s="5"/>
      <c r="X63" s="5"/>
      <c r="Y63" s="5"/>
      <c r="Z63" s="5"/>
      <c r="AA63" s="5"/>
      <c r="AB63" s="5"/>
      <c r="AC63" s="24"/>
      <c r="AD63" s="24"/>
      <c r="AE63" s="24"/>
      <c r="GS63" s="514"/>
      <c r="KE63"/>
    </row>
    <row r="64" spans="1:291" s="33" customFormat="1" x14ac:dyDescent="0.25">
      <c r="P64" s="5"/>
      <c r="Q64" s="5"/>
      <c r="R64" s="5"/>
      <c r="S64" s="5"/>
      <c r="T64" s="5"/>
      <c r="U64" s="5"/>
      <c r="V64" s="5"/>
      <c r="W64" s="5"/>
      <c r="X64" s="5"/>
      <c r="Y64" s="5"/>
      <c r="Z64" s="5"/>
      <c r="AA64" s="5"/>
      <c r="AB64" s="5"/>
      <c r="AC64" s="24"/>
      <c r="AD64" s="24"/>
      <c r="AE64" s="24"/>
      <c r="GS64" s="514"/>
      <c r="KE64"/>
    </row>
    <row r="65" spans="3:291" s="33" customFormat="1" x14ac:dyDescent="0.25">
      <c r="P65" s="5"/>
      <c r="Q65" s="5"/>
      <c r="R65" s="5"/>
      <c r="S65" s="5"/>
      <c r="T65" s="5"/>
      <c r="U65" s="5"/>
      <c r="V65" s="5"/>
      <c r="W65" s="5"/>
      <c r="X65" s="5"/>
      <c r="Y65" s="5"/>
      <c r="Z65" s="5"/>
      <c r="AA65" s="5"/>
      <c r="AB65" s="5"/>
      <c r="AC65" s="24"/>
      <c r="AD65" s="24"/>
      <c r="AE65" s="24"/>
      <c r="GS65" s="514"/>
      <c r="KE65"/>
    </row>
    <row r="66" spans="3:291" s="33" customFormat="1" x14ac:dyDescent="0.25">
      <c r="P66" s="5"/>
      <c r="Q66" s="5"/>
      <c r="R66" s="5"/>
      <c r="S66" s="5"/>
      <c r="T66" s="5"/>
      <c r="U66" s="5"/>
      <c r="V66" s="5"/>
      <c r="W66" s="5"/>
      <c r="X66" s="5"/>
      <c r="Y66" s="5"/>
      <c r="Z66" s="5"/>
      <c r="AA66" s="5"/>
      <c r="AB66" s="5"/>
      <c r="AC66" s="24"/>
      <c r="AD66" s="24"/>
      <c r="AE66" s="24"/>
      <c r="GS66" s="514"/>
      <c r="KE66"/>
    </row>
    <row r="67" spans="3:291" s="33" customFormat="1" x14ac:dyDescent="0.25">
      <c r="P67" s="5"/>
      <c r="Q67" s="5"/>
      <c r="R67" s="5"/>
      <c r="S67" s="5"/>
      <c r="T67" s="5"/>
      <c r="U67" s="5"/>
      <c r="V67" s="5"/>
      <c r="W67" s="5"/>
      <c r="X67" s="5"/>
      <c r="Y67" s="5"/>
      <c r="Z67" s="5"/>
      <c r="AA67" s="5"/>
      <c r="AB67" s="5"/>
      <c r="AC67" s="24"/>
      <c r="AD67" s="24"/>
      <c r="AE67" s="24"/>
      <c r="GS67" s="514"/>
      <c r="KE67"/>
    </row>
    <row r="68" spans="3:291" s="33" customFormat="1" x14ac:dyDescent="0.25">
      <c r="P68" s="5"/>
      <c r="Q68" s="5"/>
      <c r="R68" s="5"/>
      <c r="S68" s="5"/>
      <c r="T68" s="5"/>
      <c r="U68" s="5"/>
      <c r="V68" s="5"/>
      <c r="W68" s="5"/>
      <c r="X68" s="5"/>
      <c r="Y68" s="5"/>
      <c r="Z68" s="5"/>
      <c r="AA68" s="5"/>
      <c r="AB68" s="5"/>
      <c r="AC68" s="24"/>
      <c r="AD68" s="24"/>
      <c r="AE68" s="24"/>
      <c r="GS68" s="514"/>
      <c r="KE68"/>
    </row>
    <row r="69" spans="3:291" s="33" customFormat="1" x14ac:dyDescent="0.25">
      <c r="P69" s="5"/>
      <c r="Q69" s="5"/>
      <c r="R69" s="5"/>
      <c r="S69" s="5"/>
      <c r="T69" s="5"/>
      <c r="U69" s="5"/>
      <c r="V69" s="5"/>
      <c r="W69" s="5"/>
      <c r="X69" s="5"/>
      <c r="Y69" s="5"/>
      <c r="Z69" s="5"/>
      <c r="AA69" s="5"/>
      <c r="AB69" s="5"/>
      <c r="AC69" s="24"/>
      <c r="AD69" s="24"/>
      <c r="AE69" s="24"/>
      <c r="GS69" s="514"/>
      <c r="KE69"/>
    </row>
    <row r="70" spans="3:291" s="33" customFormat="1" x14ac:dyDescent="0.25">
      <c r="P70" s="5"/>
      <c r="Q70" s="5"/>
      <c r="R70" s="5"/>
      <c r="S70" s="5"/>
      <c r="T70" s="5"/>
      <c r="U70" s="5"/>
      <c r="V70" s="5"/>
      <c r="W70" s="5"/>
      <c r="X70" s="5"/>
      <c r="Y70" s="5"/>
      <c r="Z70" s="5"/>
      <c r="AA70" s="5"/>
      <c r="AB70" s="5"/>
      <c r="AC70" s="24"/>
      <c r="AD70" s="24"/>
      <c r="AE70" s="24"/>
      <c r="GS70" s="514"/>
      <c r="KE70"/>
    </row>
    <row r="71" spans="3:291" s="33" customFormat="1" x14ac:dyDescent="0.25">
      <c r="P71" s="5"/>
      <c r="Q71" s="5"/>
      <c r="R71" s="5"/>
      <c r="S71" s="5"/>
      <c r="T71" s="5"/>
      <c r="U71" s="5"/>
      <c r="V71" s="5"/>
      <c r="W71" s="5"/>
      <c r="X71" s="5"/>
      <c r="Y71" s="5"/>
      <c r="Z71" s="5"/>
      <c r="AA71" s="5"/>
      <c r="AB71" s="5"/>
      <c r="AC71" s="24"/>
      <c r="AD71" s="24"/>
      <c r="AE71" s="24"/>
      <c r="GS71" s="514"/>
      <c r="KE71"/>
    </row>
    <row r="72" spans="3:291" s="33" customFormat="1" x14ac:dyDescent="0.25">
      <c r="P72" s="5"/>
      <c r="Q72" s="5"/>
      <c r="R72" s="5"/>
      <c r="S72" s="5"/>
      <c r="T72" s="5"/>
      <c r="U72" s="5"/>
      <c r="V72" s="5"/>
      <c r="W72" s="5"/>
      <c r="X72" s="5"/>
      <c r="Y72" s="5"/>
      <c r="Z72" s="5"/>
      <c r="AA72" s="5"/>
      <c r="AB72" s="5"/>
      <c r="AC72" s="24"/>
      <c r="AD72" s="24"/>
      <c r="AE72" s="24"/>
      <c r="GS72" s="514"/>
      <c r="KE72"/>
    </row>
    <row r="73" spans="3:291" s="33" customFormat="1" x14ac:dyDescent="0.25">
      <c r="P73" s="5"/>
      <c r="Q73" s="5"/>
      <c r="R73" s="5"/>
      <c r="S73" s="5"/>
      <c r="T73" s="5"/>
      <c r="U73" s="5"/>
      <c r="V73" s="5"/>
      <c r="W73" s="5"/>
      <c r="X73" s="5"/>
      <c r="Y73" s="5"/>
      <c r="Z73" s="5"/>
      <c r="AA73" s="5"/>
      <c r="AB73" s="5"/>
      <c r="AC73" s="24"/>
      <c r="AD73" s="24"/>
      <c r="AE73" s="24"/>
      <c r="GS73" s="514"/>
      <c r="KE73"/>
    </row>
    <row r="74" spans="3:291" s="33" customFormat="1" x14ac:dyDescent="0.25">
      <c r="P74" s="5"/>
      <c r="Q74" s="5"/>
      <c r="R74" s="5"/>
      <c r="S74" s="5"/>
      <c r="T74" s="5"/>
      <c r="U74" s="5"/>
      <c r="V74" s="5"/>
      <c r="W74" s="5"/>
      <c r="X74" s="5"/>
      <c r="Y74" s="5"/>
      <c r="Z74" s="5"/>
      <c r="AA74" s="5"/>
      <c r="AB74" s="5"/>
      <c r="AC74" s="24"/>
      <c r="AD74" s="24"/>
      <c r="AE74" s="24"/>
      <c r="GS74" s="514"/>
      <c r="KE74"/>
    </row>
    <row r="75" spans="3:291" s="33" customFormat="1" x14ac:dyDescent="0.25">
      <c r="P75" s="5"/>
      <c r="Q75" s="5"/>
      <c r="R75" s="5"/>
      <c r="S75" s="5"/>
      <c r="T75" s="5"/>
      <c r="U75" s="5"/>
      <c r="V75" s="5"/>
      <c r="W75" s="5"/>
      <c r="X75" s="5"/>
      <c r="Y75" s="5"/>
      <c r="Z75" s="5"/>
      <c r="AA75" s="5"/>
      <c r="AB75" s="5"/>
      <c r="AC75" s="24"/>
      <c r="AD75" s="24"/>
      <c r="AE75" s="24"/>
      <c r="GS75" s="514"/>
      <c r="KE75"/>
    </row>
    <row r="76" spans="3:291" s="33" customFormat="1" x14ac:dyDescent="0.25">
      <c r="P76" s="5"/>
      <c r="Q76" s="5"/>
      <c r="R76" s="5"/>
      <c r="S76" s="5"/>
      <c r="T76" s="5"/>
      <c r="U76" s="5"/>
      <c r="V76" s="5"/>
      <c r="W76" s="5"/>
      <c r="X76" s="5"/>
      <c r="Y76" s="5"/>
      <c r="Z76" s="5"/>
      <c r="AA76" s="5"/>
      <c r="AB76" s="5"/>
      <c r="AC76" s="24"/>
      <c r="AD76" s="24"/>
      <c r="AE76" s="24"/>
      <c r="GS76" s="514"/>
      <c r="KE76"/>
    </row>
    <row r="77" spans="3:291" ht="12.75" customHeight="1" x14ac:dyDescent="0.25">
      <c r="C77" s="54"/>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1"/>
      <c r="BQ77" s="181"/>
      <c r="BR77" s="181"/>
      <c r="BS77" s="181"/>
      <c r="BT77" s="181"/>
      <c r="BU77" s="181"/>
      <c r="BV77" s="181"/>
      <c r="BW77" s="181"/>
      <c r="BX77" s="181"/>
      <c r="BY77" s="181"/>
      <c r="BZ77" s="181"/>
      <c r="CA77" s="181"/>
      <c r="CB77" s="181"/>
      <c r="CC77" s="181"/>
      <c r="CD77" s="181"/>
      <c r="CE77" s="181"/>
      <c r="CF77" s="181"/>
      <c r="CG77" s="181"/>
      <c r="CH77" s="181"/>
      <c r="CI77" s="181"/>
      <c r="CJ77" s="181"/>
      <c r="CK77" s="181"/>
      <c r="CL77" s="181"/>
      <c r="CM77" s="181"/>
      <c r="CN77" s="181"/>
      <c r="CO77" s="181"/>
      <c r="CP77" s="181"/>
      <c r="CQ77" s="181"/>
      <c r="CR77" s="181"/>
      <c r="CS77" s="181"/>
      <c r="CT77" s="181"/>
      <c r="CU77" s="181"/>
      <c r="CV77" s="181"/>
      <c r="CW77" s="181"/>
      <c r="CX77" s="181"/>
      <c r="CY77" s="181"/>
      <c r="CZ77" s="181"/>
      <c r="DA77" s="181"/>
      <c r="DB77" s="181"/>
      <c r="DC77" s="181"/>
      <c r="DD77" s="181"/>
      <c r="DE77" s="181"/>
      <c r="DF77" s="181"/>
      <c r="DG77" s="181"/>
      <c r="DH77" s="181"/>
      <c r="DI77" s="181"/>
      <c r="DJ77" s="181"/>
      <c r="DK77" s="181"/>
      <c r="DL77" s="181"/>
      <c r="DM77" s="181"/>
      <c r="DN77" s="181"/>
      <c r="DO77" s="181"/>
      <c r="DP77" s="181"/>
      <c r="DQ77" s="181"/>
      <c r="DR77" s="181"/>
      <c r="DS77" s="181"/>
      <c r="DT77" s="181"/>
      <c r="DU77" s="181"/>
      <c r="DV77" s="181"/>
      <c r="DW77" s="181"/>
      <c r="DX77" s="181"/>
      <c r="DY77" s="181"/>
      <c r="DZ77" s="181"/>
      <c r="EA77" s="181"/>
      <c r="EB77" s="181"/>
      <c r="EC77" s="181"/>
      <c r="ED77" s="181"/>
      <c r="EE77" s="181"/>
      <c r="EF77" s="181"/>
      <c r="EG77" s="181"/>
      <c r="EH77" s="181"/>
      <c r="EI77" s="181"/>
      <c r="EJ77" s="181"/>
      <c r="EK77" s="181"/>
      <c r="EL77" s="181"/>
      <c r="EM77" s="181"/>
      <c r="EN77" s="181"/>
      <c r="EO77" s="181"/>
      <c r="EP77" s="181"/>
      <c r="EQ77" s="181"/>
      <c r="ER77" s="181"/>
      <c r="ES77" s="181"/>
      <c r="ET77" s="181"/>
      <c r="EU77" s="181"/>
      <c r="EV77" s="181"/>
      <c r="EW77" s="181"/>
      <c r="EX77" s="181"/>
      <c r="EY77" s="181"/>
      <c r="EZ77" s="181"/>
      <c r="FA77" s="181"/>
      <c r="FB77" s="181"/>
      <c r="FC77" s="181"/>
      <c r="FD77" s="181"/>
      <c r="FE77" s="181"/>
      <c r="FF77" s="181"/>
      <c r="FG77" s="181"/>
      <c r="FH77" s="181"/>
      <c r="FI77" s="181"/>
      <c r="FJ77" s="181"/>
      <c r="FK77" s="181"/>
      <c r="FL77" s="181"/>
      <c r="FM77" s="181"/>
      <c r="FN77" s="181"/>
      <c r="FO77" s="181"/>
      <c r="FP77" s="181"/>
      <c r="FQ77" s="181"/>
      <c r="FR77" s="181"/>
      <c r="FS77" s="181"/>
      <c r="FT77" s="181"/>
      <c r="FU77" s="181"/>
      <c r="FV77" s="181"/>
      <c r="FW77" s="181"/>
      <c r="FX77" s="181"/>
      <c r="FY77" s="181"/>
      <c r="FZ77" s="181"/>
      <c r="GA77" s="181"/>
      <c r="GB77" s="181"/>
      <c r="GC77" s="181"/>
      <c r="GD77" s="181"/>
      <c r="GE77" s="181"/>
      <c r="GF77" s="181"/>
      <c r="GG77" s="181"/>
      <c r="GH77" s="181"/>
      <c r="GI77" s="181"/>
      <c r="GJ77" s="181"/>
      <c r="GK77" s="181"/>
      <c r="GL77" s="181"/>
      <c r="GM77" s="181"/>
      <c r="GN77" s="181"/>
      <c r="GO77" s="181"/>
      <c r="GP77" s="181"/>
      <c r="GQ77" s="181"/>
      <c r="GR77" s="181"/>
      <c r="GS77" s="515"/>
      <c r="GT77" s="181"/>
      <c r="GU77" s="181"/>
      <c r="GV77" s="181"/>
      <c r="GW77" s="181"/>
      <c r="GX77" s="181"/>
      <c r="GY77" s="181"/>
      <c r="GZ77" s="181"/>
      <c r="HA77" s="181"/>
      <c r="HB77" s="181"/>
      <c r="HC77" s="181"/>
      <c r="HD77" s="181"/>
      <c r="HE77" s="181"/>
      <c r="HF77" s="181"/>
      <c r="HG77" s="181"/>
      <c r="HH77" s="181"/>
      <c r="HI77" s="181"/>
      <c r="HJ77" s="181"/>
      <c r="HK77" s="181"/>
      <c r="HL77" s="181"/>
      <c r="HM77" s="181"/>
      <c r="HN77" s="181"/>
      <c r="HO77" s="181"/>
      <c r="HP77" s="181"/>
      <c r="HQ77" s="181"/>
      <c r="HR77" s="181"/>
      <c r="HS77" s="181"/>
      <c r="HT77" s="181"/>
      <c r="HU77" s="181"/>
      <c r="HV77" s="181"/>
      <c r="HW77" s="181"/>
      <c r="HX77" s="181"/>
      <c r="HY77" s="181"/>
      <c r="HZ77" s="181"/>
      <c r="IA77" s="181"/>
      <c r="IB77" s="181"/>
      <c r="IC77" s="181"/>
      <c r="ID77" s="181"/>
      <c r="IE77" s="181"/>
      <c r="IF77" s="181"/>
      <c r="IG77" s="181"/>
      <c r="IH77" s="181"/>
      <c r="II77" s="181"/>
      <c r="IJ77" s="181"/>
      <c r="IK77" s="181"/>
      <c r="IL77" s="181"/>
      <c r="IM77" s="181"/>
      <c r="IN77" s="181"/>
      <c r="IO77" s="181"/>
      <c r="IP77" s="181"/>
      <c r="IQ77" s="181"/>
      <c r="IR77" s="181"/>
      <c r="IS77" s="181"/>
      <c r="IT77" s="181"/>
      <c r="IU77" s="181"/>
      <c r="IV77" s="181"/>
      <c r="IW77" s="181"/>
      <c r="IX77" s="181"/>
      <c r="IY77" s="181"/>
      <c r="IZ77" s="181"/>
      <c r="JA77" s="181"/>
      <c r="JB77" s="181"/>
      <c r="JC77" s="181"/>
      <c r="JD77" s="181"/>
      <c r="JE77" s="181"/>
      <c r="JF77" s="181"/>
      <c r="JG77" s="181"/>
      <c r="JH77" s="181"/>
      <c r="JI77" s="181"/>
      <c r="JJ77" s="181"/>
      <c r="JK77" s="181"/>
      <c r="JL77" s="181"/>
      <c r="JM77" s="181"/>
      <c r="JN77" s="181"/>
      <c r="JO77" s="181"/>
      <c r="JP77" s="181"/>
      <c r="JQ77" s="181"/>
      <c r="JR77" s="181"/>
      <c r="JS77" s="181"/>
      <c r="JT77" s="181"/>
      <c r="JU77" s="181"/>
      <c r="JV77" s="181"/>
      <c r="JW77" s="181"/>
      <c r="JX77" s="181"/>
      <c r="JY77" s="181"/>
      <c r="JZ77" s="181"/>
      <c r="KA77" s="181"/>
      <c r="KB77" s="181"/>
      <c r="KC77" s="176"/>
    </row>
    <row r="78" spans="3:291" x14ac:dyDescent="0.25">
      <c r="D78" s="58"/>
      <c r="E78" s="58"/>
      <c r="F78" s="58"/>
      <c r="G78" s="58"/>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9"/>
      <c r="GB78" s="59"/>
      <c r="GC78" s="59"/>
      <c r="GD78" s="59"/>
      <c r="GE78" s="59"/>
      <c r="GF78" s="59"/>
      <c r="GG78" s="59"/>
      <c r="GH78" s="59"/>
      <c r="GI78" s="59"/>
      <c r="GJ78" s="59"/>
      <c r="GK78" s="59"/>
      <c r="GL78" s="59"/>
      <c r="GM78" s="59"/>
      <c r="GN78" s="59"/>
      <c r="GO78" s="59"/>
      <c r="GP78" s="59"/>
      <c r="GQ78" s="59"/>
      <c r="GR78" s="59"/>
      <c r="GS78" s="59"/>
      <c r="GT78" s="59"/>
      <c r="GU78" s="59"/>
      <c r="GV78" s="59"/>
      <c r="GW78" s="59"/>
      <c r="GX78" s="59"/>
      <c r="GY78" s="59"/>
      <c r="GZ78" s="59"/>
      <c r="HA78" s="59"/>
      <c r="HB78" s="59"/>
      <c r="HC78" s="59"/>
      <c r="HD78" s="59"/>
      <c r="HE78" s="59"/>
      <c r="HF78" s="59"/>
      <c r="HG78" s="59"/>
      <c r="HH78" s="59"/>
      <c r="HI78" s="59"/>
      <c r="HJ78" s="59"/>
      <c r="HK78" s="59"/>
      <c r="HL78" s="59"/>
      <c r="HM78" s="59"/>
      <c r="HN78" s="59"/>
      <c r="HO78" s="59"/>
      <c r="HP78" s="59"/>
      <c r="HQ78" s="59"/>
      <c r="HR78" s="59"/>
      <c r="HS78" s="59"/>
      <c r="HT78" s="59"/>
      <c r="HU78" s="59"/>
      <c r="HV78" s="59"/>
      <c r="HW78" s="59"/>
      <c r="HX78" s="59"/>
      <c r="HY78" s="59"/>
      <c r="HZ78" s="59"/>
      <c r="IA78" s="59"/>
      <c r="IB78" s="59"/>
      <c r="IC78" s="59"/>
      <c r="ID78" s="59"/>
      <c r="IE78" s="59"/>
      <c r="IF78" s="59"/>
      <c r="IG78" s="59"/>
      <c r="IH78" s="59"/>
      <c r="II78" s="59"/>
      <c r="IJ78" s="59"/>
      <c r="IK78" s="59"/>
      <c r="IL78" s="59"/>
      <c r="IM78" s="59"/>
      <c r="IN78" s="59"/>
      <c r="IO78" s="59"/>
      <c r="IP78" s="59"/>
      <c r="IQ78" s="59"/>
      <c r="IR78" s="59"/>
      <c r="IS78" s="59"/>
      <c r="IT78" s="59"/>
      <c r="IU78" s="59"/>
      <c r="IV78" s="59"/>
      <c r="IW78" s="59"/>
      <c r="IX78" s="59"/>
      <c r="IY78" s="59"/>
      <c r="IZ78" s="59"/>
      <c r="JA78" s="59"/>
      <c r="JB78" s="59"/>
      <c r="JC78" s="59"/>
      <c r="JD78" s="59"/>
      <c r="JE78" s="59"/>
      <c r="JF78" s="59"/>
      <c r="JG78" s="59"/>
      <c r="JH78" s="59"/>
      <c r="JI78" s="59"/>
      <c r="JJ78" s="59"/>
      <c r="JK78" s="59"/>
      <c r="JL78" s="59"/>
      <c r="JM78" s="59"/>
      <c r="JN78" s="59"/>
      <c r="JO78" s="59"/>
      <c r="JP78" s="59"/>
      <c r="JQ78" s="59"/>
      <c r="JR78" s="59"/>
      <c r="JS78" s="59"/>
      <c r="JT78" s="59"/>
      <c r="JU78" s="59"/>
      <c r="JV78" s="59"/>
      <c r="JW78" s="59"/>
      <c r="JX78" s="59"/>
      <c r="JY78" s="59"/>
      <c r="JZ78" s="59"/>
      <c r="KA78" s="59"/>
      <c r="KB78" s="59"/>
    </row>
    <row r="79" spans="3:291" x14ac:dyDescent="0.25">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8"/>
      <c r="IM79" s="58"/>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8"/>
      <c r="JN79" s="58"/>
      <c r="JO79" s="58"/>
      <c r="JP79" s="58"/>
      <c r="JQ79" s="58"/>
      <c r="JR79" s="58"/>
      <c r="JS79" s="58"/>
      <c r="JT79" s="58"/>
      <c r="JU79" s="58"/>
      <c r="JV79" s="58"/>
      <c r="JW79" s="58"/>
      <c r="JX79" s="58"/>
      <c r="JY79" s="58"/>
      <c r="JZ79" s="58"/>
      <c r="KA79" s="58"/>
      <c r="KB79" s="58"/>
    </row>
    <row r="80" spans="3:291" x14ac:dyDescent="0.25">
      <c r="AE80" s="56"/>
      <c r="AF80" s="57"/>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16"/>
      <c r="GT80" s="55"/>
      <c r="GU80" s="55"/>
      <c r="GV80" s="55"/>
      <c r="GW80" s="55"/>
      <c r="GX80" s="55"/>
      <c r="GY80" s="55"/>
      <c r="GZ80" s="55"/>
      <c r="HA80" s="55"/>
      <c r="HB80" s="55"/>
      <c r="HC80" s="55"/>
      <c r="HD80" s="55"/>
      <c r="HE80" s="55"/>
      <c r="HF80" s="55"/>
      <c r="HG80" s="55"/>
      <c r="HH80" s="55"/>
      <c r="HI80" s="55"/>
      <c r="HJ80" s="55"/>
      <c r="HK80" s="55"/>
      <c r="HL80" s="55"/>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c r="JO80" s="55"/>
      <c r="JP80" s="55"/>
      <c r="JQ80" s="55"/>
      <c r="JR80" s="55"/>
      <c r="JS80" s="55"/>
      <c r="JT80" s="55"/>
      <c r="JU80" s="55"/>
      <c r="JV80" s="55"/>
      <c r="JW80" s="55"/>
      <c r="JX80" s="55"/>
      <c r="JY80" s="55"/>
      <c r="JZ80" s="55"/>
      <c r="KA80" s="55"/>
      <c r="KB80" s="55"/>
    </row>
    <row r="81" spans="31:288" x14ac:dyDescent="0.25">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8"/>
      <c r="GT81" s="56"/>
      <c r="GU81" s="56"/>
      <c r="GV81" s="56"/>
      <c r="GW81" s="56"/>
      <c r="GX81" s="56"/>
      <c r="GY81" s="56"/>
      <c r="GZ81" s="56"/>
      <c r="HA81" s="56"/>
      <c r="HB81" s="56"/>
      <c r="HC81" s="56"/>
      <c r="HD81" s="56"/>
      <c r="HE81" s="56"/>
      <c r="HF81" s="56"/>
      <c r="HG81" s="56"/>
      <c r="HH81" s="56"/>
      <c r="HI81" s="56"/>
      <c r="HJ81" s="56"/>
      <c r="HK81" s="56"/>
      <c r="HL81" s="56"/>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c r="JO81" s="56"/>
      <c r="JP81" s="56"/>
      <c r="JQ81" s="56"/>
      <c r="JR81" s="56"/>
      <c r="JS81" s="56"/>
      <c r="JT81" s="56"/>
      <c r="JU81" s="56"/>
      <c r="JV81" s="56"/>
      <c r="JW81" s="56"/>
      <c r="JX81" s="56"/>
      <c r="JY81" s="56"/>
      <c r="JZ81" s="56"/>
      <c r="KA81" s="56"/>
      <c r="KB81" s="56"/>
    </row>
  </sheetData>
  <mergeCells count="6">
    <mergeCell ref="A38:KC38"/>
    <mergeCell ref="A39:KC39"/>
    <mergeCell ref="A1:KC1"/>
    <mergeCell ref="A2:KC2"/>
    <mergeCell ref="A20:KC20"/>
    <mergeCell ref="A21:KC21"/>
  </mergeCells>
  <phoneticPr fontId="3" type="noConversion"/>
  <pageMargins left="0.47244094488188981" right="0.47244094488188981" top="0.23622047244094491" bottom="0.23622047244094491" header="0" footer="0"/>
  <pageSetup paperSize="9" scale="96" orientation="landscape" r:id="rId1"/>
  <headerFooter alignWithMargins="0"/>
  <rowBreaks count="1" manualBreakCount="1">
    <brk id="37" max="37" man="1"/>
  </rowBreaks>
  <ignoredErrors>
    <ignoredError sqref="GS24 GS5 GB5 FK5 ET5 EC5 DL5 CU5 CD5 BQ5" numberStoredAsText="1"/>
    <ignoredError sqref="JQ25:JQ33"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09">
    <tabColor indexed="55"/>
  </sheetPr>
  <dimension ref="A1:HU41"/>
  <sheetViews>
    <sheetView topLeftCell="C2" zoomScaleNormal="100" workbookViewId="0">
      <selection activeCell="A2" sqref="A2:HQ2"/>
    </sheetView>
  </sheetViews>
  <sheetFormatPr defaultColWidth="9.109375" defaultRowHeight="10.199999999999999" outlineLevelCol="2" x14ac:dyDescent="0.25"/>
  <cols>
    <col min="1" max="1" width="6.6640625" style="42" hidden="1" customWidth="1"/>
    <col min="2" max="2" width="13.33203125" style="42" hidden="1" customWidth="1"/>
    <col min="3" max="3" width="6.6640625" style="42" customWidth="1"/>
    <col min="4" max="4" width="19.33203125" style="42" customWidth="1"/>
    <col min="5" max="5" width="8" style="42" hidden="1" customWidth="1" outlineLevel="1"/>
    <col min="6" max="6" width="8" style="42" hidden="1" customWidth="1" collapsed="1"/>
    <col min="7" max="17" width="8" style="42" hidden="1" customWidth="1" outlineLevel="1"/>
    <col min="18" max="18" width="8.109375" style="42" hidden="1" customWidth="1" collapsed="1"/>
    <col min="19" max="21" width="8" style="42" hidden="1" customWidth="1" outlineLevel="1"/>
    <col min="22" max="29" width="8" style="42" hidden="1" customWidth="1" outlineLevel="1" collapsed="1"/>
    <col min="30" max="30" width="7.88671875" style="42" hidden="1" customWidth="1" collapsed="1"/>
    <col min="31" max="41" width="8" style="42" hidden="1" customWidth="1" outlineLevel="1" collapsed="1"/>
    <col min="42" max="42" width="8.109375" style="42" hidden="1" customWidth="1" collapsed="1"/>
    <col min="43" max="53" width="8" style="42" hidden="1" customWidth="1" outlineLevel="1" collapsed="1"/>
    <col min="54" max="54" width="8.109375" style="42" hidden="1" customWidth="1" collapsed="1"/>
    <col min="55" max="65" width="8" style="42" hidden="1" customWidth="1" outlineLevel="1" collapsed="1"/>
    <col min="66" max="66" width="8" style="42" hidden="1" customWidth="1" collapsed="1"/>
    <col min="67" max="71" width="8" style="42" hidden="1" customWidth="1" outlineLevel="1" collapsed="1"/>
    <col min="72" max="77" width="8" style="42" hidden="1" customWidth="1" outlineLevel="1"/>
    <col min="78" max="78" width="8.109375" style="42" hidden="1" customWidth="1" collapsed="1"/>
    <col min="79" max="80" width="8" style="42" hidden="1" customWidth="1" outlineLevel="1"/>
    <col min="81" max="81" width="8" style="42" hidden="1" customWidth="1" outlineLevel="1" collapsed="1"/>
    <col min="82" max="83" width="8" style="42" hidden="1" customWidth="1" outlineLevel="1"/>
    <col min="84" max="84" width="8" style="42" hidden="1" customWidth="1" outlineLevel="1" collapsed="1"/>
    <col min="85" max="86" width="8" style="42" hidden="1" customWidth="1" outlineLevel="1"/>
    <col min="87" max="87" width="8" style="42" hidden="1" customWidth="1" outlineLevel="1" collapsed="1"/>
    <col min="88" max="89" width="8" style="42" hidden="1" customWidth="1" outlineLevel="1"/>
    <col min="90" max="90" width="8.109375" style="42" hidden="1" customWidth="1" collapsed="1"/>
    <col min="91" max="99" width="8" style="42" hidden="1" customWidth="1" outlineLevel="1"/>
    <col min="100" max="101" width="8" style="42" hidden="1" customWidth="1" outlineLevel="2"/>
    <col min="102" max="102" width="7.88671875" style="42" hidden="1" customWidth="1" collapsed="1"/>
    <col min="103" max="104" width="8" style="42" hidden="1" customWidth="1" outlineLevel="1"/>
    <col min="105" max="105" width="8" style="42" hidden="1" customWidth="1" outlineLevel="1" collapsed="1"/>
    <col min="106" max="107" width="8" style="42" hidden="1" customWidth="1" outlineLevel="1"/>
    <col min="108" max="108" width="8" style="42" hidden="1" customWidth="1" outlineLevel="1" collapsed="1"/>
    <col min="109" max="109" width="8" style="42" hidden="1" customWidth="1" outlineLevel="1"/>
    <col min="110" max="111" width="8.109375" style="42" hidden="1" customWidth="1" outlineLevel="1"/>
    <col min="112" max="113" width="8" style="42" hidden="1" customWidth="1" outlineLevel="1"/>
    <col min="114" max="114" width="7.88671875" style="42" customWidth="1" collapsed="1"/>
    <col min="115" max="116" width="8.109375" style="42" hidden="1" customWidth="1" outlineLevel="1"/>
    <col min="117" max="117" width="8.109375" style="42" hidden="1" customWidth="1" outlineLevel="1" collapsed="1"/>
    <col min="118" max="119" width="8.109375" style="42" hidden="1" customWidth="1" outlineLevel="1"/>
    <col min="120" max="120" width="8.109375" style="42" hidden="1" customWidth="1" outlineLevel="1" collapsed="1"/>
    <col min="121" max="122" width="8.109375" style="42" hidden="1" customWidth="1" outlineLevel="1"/>
    <col min="123" max="123" width="8.109375" style="42" hidden="1" customWidth="1" outlineLevel="1" collapsed="1"/>
    <col min="124" max="125" width="8.109375" style="42" hidden="1" customWidth="1" outlineLevel="1"/>
    <col min="126" max="126" width="8.109375" style="42" bestFit="1" customWidth="1" collapsed="1"/>
    <col min="127" max="128" width="8.109375" style="42" hidden="1" customWidth="1" outlineLevel="1"/>
    <col min="129" max="129" width="8.109375" style="42" hidden="1" customWidth="1" outlineLevel="1" collapsed="1"/>
    <col min="130" max="131" width="8.109375" style="42" hidden="1" customWidth="1" outlineLevel="1"/>
    <col min="132" max="132" width="8.109375" style="42" hidden="1" customWidth="1" outlineLevel="1" collapsed="1"/>
    <col min="133" max="134" width="8.109375" style="42" hidden="1" customWidth="1" outlineLevel="1"/>
    <col min="135" max="135" width="8.109375" style="42" hidden="1" customWidth="1" outlineLevel="1" collapsed="1"/>
    <col min="136" max="137" width="8.109375" style="42" hidden="1" customWidth="1" outlineLevel="1"/>
    <col min="138" max="138" width="8.109375" style="42" bestFit="1" customWidth="1" collapsed="1"/>
    <col min="139" max="140" width="8.109375" style="42" hidden="1" customWidth="1" outlineLevel="1"/>
    <col min="141" max="141" width="8.109375" style="42" hidden="1" customWidth="1" outlineLevel="1" collapsed="1"/>
    <col min="142" max="143" width="7.6640625" style="42" hidden="1" customWidth="1" outlineLevel="1"/>
    <col min="144" max="144" width="8.109375" style="42" hidden="1" customWidth="1" outlineLevel="1" collapsed="1"/>
    <col min="145" max="146" width="7.6640625" style="42" hidden="1" customWidth="1" outlineLevel="1"/>
    <col min="147" max="147" width="8.109375" style="42" hidden="1" customWidth="1" outlineLevel="1" collapsed="1"/>
    <col min="148" max="149" width="8.109375" style="42" hidden="1" customWidth="1" outlineLevel="1"/>
    <col min="150" max="150" width="8.109375" style="42" customWidth="1" collapsed="1"/>
    <col min="151" max="152" width="8.109375" style="42" hidden="1" customWidth="1" outlineLevel="1"/>
    <col min="153" max="153" width="8.109375" style="42" hidden="1" customWidth="1" outlineLevel="1" collapsed="1"/>
    <col min="154" max="155" width="8.109375" style="42" hidden="1" customWidth="1" outlineLevel="1"/>
    <col min="156" max="156" width="8.109375" style="42" hidden="1" customWidth="1" outlineLevel="1" collapsed="1"/>
    <col min="157" max="158" width="8.109375" style="42" hidden="1" customWidth="1" outlineLevel="1"/>
    <col min="159" max="159" width="8.109375" style="42" hidden="1" customWidth="1" outlineLevel="1" collapsed="1"/>
    <col min="160" max="161" width="8.109375" style="42" hidden="1" customWidth="1" outlineLevel="1"/>
    <col min="162" max="162" width="8.109375" style="42" customWidth="1" collapsed="1"/>
    <col min="163" max="164" width="8.109375" style="42" hidden="1" customWidth="1" outlineLevel="1"/>
    <col min="165" max="165" width="8.109375" style="42" hidden="1" customWidth="1" outlineLevel="1" collapsed="1"/>
    <col min="166" max="167" width="8.109375" style="42" hidden="1" customWidth="1" outlineLevel="1"/>
    <col min="168" max="168" width="8.109375" style="42" hidden="1" customWidth="1" outlineLevel="1" collapsed="1"/>
    <col min="169" max="170" width="8.109375" style="42" hidden="1" customWidth="1" outlineLevel="1"/>
    <col min="171" max="171" width="8.109375" style="42" hidden="1" customWidth="1" outlineLevel="1" collapsed="1"/>
    <col min="172" max="173" width="8.109375" style="42" hidden="1" customWidth="1" outlineLevel="1"/>
    <col min="174" max="174" width="8.109375" style="42" customWidth="1" collapsed="1"/>
    <col min="175" max="176" width="8.109375" style="42" hidden="1" customWidth="1" outlineLevel="1"/>
    <col min="177" max="177" width="8.109375" style="42" hidden="1" customWidth="1" outlineLevel="1" collapsed="1"/>
    <col min="178" max="179" width="8.109375" style="42" hidden="1" customWidth="1" outlineLevel="1"/>
    <col min="180" max="180" width="8.109375" style="42" hidden="1" customWidth="1" outlineLevel="1" collapsed="1"/>
    <col min="181" max="182" width="8.109375" style="42" hidden="1" customWidth="1" outlineLevel="1"/>
    <col min="183" max="183" width="8.109375" style="42" hidden="1" customWidth="1" outlineLevel="1" collapsed="1"/>
    <col min="184" max="185" width="8.109375" style="42" hidden="1" customWidth="1" outlineLevel="1"/>
    <col min="186" max="186" width="8.109375" style="42" customWidth="1" collapsed="1"/>
    <col min="187" max="188" width="8.109375" style="42" hidden="1" customWidth="1" outlineLevel="1"/>
    <col min="189" max="189" width="8.109375" style="42" hidden="1" customWidth="1" outlineLevel="1" collapsed="1"/>
    <col min="190" max="191" width="8.109375" style="42" hidden="1" customWidth="1" outlineLevel="1"/>
    <col min="192" max="192" width="8.109375" style="42" hidden="1" customWidth="1" outlineLevel="1" collapsed="1"/>
    <col min="193" max="194" width="8.109375" style="42" hidden="1" customWidth="1" outlineLevel="1"/>
    <col min="195" max="195" width="8.109375" style="42" hidden="1" customWidth="1" outlineLevel="1" collapsed="1"/>
    <col min="196" max="197" width="8.109375" style="42" hidden="1" customWidth="1" outlineLevel="1"/>
    <col min="198" max="198" width="8.109375" style="42" customWidth="1" collapsed="1"/>
    <col min="199" max="200" width="8.109375" style="42" hidden="1" customWidth="1" outlineLevel="1"/>
    <col min="201" max="201" width="8.109375" style="42" hidden="1" customWidth="1" outlineLevel="1" collapsed="1"/>
    <col min="202" max="203" width="8.109375" style="42" hidden="1" customWidth="1" outlineLevel="1"/>
    <col min="204" max="204" width="8.109375" style="42" hidden="1" customWidth="1" outlineLevel="1" collapsed="1"/>
    <col min="205" max="206" width="8.109375" style="42" hidden="1" customWidth="1" outlineLevel="1"/>
    <col min="207" max="207" width="8.109375" style="42" hidden="1" customWidth="1" outlineLevel="1" collapsed="1"/>
    <col min="208" max="209" width="8.109375" style="42" hidden="1" customWidth="1" outlineLevel="1"/>
    <col min="210" max="210" width="8.109375" style="42" customWidth="1" collapsed="1"/>
    <col min="211" max="212" width="8.109375" style="42" hidden="1" customWidth="1" outlineLevel="1"/>
    <col min="213" max="213" width="8.109375" style="42" hidden="1" customWidth="1" outlineLevel="1" collapsed="1"/>
    <col min="214" max="215" width="8.109375" style="42" hidden="1" customWidth="1" outlineLevel="1"/>
    <col min="216" max="216" width="8.109375" style="42" hidden="1" customWidth="1" outlineLevel="1" collapsed="1"/>
    <col min="217" max="218" width="8.109375" style="42" hidden="1" customWidth="1" outlineLevel="1"/>
    <col min="219" max="219" width="8.109375" style="42" hidden="1" customWidth="1" outlineLevel="1" collapsed="1"/>
    <col min="220" max="221" width="8.109375" style="42" hidden="1" customWidth="1" outlineLevel="1"/>
    <col min="222" max="222" width="8.109375" style="42" customWidth="1" collapsed="1"/>
    <col min="223" max="224" width="8.109375" style="42" hidden="1" customWidth="1" outlineLevel="1"/>
    <col min="225" max="225" width="8" style="42" customWidth="1" collapsed="1"/>
    <col min="226" max="16384" width="9.109375" style="42"/>
  </cols>
  <sheetData>
    <row r="1" spans="1:229" s="444" customFormat="1" ht="24.9" hidden="1" customHeight="1" x14ac:dyDescent="0.25">
      <c r="A1" s="660" t="s">
        <v>618</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0"/>
      <c r="BY1" s="660"/>
      <c r="BZ1" s="660"/>
      <c r="CA1" s="660"/>
      <c r="CB1" s="660"/>
      <c r="CC1" s="660"/>
      <c r="CD1" s="660"/>
      <c r="CE1" s="660"/>
      <c r="CF1" s="660"/>
      <c r="CG1" s="660"/>
      <c r="CH1" s="660"/>
      <c r="CI1" s="660"/>
      <c r="CJ1" s="660"/>
      <c r="CK1" s="660"/>
      <c r="CL1" s="660"/>
      <c r="CM1" s="660"/>
      <c r="CN1" s="660"/>
      <c r="CO1" s="660"/>
      <c r="CP1" s="660"/>
      <c r="CQ1" s="660"/>
      <c r="CR1" s="660"/>
      <c r="CS1" s="660"/>
      <c r="CT1" s="660"/>
      <c r="CU1" s="660"/>
      <c r="CV1" s="660"/>
      <c r="CW1" s="660"/>
      <c r="CX1" s="660"/>
      <c r="CY1" s="660"/>
      <c r="CZ1" s="660"/>
      <c r="DA1" s="660"/>
      <c r="DB1" s="660"/>
      <c r="DC1" s="660"/>
      <c r="DD1" s="660"/>
      <c r="DE1" s="660"/>
      <c r="DF1" s="660"/>
      <c r="DG1" s="660"/>
      <c r="DH1" s="660"/>
      <c r="DI1" s="660"/>
      <c r="DJ1" s="660"/>
      <c r="DK1" s="660"/>
      <c r="DL1" s="660"/>
      <c r="DM1" s="660"/>
      <c r="DN1" s="660"/>
      <c r="DO1" s="660"/>
      <c r="DP1" s="660"/>
      <c r="DQ1" s="660"/>
      <c r="DR1" s="660"/>
      <c r="DS1" s="660"/>
      <c r="DT1" s="660"/>
      <c r="DU1" s="660"/>
      <c r="DV1" s="660"/>
      <c r="DW1" s="660"/>
      <c r="DX1" s="660"/>
      <c r="DY1" s="660"/>
      <c r="DZ1" s="660"/>
      <c r="EA1" s="660"/>
      <c r="EB1" s="660"/>
      <c r="EC1" s="660"/>
      <c r="ED1" s="660"/>
      <c r="EE1" s="660"/>
      <c r="EF1" s="660"/>
      <c r="EG1" s="660"/>
      <c r="EH1" s="660"/>
      <c r="EI1" s="660"/>
      <c r="EJ1" s="660"/>
      <c r="EK1" s="660"/>
      <c r="EL1" s="660"/>
      <c r="EM1" s="660"/>
      <c r="EN1" s="660"/>
      <c r="EO1" s="660"/>
      <c r="EP1" s="660"/>
      <c r="EQ1" s="660"/>
      <c r="ER1" s="660"/>
      <c r="ES1" s="660"/>
      <c r="ET1" s="660"/>
      <c r="EU1" s="660"/>
      <c r="EV1" s="660"/>
      <c r="EW1" s="660"/>
      <c r="EX1" s="660"/>
      <c r="EY1" s="660"/>
      <c r="EZ1" s="660"/>
      <c r="FA1" s="660"/>
      <c r="FB1" s="660"/>
      <c r="FC1" s="660"/>
      <c r="FD1" s="660"/>
      <c r="FE1" s="660"/>
      <c r="FF1" s="660"/>
      <c r="FG1" s="660"/>
      <c r="FH1" s="660"/>
      <c r="FI1" s="660"/>
      <c r="FJ1" s="660"/>
      <c r="FK1" s="660"/>
      <c r="FL1" s="660"/>
      <c r="FM1" s="660"/>
      <c r="FN1" s="660"/>
      <c r="FO1" s="660"/>
      <c r="FP1" s="660"/>
      <c r="FQ1" s="660"/>
      <c r="FR1" s="660"/>
      <c r="FS1" s="660"/>
      <c r="FT1" s="660"/>
      <c r="FU1" s="660"/>
      <c r="FV1" s="660"/>
      <c r="FW1" s="660"/>
      <c r="FX1" s="660"/>
      <c r="FY1" s="660"/>
      <c r="FZ1" s="660"/>
      <c r="GA1" s="660"/>
      <c r="GB1" s="660"/>
      <c r="GC1" s="660"/>
      <c r="GD1" s="660"/>
      <c r="GE1" s="660"/>
      <c r="GF1" s="660"/>
      <c r="GG1" s="660"/>
      <c r="GH1" s="660"/>
      <c r="GI1" s="660"/>
      <c r="GJ1" s="660"/>
      <c r="GK1" s="660"/>
      <c r="GL1" s="660"/>
      <c r="GM1" s="660"/>
      <c r="GN1" s="660"/>
      <c r="GO1" s="660"/>
      <c r="GP1" s="660"/>
      <c r="GQ1" s="660"/>
      <c r="GR1" s="660"/>
      <c r="GS1" s="660"/>
      <c r="GT1" s="660"/>
      <c r="GU1" s="660"/>
      <c r="GV1" s="660"/>
      <c r="GW1" s="660"/>
      <c r="GX1" s="660"/>
      <c r="GY1" s="660"/>
      <c r="GZ1" s="660"/>
      <c r="HA1" s="660"/>
      <c r="HB1" s="660"/>
      <c r="HC1" s="660"/>
      <c r="HD1" s="660"/>
      <c r="HE1" s="660"/>
      <c r="HF1" s="660"/>
      <c r="HG1" s="660"/>
      <c r="HH1" s="660"/>
      <c r="HI1" s="660"/>
      <c r="HJ1" s="660"/>
      <c r="HK1" s="660"/>
      <c r="HL1" s="660"/>
      <c r="HM1" s="660"/>
      <c r="HN1" s="660"/>
      <c r="HO1" s="660"/>
      <c r="HP1" s="660"/>
      <c r="HQ1" s="660"/>
    </row>
    <row r="2" spans="1:229" s="30" customFormat="1" ht="24.9" customHeight="1" x14ac:dyDescent="0.25">
      <c r="A2" s="672" t="s">
        <v>617</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2"/>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c r="DF2" s="672"/>
      <c r="DG2" s="672"/>
      <c r="DH2" s="672"/>
      <c r="DI2" s="672"/>
      <c r="DJ2" s="672"/>
      <c r="DK2" s="672"/>
      <c r="DL2" s="672"/>
      <c r="DM2" s="672"/>
      <c r="DN2" s="672"/>
      <c r="DO2" s="672"/>
      <c r="DP2" s="672"/>
      <c r="DQ2" s="672"/>
      <c r="DR2" s="672"/>
      <c r="DS2" s="672"/>
      <c r="DT2" s="672"/>
      <c r="DU2" s="672"/>
      <c r="DV2" s="672"/>
      <c r="DW2" s="672"/>
      <c r="DX2" s="672"/>
      <c r="DY2" s="672"/>
      <c r="DZ2" s="672"/>
      <c r="EA2" s="672"/>
      <c r="EB2" s="672"/>
      <c r="EC2" s="672"/>
      <c r="ED2" s="672"/>
      <c r="EE2" s="672"/>
      <c r="EF2" s="672"/>
      <c r="EG2" s="672"/>
      <c r="EH2" s="672"/>
      <c r="EI2" s="672"/>
      <c r="EJ2" s="672"/>
      <c r="EK2" s="672"/>
      <c r="EL2" s="672"/>
      <c r="EM2" s="672"/>
      <c r="EN2" s="672"/>
      <c r="EO2" s="672"/>
      <c r="EP2" s="672"/>
      <c r="EQ2" s="672"/>
      <c r="ER2" s="672"/>
      <c r="ES2" s="672"/>
      <c r="ET2" s="672"/>
      <c r="EU2" s="672"/>
      <c r="EV2" s="672"/>
      <c r="EW2" s="672"/>
      <c r="EX2" s="672"/>
      <c r="EY2" s="672"/>
      <c r="EZ2" s="672"/>
      <c r="FA2" s="672"/>
      <c r="FB2" s="672"/>
      <c r="FC2" s="672"/>
      <c r="FD2" s="672"/>
      <c r="FE2" s="672"/>
      <c r="FF2" s="672"/>
      <c r="FG2" s="672"/>
      <c r="FH2" s="672"/>
      <c r="FI2" s="672"/>
      <c r="FJ2" s="672"/>
      <c r="FK2" s="672"/>
      <c r="FL2" s="672"/>
      <c r="FM2" s="672"/>
      <c r="FN2" s="672"/>
      <c r="FO2" s="672"/>
      <c r="FP2" s="672"/>
      <c r="FQ2" s="672"/>
      <c r="FR2" s="672"/>
      <c r="FS2" s="672"/>
      <c r="FT2" s="672"/>
      <c r="FU2" s="672"/>
      <c r="FV2" s="672"/>
      <c r="FW2" s="672"/>
      <c r="FX2" s="672"/>
      <c r="FY2" s="672"/>
      <c r="FZ2" s="672"/>
      <c r="GA2" s="672"/>
      <c r="GB2" s="672"/>
      <c r="GC2" s="672"/>
      <c r="GD2" s="672"/>
      <c r="GE2" s="672"/>
      <c r="GF2" s="672"/>
      <c r="GG2" s="672"/>
      <c r="GH2" s="672"/>
      <c r="GI2" s="672"/>
      <c r="GJ2" s="672"/>
      <c r="GK2" s="672"/>
      <c r="GL2" s="672"/>
      <c r="GM2" s="672"/>
      <c r="GN2" s="672"/>
      <c r="GO2" s="672"/>
      <c r="GP2" s="672"/>
      <c r="GQ2" s="672"/>
      <c r="GR2" s="672"/>
      <c r="GS2" s="672"/>
      <c r="GT2" s="672"/>
      <c r="GU2" s="672"/>
      <c r="GV2" s="672"/>
      <c r="GW2" s="672"/>
      <c r="GX2" s="672"/>
      <c r="GY2" s="672"/>
      <c r="GZ2" s="672"/>
      <c r="HA2" s="672"/>
      <c r="HB2" s="672"/>
      <c r="HC2" s="672"/>
      <c r="HD2" s="672"/>
      <c r="HE2" s="672"/>
      <c r="HF2" s="672"/>
      <c r="HG2" s="672"/>
      <c r="HH2" s="672"/>
      <c r="HI2" s="672"/>
      <c r="HJ2" s="672"/>
      <c r="HK2" s="672"/>
      <c r="HL2" s="672"/>
      <c r="HM2" s="672"/>
      <c r="HN2" s="672"/>
      <c r="HO2" s="672"/>
      <c r="HP2" s="672"/>
      <c r="HQ2" s="672"/>
    </row>
    <row r="3" spans="1:229" ht="12.75" customHeight="1" x14ac:dyDescent="0.25">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229" ht="12.75" customHeight="1" x14ac:dyDescent="0.25">
      <c r="E4" s="122" t="s">
        <v>182</v>
      </c>
      <c r="F4" s="432" t="s">
        <v>526</v>
      </c>
      <c r="G4" s="122" t="s">
        <v>174</v>
      </c>
      <c r="H4" s="122" t="s">
        <v>175</v>
      </c>
      <c r="I4" s="122" t="s">
        <v>171</v>
      </c>
      <c r="J4" s="122" t="s">
        <v>176</v>
      </c>
      <c r="K4" s="122" t="s">
        <v>177</v>
      </c>
      <c r="L4" s="122" t="s">
        <v>172</v>
      </c>
      <c r="M4" s="122" t="s">
        <v>178</v>
      </c>
      <c r="N4" s="122" t="s">
        <v>179</v>
      </c>
      <c r="O4" s="122" t="s">
        <v>173</v>
      </c>
      <c r="P4" s="122" t="s">
        <v>180</v>
      </c>
      <c r="Q4" s="122" t="s">
        <v>181</v>
      </c>
      <c r="R4" s="432" t="s">
        <v>527</v>
      </c>
      <c r="S4" s="122" t="s">
        <v>157</v>
      </c>
      <c r="T4" s="122" t="s">
        <v>158</v>
      </c>
      <c r="U4" s="122" t="s">
        <v>159</v>
      </c>
      <c r="V4" s="122" t="s">
        <v>160</v>
      </c>
      <c r="W4" s="122" t="s">
        <v>153</v>
      </c>
      <c r="X4" s="122" t="s">
        <v>154</v>
      </c>
      <c r="Y4" s="122" t="s">
        <v>161</v>
      </c>
      <c r="Z4" s="122" t="s">
        <v>162</v>
      </c>
      <c r="AA4" s="122" t="s">
        <v>163</v>
      </c>
      <c r="AB4" s="122" t="s">
        <v>164</v>
      </c>
      <c r="AC4" s="122" t="s">
        <v>165</v>
      </c>
      <c r="AD4" s="432" t="s">
        <v>528</v>
      </c>
      <c r="AE4" s="122" t="s">
        <v>167</v>
      </c>
      <c r="AF4" s="122" t="s">
        <v>168</v>
      </c>
      <c r="AG4" s="122" t="s">
        <v>169</v>
      </c>
      <c r="AH4" s="122" t="s">
        <v>170</v>
      </c>
      <c r="AI4" s="219" t="s">
        <v>315</v>
      </c>
      <c r="AJ4" s="219" t="s">
        <v>352</v>
      </c>
      <c r="AK4" s="219" t="s">
        <v>208</v>
      </c>
      <c r="AL4" s="219" t="s">
        <v>95</v>
      </c>
      <c r="AM4" s="219" t="s">
        <v>35</v>
      </c>
      <c r="AN4" s="219" t="s">
        <v>19</v>
      </c>
      <c r="AO4" s="219" t="s">
        <v>25</v>
      </c>
      <c r="AP4" s="436" t="s">
        <v>529</v>
      </c>
      <c r="AQ4" s="219" t="s">
        <v>349</v>
      </c>
      <c r="AR4" s="219" t="s">
        <v>341</v>
      </c>
      <c r="AS4" s="219" t="s">
        <v>57</v>
      </c>
      <c r="AT4" s="219" t="s">
        <v>312</v>
      </c>
      <c r="AU4" s="219" t="s">
        <v>15</v>
      </c>
      <c r="AV4" s="219" t="s">
        <v>22</v>
      </c>
      <c r="AW4" s="219" t="s">
        <v>6</v>
      </c>
      <c r="AX4" s="219" t="s">
        <v>89</v>
      </c>
      <c r="AY4" s="219" t="s">
        <v>353</v>
      </c>
      <c r="AZ4" s="219" t="s">
        <v>252</v>
      </c>
      <c r="BA4" s="219" t="s">
        <v>361</v>
      </c>
      <c r="BB4" s="436" t="s">
        <v>530</v>
      </c>
      <c r="BC4" s="219" t="s">
        <v>366</v>
      </c>
      <c r="BD4" s="219" t="s">
        <v>372</v>
      </c>
      <c r="BE4" s="219" t="s">
        <v>375</v>
      </c>
      <c r="BF4" s="219" t="s">
        <v>379</v>
      </c>
      <c r="BG4" s="219" t="s">
        <v>382</v>
      </c>
      <c r="BH4" s="219" t="s">
        <v>384</v>
      </c>
      <c r="BI4" s="219" t="s">
        <v>387</v>
      </c>
      <c r="BJ4" s="219" t="s">
        <v>389</v>
      </c>
      <c r="BK4" s="219" t="s">
        <v>392</v>
      </c>
      <c r="BL4" s="219" t="s">
        <v>394</v>
      </c>
      <c r="BM4" s="219" t="s">
        <v>491</v>
      </c>
      <c r="BN4" s="436" t="s">
        <v>531</v>
      </c>
      <c r="BO4" s="219" t="s">
        <v>497</v>
      </c>
      <c r="BP4" s="219" t="s">
        <v>499</v>
      </c>
      <c r="BQ4" s="219" t="s">
        <v>501</v>
      </c>
      <c r="BR4" s="219" t="s">
        <v>502</v>
      </c>
      <c r="BS4" s="219" t="s">
        <v>504</v>
      </c>
      <c r="BT4" s="219" t="s">
        <v>507</v>
      </c>
      <c r="BU4" s="219" t="s">
        <v>508</v>
      </c>
      <c r="BV4" s="219" t="s">
        <v>509</v>
      </c>
      <c r="BW4" s="219" t="s">
        <v>510</v>
      </c>
      <c r="BX4" s="219" t="s">
        <v>511</v>
      </c>
      <c r="BY4" s="219" t="s">
        <v>513</v>
      </c>
      <c r="BZ4" s="436" t="s">
        <v>532</v>
      </c>
      <c r="CA4" s="219" t="s">
        <v>536</v>
      </c>
      <c r="CB4" s="219" t="s">
        <v>537</v>
      </c>
      <c r="CC4" s="435" t="s">
        <v>533</v>
      </c>
      <c r="CD4" s="219" t="s">
        <v>538</v>
      </c>
      <c r="CE4" s="219" t="s">
        <v>539</v>
      </c>
      <c r="CF4" s="435" t="s">
        <v>534</v>
      </c>
      <c r="CG4" s="219" t="s">
        <v>535</v>
      </c>
      <c r="CH4" s="219" t="s">
        <v>540</v>
      </c>
      <c r="CI4" s="435" t="s">
        <v>542</v>
      </c>
      <c r="CJ4" s="219" t="s">
        <v>544</v>
      </c>
      <c r="CK4" s="219" t="s">
        <v>545</v>
      </c>
      <c r="CL4" s="436" t="s">
        <v>547</v>
      </c>
      <c r="CM4" s="219" t="s">
        <v>554</v>
      </c>
      <c r="CN4" s="219" t="s">
        <v>565</v>
      </c>
      <c r="CO4" s="435" t="s">
        <v>567</v>
      </c>
      <c r="CP4" s="219" t="s">
        <v>569</v>
      </c>
      <c r="CQ4" s="219" t="s">
        <v>572</v>
      </c>
      <c r="CR4" s="435" t="s">
        <v>575</v>
      </c>
      <c r="CS4" s="219" t="s">
        <v>577</v>
      </c>
      <c r="CT4" s="219" t="s">
        <v>578</v>
      </c>
      <c r="CU4" s="435" t="s">
        <v>580</v>
      </c>
      <c r="CV4" s="219" t="s">
        <v>581</v>
      </c>
      <c r="CW4" s="219" t="s">
        <v>586</v>
      </c>
      <c r="CX4" s="436" t="s">
        <v>588</v>
      </c>
      <c r="CY4" s="219" t="s">
        <v>589</v>
      </c>
      <c r="CZ4" s="219" t="s">
        <v>592</v>
      </c>
      <c r="DA4" s="435" t="s">
        <v>595</v>
      </c>
      <c r="DB4" s="219" t="s">
        <v>596</v>
      </c>
      <c r="DC4" s="219" t="s">
        <v>597</v>
      </c>
      <c r="DD4" s="435" t="s">
        <v>599</v>
      </c>
      <c r="DE4" s="219" t="s">
        <v>600</v>
      </c>
      <c r="DF4" s="219" t="s">
        <v>602</v>
      </c>
      <c r="DG4" s="435" t="s">
        <v>604</v>
      </c>
      <c r="DH4" s="219" t="s">
        <v>605</v>
      </c>
      <c r="DI4" s="219" t="s">
        <v>606</v>
      </c>
      <c r="DJ4" s="436" t="s">
        <v>608</v>
      </c>
      <c r="DK4" s="436" t="s">
        <v>609</v>
      </c>
      <c r="DL4" s="436" t="s">
        <v>654</v>
      </c>
      <c r="DM4" s="436" t="s">
        <v>656</v>
      </c>
      <c r="DN4" s="436" t="s">
        <v>657</v>
      </c>
      <c r="DO4" s="436" t="s">
        <v>658</v>
      </c>
      <c r="DP4" s="436" t="s">
        <v>660</v>
      </c>
      <c r="DQ4" s="436" t="s">
        <v>661</v>
      </c>
      <c r="DR4" s="436" t="s">
        <v>662</v>
      </c>
      <c r="DS4" s="436" t="s">
        <v>664</v>
      </c>
      <c r="DT4" s="436" t="s">
        <v>665</v>
      </c>
      <c r="DU4" s="436" t="s">
        <v>681</v>
      </c>
      <c r="DV4" s="436" t="s">
        <v>683</v>
      </c>
      <c r="DW4" s="436" t="s">
        <v>684</v>
      </c>
      <c r="DX4" s="436" t="s">
        <v>686</v>
      </c>
      <c r="DY4" s="436" t="s">
        <v>688</v>
      </c>
      <c r="DZ4" s="436" t="s">
        <v>689</v>
      </c>
      <c r="EA4" s="436" t="s">
        <v>690</v>
      </c>
      <c r="EB4" s="436" t="s">
        <v>692</v>
      </c>
      <c r="EC4" s="436" t="s">
        <v>693</v>
      </c>
      <c r="ED4" s="436" t="s">
        <v>695</v>
      </c>
      <c r="EE4" s="436" t="s">
        <v>697</v>
      </c>
      <c r="EF4" s="436" t="s">
        <v>698</v>
      </c>
      <c r="EG4" s="436" t="s">
        <v>699</v>
      </c>
      <c r="EH4" s="436" t="s">
        <v>703</v>
      </c>
      <c r="EI4" s="436" t="s">
        <v>704</v>
      </c>
      <c r="EJ4" s="436" t="s">
        <v>707</v>
      </c>
      <c r="EK4" s="436" t="s">
        <v>709</v>
      </c>
      <c r="EL4" s="436" t="s">
        <v>710</v>
      </c>
      <c r="EM4" s="436" t="s">
        <v>711</v>
      </c>
      <c r="EN4" s="436" t="s">
        <v>713</v>
      </c>
      <c r="EO4" s="436" t="s">
        <v>714</v>
      </c>
      <c r="EP4" s="436" t="s">
        <v>715</v>
      </c>
      <c r="EQ4" s="436" t="s">
        <v>718</v>
      </c>
      <c r="ER4" s="436" t="s">
        <v>719</v>
      </c>
      <c r="ES4" s="436" t="s">
        <v>720</v>
      </c>
      <c r="ET4" s="436" t="s">
        <v>722</v>
      </c>
      <c r="EU4" s="436" t="s">
        <v>723</v>
      </c>
      <c r="EV4" s="436" t="s">
        <v>725</v>
      </c>
      <c r="EW4" s="436" t="s">
        <v>727</v>
      </c>
      <c r="EX4" s="436" t="s">
        <v>728</v>
      </c>
      <c r="EY4" s="436" t="s">
        <v>729</v>
      </c>
      <c r="EZ4" s="436" t="s">
        <v>731</v>
      </c>
      <c r="FA4" s="436" t="s">
        <v>732</v>
      </c>
      <c r="FB4" s="436" t="s">
        <v>733</v>
      </c>
      <c r="FC4" s="436" t="s">
        <v>735</v>
      </c>
      <c r="FD4" s="436" t="s">
        <v>736</v>
      </c>
      <c r="FE4" s="436" t="s">
        <v>737</v>
      </c>
      <c r="FF4" s="436" t="s">
        <v>739</v>
      </c>
      <c r="FG4" s="436" t="s">
        <v>740</v>
      </c>
      <c r="FH4" s="436" t="s">
        <v>742</v>
      </c>
      <c r="FI4" s="436" t="s">
        <v>744</v>
      </c>
      <c r="FJ4" s="436" t="s">
        <v>745</v>
      </c>
      <c r="FK4" s="436" t="s">
        <v>746</v>
      </c>
      <c r="FL4" s="436" t="s">
        <v>748</v>
      </c>
      <c r="FM4" s="436" t="s">
        <v>750</v>
      </c>
      <c r="FN4" s="436" t="s">
        <v>751</v>
      </c>
      <c r="FO4" s="436" t="s">
        <v>754</v>
      </c>
      <c r="FP4" s="436" t="s">
        <v>758</v>
      </c>
      <c r="FQ4" s="436" t="s">
        <v>759</v>
      </c>
      <c r="FR4" s="436" t="s">
        <v>761</v>
      </c>
      <c r="FS4" s="436" t="s">
        <v>762</v>
      </c>
      <c r="FT4" s="436" t="s">
        <v>764</v>
      </c>
      <c r="FU4" s="436" t="s">
        <v>766</v>
      </c>
      <c r="FV4" s="436" t="s">
        <v>767</v>
      </c>
      <c r="FW4" s="436" t="s">
        <v>768</v>
      </c>
      <c r="FX4" s="436" t="s">
        <v>770</v>
      </c>
      <c r="FY4" s="436" t="s">
        <v>771</v>
      </c>
      <c r="FZ4" s="436" t="s">
        <v>772</v>
      </c>
      <c r="GA4" s="436" t="s">
        <v>774</v>
      </c>
      <c r="GB4" s="436" t="s">
        <v>776</v>
      </c>
      <c r="GC4" s="436" t="s">
        <v>777</v>
      </c>
      <c r="GD4" s="436" t="s">
        <v>779</v>
      </c>
      <c r="GE4" s="436" t="s">
        <v>780</v>
      </c>
      <c r="GF4" s="436" t="s">
        <v>782</v>
      </c>
      <c r="GG4" s="436" t="s">
        <v>784</v>
      </c>
      <c r="GH4" s="436" t="s">
        <v>785</v>
      </c>
      <c r="GI4" s="436" t="s">
        <v>787</v>
      </c>
      <c r="GJ4" s="436" t="s">
        <v>790</v>
      </c>
      <c r="GK4" s="436" t="s">
        <v>792</v>
      </c>
      <c r="GL4" s="436" t="s">
        <v>793</v>
      </c>
      <c r="GM4" s="436" t="s">
        <v>795</v>
      </c>
      <c r="GN4" s="436" t="s">
        <v>796</v>
      </c>
      <c r="GO4" s="436" t="s">
        <v>798</v>
      </c>
      <c r="GP4" s="436" t="s">
        <v>800</v>
      </c>
      <c r="GQ4" s="436" t="s">
        <v>801</v>
      </c>
      <c r="GR4" s="436" t="s">
        <v>803</v>
      </c>
      <c r="GS4" s="436" t="s">
        <v>805</v>
      </c>
      <c r="GT4" s="436" t="s">
        <v>806</v>
      </c>
      <c r="GU4" s="436" t="s">
        <v>807</v>
      </c>
      <c r="GV4" s="436" t="s">
        <v>809</v>
      </c>
      <c r="GW4" s="436" t="s">
        <v>810</v>
      </c>
      <c r="GX4" s="436" t="s">
        <v>811</v>
      </c>
      <c r="GY4" s="436" t="s">
        <v>813</v>
      </c>
      <c r="GZ4" s="436" t="s">
        <v>814</v>
      </c>
      <c r="HA4" s="436" t="s">
        <v>815</v>
      </c>
      <c r="HB4" s="436" t="s">
        <v>817</v>
      </c>
      <c r="HC4" s="436" t="s">
        <v>818</v>
      </c>
      <c r="HD4" s="436" t="s">
        <v>820</v>
      </c>
      <c r="HE4" s="436" t="s">
        <v>822</v>
      </c>
      <c r="HF4" s="436" t="s">
        <v>824</v>
      </c>
      <c r="HG4" s="436" t="s">
        <v>825</v>
      </c>
      <c r="HH4" s="436" t="s">
        <v>827</v>
      </c>
      <c r="HI4" s="436" t="s">
        <v>828</v>
      </c>
      <c r="HJ4" s="436" t="s">
        <v>830</v>
      </c>
      <c r="HK4" s="436" t="s">
        <v>832</v>
      </c>
      <c r="HL4" s="436" t="s">
        <v>834</v>
      </c>
      <c r="HM4" s="436" t="s">
        <v>835</v>
      </c>
      <c r="HN4" s="436" t="s">
        <v>837</v>
      </c>
      <c r="HO4" s="436" t="s">
        <v>838</v>
      </c>
      <c r="HP4" s="436" t="s">
        <v>840</v>
      </c>
      <c r="HQ4" s="436" t="s">
        <v>843</v>
      </c>
    </row>
    <row r="5" spans="1:229" ht="18.899999999999999" customHeight="1" x14ac:dyDescent="0.25">
      <c r="A5" s="671" t="s">
        <v>833</v>
      </c>
      <c r="B5" s="26" t="s">
        <v>97</v>
      </c>
      <c r="C5" s="671" t="s">
        <v>18</v>
      </c>
      <c r="D5" s="26" t="s">
        <v>97</v>
      </c>
      <c r="E5" s="218">
        <v>1014.71955</v>
      </c>
      <c r="F5" s="218">
        <v>1054.9108900000001</v>
      </c>
      <c r="G5" s="218">
        <v>1080.00380464101</v>
      </c>
      <c r="H5" s="218">
        <v>1097.885422563</v>
      </c>
      <c r="I5" s="218">
        <v>1170.8693136249901</v>
      </c>
      <c r="J5" s="218">
        <v>1207.6026314002802</v>
      </c>
      <c r="K5" s="218">
        <v>1191.4733633564501</v>
      </c>
      <c r="L5" s="218">
        <v>1173.0590562162899</v>
      </c>
      <c r="M5" s="218">
        <v>1203.6597376133502</v>
      </c>
      <c r="N5" s="218">
        <v>1212.27891845313</v>
      </c>
      <c r="O5" s="218">
        <v>1206.1545395688001</v>
      </c>
      <c r="P5" s="218">
        <v>1171.0814976073302</v>
      </c>
      <c r="Q5" s="218">
        <v>1190.89073638436</v>
      </c>
      <c r="R5" s="218">
        <v>1179.2538101533498</v>
      </c>
      <c r="S5" s="218">
        <v>1171.9224872815801</v>
      </c>
      <c r="T5" s="218">
        <v>1175.65113499018</v>
      </c>
      <c r="U5" s="218">
        <v>1132.39121665843</v>
      </c>
      <c r="V5" s="218">
        <v>1119.9431483132798</v>
      </c>
      <c r="W5" s="218">
        <v>1157.2995930010902</v>
      </c>
      <c r="X5" s="218">
        <v>1144.1429034175801</v>
      </c>
      <c r="Y5" s="218">
        <v>1112.2441696794601</v>
      </c>
      <c r="Z5" s="218">
        <v>1099.99605925828</v>
      </c>
      <c r="AA5" s="218">
        <v>1062.5974489775201</v>
      </c>
      <c r="AB5" s="218">
        <v>1077.57869256187</v>
      </c>
      <c r="AC5" s="218">
        <v>1091.67026001453</v>
      </c>
      <c r="AD5" s="218">
        <v>1097.1498399867401</v>
      </c>
      <c r="AE5" s="218">
        <v>1128.4003705124501</v>
      </c>
      <c r="AF5" s="218">
        <v>1126.47828952908</v>
      </c>
      <c r="AG5" s="218">
        <v>1137.2941666578702</v>
      </c>
      <c r="AH5" s="218">
        <v>1156.4473318073601</v>
      </c>
      <c r="AI5" s="218">
        <v>1182.18912211254</v>
      </c>
      <c r="AJ5" s="218">
        <v>1186.9092833571901</v>
      </c>
      <c r="AK5" s="218">
        <v>1194.02877715417</v>
      </c>
      <c r="AL5" s="218">
        <v>1223.92938271866</v>
      </c>
      <c r="AM5" s="218">
        <v>1245.5873174569301</v>
      </c>
      <c r="AN5" s="218">
        <v>1254.5187246488301</v>
      </c>
      <c r="AO5" s="218">
        <v>1252.8432903959699</v>
      </c>
      <c r="AP5" s="218">
        <v>1267.28942672519</v>
      </c>
      <c r="AQ5" s="218">
        <v>1287.5717808068298</v>
      </c>
      <c r="AR5" s="218">
        <v>1301.0508548970799</v>
      </c>
      <c r="AS5" s="218">
        <v>1304.3201051013</v>
      </c>
      <c r="AT5" s="218">
        <v>1317.2795894753501</v>
      </c>
      <c r="AU5" s="218">
        <v>1328.6697495818503</v>
      </c>
      <c r="AV5" s="218">
        <v>1340.7351004772302</v>
      </c>
      <c r="AW5" s="218">
        <v>1358.00594459787</v>
      </c>
      <c r="AX5" s="218">
        <v>1359.6606285549701</v>
      </c>
      <c r="AY5" s="218">
        <v>1369.92832841733</v>
      </c>
      <c r="AZ5" s="218">
        <v>1385.27176694796</v>
      </c>
      <c r="BA5" s="218">
        <v>1387.3926409489502</v>
      </c>
      <c r="BB5" s="218">
        <v>1389.6320678062102</v>
      </c>
      <c r="BC5" s="218">
        <v>1402.75973760904</v>
      </c>
      <c r="BD5" s="218">
        <v>1404.2957928807102</v>
      </c>
      <c r="BE5" s="218">
        <v>1411.2169752498603</v>
      </c>
      <c r="BF5" s="218">
        <v>1397.9922400278901</v>
      </c>
      <c r="BG5" s="218">
        <v>1404.0381139311601</v>
      </c>
      <c r="BH5" s="218">
        <v>1428.3263431153603</v>
      </c>
      <c r="BI5" s="218">
        <v>1435.2618790750901</v>
      </c>
      <c r="BJ5" s="218">
        <v>1432.3150011390801</v>
      </c>
      <c r="BK5" s="218">
        <v>1429.1645387976002</v>
      </c>
      <c r="BL5" s="218">
        <v>1440.45792816686</v>
      </c>
      <c r="BM5" s="218">
        <v>1453.3847551602701</v>
      </c>
      <c r="BN5" s="218">
        <v>1470.0674318798901</v>
      </c>
      <c r="BO5" s="218">
        <v>1483.4723597554203</v>
      </c>
      <c r="BP5" s="218">
        <v>1512.1454538710102</v>
      </c>
      <c r="BQ5" s="218">
        <v>1526.5787905908901</v>
      </c>
      <c r="BR5" s="218">
        <v>1535.0543012006799</v>
      </c>
      <c r="BS5" s="218">
        <v>1554.3544457626801</v>
      </c>
      <c r="BT5" s="218">
        <v>1562.43021480945</v>
      </c>
      <c r="BU5" s="218">
        <v>1584.2889091624502</v>
      </c>
      <c r="BV5" s="218">
        <v>1591.7226485609201</v>
      </c>
      <c r="BW5" s="218">
        <v>1586.5049316761301</v>
      </c>
      <c r="BX5" s="218">
        <v>1594.45550682006</v>
      </c>
      <c r="BY5" s="218">
        <v>1613.9620886529899</v>
      </c>
      <c r="BZ5" s="218">
        <v>1654.3726947873802</v>
      </c>
      <c r="CA5" s="218">
        <v>1675.2870167143899</v>
      </c>
      <c r="CB5" s="218">
        <v>1691.4830553495001</v>
      </c>
      <c r="CC5" s="218">
        <v>1722.76511154288</v>
      </c>
      <c r="CD5" s="218">
        <v>1737.9684980227498</v>
      </c>
      <c r="CE5" s="218">
        <v>1754.8924136819203</v>
      </c>
      <c r="CF5" s="218">
        <v>1781.8169851059999</v>
      </c>
      <c r="CG5" s="218">
        <v>1797.6854925975802</v>
      </c>
      <c r="CH5" s="218">
        <v>1807.32674813074</v>
      </c>
      <c r="CI5" s="218">
        <v>1815.3135180105201</v>
      </c>
      <c r="CJ5" s="218">
        <v>1815.9494807567401</v>
      </c>
      <c r="CK5" s="218">
        <v>1834.0169101865401</v>
      </c>
      <c r="CL5" s="218">
        <v>1853.3950304779898</v>
      </c>
      <c r="CM5" s="218">
        <v>1878.6999936099101</v>
      </c>
      <c r="CN5" s="218">
        <v>1890.3650663401399</v>
      </c>
      <c r="CO5" s="218">
        <v>1901.26204004649</v>
      </c>
      <c r="CP5" s="218">
        <v>1920.5309618475501</v>
      </c>
      <c r="CQ5" s="218">
        <v>1952.23786202159</v>
      </c>
      <c r="CR5" s="218">
        <v>1972.98428423411</v>
      </c>
      <c r="CS5" s="218">
        <v>1990.8561244419102</v>
      </c>
      <c r="CT5" s="218">
        <v>2007.7997624638299</v>
      </c>
      <c r="CU5" s="218">
        <v>2024.99689106405</v>
      </c>
      <c r="CV5" s="218">
        <v>2038.9531127058101</v>
      </c>
      <c r="CW5" s="218">
        <v>2056.5037255331799</v>
      </c>
      <c r="CX5" s="218">
        <v>2065.4287226704701</v>
      </c>
      <c r="CY5" s="218">
        <v>2081.7679246478201</v>
      </c>
      <c r="CZ5" s="218">
        <v>2080.66229369045</v>
      </c>
      <c r="DA5" s="218">
        <v>2130.1526124440697</v>
      </c>
      <c r="DB5" s="218">
        <v>2159.79812142725</v>
      </c>
      <c r="DC5" s="218">
        <v>2176.9402793016202</v>
      </c>
      <c r="DD5" s="218">
        <v>2184.1013257273203</v>
      </c>
      <c r="DE5" s="218">
        <v>2202.6973456131</v>
      </c>
      <c r="DF5" s="218">
        <v>2211.4682702198402</v>
      </c>
      <c r="DG5" s="218">
        <v>2231.9223048774802</v>
      </c>
      <c r="DH5" s="218">
        <v>2385.0505580049403</v>
      </c>
      <c r="DI5" s="218">
        <v>2390.3526338578499</v>
      </c>
      <c r="DJ5" s="218">
        <v>2407.4468614255402</v>
      </c>
      <c r="DK5" s="218">
        <v>2411.1978118735501</v>
      </c>
      <c r="DL5" s="218">
        <v>2424.34</v>
      </c>
      <c r="DM5" s="218">
        <v>2441.5300000000002</v>
      </c>
      <c r="DN5" s="218">
        <v>2465.83</v>
      </c>
      <c r="DO5" s="218">
        <v>2478.5974132299102</v>
      </c>
      <c r="DP5" s="218">
        <v>2494.25</v>
      </c>
      <c r="DQ5" s="218">
        <v>2520.4499999999998</v>
      </c>
      <c r="DR5" s="218">
        <v>2526.14</v>
      </c>
      <c r="DS5" s="218">
        <v>2535.4899999999998</v>
      </c>
      <c r="DT5" s="218">
        <v>2561.67</v>
      </c>
      <c r="DU5" s="218">
        <v>2570.54</v>
      </c>
      <c r="DV5" s="218">
        <v>2592.5</v>
      </c>
      <c r="DW5" s="218">
        <v>2585.86</v>
      </c>
      <c r="DX5" s="218">
        <v>2596.2800000000002</v>
      </c>
      <c r="DY5" s="218">
        <v>2608.71</v>
      </c>
      <c r="DZ5" s="218">
        <v>2612.67</v>
      </c>
      <c r="EA5" s="218">
        <v>2612.3000000000002</v>
      </c>
      <c r="EB5" s="218">
        <v>2628.25</v>
      </c>
      <c r="EC5" s="218">
        <v>2642.83</v>
      </c>
      <c r="ED5" s="218">
        <v>2644.21</v>
      </c>
      <c r="EE5" s="218">
        <v>2660.8</v>
      </c>
      <c r="EF5" s="218">
        <v>2683.66</v>
      </c>
      <c r="EG5" s="218">
        <v>2696.53</v>
      </c>
      <c r="EH5" s="218">
        <v>2713.39</v>
      </c>
      <c r="EI5" s="218">
        <v>2732.31</v>
      </c>
      <c r="EJ5" s="218">
        <v>2733.16</v>
      </c>
      <c r="EK5" s="218">
        <v>2748.68</v>
      </c>
      <c r="EL5" s="218">
        <v>2758.21</v>
      </c>
      <c r="EM5" s="218">
        <v>2768.98</v>
      </c>
      <c r="EN5" s="218">
        <v>2788.61</v>
      </c>
      <c r="EO5" s="218">
        <v>2804.28</v>
      </c>
      <c r="EP5" s="218">
        <v>2821.31</v>
      </c>
      <c r="EQ5" s="218">
        <v>2825.54</v>
      </c>
      <c r="ER5" s="218">
        <v>2825.82</v>
      </c>
      <c r="ES5" s="218">
        <v>2836.55</v>
      </c>
      <c r="ET5" s="218">
        <v>2862.92</v>
      </c>
      <c r="EU5" s="218">
        <v>2833.69</v>
      </c>
      <c r="EV5" s="218">
        <v>2834.36</v>
      </c>
      <c r="EW5" s="218">
        <v>2923.76</v>
      </c>
      <c r="EX5" s="218">
        <v>2900.87</v>
      </c>
      <c r="EY5" s="218">
        <v>2903.41</v>
      </c>
      <c r="EZ5" s="218">
        <v>2923.38</v>
      </c>
      <c r="FA5" s="218">
        <v>2953.09</v>
      </c>
      <c r="FB5" s="218">
        <v>2977.58</v>
      </c>
      <c r="FC5" s="218">
        <v>2987.99</v>
      </c>
      <c r="FD5" s="218">
        <v>3004.48</v>
      </c>
      <c r="FE5" s="218">
        <v>3045.44</v>
      </c>
      <c r="FF5" s="218">
        <v>3064.86</v>
      </c>
      <c r="FG5" s="218">
        <v>3070.13</v>
      </c>
      <c r="FH5" s="218">
        <v>3064.1</v>
      </c>
      <c r="FI5" s="218">
        <v>2999.19</v>
      </c>
      <c r="FJ5" s="218">
        <v>2997.93</v>
      </c>
      <c r="FK5" s="218">
        <v>3019.07</v>
      </c>
      <c r="FL5" s="218">
        <v>3009.0317522340997</v>
      </c>
      <c r="FM5" s="218">
        <v>3025.31</v>
      </c>
      <c r="FN5" s="218">
        <v>3049.41</v>
      </c>
      <c r="FO5" s="218">
        <v>3043.6</v>
      </c>
      <c r="FP5" s="218">
        <v>3049.1</v>
      </c>
      <c r="FQ5" s="218">
        <v>3056.9</v>
      </c>
      <c r="FR5" s="218">
        <v>3094.52</v>
      </c>
      <c r="FS5" s="218">
        <v>3105.0425456867097</v>
      </c>
      <c r="FT5" s="218">
        <v>3114.57</v>
      </c>
      <c r="FU5" s="218">
        <v>3119.42</v>
      </c>
      <c r="FV5" s="218">
        <v>3122.92</v>
      </c>
      <c r="FW5" s="218">
        <v>3127.44</v>
      </c>
      <c r="FX5" s="218">
        <v>3132.11</v>
      </c>
      <c r="FY5" s="218">
        <v>3148.29</v>
      </c>
      <c r="FZ5" s="218">
        <v>3158.62</v>
      </c>
      <c r="GA5" s="218">
        <v>3146.93</v>
      </c>
      <c r="GB5" s="218">
        <v>3134.2</v>
      </c>
      <c r="GC5" s="218">
        <v>3137.65</v>
      </c>
      <c r="GD5" s="218">
        <v>3134.18</v>
      </c>
      <c r="GE5" s="218">
        <v>3203.51</v>
      </c>
      <c r="GF5" s="218">
        <v>3156.44</v>
      </c>
      <c r="GG5" s="218">
        <v>3143.28</v>
      </c>
      <c r="GH5" s="218">
        <v>3164.29</v>
      </c>
      <c r="GI5" s="218">
        <v>3187.3</v>
      </c>
      <c r="GJ5" s="218">
        <v>3079.73</v>
      </c>
      <c r="GK5" s="218">
        <v>3093.72</v>
      </c>
      <c r="GL5" s="218">
        <v>3030.37</v>
      </c>
      <c r="GM5" s="218">
        <v>3022.93</v>
      </c>
      <c r="GN5" s="218">
        <v>2997.95</v>
      </c>
      <c r="GO5" s="218">
        <v>3042.32</v>
      </c>
      <c r="GP5" s="218">
        <v>3063.74</v>
      </c>
      <c r="GQ5" s="218">
        <v>3086.1</v>
      </c>
      <c r="GR5" s="218">
        <v>3111.47</v>
      </c>
      <c r="GS5" s="218">
        <v>3132.78</v>
      </c>
      <c r="GT5" s="218">
        <v>3177.57</v>
      </c>
      <c r="GU5" s="218">
        <v>3208.27</v>
      </c>
      <c r="GV5" s="218">
        <v>3251.97</v>
      </c>
      <c r="GW5" s="218">
        <v>3258.84</v>
      </c>
      <c r="GX5" s="218">
        <v>3262.45</v>
      </c>
      <c r="GY5" s="218">
        <v>3262.61333148208</v>
      </c>
      <c r="GZ5" s="218">
        <v>3255.55</v>
      </c>
      <c r="HA5" s="218">
        <v>3275.62</v>
      </c>
      <c r="HB5" s="218">
        <v>3311.07</v>
      </c>
      <c r="HC5" s="218">
        <v>3331.79</v>
      </c>
      <c r="HD5" s="218">
        <v>3348.22</v>
      </c>
      <c r="HE5" s="218">
        <v>3384.77</v>
      </c>
      <c r="HF5" s="218">
        <v>3396.89</v>
      </c>
      <c r="HG5" s="218">
        <v>3438.2</v>
      </c>
      <c r="HH5" s="218">
        <v>3459.43</v>
      </c>
      <c r="HI5" s="218">
        <v>3499.23</v>
      </c>
      <c r="HJ5" s="218">
        <v>3538.83</v>
      </c>
      <c r="HK5" s="218">
        <v>3570.94</v>
      </c>
      <c r="HL5" s="218">
        <v>3619.66</v>
      </c>
      <c r="HM5" s="218">
        <v>3637.42</v>
      </c>
      <c r="HN5" s="218">
        <v>3636.62</v>
      </c>
      <c r="HO5" s="218">
        <v>3645.85</v>
      </c>
      <c r="HP5" s="218">
        <v>3652.03</v>
      </c>
      <c r="HQ5" s="218">
        <v>3609.48</v>
      </c>
      <c r="HR5" s="452"/>
    </row>
    <row r="6" spans="1:229" ht="18.899999999999999" customHeight="1" x14ac:dyDescent="0.25">
      <c r="A6" s="671"/>
      <c r="B6" s="27" t="s">
        <v>99</v>
      </c>
      <c r="C6" s="671"/>
      <c r="D6" s="27" t="s">
        <v>99</v>
      </c>
      <c r="E6" s="216">
        <v>1522.24</v>
      </c>
      <c r="F6" s="216">
        <v>1675.2</v>
      </c>
      <c r="G6" s="216">
        <v>1976.13</v>
      </c>
      <c r="H6" s="216">
        <v>2179.3308000000002</v>
      </c>
      <c r="I6" s="216">
        <v>2849.3496</v>
      </c>
      <c r="J6" s="216">
        <v>3283.62</v>
      </c>
      <c r="K6" s="216">
        <v>2897.7</v>
      </c>
      <c r="L6" s="216">
        <v>2835.5226000000002</v>
      </c>
      <c r="M6" s="216">
        <v>2917.2866000000004</v>
      </c>
      <c r="N6" s="216">
        <v>2869.0046000000002</v>
      </c>
      <c r="O6" s="216">
        <v>2814.2464</v>
      </c>
      <c r="P6" s="216">
        <v>2513.3054999999999</v>
      </c>
      <c r="Q6" s="216">
        <v>2226.4488000000001</v>
      </c>
      <c r="R6" s="216">
        <v>2318.3693000000003</v>
      </c>
      <c r="S6" s="216">
        <v>2160.5918999999999</v>
      </c>
      <c r="T6" s="216">
        <v>2089.1105000000002</v>
      </c>
      <c r="U6" s="216">
        <v>1718.7921000000001</v>
      </c>
      <c r="V6" s="216">
        <v>1604.99</v>
      </c>
      <c r="W6" s="216">
        <v>1784.21</v>
      </c>
      <c r="X6" s="216">
        <v>1783.28</v>
      </c>
      <c r="Y6" s="216">
        <v>1499.51</v>
      </c>
      <c r="Z6" s="216">
        <v>1367.9</v>
      </c>
      <c r="AA6" s="216">
        <v>1003.77</v>
      </c>
      <c r="AB6" s="216">
        <v>659.88</v>
      </c>
      <c r="AC6" s="216">
        <v>550.70000000000005</v>
      </c>
      <c r="AD6" s="216">
        <v>565.17999999999995</v>
      </c>
      <c r="AE6" s="216">
        <v>536.99</v>
      </c>
      <c r="AF6" s="216">
        <v>420.73</v>
      </c>
      <c r="AG6" s="216">
        <v>380.83</v>
      </c>
      <c r="AH6" s="216">
        <v>426.96</v>
      </c>
      <c r="AI6" s="216">
        <v>573.35</v>
      </c>
      <c r="AJ6" s="216">
        <v>569.27</v>
      </c>
      <c r="AK6" s="216">
        <v>570.25</v>
      </c>
      <c r="AL6" s="216">
        <v>710.8</v>
      </c>
      <c r="AM6" s="216">
        <v>825.97</v>
      </c>
      <c r="AN6" s="216">
        <v>806.19</v>
      </c>
      <c r="AO6" s="216">
        <v>681.24</v>
      </c>
      <c r="AP6" s="216">
        <v>663.77</v>
      </c>
      <c r="AQ6" s="216">
        <v>678.58</v>
      </c>
      <c r="AR6" s="216">
        <v>706.14</v>
      </c>
      <c r="AS6" s="216">
        <v>685.23</v>
      </c>
      <c r="AT6" s="216">
        <v>749.77</v>
      </c>
      <c r="AU6" s="216">
        <v>664.03</v>
      </c>
      <c r="AV6" s="216">
        <v>634.45000000000005</v>
      </c>
      <c r="AW6" s="216">
        <v>630.77</v>
      </c>
      <c r="AX6" s="216">
        <v>623.08000000000004</v>
      </c>
      <c r="AY6" s="216">
        <v>620.74</v>
      </c>
      <c r="AZ6" s="216">
        <v>635.49</v>
      </c>
      <c r="BA6" s="216">
        <v>648.47</v>
      </c>
      <c r="BB6" s="216">
        <v>651.78</v>
      </c>
      <c r="BC6" s="216">
        <v>735.14</v>
      </c>
      <c r="BD6" s="216">
        <v>763.80000000000007</v>
      </c>
      <c r="BE6" s="216">
        <v>761.47</v>
      </c>
      <c r="BF6" s="216">
        <v>745.58</v>
      </c>
      <c r="BG6" s="216">
        <v>825.08</v>
      </c>
      <c r="BH6" s="216">
        <v>747.96</v>
      </c>
      <c r="BI6" s="216">
        <v>712.29</v>
      </c>
      <c r="BJ6" s="216">
        <v>632.91999999999996</v>
      </c>
      <c r="BK6" s="216">
        <v>552.70000000000005</v>
      </c>
      <c r="BL6" s="216">
        <v>546.02</v>
      </c>
      <c r="BM6" s="216">
        <v>491.55</v>
      </c>
      <c r="BN6" s="216">
        <v>499.05</v>
      </c>
      <c r="BO6" s="216">
        <v>500.01</v>
      </c>
      <c r="BP6" s="216">
        <v>548.85</v>
      </c>
      <c r="BQ6" s="216">
        <v>531.93000000000006</v>
      </c>
      <c r="BR6" s="216">
        <v>490.89</v>
      </c>
      <c r="BS6" s="216">
        <v>448.17</v>
      </c>
      <c r="BT6" s="216">
        <v>435.98</v>
      </c>
      <c r="BU6" s="216">
        <v>435.44</v>
      </c>
      <c r="BV6" s="216">
        <v>439.42</v>
      </c>
      <c r="BW6" s="216">
        <v>430.99</v>
      </c>
      <c r="BX6" s="216">
        <v>449.40000000000003</v>
      </c>
      <c r="BY6" s="216">
        <v>474.33</v>
      </c>
      <c r="BZ6" s="216">
        <v>523.89</v>
      </c>
      <c r="CA6" s="216">
        <v>569.86</v>
      </c>
      <c r="CB6" s="216">
        <v>570.22</v>
      </c>
      <c r="CC6" s="216">
        <v>577.9</v>
      </c>
      <c r="CD6" s="216">
        <v>559.63</v>
      </c>
      <c r="CE6" s="216">
        <v>524.65</v>
      </c>
      <c r="CF6" s="216">
        <v>480.06</v>
      </c>
      <c r="CG6" s="216">
        <v>500.15000000000003</v>
      </c>
      <c r="CH6" s="216">
        <v>520.91</v>
      </c>
      <c r="CI6" s="216">
        <v>524.84</v>
      </c>
      <c r="CJ6" s="216">
        <v>523.02</v>
      </c>
      <c r="CK6" s="216">
        <v>541.61</v>
      </c>
      <c r="CL6" s="216">
        <v>557.97</v>
      </c>
      <c r="CM6" s="216">
        <v>573.79</v>
      </c>
      <c r="CN6" s="216">
        <v>568.02</v>
      </c>
      <c r="CO6" s="216">
        <v>564.18000000000006</v>
      </c>
      <c r="CP6" s="216">
        <v>584.34</v>
      </c>
      <c r="CQ6" s="216">
        <v>586.62</v>
      </c>
      <c r="CR6" s="216">
        <v>569.75</v>
      </c>
      <c r="CS6" s="216">
        <v>597.28</v>
      </c>
      <c r="CT6" s="216">
        <v>629.89</v>
      </c>
      <c r="CU6" s="216">
        <v>661.38</v>
      </c>
      <c r="CV6" s="216">
        <v>702.21</v>
      </c>
      <c r="CW6" s="216">
        <v>696.91</v>
      </c>
      <c r="CX6" s="216">
        <v>667.02</v>
      </c>
      <c r="CY6" s="216">
        <v>664.27</v>
      </c>
      <c r="CZ6" s="216">
        <v>658.01</v>
      </c>
      <c r="DA6" s="216">
        <v>666.67</v>
      </c>
      <c r="DB6" s="216">
        <v>699.52</v>
      </c>
      <c r="DC6" s="216">
        <v>708.57</v>
      </c>
      <c r="DD6" s="216">
        <v>645.79</v>
      </c>
      <c r="DE6" s="216">
        <v>654.66999999999996</v>
      </c>
      <c r="DF6" s="216">
        <v>634.04</v>
      </c>
      <c r="DG6" s="216">
        <v>628.32000000000005</v>
      </c>
      <c r="DH6" s="216">
        <v>618.21</v>
      </c>
      <c r="DI6" s="216">
        <v>618.26</v>
      </c>
      <c r="DJ6" s="216">
        <v>644.1</v>
      </c>
      <c r="DK6" s="216">
        <v>601.64</v>
      </c>
      <c r="DL6" s="216">
        <v>587.70000000000005</v>
      </c>
      <c r="DM6" s="216">
        <v>606.11</v>
      </c>
      <c r="DN6" s="216">
        <v>617.54999999999995</v>
      </c>
      <c r="DO6" s="216">
        <v>615.02</v>
      </c>
      <c r="DP6" s="216">
        <v>604.70000000000005</v>
      </c>
      <c r="DQ6" s="216">
        <v>634.77</v>
      </c>
      <c r="DR6" s="216">
        <v>626.73</v>
      </c>
      <c r="DS6" s="216">
        <v>636.29999999999995</v>
      </c>
      <c r="DT6" s="216">
        <v>677.6</v>
      </c>
      <c r="DU6" s="216">
        <v>694.63</v>
      </c>
      <c r="DV6" s="216">
        <v>717.37</v>
      </c>
      <c r="DW6" s="216">
        <v>699.01</v>
      </c>
      <c r="DX6" s="216">
        <v>718.77</v>
      </c>
      <c r="DY6" s="216">
        <v>732.51</v>
      </c>
      <c r="DZ6" s="216">
        <v>720.64</v>
      </c>
      <c r="EA6" s="216">
        <v>725.85</v>
      </c>
      <c r="EB6" s="216">
        <v>711.32</v>
      </c>
      <c r="EC6" s="216">
        <v>722.88</v>
      </c>
      <c r="ED6" s="216">
        <v>725.6</v>
      </c>
      <c r="EE6" s="216">
        <v>720.76</v>
      </c>
      <c r="EF6" s="216">
        <v>730.72</v>
      </c>
      <c r="EG6" s="216">
        <v>743.93</v>
      </c>
      <c r="EH6" s="216">
        <v>759.8</v>
      </c>
      <c r="EI6" s="216">
        <v>773.37</v>
      </c>
      <c r="EJ6" s="216">
        <v>751.04</v>
      </c>
      <c r="EK6" s="216">
        <v>742.77</v>
      </c>
      <c r="EL6" s="216">
        <v>738.5</v>
      </c>
      <c r="EM6" s="216">
        <v>740.66</v>
      </c>
      <c r="EN6" s="216">
        <v>733.37</v>
      </c>
      <c r="EO6" s="216">
        <v>738.97</v>
      </c>
      <c r="EP6" s="216">
        <v>736.98</v>
      </c>
      <c r="EQ6" s="216">
        <v>727.08</v>
      </c>
      <c r="ER6" s="216">
        <v>740.24</v>
      </c>
      <c r="ES6" s="216">
        <v>747.61</v>
      </c>
      <c r="ET6" s="216">
        <v>761.69</v>
      </c>
      <c r="EU6" s="216">
        <v>714.63</v>
      </c>
      <c r="EV6" s="216">
        <v>690.29</v>
      </c>
      <c r="EW6" s="216">
        <v>732.92</v>
      </c>
      <c r="EX6" s="216">
        <v>744.04</v>
      </c>
      <c r="EY6" s="216">
        <v>733.32</v>
      </c>
      <c r="EZ6" s="216">
        <v>731.62</v>
      </c>
      <c r="FA6" s="216">
        <v>747.49</v>
      </c>
      <c r="FB6" s="216">
        <v>745.05</v>
      </c>
      <c r="FC6" s="216">
        <v>751.08</v>
      </c>
      <c r="FD6" s="216">
        <v>749.88</v>
      </c>
      <c r="FE6" s="216">
        <v>770.92</v>
      </c>
      <c r="FF6" s="216">
        <v>801.69</v>
      </c>
      <c r="FG6" s="216">
        <v>808.22</v>
      </c>
      <c r="FH6" s="216">
        <v>799.08</v>
      </c>
      <c r="FI6" s="216">
        <v>636.53</v>
      </c>
      <c r="FJ6" s="216">
        <v>655.41</v>
      </c>
      <c r="FK6" s="216">
        <v>673.16</v>
      </c>
      <c r="FL6" s="216">
        <v>665.85</v>
      </c>
      <c r="FM6" s="216">
        <v>667.88</v>
      </c>
      <c r="FN6" s="216">
        <v>693.8</v>
      </c>
      <c r="FO6" s="216">
        <v>692.93</v>
      </c>
      <c r="FP6" s="216">
        <v>701.76</v>
      </c>
      <c r="FQ6" s="216">
        <v>713.57</v>
      </c>
      <c r="FR6" s="216">
        <v>748.61</v>
      </c>
      <c r="FS6" s="216">
        <v>733.78</v>
      </c>
      <c r="FT6" s="216">
        <v>745.64</v>
      </c>
      <c r="FU6" s="216">
        <v>754.4</v>
      </c>
      <c r="FV6" s="216">
        <v>757.31</v>
      </c>
      <c r="FW6" s="216">
        <v>768.56</v>
      </c>
      <c r="FX6" s="216">
        <v>779.45</v>
      </c>
      <c r="FY6" s="216">
        <v>775.66</v>
      </c>
      <c r="FZ6" s="216">
        <v>805.01</v>
      </c>
      <c r="GA6" s="216">
        <v>802.81</v>
      </c>
      <c r="GB6" s="216">
        <v>795.15</v>
      </c>
      <c r="GC6" s="216">
        <v>810.12</v>
      </c>
      <c r="GD6" s="216">
        <v>820.78</v>
      </c>
      <c r="GE6" s="216">
        <v>858.86</v>
      </c>
      <c r="GF6" s="216">
        <v>834.64</v>
      </c>
      <c r="GG6" s="216">
        <v>840.53</v>
      </c>
      <c r="GH6" s="216">
        <v>827.16</v>
      </c>
      <c r="GI6" s="216">
        <v>830.92</v>
      </c>
      <c r="GJ6" s="216">
        <v>839.62</v>
      </c>
      <c r="GK6" s="216">
        <v>835.74</v>
      </c>
      <c r="GL6" s="216">
        <v>848.18</v>
      </c>
      <c r="GM6" s="216">
        <v>827.37</v>
      </c>
      <c r="GN6" s="216">
        <v>794.31</v>
      </c>
      <c r="GO6" s="216">
        <v>815.83</v>
      </c>
      <c r="GP6" s="216">
        <v>824.61</v>
      </c>
      <c r="GQ6" s="216">
        <v>860.34</v>
      </c>
      <c r="GR6" s="216">
        <v>876.22</v>
      </c>
      <c r="GS6" s="216">
        <v>891.29</v>
      </c>
      <c r="GT6" s="216">
        <v>904.49</v>
      </c>
      <c r="GU6" s="216">
        <v>910.39</v>
      </c>
      <c r="GV6" s="216">
        <v>869.4</v>
      </c>
      <c r="GW6" s="216">
        <v>874.25</v>
      </c>
      <c r="GX6" s="216">
        <v>884.9</v>
      </c>
      <c r="GY6" s="216">
        <v>886.89</v>
      </c>
      <c r="GZ6" s="216">
        <v>875.94</v>
      </c>
      <c r="HA6" s="216">
        <v>877.71</v>
      </c>
      <c r="HB6" s="216">
        <v>875.66</v>
      </c>
      <c r="HC6" s="216">
        <v>877.28</v>
      </c>
      <c r="HD6" s="216">
        <v>925.84</v>
      </c>
      <c r="HE6" s="216">
        <v>989.95</v>
      </c>
      <c r="HF6" s="216">
        <v>1005.15</v>
      </c>
      <c r="HG6" s="216">
        <v>995.39</v>
      </c>
      <c r="HH6" s="216">
        <v>985.72</v>
      </c>
      <c r="HI6" s="216">
        <v>1022.5</v>
      </c>
      <c r="HJ6" s="216">
        <v>1085.42</v>
      </c>
      <c r="HK6" s="216">
        <v>1125.19</v>
      </c>
      <c r="HL6" s="216">
        <v>1141.93</v>
      </c>
      <c r="HM6" s="216">
        <v>1145.9100000000001</v>
      </c>
      <c r="HN6" s="216">
        <v>1146.76</v>
      </c>
      <c r="HO6" s="216">
        <v>1128.28</v>
      </c>
      <c r="HP6" s="216">
        <v>1134.99</v>
      </c>
      <c r="HQ6" s="216">
        <v>1157.3499999999999</v>
      </c>
      <c r="HT6" s="452"/>
    </row>
    <row r="7" spans="1:229" ht="18.899999999999999" customHeight="1" x14ac:dyDescent="0.25">
      <c r="A7" s="671"/>
      <c r="B7" s="27" t="s">
        <v>132</v>
      </c>
      <c r="C7" s="671"/>
      <c r="D7" s="27" t="s">
        <v>133</v>
      </c>
      <c r="E7" s="220">
        <v>78.650000000000006</v>
      </c>
      <c r="F7" s="220">
        <v>79</v>
      </c>
      <c r="G7" s="220">
        <v>79</v>
      </c>
      <c r="H7" s="220">
        <v>79.989999999999995</v>
      </c>
      <c r="I7" s="220">
        <v>81.574200000000005</v>
      </c>
      <c r="J7" s="220">
        <v>80.725300000000004</v>
      </c>
      <c r="K7" s="220">
        <v>81.206100000000006</v>
      </c>
      <c r="L7" s="220">
        <v>79.025400000000005</v>
      </c>
      <c r="M7" s="220">
        <v>79.527900000000002</v>
      </c>
      <c r="N7" s="220">
        <v>79.89</v>
      </c>
      <c r="O7" s="220">
        <v>78.860600000000005</v>
      </c>
      <c r="P7" s="220">
        <v>77.239999999999995</v>
      </c>
      <c r="Q7" s="220">
        <v>84.754000000000005</v>
      </c>
      <c r="R7" s="220">
        <v>79.236200000000011</v>
      </c>
      <c r="S7" s="220">
        <v>82.771500000000003</v>
      </c>
      <c r="T7" s="220">
        <v>83.46350000000001</v>
      </c>
      <c r="U7" s="220">
        <v>82.314599999999999</v>
      </c>
      <c r="V7" s="220">
        <v>80.129500000000007</v>
      </c>
      <c r="W7" s="220">
        <v>82.430199999999999</v>
      </c>
      <c r="X7" s="220">
        <v>78.978400000000008</v>
      </c>
      <c r="Y7" s="220">
        <v>76.993900000000011</v>
      </c>
      <c r="Z7" s="220">
        <v>76.444200000000009</v>
      </c>
      <c r="AA7" s="220">
        <v>76.597200000000001</v>
      </c>
      <c r="AB7" s="220">
        <v>84.991</v>
      </c>
      <c r="AC7" s="220">
        <v>89.195300000000003</v>
      </c>
      <c r="AD7" s="220">
        <v>88.600999999999999</v>
      </c>
      <c r="AE7" s="220">
        <v>94.101200000000006</v>
      </c>
      <c r="AF7" s="220">
        <v>93.802199999999999</v>
      </c>
      <c r="AG7" s="220">
        <v>94.777799999999999</v>
      </c>
      <c r="AH7" s="220">
        <v>95.23960000000001</v>
      </c>
      <c r="AI7" s="216">
        <v>94.715500000000006</v>
      </c>
      <c r="AJ7" s="216">
        <v>93.441500000000005</v>
      </c>
      <c r="AK7" s="216">
        <v>93.193200000000004</v>
      </c>
      <c r="AL7" s="216">
        <v>93.073700000000002</v>
      </c>
      <c r="AM7" s="216">
        <v>93.011400000000009</v>
      </c>
      <c r="AN7" s="216">
        <v>93.434600000000003</v>
      </c>
      <c r="AO7" s="216">
        <v>94.75800000000001</v>
      </c>
      <c r="AP7" s="216">
        <v>95.888800000000003</v>
      </c>
      <c r="AQ7" s="216">
        <v>98.462000000000003</v>
      </c>
      <c r="AR7" s="216">
        <v>99.633700000000005</v>
      </c>
      <c r="AS7" s="216">
        <v>99.760400000000004</v>
      </c>
      <c r="AT7" s="216">
        <v>99.268300000000011</v>
      </c>
      <c r="AU7" s="216">
        <v>102.7303</v>
      </c>
      <c r="AV7" s="216">
        <v>104.3704</v>
      </c>
      <c r="AW7" s="216">
        <v>106.2256</v>
      </c>
      <c r="AX7" s="216">
        <v>105.1032</v>
      </c>
      <c r="AY7" s="216">
        <v>106.1748</v>
      </c>
      <c r="AZ7" s="216">
        <v>107.42700000000001</v>
      </c>
      <c r="BA7" s="216">
        <v>107.19450000000001</v>
      </c>
      <c r="BB7" s="216">
        <v>105.49820000000001</v>
      </c>
      <c r="BC7" s="216">
        <v>104.60510000000001</v>
      </c>
      <c r="BD7" s="216">
        <v>103.22370000000001</v>
      </c>
      <c r="BE7" s="216">
        <v>103.5951</v>
      </c>
      <c r="BF7" s="216">
        <v>99.629200000000012</v>
      </c>
      <c r="BG7" s="216">
        <v>96.980200000000011</v>
      </c>
      <c r="BH7" s="216">
        <v>102.46310000000001</v>
      </c>
      <c r="BI7" s="216">
        <v>102.1251</v>
      </c>
      <c r="BJ7" s="216">
        <v>101.5836</v>
      </c>
      <c r="BK7" s="216">
        <v>101.17320000000001</v>
      </c>
      <c r="BL7" s="216">
        <v>100.48520000000001</v>
      </c>
      <c r="BM7" s="216">
        <v>103.97410000000001</v>
      </c>
      <c r="BN7" s="216">
        <v>104.6409</v>
      </c>
      <c r="BO7" s="216">
        <v>106.06200000000001</v>
      </c>
      <c r="BP7" s="216">
        <v>110.1866</v>
      </c>
      <c r="BQ7" s="216">
        <v>111.3643</v>
      </c>
      <c r="BR7" s="216">
        <v>111.8981</v>
      </c>
      <c r="BS7" s="216">
        <v>116.61210000000001</v>
      </c>
      <c r="BT7" s="216">
        <v>115.8203</v>
      </c>
      <c r="BU7" s="216">
        <v>117.73060000000001</v>
      </c>
      <c r="BV7" s="216">
        <v>118.4517</v>
      </c>
      <c r="BW7" s="216">
        <v>115.03200000000001</v>
      </c>
      <c r="BX7" s="216">
        <v>113.28360000000001</v>
      </c>
      <c r="BY7" s="216">
        <v>112.6378</v>
      </c>
      <c r="BZ7" s="216">
        <v>113.7183</v>
      </c>
      <c r="CA7" s="216">
        <v>111.60130000000001</v>
      </c>
      <c r="CB7" s="216">
        <v>111.52</v>
      </c>
      <c r="CC7" s="216">
        <v>111.95750000000001</v>
      </c>
      <c r="CD7" s="216">
        <v>110.54260000000001</v>
      </c>
      <c r="CE7" s="216">
        <v>111.6101</v>
      </c>
      <c r="CF7" s="216">
        <v>114.17150000000001</v>
      </c>
      <c r="CG7" s="216">
        <v>113.8015</v>
      </c>
      <c r="CH7" s="216">
        <v>114.4255</v>
      </c>
      <c r="CI7" s="216">
        <v>114.60440000000001</v>
      </c>
      <c r="CJ7" s="216">
        <v>114.0082</v>
      </c>
      <c r="CK7" s="216">
        <v>114.0442</v>
      </c>
      <c r="CL7" s="216">
        <v>114.6421</v>
      </c>
      <c r="CM7" s="216">
        <v>115.92360000000001</v>
      </c>
      <c r="CN7" s="216">
        <v>115.93560000000001</v>
      </c>
      <c r="CO7" s="216">
        <v>115.3845</v>
      </c>
      <c r="CP7" s="216">
        <v>115.6751</v>
      </c>
      <c r="CQ7" s="216">
        <v>115.652</v>
      </c>
      <c r="CR7" s="216">
        <v>115.78530000000001</v>
      </c>
      <c r="CS7" s="216">
        <v>116.7676</v>
      </c>
      <c r="CT7" s="216">
        <v>117.8253</v>
      </c>
      <c r="CU7" s="216">
        <v>118.85090000000001</v>
      </c>
      <c r="CV7" s="216">
        <v>119.08880000000001</v>
      </c>
      <c r="CW7" s="216">
        <v>120.5468</v>
      </c>
      <c r="CX7" s="216">
        <v>120.95830000000001</v>
      </c>
      <c r="CY7" s="216">
        <v>123.54990000000001</v>
      </c>
      <c r="CZ7" s="216">
        <v>120.32810000000001</v>
      </c>
      <c r="DA7" s="216">
        <v>120.2153</v>
      </c>
      <c r="DB7" s="216">
        <v>120.1498</v>
      </c>
      <c r="DC7" s="216">
        <v>120.56360000000001</v>
      </c>
      <c r="DD7" s="216">
        <v>120.60420000000001</v>
      </c>
      <c r="DE7" s="216">
        <v>120.15050000000001</v>
      </c>
      <c r="DF7" s="216">
        <v>120.22070000000001</v>
      </c>
      <c r="DG7" s="216">
        <v>119.74910000000001</v>
      </c>
      <c r="DH7" s="216">
        <v>120.76060000000001</v>
      </c>
      <c r="DI7" s="216">
        <v>121.2458</v>
      </c>
      <c r="DJ7" s="216">
        <v>121.62610000000001</v>
      </c>
      <c r="DK7" s="216">
        <v>123.24850000000001</v>
      </c>
      <c r="DL7" s="216">
        <v>123.5004</v>
      </c>
      <c r="DM7" s="216">
        <v>122.92</v>
      </c>
      <c r="DN7" s="216">
        <v>122.62</v>
      </c>
      <c r="DO7" s="216">
        <v>123.1015</v>
      </c>
      <c r="DP7" s="216">
        <v>123.31</v>
      </c>
      <c r="DQ7" s="216">
        <v>123.26</v>
      </c>
      <c r="DR7" s="216">
        <v>123.2</v>
      </c>
      <c r="DS7" s="216">
        <v>123.29</v>
      </c>
      <c r="DT7" s="216">
        <v>123.16</v>
      </c>
      <c r="DU7" s="216">
        <v>123.2</v>
      </c>
      <c r="DV7" s="216">
        <v>123.47</v>
      </c>
      <c r="DW7" s="216">
        <v>123.96</v>
      </c>
      <c r="DX7" s="216">
        <v>123.91</v>
      </c>
      <c r="DY7" s="216">
        <v>123.97</v>
      </c>
      <c r="DZ7" s="216">
        <v>123.17</v>
      </c>
      <c r="EA7" s="216">
        <v>122.66</v>
      </c>
      <c r="EB7" s="216">
        <v>120.85</v>
      </c>
      <c r="EC7" s="216">
        <v>120.4</v>
      </c>
      <c r="ED7" s="216">
        <v>119.18</v>
      </c>
      <c r="EE7" s="216">
        <v>119.37</v>
      </c>
      <c r="EF7" s="216">
        <v>119.31</v>
      </c>
      <c r="EG7" s="216">
        <v>119.41</v>
      </c>
      <c r="EH7" s="216">
        <v>118.47</v>
      </c>
      <c r="EI7" s="216">
        <v>118.74</v>
      </c>
      <c r="EJ7" s="216">
        <v>118.06</v>
      </c>
      <c r="EK7" s="216">
        <v>118.39</v>
      </c>
      <c r="EL7" s="216">
        <v>118.17</v>
      </c>
      <c r="EM7" s="216">
        <v>118.16</v>
      </c>
      <c r="EN7" s="216">
        <v>118.07</v>
      </c>
      <c r="EO7" s="216">
        <v>118.06</v>
      </c>
      <c r="EP7" s="216">
        <v>118.27</v>
      </c>
      <c r="EQ7" s="216">
        <v>118.42</v>
      </c>
      <c r="ER7" s="216">
        <v>118.32</v>
      </c>
      <c r="ES7" s="216">
        <v>118.32</v>
      </c>
      <c r="ET7" s="216">
        <v>118.19</v>
      </c>
      <c r="EU7" s="216">
        <v>118.43</v>
      </c>
      <c r="EV7" s="216">
        <v>118.18</v>
      </c>
      <c r="EW7" s="216">
        <v>117.97</v>
      </c>
      <c r="EX7" s="216">
        <v>117.95</v>
      </c>
      <c r="EY7" s="216">
        <v>117.96</v>
      </c>
      <c r="EZ7" s="216">
        <v>117.91</v>
      </c>
      <c r="FA7" s="216">
        <v>117.75</v>
      </c>
      <c r="FB7" s="216">
        <v>117.78</v>
      </c>
      <c r="FC7" s="216">
        <v>117.53</v>
      </c>
      <c r="FD7" s="216">
        <v>117.53</v>
      </c>
      <c r="FE7" s="216">
        <v>117.59</v>
      </c>
      <c r="FF7" s="216">
        <v>117.59</v>
      </c>
      <c r="FG7" s="216">
        <v>117.58</v>
      </c>
      <c r="FH7" s="216">
        <v>117.54</v>
      </c>
      <c r="FI7" s="216">
        <v>117.5</v>
      </c>
      <c r="FJ7" s="216">
        <v>117.6</v>
      </c>
      <c r="FK7" s="216">
        <v>117.59</v>
      </c>
      <c r="FL7" s="216">
        <v>117.57600000000001</v>
      </c>
      <c r="FM7" s="216">
        <v>117.59</v>
      </c>
      <c r="FN7" s="216">
        <v>117.59</v>
      </c>
      <c r="FO7" s="216">
        <v>117.58</v>
      </c>
      <c r="FP7" s="216">
        <v>117.57</v>
      </c>
      <c r="FQ7" s="216">
        <v>117.58</v>
      </c>
      <c r="FR7" s="216">
        <v>117.58</v>
      </c>
      <c r="FS7" s="216">
        <v>117.57080000000001</v>
      </c>
      <c r="FT7" s="216">
        <v>117.58</v>
      </c>
      <c r="FU7" s="216">
        <v>117.58</v>
      </c>
      <c r="FV7" s="216">
        <v>117.58</v>
      </c>
      <c r="FW7" s="216">
        <v>117.57</v>
      </c>
      <c r="FX7" s="216">
        <v>117.57</v>
      </c>
      <c r="FY7" s="216">
        <v>117.57</v>
      </c>
      <c r="FZ7" s="216">
        <v>117.56</v>
      </c>
      <c r="GA7" s="216">
        <v>117.56</v>
      </c>
      <c r="GB7" s="216">
        <v>117.58</v>
      </c>
      <c r="GC7" s="216">
        <v>117.57</v>
      </c>
      <c r="GD7" s="216">
        <v>117.58</v>
      </c>
      <c r="GE7" s="216">
        <v>117.59</v>
      </c>
      <c r="GF7" s="216">
        <v>117.66</v>
      </c>
      <c r="GG7" s="216">
        <v>117.75</v>
      </c>
      <c r="GH7" s="216">
        <v>117.68</v>
      </c>
      <c r="GI7" s="216">
        <v>117.52</v>
      </c>
      <c r="GJ7" s="216">
        <v>117.41</v>
      </c>
      <c r="GK7" s="216">
        <v>117.36</v>
      </c>
      <c r="GL7" s="216">
        <v>117.37</v>
      </c>
      <c r="GM7" s="216">
        <v>117.32</v>
      </c>
      <c r="GN7" s="216">
        <v>117.31</v>
      </c>
      <c r="GO7" s="216">
        <v>117.33</v>
      </c>
      <c r="GP7" s="216">
        <v>117.32</v>
      </c>
      <c r="GQ7" s="216">
        <v>117.37</v>
      </c>
      <c r="GR7" s="216">
        <v>117.31</v>
      </c>
      <c r="GS7" s="216">
        <v>117.29</v>
      </c>
      <c r="GT7" s="216">
        <v>117.27</v>
      </c>
      <c r="GU7" s="216">
        <v>117.27</v>
      </c>
      <c r="GV7" s="216">
        <v>117.23</v>
      </c>
      <c r="GW7" s="216">
        <v>117.22</v>
      </c>
      <c r="GX7" s="216">
        <v>117.21</v>
      </c>
      <c r="GY7" s="216">
        <v>117.1996</v>
      </c>
      <c r="GZ7" s="216">
        <v>117.18</v>
      </c>
      <c r="HA7" s="216">
        <v>117.21</v>
      </c>
      <c r="HB7" s="216">
        <v>117.17</v>
      </c>
      <c r="HC7" s="216">
        <v>117.18</v>
      </c>
      <c r="HD7" s="216">
        <v>117.18</v>
      </c>
      <c r="HE7" s="216">
        <v>117.14</v>
      </c>
      <c r="HF7" s="216">
        <v>117.11</v>
      </c>
      <c r="HG7" s="216">
        <v>117.1</v>
      </c>
      <c r="HH7" s="216">
        <v>117.05</v>
      </c>
      <c r="HI7" s="216">
        <v>117.06</v>
      </c>
      <c r="HJ7" s="216">
        <v>117.02</v>
      </c>
      <c r="HK7" s="216">
        <v>117.08</v>
      </c>
      <c r="HL7" s="216">
        <v>117.03</v>
      </c>
      <c r="HM7" s="216">
        <v>116.97</v>
      </c>
      <c r="HN7" s="216">
        <v>117.01</v>
      </c>
      <c r="HO7" s="216">
        <v>117.12</v>
      </c>
      <c r="HP7" s="216">
        <v>117.18</v>
      </c>
      <c r="HQ7" s="216">
        <v>117.21</v>
      </c>
      <c r="HS7" s="453"/>
    </row>
    <row r="8" spans="1:229" ht="18.899999999999999" customHeight="1" x14ac:dyDescent="0.25">
      <c r="A8" s="671" t="s">
        <v>108</v>
      </c>
      <c r="B8" s="26" t="s">
        <v>97</v>
      </c>
      <c r="C8" s="671" t="s">
        <v>134</v>
      </c>
      <c r="D8" s="26" t="s">
        <v>97</v>
      </c>
      <c r="E8" s="161" t="s">
        <v>183</v>
      </c>
      <c r="F8" s="439" t="s">
        <v>263</v>
      </c>
      <c r="G8" s="439" t="s">
        <v>263</v>
      </c>
      <c r="H8" s="439" t="s">
        <v>263</v>
      </c>
      <c r="I8" s="439" t="s">
        <v>263</v>
      </c>
      <c r="J8" s="439" t="s">
        <v>263</v>
      </c>
      <c r="K8" s="439" t="s">
        <v>263</v>
      </c>
      <c r="L8" s="439" t="s">
        <v>263</v>
      </c>
      <c r="M8" s="439" t="s">
        <v>263</v>
      </c>
      <c r="N8" s="439" t="s">
        <v>263</v>
      </c>
      <c r="O8" s="439" t="s">
        <v>263</v>
      </c>
      <c r="P8" s="439" t="s">
        <v>263</v>
      </c>
      <c r="Q8" s="222">
        <v>0.18232120703555801</v>
      </c>
      <c r="R8" s="222">
        <v>0.15739591864726199</v>
      </c>
      <c r="S8" s="222">
        <v>0.13974209468721602</v>
      </c>
      <c r="T8" s="222">
        <v>0.13340185735740001</v>
      </c>
      <c r="U8" s="222">
        <v>9.4483408513886591E-2</v>
      </c>
      <c r="V8" s="222">
        <v>8.0718604436593802E-2</v>
      </c>
      <c r="W8" s="222">
        <v>9.9228311111501696E-2</v>
      </c>
      <c r="X8" s="222">
        <v>8.6324213240760991E-2</v>
      </c>
      <c r="Y8" s="222">
        <v>6.4141451459107102E-2</v>
      </c>
      <c r="Z8" s="222">
        <v>5.4498337445972003E-2</v>
      </c>
      <c r="AA8" s="222">
        <v>3.2855674183920207E-2</v>
      </c>
      <c r="AB8" s="222">
        <v>3.8795309129085895E-2</v>
      </c>
      <c r="AC8" s="222">
        <v>4.3818646094515294E-2</v>
      </c>
      <c r="AD8" s="222">
        <v>4.4488767446398701E-2</v>
      </c>
      <c r="AE8" s="222">
        <v>5.6054346583523103E-2</v>
      </c>
      <c r="AF8" s="222">
        <v>5.3345400250403803E-2</v>
      </c>
      <c r="AG8" s="222">
        <v>5.5628230305913504E-2</v>
      </c>
      <c r="AH8" s="222">
        <v>6.0902894995898099E-2</v>
      </c>
      <c r="AI8" s="222">
        <v>6.8016459773873703E-2</v>
      </c>
      <c r="AJ8" s="222">
        <v>6.7439002993521999E-2</v>
      </c>
      <c r="AK8" s="222">
        <v>6.7612847414719207E-2</v>
      </c>
      <c r="AL8" s="222">
        <v>7.4963559567303203E-2</v>
      </c>
      <c r="AM8" s="222">
        <v>7.9307070797304105E-2</v>
      </c>
      <c r="AN8" s="222">
        <v>7.9550252838087504E-2</v>
      </c>
      <c r="AO8" s="222">
        <v>7.6850428780843499E-2</v>
      </c>
      <c r="AP8" s="222">
        <v>7.8634624292090796E-2</v>
      </c>
      <c r="AQ8" s="222">
        <v>8.1811608036613595E-2</v>
      </c>
      <c r="AR8" s="222">
        <v>8.3254333556863208E-2</v>
      </c>
      <c r="AS8" s="222">
        <v>8.1882533618644393E-2</v>
      </c>
      <c r="AT8" s="222">
        <v>8.2953868854289195E-2</v>
      </c>
      <c r="AU8" s="222">
        <v>8.3518238559720404E-2</v>
      </c>
      <c r="AV8" s="222">
        <v>8.4251238498946696E-2</v>
      </c>
      <c r="AW8" s="222">
        <v>8.5986938110878E-2</v>
      </c>
      <c r="AX8" s="222">
        <v>8.4333054965547202E-2</v>
      </c>
      <c r="AY8" s="222">
        <v>8.457730979466721E-2</v>
      </c>
      <c r="AZ8" s="222">
        <v>8.5740630378209504E-2</v>
      </c>
      <c r="BA8" s="222">
        <v>8.4338164092952195E-2</v>
      </c>
      <c r="BB8" s="222">
        <v>8.2957749180865806E-2</v>
      </c>
      <c r="BC8" s="222">
        <v>8.363609263663499E-2</v>
      </c>
      <c r="BD8" s="222">
        <v>8.2358003341925404E-2</v>
      </c>
      <c r="BE8" s="222">
        <v>8.1912648356876797E-2</v>
      </c>
      <c r="BF8" s="222">
        <v>7.8064452169942802E-2</v>
      </c>
      <c r="BG8" s="222">
        <v>7.7574593139651496E-2</v>
      </c>
      <c r="BH8" s="222">
        <v>8.0144301984350796E-2</v>
      </c>
      <c r="BI8" s="222">
        <v>7.9754591807849204E-2</v>
      </c>
      <c r="BJ8" s="222">
        <v>7.7826539661788E-2</v>
      </c>
      <c r="BK8" s="222">
        <v>7.5980705216388889E-2</v>
      </c>
      <c r="BL8" s="222">
        <v>7.6339833119212594E-2</v>
      </c>
      <c r="BM8" s="222">
        <v>7.6957173508977503E-2</v>
      </c>
      <c r="BN8" s="222">
        <v>7.80331234227125E-2</v>
      </c>
      <c r="BO8" s="222">
        <v>7.8591639368244398E-2</v>
      </c>
      <c r="BP8" s="222">
        <v>8.1272359460844712E-2</v>
      </c>
      <c r="BQ8" s="222">
        <v>8.1849190292833801E-2</v>
      </c>
      <c r="BR8" s="222">
        <v>8.1665873423827195E-2</v>
      </c>
      <c r="BS8" s="222">
        <v>8.2804258742693287E-2</v>
      </c>
      <c r="BT8" s="222">
        <v>8.25440721567232E-2</v>
      </c>
      <c r="BU8" s="222">
        <v>8.3902396261130704E-2</v>
      </c>
      <c r="BV8" s="222">
        <v>8.3499118378814408E-2</v>
      </c>
      <c r="BW8" s="222">
        <v>8.1681285211177693E-2</v>
      </c>
      <c r="BX8" s="222">
        <v>8.1379281345222501E-2</v>
      </c>
      <c r="BY8" s="222">
        <v>8.2405431965113296E-2</v>
      </c>
      <c r="BZ8" s="222">
        <v>8.5590033207585597E-2</v>
      </c>
      <c r="CA8" s="222">
        <v>8.6567340204141904E-2</v>
      </c>
      <c r="CB8" s="222">
        <v>8.7129910115938999E-2</v>
      </c>
      <c r="CC8" s="222">
        <v>8.9046985345485191E-2</v>
      </c>
      <c r="CD8" s="222">
        <v>8.9347148705423207E-2</v>
      </c>
      <c r="CE8" s="222">
        <v>8.9751318857854395E-2</v>
      </c>
      <c r="CF8" s="222">
        <v>9.1095349355982597E-2</v>
      </c>
      <c r="CG8" s="222">
        <v>9.1333893757352194E-2</v>
      </c>
      <c r="CH8" s="222">
        <v>9.10016345947154E-2</v>
      </c>
      <c r="CI8" s="222">
        <v>9.0566379073850303E-2</v>
      </c>
      <c r="CJ8" s="222">
        <v>8.946921345618801E-2</v>
      </c>
      <c r="CK8" s="222">
        <v>8.9911910376075196E-2</v>
      </c>
      <c r="CL8" s="222">
        <v>9.04017115890835E-2</v>
      </c>
      <c r="CM8" s="222">
        <v>9.134155874821831E-2</v>
      </c>
      <c r="CN8" s="222">
        <v>9.1265111275401392E-2</v>
      </c>
      <c r="CO8" s="222">
        <v>9.1018840251297597E-2</v>
      </c>
      <c r="CP8" s="222">
        <v>9.1447380062620404E-2</v>
      </c>
      <c r="CQ8" s="222">
        <v>9.2742907618260609E-2</v>
      </c>
      <c r="CR8" s="222">
        <v>9.3213968210570097E-2</v>
      </c>
      <c r="CS8" s="222">
        <v>9.3420075781106005E-2</v>
      </c>
      <c r="CT8" s="222">
        <v>9.3545580892312699E-2</v>
      </c>
      <c r="CU8" s="222">
        <v>9.3709927672355503E-2</v>
      </c>
      <c r="CV8" s="222">
        <v>9.3609067555305708E-2</v>
      </c>
      <c r="CW8" s="222">
        <v>9.3775092320206505E-2</v>
      </c>
      <c r="CX8" s="222">
        <v>9.3334217965020103E-2</v>
      </c>
      <c r="CY8" s="222">
        <v>9.3374986264510393E-2</v>
      </c>
      <c r="CZ8" s="222">
        <v>9.2402800677118507E-2</v>
      </c>
      <c r="DA8" s="222">
        <v>9.4492574807837695E-2</v>
      </c>
      <c r="DB8" s="222">
        <v>9.5321798310045405E-2</v>
      </c>
      <c r="DC8" s="222">
        <v>9.5344626218750797E-2</v>
      </c>
      <c r="DD8" s="222">
        <v>9.4811843569508003E-2</v>
      </c>
      <c r="DE8" s="222">
        <v>9.4911180784635202E-2</v>
      </c>
      <c r="DF8" s="222">
        <v>9.4447895182699498E-2</v>
      </c>
      <c r="DG8" s="222">
        <v>9.4669101490297003E-2</v>
      </c>
      <c r="DH8" s="222">
        <v>0.10186095359475</v>
      </c>
      <c r="DI8" s="222">
        <v>0.101160979043908</v>
      </c>
      <c r="DJ8" s="222">
        <v>0.101033964821306</v>
      </c>
      <c r="DK8" s="222">
        <v>0.100244022747821</v>
      </c>
      <c r="DL8" s="222">
        <v>0.1</v>
      </c>
      <c r="DM8" s="222">
        <v>0.1</v>
      </c>
      <c r="DN8" s="222">
        <v>0.1</v>
      </c>
      <c r="DO8" s="222">
        <v>9.9773940534610306E-2</v>
      </c>
      <c r="DP8" s="222">
        <v>0.1</v>
      </c>
      <c r="DQ8" s="222">
        <v>0.1</v>
      </c>
      <c r="DR8" s="222">
        <v>9.9000000000000005E-2</v>
      </c>
      <c r="DS8" s="222">
        <v>9.9000000000000005E-2</v>
      </c>
      <c r="DT8" s="222">
        <v>9.9000000000000005E-2</v>
      </c>
      <c r="DU8" s="222">
        <v>9.9000000000000005E-2</v>
      </c>
      <c r="DV8" s="222">
        <v>9.9000000000000005E-2</v>
      </c>
      <c r="DW8" s="222">
        <v>9.7000000000000003E-2</v>
      </c>
      <c r="DX8" s="222">
        <v>9.7000000000000003E-2</v>
      </c>
      <c r="DY8" s="222">
        <v>9.7000000000000003E-2</v>
      </c>
      <c r="DZ8" s="222">
        <v>9.6000000000000002E-2</v>
      </c>
      <c r="EA8" s="222">
        <v>9.5000000000000001E-2</v>
      </c>
      <c r="EB8" s="222">
        <v>9.5000000000000001E-2</v>
      </c>
      <c r="EC8" s="222">
        <v>9.5000000000000001E-2</v>
      </c>
      <c r="ED8" s="222">
        <v>9.4E-2</v>
      </c>
      <c r="EE8" s="222">
        <v>9.4E-2</v>
      </c>
      <c r="EF8" s="222">
        <v>9.4E-2</v>
      </c>
      <c r="EG8" s="222">
        <v>9.4E-2</v>
      </c>
      <c r="EH8" s="222">
        <v>9.4E-2</v>
      </c>
      <c r="EI8" s="222">
        <v>9.4E-2</v>
      </c>
      <c r="EJ8" s="222">
        <v>9.2999999999999999E-2</v>
      </c>
      <c r="EK8" s="222">
        <v>9.2999999999999999E-2</v>
      </c>
      <c r="EL8" s="222">
        <v>9.2999999999999999E-2</v>
      </c>
      <c r="EM8" s="222">
        <v>9.1999999999999998E-2</v>
      </c>
      <c r="EN8" s="222">
        <v>9.1999999999999998E-2</v>
      </c>
      <c r="EO8" s="222">
        <v>9.1999999999999998E-2</v>
      </c>
      <c r="EP8" s="222">
        <v>9.1999999999999998E-2</v>
      </c>
      <c r="EQ8" s="222">
        <v>9.0999999999999998E-2</v>
      </c>
      <c r="ER8" s="222">
        <v>9.0999999999999998E-2</v>
      </c>
      <c r="ES8" s="222">
        <v>0.09</v>
      </c>
      <c r="ET8" s="222">
        <v>9.0999999999999998E-2</v>
      </c>
      <c r="EU8" s="222">
        <v>8.8999999999999996E-2</v>
      </c>
      <c r="EV8" s="222">
        <v>8.7999999999999995E-2</v>
      </c>
      <c r="EW8" s="222">
        <v>9.0999999999999998E-2</v>
      </c>
      <c r="EX8" s="222">
        <v>8.8999999999999996E-2</v>
      </c>
      <c r="EY8" s="222">
        <v>8.8999999999999996E-2</v>
      </c>
      <c r="EZ8" s="222">
        <v>8.8999999999999996E-2</v>
      </c>
      <c r="FA8" s="222">
        <v>8.8999999999999996E-2</v>
      </c>
      <c r="FB8" s="222">
        <v>8.8999999999999996E-2</v>
      </c>
      <c r="FC8" s="222">
        <v>8.8999999999999996E-2</v>
      </c>
      <c r="FD8" s="222">
        <v>8.8999999999999996E-2</v>
      </c>
      <c r="FE8" s="222">
        <v>8.8999999999999996E-2</v>
      </c>
      <c r="FF8" s="222">
        <v>8.8999999999999996E-2</v>
      </c>
      <c r="FG8" s="222">
        <v>8.8999999999999996E-2</v>
      </c>
      <c r="FH8" s="222">
        <v>8.7999999999999995E-2</v>
      </c>
      <c r="FI8" s="222">
        <v>8.5999999999999993E-2</v>
      </c>
      <c r="FJ8" s="222">
        <v>8.5000000000000006E-2</v>
      </c>
      <c r="FK8" s="222">
        <v>8.5000000000000006E-2</v>
      </c>
      <c r="FL8" s="222">
        <v>8.4202949159186899E-2</v>
      </c>
      <c r="FM8" s="222">
        <v>8.4000000000000005E-2</v>
      </c>
      <c r="FN8" s="222">
        <v>8.4000000000000005E-2</v>
      </c>
      <c r="FO8" s="222">
        <v>8.4000000000000005E-2</v>
      </c>
      <c r="FP8" s="222">
        <v>8.3000000000000004E-2</v>
      </c>
      <c r="FQ8" s="222">
        <v>8.3000000000000004E-2</v>
      </c>
      <c r="FR8" s="222">
        <v>8.3000000000000004E-2</v>
      </c>
      <c r="FS8" s="222">
        <v>8.2969610997219292E-2</v>
      </c>
      <c r="FT8" s="222">
        <v>8.3000000000000004E-2</v>
      </c>
      <c r="FU8" s="222">
        <v>8.2000000000000003E-2</v>
      </c>
      <c r="FV8" s="222">
        <v>8.2000000000000003E-2</v>
      </c>
      <c r="FW8" s="222">
        <v>8.2000000000000003E-2</v>
      </c>
      <c r="FX8" s="222">
        <v>8.1000000000000003E-2</v>
      </c>
      <c r="FY8" s="222">
        <v>8.1000000000000003E-2</v>
      </c>
      <c r="FZ8" s="222">
        <v>8.1000000000000003E-2</v>
      </c>
      <c r="GA8" s="222">
        <v>0.08</v>
      </c>
      <c r="GB8" s="222">
        <v>7.9000000000000001E-2</v>
      </c>
      <c r="GC8" s="222">
        <v>7.9000000000000001E-2</v>
      </c>
      <c r="GD8" s="222">
        <v>7.8E-2</v>
      </c>
      <c r="GE8" s="222">
        <v>0.08</v>
      </c>
      <c r="GF8" s="222">
        <v>7.8E-2</v>
      </c>
      <c r="GG8" s="222">
        <v>7.6999999999999999E-2</v>
      </c>
      <c r="GH8" s="222">
        <v>7.6999999999999999E-2</v>
      </c>
      <c r="GI8" s="222">
        <v>7.6999999999999999E-2</v>
      </c>
      <c r="GJ8" s="222">
        <v>7.4999999999999997E-2</v>
      </c>
      <c r="GK8" s="222">
        <v>7.4999999999999997E-2</v>
      </c>
      <c r="GL8" s="222">
        <v>7.2999999999999995E-2</v>
      </c>
      <c r="GM8" s="222">
        <v>7.1999999999999995E-2</v>
      </c>
      <c r="GN8" s="222">
        <v>7.0999999999999994E-2</v>
      </c>
      <c r="GO8" s="222">
        <v>7.1999999999999995E-2</v>
      </c>
      <c r="GP8" s="222">
        <v>7.1999999999999995E-2</v>
      </c>
      <c r="GQ8" s="222">
        <v>7.1999999999999995E-2</v>
      </c>
      <c r="GR8" s="222">
        <v>7.1999999999999995E-2</v>
      </c>
      <c r="GS8" s="222">
        <v>7.1999999999999995E-2</v>
      </c>
      <c r="GT8" s="222">
        <v>7.2999999999999995E-2</v>
      </c>
      <c r="GU8" s="222">
        <v>7.2999999999999995E-2</v>
      </c>
      <c r="GV8" s="222">
        <v>7.3999999999999996E-2</v>
      </c>
      <c r="GW8" s="222">
        <v>7.2999999999999995E-2</v>
      </c>
      <c r="GX8" s="222">
        <v>7.2999999999999995E-2</v>
      </c>
      <c r="GY8" s="222">
        <v>7.2584487628391703E-2</v>
      </c>
      <c r="GZ8" s="222">
        <v>7.1999999999999995E-2</v>
      </c>
      <c r="HA8" s="222">
        <v>7.1999999999999995E-2</v>
      </c>
      <c r="HB8" s="222">
        <v>7.1999999999999995E-2</v>
      </c>
      <c r="HC8" s="222">
        <v>7.1999999999999995E-2</v>
      </c>
      <c r="HD8" s="222">
        <v>7.1999999999999995E-2</v>
      </c>
      <c r="HE8" s="222">
        <v>7.2999999999999995E-2</v>
      </c>
      <c r="HF8" s="222">
        <v>7.2999999999999995E-2</v>
      </c>
      <c r="HG8" s="222">
        <v>7.2999999999999995E-2</v>
      </c>
      <c r="HH8" s="222">
        <v>7.2999999999999995E-2</v>
      </c>
      <c r="HI8" s="222">
        <v>7.2999999999999995E-2</v>
      </c>
      <c r="HJ8" s="222">
        <v>7.3999999999999996E-2</v>
      </c>
      <c r="HK8" s="222">
        <v>7.3999999999999996E-2</v>
      </c>
      <c r="HL8" s="222">
        <v>7.3999999999999996E-2</v>
      </c>
      <c r="HM8" s="222">
        <v>7.3999999999999996E-2</v>
      </c>
      <c r="HN8" s="222">
        <v>7.3999999999999996E-2</v>
      </c>
      <c r="HO8" s="222">
        <v>7.3999999999999996E-2</v>
      </c>
      <c r="HP8" s="222">
        <v>7.2999999999999995E-2</v>
      </c>
      <c r="HQ8" s="222">
        <v>7.1999999999999995E-2</v>
      </c>
      <c r="HU8" s="452"/>
    </row>
    <row r="9" spans="1:229" ht="18.899999999999999" customHeight="1" x14ac:dyDescent="0.25">
      <c r="A9" s="671"/>
      <c r="B9" s="27" t="s">
        <v>99</v>
      </c>
      <c r="C9" s="671"/>
      <c r="D9" s="27" t="s">
        <v>99</v>
      </c>
      <c r="E9" s="162" t="s">
        <v>183</v>
      </c>
      <c r="F9" s="440" t="s">
        <v>263</v>
      </c>
      <c r="G9" s="440" t="s">
        <v>263</v>
      </c>
      <c r="H9" s="440" t="s">
        <v>263</v>
      </c>
      <c r="I9" s="440" t="s">
        <v>263</v>
      </c>
      <c r="J9" s="440" t="s">
        <v>263</v>
      </c>
      <c r="K9" s="440" t="s">
        <v>263</v>
      </c>
      <c r="L9" s="440" t="s">
        <v>263</v>
      </c>
      <c r="M9" s="440" t="s">
        <v>263</v>
      </c>
      <c r="N9" s="440" t="s">
        <v>263</v>
      </c>
      <c r="O9" s="440" t="s">
        <v>263</v>
      </c>
      <c r="P9" s="440" t="s">
        <v>263</v>
      </c>
      <c r="Q9" s="223">
        <v>0.47138919238294902</v>
      </c>
      <c r="R9" s="223">
        <v>0.48143812257391999</v>
      </c>
      <c r="S9" s="223">
        <v>0.35988418834359098</v>
      </c>
      <c r="T9" s="223">
        <v>0.30014778151504801</v>
      </c>
      <c r="U9" s="223">
        <v>0.11028726842896999</v>
      </c>
      <c r="V9" s="223">
        <v>5.3150604867489598E-2</v>
      </c>
      <c r="W9" s="223">
        <v>0.12467521419076501</v>
      </c>
      <c r="X9" s="223">
        <v>0.117662719503713</v>
      </c>
      <c r="Y9" s="223">
        <v>4.4461585994967894E-3</v>
      </c>
      <c r="Z9" s="223">
        <v>-4.5836658605384197E-2</v>
      </c>
      <c r="AA9" s="223">
        <v>-0.18914358729588102</v>
      </c>
      <c r="AB9" s="223">
        <v>-0.33918297639221606</v>
      </c>
      <c r="AC9" s="223">
        <v>-0.38496553893317198</v>
      </c>
      <c r="AD9" s="223">
        <v>-0.36525005065348304</v>
      </c>
      <c r="AE9" s="223">
        <v>-0.36884721706059098</v>
      </c>
      <c r="AF9" s="223">
        <v>-0.423790306167245</v>
      </c>
      <c r="AG9" s="223">
        <v>-0.43646294441668904</v>
      </c>
      <c r="AH9" s="223">
        <v>-0.39821617417564303</v>
      </c>
      <c r="AI9" s="223">
        <v>-0.31271270399137396</v>
      </c>
      <c r="AJ9" s="223">
        <v>-0.30649149847718504</v>
      </c>
      <c r="AK9" s="223">
        <v>-0.29805262879113598</v>
      </c>
      <c r="AL9" s="223">
        <v>-0.23228469537167801</v>
      </c>
      <c r="AM9" s="223">
        <v>-0.18502997522336601</v>
      </c>
      <c r="AN9" s="223">
        <v>-0.18691876572392802</v>
      </c>
      <c r="AO9" s="223">
        <v>-0.22636599261948701</v>
      </c>
      <c r="AP9" s="223">
        <v>-0.22740254153090203</v>
      </c>
      <c r="AQ9" s="223">
        <v>-0.21676248994595301</v>
      </c>
      <c r="AR9" s="223">
        <v>-0.20270509072407999</v>
      </c>
      <c r="AS9" s="223">
        <v>-0.20525943954975201</v>
      </c>
      <c r="AT9" s="223">
        <v>-0.17983668168247099</v>
      </c>
      <c r="AU9" s="223">
        <v>-0.203700785949472</v>
      </c>
      <c r="AV9" s="223">
        <v>-0.20957942015899003</v>
      </c>
      <c r="AW9" s="223">
        <v>-0.206560056391799</v>
      </c>
      <c r="AX9" s="223">
        <v>-0.20501724276555902</v>
      </c>
      <c r="AY9" s="223">
        <v>-0.20191844774003001</v>
      </c>
      <c r="AZ9" s="223">
        <v>-0.19328488863333798</v>
      </c>
      <c r="BA9" s="223">
        <v>-0.18569640784352401</v>
      </c>
      <c r="BB9" s="223">
        <v>-0.18124140012236201</v>
      </c>
      <c r="BC9" s="223">
        <v>-0.15411728713533099</v>
      </c>
      <c r="BD9" s="223">
        <v>-0.14398668304703799</v>
      </c>
      <c r="BE9" s="223">
        <v>-0.14200042496699902</v>
      </c>
      <c r="BF9" s="223">
        <v>-0.14363684304676103</v>
      </c>
      <c r="BG9" s="223">
        <v>-0.121778865827425</v>
      </c>
      <c r="BH9" s="223">
        <v>-0.13823386830572401</v>
      </c>
      <c r="BI9" s="223">
        <v>-0.14483990835005497</v>
      </c>
      <c r="BJ9" s="223">
        <v>-0.16334219582866</v>
      </c>
      <c r="BK9" s="223">
        <v>-0.18382827217826703</v>
      </c>
      <c r="BL9" s="223">
        <v>-0.18299199080128298</v>
      </c>
      <c r="BM9" s="223">
        <v>-0.19720301437206603</v>
      </c>
      <c r="BN9" s="223">
        <v>-0.1918963930732408</v>
      </c>
      <c r="BO9" s="223">
        <v>-0.18878918633508598</v>
      </c>
      <c r="BP9" s="223">
        <v>-0.17178153348844902</v>
      </c>
      <c r="BQ9" s="223">
        <v>-0.17413731204623703</v>
      </c>
      <c r="BR9" s="223">
        <v>-0.183848792331333</v>
      </c>
      <c r="BS9" s="223">
        <v>-0.19464158303936799</v>
      </c>
      <c r="BT9" s="223">
        <v>-0.19604266273177401</v>
      </c>
      <c r="BU9" s="223">
        <v>-0.19360636943567899</v>
      </c>
      <c r="BV9" s="223">
        <v>-0.18979053352681902</v>
      </c>
      <c r="BW9" s="223">
        <v>-0.19007777533706499</v>
      </c>
      <c r="BX9" s="223">
        <v>-0.18192545981600602</v>
      </c>
      <c r="BY9" s="223">
        <v>-0.17233141013169898</v>
      </c>
      <c r="BZ9" s="223">
        <v>-0.15659836542447</v>
      </c>
      <c r="CA9" s="223">
        <v>-0.14311602873646301</v>
      </c>
      <c r="CB9" s="223">
        <v>-0.14141573553030098</v>
      </c>
      <c r="CC9" s="223">
        <v>-0.13786454348016702</v>
      </c>
      <c r="CD9" s="223">
        <v>-0.140522265152904</v>
      </c>
      <c r="CE9" s="223">
        <v>-0.14728522178925699</v>
      </c>
      <c r="CF9" s="223">
        <v>-0.15697664561563701</v>
      </c>
      <c r="CG9" s="223">
        <v>-0.149976646147539</v>
      </c>
      <c r="CH9" s="223">
        <v>-0.14313687128945002</v>
      </c>
      <c r="CI9" s="223">
        <v>-0.140615931993987</v>
      </c>
      <c r="CJ9" s="223">
        <v>-0.13945637336865999</v>
      </c>
      <c r="CK9" s="223">
        <v>-0.13366345167498098</v>
      </c>
      <c r="CL9" s="223">
        <v>-0.12855241380094901</v>
      </c>
      <c r="CM9" s="223">
        <v>-0.12375128612248101</v>
      </c>
      <c r="CN9" s="223">
        <v>-0.12374884361111799</v>
      </c>
      <c r="CO9" s="223">
        <v>-0.12322254943613101</v>
      </c>
      <c r="CP9" s="223">
        <v>-0.117808485835071</v>
      </c>
      <c r="CQ9" s="223">
        <v>-0.11610711481873699</v>
      </c>
      <c r="CR9" s="223">
        <v>-0.118311795325921</v>
      </c>
      <c r="CS9" s="223">
        <v>-0.11166829173546</v>
      </c>
      <c r="CT9" s="223">
        <v>-0.104435278463064</v>
      </c>
      <c r="CU9" s="223">
        <v>-9.78345246422552E-2</v>
      </c>
      <c r="CV9" s="223">
        <v>-9.0022794749984508E-2</v>
      </c>
      <c r="CW9" s="223">
        <v>-9.0003326678440396E-2</v>
      </c>
      <c r="CX9" s="223">
        <v>-9.4005792501971899E-2</v>
      </c>
      <c r="CY9" s="223">
        <v>-9.3537144743847209E-2</v>
      </c>
      <c r="CZ9" s="223">
        <v>-9.3749260635173498E-2</v>
      </c>
      <c r="DA9" s="223">
        <v>-9.1427404548240207E-2</v>
      </c>
      <c r="DB9" s="223">
        <v>-8.5394041577126101E-2</v>
      </c>
      <c r="DC9" s="223">
        <v>-8.3203927825429999E-2</v>
      </c>
      <c r="DD9" s="223">
        <v>-9.2262740346064492E-2</v>
      </c>
      <c r="DE9" s="223">
        <v>-8.9980116629251997E-2</v>
      </c>
      <c r="DF9" s="223">
        <v>-9.2462019940924789E-2</v>
      </c>
      <c r="DG9" s="223">
        <v>-9.2573835929971093E-2</v>
      </c>
      <c r="DH9" s="223">
        <v>-9.3381212123278906E-2</v>
      </c>
      <c r="DI9" s="223">
        <v>-9.2565482370007501E-2</v>
      </c>
      <c r="DJ9" s="223">
        <v>-8.7662294453287395E-2</v>
      </c>
      <c r="DK9" s="223">
        <v>-9.3624848728314794E-2</v>
      </c>
      <c r="DL9" s="223">
        <v>-9.5000000000000001E-2</v>
      </c>
      <c r="DM9" s="223">
        <v>-9.0999999999999998E-2</v>
      </c>
      <c r="DN9" s="223">
        <v>-8.8999999999999996E-2</v>
      </c>
      <c r="DO9" s="223">
        <v>-8.8428537667991899E-2</v>
      </c>
      <c r="DP9" s="223">
        <v>-8.8999999999999996E-2</v>
      </c>
      <c r="DQ9" s="223">
        <v>-8.4000000000000005E-2</v>
      </c>
      <c r="DR9" s="223">
        <v>-8.4000000000000005E-2</v>
      </c>
      <c r="DS9" s="223">
        <v>-8.2000000000000003E-2</v>
      </c>
      <c r="DT9" s="223">
        <v>-7.5999999999999998E-2</v>
      </c>
      <c r="DU9" s="223">
        <v>-7.2999999999999995E-2</v>
      </c>
      <c r="DV9" s="223">
        <v>-7.0000000000000007E-2</v>
      </c>
      <c r="DW9" s="223">
        <v>-7.0999999999999994E-2</v>
      </c>
      <c r="DX9" s="223">
        <v>-6.8000000000000005E-2</v>
      </c>
      <c r="DY9" s="223">
        <v>-6.6000000000000003E-2</v>
      </c>
      <c r="DZ9" s="223">
        <v>-6.7000000000000004E-2</v>
      </c>
      <c r="EA9" s="223">
        <v>-6.6000000000000003E-2</v>
      </c>
      <c r="EB9" s="223">
        <v>-6.7000000000000004E-2</v>
      </c>
      <c r="EC9" s="223">
        <v>-6.5000000000000002E-2</v>
      </c>
      <c r="ED9" s="223">
        <v>-6.4000000000000001E-2</v>
      </c>
      <c r="EE9" s="223">
        <v>-6.4000000000000001E-2</v>
      </c>
      <c r="EF9" s="223">
        <v>-6.3E-2</v>
      </c>
      <c r="EG9" s="223">
        <v>-6.0999999999999999E-2</v>
      </c>
      <c r="EH9" s="223">
        <v>-5.8999999999999997E-2</v>
      </c>
      <c r="EI9" s="223">
        <v>-5.7000000000000002E-2</v>
      </c>
      <c r="EJ9" s="223">
        <v>-5.8999999999999997E-2</v>
      </c>
      <c r="EK9" s="223">
        <v>-5.8999999999999997E-2</v>
      </c>
      <c r="EL9" s="223">
        <v>-5.8999999999999997E-2</v>
      </c>
      <c r="EM9" s="223">
        <v>-5.8999999999999997E-2</v>
      </c>
      <c r="EN9" s="223">
        <v>-5.8999999999999997E-2</v>
      </c>
      <c r="EO9" s="223">
        <v>-5.8000000000000003E-2</v>
      </c>
      <c r="EP9" s="223">
        <v>-5.8000000000000003E-2</v>
      </c>
      <c r="EQ9" s="223">
        <v>-5.8999999999999997E-2</v>
      </c>
      <c r="ER9" s="223">
        <v>-5.7000000000000002E-2</v>
      </c>
      <c r="ES9" s="223">
        <v>-5.6000000000000001E-2</v>
      </c>
      <c r="ET9" s="223">
        <v>-5.3999999999999999E-2</v>
      </c>
      <c r="EU9" s="223">
        <v>-5.8000000000000003E-2</v>
      </c>
      <c r="EV9" s="223">
        <v>-6.0999999999999999E-2</v>
      </c>
      <c r="EW9" s="223">
        <v>-5.6000000000000001E-2</v>
      </c>
      <c r="EX9" s="223">
        <v>-5.3999999999999999E-2</v>
      </c>
      <c r="EY9" s="223">
        <v>-5.5E-2</v>
      </c>
      <c r="EZ9" s="223">
        <v>-5.5E-2</v>
      </c>
      <c r="FA9" s="223">
        <v>-5.2999999999999999E-2</v>
      </c>
      <c r="FB9" s="223">
        <v>-5.2999999999999999E-2</v>
      </c>
      <c r="FC9" s="223">
        <v>-5.1999999999999998E-2</v>
      </c>
      <c r="FD9" s="223">
        <v>-5.1999999999999998E-2</v>
      </c>
      <c r="FE9" s="223">
        <v>-4.9000000000000002E-2</v>
      </c>
      <c r="FF9" s="223">
        <v>-4.5999999999999999E-2</v>
      </c>
      <c r="FG9" s="223">
        <v>-4.4999999999999998E-2</v>
      </c>
      <c r="FH9" s="223">
        <v>-4.5999999999999999E-2</v>
      </c>
      <c r="FI9" s="223">
        <v>-6.2E-2</v>
      </c>
      <c r="FJ9" s="223">
        <v>-5.8999999999999997E-2</v>
      </c>
      <c r="FK9" s="223">
        <v>-5.7000000000000002E-2</v>
      </c>
      <c r="FL9" s="223">
        <v>-5.7313108114776398E-2</v>
      </c>
      <c r="FM9" s="223">
        <v>-5.7000000000000002E-2</v>
      </c>
      <c r="FN9" s="223">
        <v>-5.3999999999999999E-2</v>
      </c>
      <c r="FO9" s="223">
        <v>-5.3999999999999999E-2</v>
      </c>
      <c r="FP9" s="223">
        <v>-5.1999999999999998E-2</v>
      </c>
      <c r="FQ9" s="223">
        <v>-5.0999999999999997E-2</v>
      </c>
      <c r="FR9" s="223">
        <v>-4.7E-2</v>
      </c>
      <c r="FS9" s="223">
        <v>-4.8526102916212101E-2</v>
      </c>
      <c r="FT9" s="223">
        <v>-4.7E-2</v>
      </c>
      <c r="FU9" s="223">
        <v>-4.5999999999999999E-2</v>
      </c>
      <c r="FV9" s="223">
        <v>-4.5999999999999999E-2</v>
      </c>
      <c r="FW9" s="223">
        <v>-4.3999999999999997E-2</v>
      </c>
      <c r="FX9" s="223">
        <v>-4.2999999999999997E-2</v>
      </c>
      <c r="FY9" s="223">
        <v>-4.2999999999999997E-2</v>
      </c>
      <c r="FZ9" s="223">
        <v>-4.1000000000000002E-2</v>
      </c>
      <c r="GA9" s="223">
        <v>-4.1000000000000002E-2</v>
      </c>
      <c r="GB9" s="223">
        <v>-4.1000000000000002E-2</v>
      </c>
      <c r="GC9" s="223">
        <v>-0.04</v>
      </c>
      <c r="GD9" s="223">
        <v>-3.9E-2</v>
      </c>
      <c r="GE9" s="223">
        <v>-3.5000000000000003E-2</v>
      </c>
      <c r="GF9" s="223">
        <v>-3.6999999999999998E-2</v>
      </c>
      <c r="GG9" s="223">
        <v>-3.5999999999999997E-2</v>
      </c>
      <c r="GH9" s="223">
        <v>-3.6999999999999998E-2</v>
      </c>
      <c r="GI9" s="223">
        <v>-3.6999999999999998E-2</v>
      </c>
      <c r="GJ9" s="223">
        <v>-3.5999999999999997E-2</v>
      </c>
      <c r="GK9" s="223">
        <v>-3.5999999999999997E-2</v>
      </c>
      <c r="GL9" s="223">
        <v>-3.5000000000000003E-2</v>
      </c>
      <c r="GM9" s="223">
        <v>-3.5999999999999997E-2</v>
      </c>
      <c r="GN9" s="223">
        <v>-3.9E-2</v>
      </c>
      <c r="GO9" s="223">
        <v>-3.6999999999999998E-2</v>
      </c>
      <c r="GP9" s="223">
        <v>-3.5999999999999997E-2</v>
      </c>
      <c r="GQ9" s="223">
        <v>-3.3000000000000002E-2</v>
      </c>
      <c r="GR9" s="223">
        <v>-3.2000000000000001E-2</v>
      </c>
      <c r="GS9" s="223">
        <v>-3.1E-2</v>
      </c>
      <c r="GT9" s="223">
        <v>-0.03</v>
      </c>
      <c r="GU9" s="223">
        <v>-2.9000000000000001E-2</v>
      </c>
      <c r="GV9" s="223">
        <v>-3.2000000000000001E-2</v>
      </c>
      <c r="GW9" s="223">
        <v>-3.1E-2</v>
      </c>
      <c r="GX9" s="223">
        <v>-0.03</v>
      </c>
      <c r="GY9" s="223">
        <v>-3.0203937604807E-2</v>
      </c>
      <c r="GZ9" s="223">
        <v>-3.1E-2</v>
      </c>
      <c r="HA9" s="223">
        <v>-3.1E-2</v>
      </c>
      <c r="HB9" s="223">
        <v>-0.03</v>
      </c>
      <c r="HC9" s="223">
        <v>-0.03</v>
      </c>
      <c r="HD9" s="223">
        <v>-2.7E-2</v>
      </c>
      <c r="HE9" s="223">
        <v>-2.3E-2</v>
      </c>
      <c r="HF9" s="223">
        <v>-2.1999999999999999E-2</v>
      </c>
      <c r="HG9" s="223">
        <v>-2.3E-2</v>
      </c>
      <c r="HH9" s="223">
        <v>-2.3E-2</v>
      </c>
      <c r="HI9" s="223">
        <v>-2.1000000000000001E-2</v>
      </c>
      <c r="HJ9" s="223">
        <v>-1.7999999999999999E-2</v>
      </c>
      <c r="HK9" s="223">
        <v>-1.6E-2</v>
      </c>
      <c r="HL9" s="223">
        <v>-1.4999999999999999E-2</v>
      </c>
      <c r="HM9" s="223">
        <v>-1.4E-2</v>
      </c>
      <c r="HN9" s="223">
        <v>-1.4E-2</v>
      </c>
      <c r="HO9" s="223">
        <v>-1.4999999999999999E-2</v>
      </c>
      <c r="HP9" s="223">
        <v>-1.4999999999999999E-2</v>
      </c>
      <c r="HQ9" s="223">
        <v>-1.4E-2</v>
      </c>
    </row>
    <row r="10" spans="1:229" ht="18.899999999999999" customHeight="1" x14ac:dyDescent="0.25">
      <c r="A10" s="671"/>
      <c r="B10" s="28" t="s">
        <v>132</v>
      </c>
      <c r="C10" s="671"/>
      <c r="D10" s="28" t="s">
        <v>133</v>
      </c>
      <c r="E10" s="163" t="s">
        <v>183</v>
      </c>
      <c r="F10" s="441" t="s">
        <v>263</v>
      </c>
      <c r="G10" s="441" t="s">
        <v>263</v>
      </c>
      <c r="H10" s="441" t="s">
        <v>263</v>
      </c>
      <c r="I10" s="441" t="s">
        <v>263</v>
      </c>
      <c r="J10" s="441" t="s">
        <v>263</v>
      </c>
      <c r="K10" s="441" t="s">
        <v>263</v>
      </c>
      <c r="L10" s="441" t="s">
        <v>263</v>
      </c>
      <c r="M10" s="441" t="s">
        <v>263</v>
      </c>
      <c r="N10" s="441" t="s">
        <v>263</v>
      </c>
      <c r="O10" s="441" t="s">
        <v>263</v>
      </c>
      <c r="P10" s="441" t="s">
        <v>263</v>
      </c>
      <c r="Q10" s="221">
        <v>6.90733248862722E-2</v>
      </c>
      <c r="R10" s="221">
        <v>2.08791502333031E-3</v>
      </c>
      <c r="S10" s="221">
        <v>3.8657801625667294E-2</v>
      </c>
      <c r="T10" s="221">
        <v>4.2937811308806598E-2</v>
      </c>
      <c r="U10" s="221">
        <v>2.9821522798834002E-2</v>
      </c>
      <c r="V10" s="221">
        <v>9.3380256072469019E-3</v>
      </c>
      <c r="W10" s="221">
        <v>2.7487116112568703E-2</v>
      </c>
      <c r="X10" s="221">
        <v>-5.5704553222972095E-4</v>
      </c>
      <c r="Y10" s="221">
        <v>-1.5283494909018801E-2</v>
      </c>
      <c r="Z10" s="221">
        <v>-1.84900287925003E-2</v>
      </c>
      <c r="AA10" s="221">
        <v>-1.66423150288252E-2</v>
      </c>
      <c r="AB10" s="221">
        <v>3.7604408215389906E-2</v>
      </c>
      <c r="AC10" s="221">
        <v>6.0818024913698997E-2</v>
      </c>
      <c r="AD10" s="221">
        <v>5.5009005350951205E-2</v>
      </c>
      <c r="AE10" s="221">
        <v>8.1867952513023895E-2</v>
      </c>
      <c r="AF10" s="221">
        <v>7.7526337700083298E-2</v>
      </c>
      <c r="AG10" s="221">
        <v>7.9345882291725914E-2</v>
      </c>
      <c r="AH10" s="221">
        <v>7.8726679612806494E-2</v>
      </c>
      <c r="AI10" s="221">
        <v>7.3670374958773197E-2</v>
      </c>
      <c r="AJ10" s="221">
        <v>6.5774388050761301E-2</v>
      </c>
      <c r="AK10" s="221">
        <v>6.260695702002439E-2</v>
      </c>
      <c r="AL10" s="221">
        <v>6.0162822669860096E-2</v>
      </c>
      <c r="AM10" s="221">
        <v>5.8150081948676102E-2</v>
      </c>
      <c r="AN10" s="221">
        <v>5.8058082942158695E-2</v>
      </c>
      <c r="AO10" s="221">
        <v>6.1340115946210104E-2</v>
      </c>
      <c r="AP10" s="221">
        <v>6.3652346415601593E-2</v>
      </c>
      <c r="AQ10" s="221">
        <v>7.0705702775261989E-2</v>
      </c>
      <c r="AR10" s="221">
        <v>7.2852757473104907E-2</v>
      </c>
      <c r="AS10" s="221">
        <v>7.1360868422922594E-2</v>
      </c>
      <c r="AT10" s="221">
        <v>6.8079666286151197E-2</v>
      </c>
      <c r="AU10" s="221">
        <v>7.6764528876612198E-2</v>
      </c>
      <c r="AV10" s="221">
        <v>7.9668850069559705E-2</v>
      </c>
      <c r="AW10" s="221">
        <v>8.2907975116958202E-2</v>
      </c>
      <c r="AX10" s="221">
        <v>7.7958737674157799E-2</v>
      </c>
      <c r="AY10" s="221">
        <v>7.9065465376223207E-2</v>
      </c>
      <c r="AZ10" s="221">
        <v>8.0500830951306099E-2</v>
      </c>
      <c r="BA10" s="221">
        <v>7.8225113178432004E-2</v>
      </c>
      <c r="BB10" s="221">
        <v>7.2405784278215202E-2</v>
      </c>
      <c r="BC10" s="221">
        <v>6.8738265805758897E-2</v>
      </c>
      <c r="BD10" s="221">
        <v>6.4166902600437101E-2</v>
      </c>
      <c r="BE10" s="221">
        <v>6.3756668395568108E-2</v>
      </c>
      <c r="BF10" s="221">
        <v>5.3281033781051798E-2</v>
      </c>
      <c r="BG10" s="221">
        <v>4.60352339754155E-2</v>
      </c>
      <c r="BH10" s="221">
        <v>5.7704104852382997E-2</v>
      </c>
      <c r="BI10" s="221">
        <v>5.5894042706039898E-2</v>
      </c>
      <c r="BJ10" s="221">
        <v>5.3708629892361297E-2</v>
      </c>
      <c r="BK10" s="221">
        <v>5.1906806364290702E-2</v>
      </c>
      <c r="BL10" s="221">
        <v>4.9551941832968897E-2</v>
      </c>
      <c r="BM10" s="221">
        <v>5.5847309608519399E-2</v>
      </c>
      <c r="BN10" s="221">
        <v>5.6213942036124398E-2</v>
      </c>
      <c r="BO10" s="221">
        <v>5.8008125474002102E-2</v>
      </c>
      <c r="BP10" s="221">
        <v>6.4761634628767897E-2</v>
      </c>
      <c r="BQ10" s="221">
        <v>6.5812755135074799E-2</v>
      </c>
      <c r="BR10" s="221">
        <v>6.5724261250024299E-2</v>
      </c>
      <c r="BS10" s="221">
        <v>7.2640146413732912E-2</v>
      </c>
      <c r="BT10" s="221">
        <v>7.0245845749164607E-2</v>
      </c>
      <c r="BU10" s="221">
        <v>7.2233557428324907E-2</v>
      </c>
      <c r="BV10" s="221">
        <v>7.2268136803579602E-2</v>
      </c>
      <c r="BW10" s="221">
        <v>6.5897845791736201E-2</v>
      </c>
      <c r="BX10" s="221">
        <v>6.2198357577555693E-2</v>
      </c>
      <c r="BY10" s="221">
        <v>6.0324629611553604E-2</v>
      </c>
      <c r="BZ10" s="221">
        <v>6.11163584852875E-2</v>
      </c>
      <c r="CA10" s="221">
        <v>5.7056091245188005E-2</v>
      </c>
      <c r="CB10" s="221">
        <v>5.6219317847161401E-2</v>
      </c>
      <c r="CC10" s="221">
        <v>5.6098929346677602E-2</v>
      </c>
      <c r="CD10" s="221">
        <v>5.3289911887157503E-2</v>
      </c>
      <c r="CE10" s="221">
        <v>5.4127936955400795E-2</v>
      </c>
      <c r="CF10" s="221">
        <v>5.7053126856869599E-2</v>
      </c>
      <c r="CG10" s="221">
        <v>5.58007434484524E-2</v>
      </c>
      <c r="CH10" s="221">
        <v>5.5934320397043602E-2</v>
      </c>
      <c r="CI10" s="221">
        <v>5.5487924890268506E-2</v>
      </c>
      <c r="CJ10" s="221">
        <v>5.40034103447685E-2</v>
      </c>
      <c r="CK10" s="221">
        <v>5.3404459748689695E-2</v>
      </c>
      <c r="CL10" s="221">
        <v>5.3524633364636101E-2</v>
      </c>
      <c r="CM10" s="221">
        <v>5.4502177553656501E-2</v>
      </c>
      <c r="CN10" s="221">
        <v>5.3928903399597099E-2</v>
      </c>
      <c r="CO10" s="221">
        <v>5.2611873496094093E-2</v>
      </c>
      <c r="CP10" s="221">
        <v>5.2372513259601301E-2</v>
      </c>
      <c r="CQ10" s="221">
        <v>5.1740359713596702E-2</v>
      </c>
      <c r="CR10" s="221">
        <v>5.1327809042456402E-2</v>
      </c>
      <c r="CS10" s="221">
        <v>5.1900657662076896E-2</v>
      </c>
      <c r="CT10" s="221">
        <v>5.2538213401588298E-2</v>
      </c>
      <c r="CU10" s="221">
        <v>5.3134488255479395E-2</v>
      </c>
      <c r="CV10" s="221">
        <v>5.2817827437460003E-2</v>
      </c>
      <c r="CW10" s="221">
        <v>5.3857714877958901E-2</v>
      </c>
      <c r="CX10" s="221">
        <v>5.3722315002294102E-2</v>
      </c>
      <c r="CY10" s="221">
        <v>5.5874396082115203E-2</v>
      </c>
      <c r="CZ10" s="221">
        <v>5.1985399482010697E-2</v>
      </c>
      <c r="DA10" s="221">
        <v>5.1327515776806901E-2</v>
      </c>
      <c r="DB10" s="221">
        <v>5.0748858603728797E-2</v>
      </c>
      <c r="DC10" s="221">
        <v>5.0654960822620498E-2</v>
      </c>
      <c r="DD10" s="221">
        <v>5.0201631192757404E-2</v>
      </c>
      <c r="DE10" s="221">
        <v>4.9246263817148195E-2</v>
      </c>
      <c r="DF10" s="221">
        <v>4.8829231261679595E-2</v>
      </c>
      <c r="DG10" s="221">
        <v>4.79025008854706E-2</v>
      </c>
      <c r="DH10" s="221">
        <v>4.8421855019260197E-2</v>
      </c>
      <c r="DI10" s="221">
        <v>4.8436457607224093E-2</v>
      </c>
      <c r="DJ10" s="221">
        <v>4.8335063076179796E-2</v>
      </c>
      <c r="DK10" s="221">
        <v>4.9387554967699601E-2</v>
      </c>
      <c r="DL10" s="221">
        <v>4.9000000000000002E-2</v>
      </c>
      <c r="DM10" s="221">
        <v>4.8000000000000001E-2</v>
      </c>
      <c r="DN10" s="221">
        <v>4.8000000000000001E-2</v>
      </c>
      <c r="DO10" s="221">
        <v>4.7502126099700399E-2</v>
      </c>
      <c r="DP10" s="221">
        <v>4.7E-2</v>
      </c>
      <c r="DQ10" s="221">
        <v>4.7E-2</v>
      </c>
      <c r="DR10" s="221">
        <v>4.5999999999999999E-2</v>
      </c>
      <c r="DS10" s="221">
        <v>4.5999999999999999E-2</v>
      </c>
      <c r="DT10" s="221">
        <v>4.5999999999999999E-2</v>
      </c>
      <c r="DU10" s="221">
        <v>4.4999999999999998E-2</v>
      </c>
      <c r="DV10" s="221">
        <v>4.4999999999999998E-2</v>
      </c>
      <c r="DW10" s="221">
        <v>4.4999999999999998E-2</v>
      </c>
      <c r="DX10" s="221">
        <v>4.4999999999999998E-2</v>
      </c>
      <c r="DY10" s="221">
        <v>4.3999999999999997E-2</v>
      </c>
      <c r="DZ10" s="221">
        <v>4.2999999999999997E-2</v>
      </c>
      <c r="EA10" s="221">
        <v>4.2999999999999997E-2</v>
      </c>
      <c r="EB10" s="221">
        <v>4.1000000000000002E-2</v>
      </c>
      <c r="EC10" s="221">
        <v>0.04</v>
      </c>
      <c r="ED10" s="221">
        <v>3.9E-2</v>
      </c>
      <c r="EE10" s="221">
        <v>3.9E-2</v>
      </c>
      <c r="EF10" s="221">
        <v>3.7999999999999999E-2</v>
      </c>
      <c r="EG10" s="221">
        <v>3.7999999999999999E-2</v>
      </c>
      <c r="EH10" s="221">
        <v>3.6999999999999998E-2</v>
      </c>
      <c r="EI10" s="221">
        <v>3.6999999999999998E-2</v>
      </c>
      <c r="EJ10" s="221">
        <v>3.5999999999999997E-2</v>
      </c>
      <c r="EK10" s="221">
        <v>3.5999999999999997E-2</v>
      </c>
      <c r="EL10" s="221">
        <v>3.5999999999999997E-2</v>
      </c>
      <c r="EM10" s="221">
        <v>3.5000000000000003E-2</v>
      </c>
      <c r="EN10" s="221">
        <v>3.5000000000000003E-2</v>
      </c>
      <c r="EO10" s="221">
        <v>3.5000000000000003E-2</v>
      </c>
      <c r="EP10" s="221">
        <v>3.5000000000000003E-2</v>
      </c>
      <c r="EQ10" s="221">
        <v>3.5000000000000003E-2</v>
      </c>
      <c r="ER10" s="221">
        <v>3.4000000000000002E-2</v>
      </c>
      <c r="ES10" s="221">
        <v>3.4000000000000002E-2</v>
      </c>
      <c r="ET10" s="221">
        <v>3.4000000000000002E-2</v>
      </c>
      <c r="EU10" s="221">
        <v>3.4000000000000002E-2</v>
      </c>
      <c r="EV10" s="221">
        <v>3.3000000000000002E-2</v>
      </c>
      <c r="EW10" s="221">
        <v>3.3000000000000002E-2</v>
      </c>
      <c r="EX10" s="221">
        <v>3.3000000000000002E-2</v>
      </c>
      <c r="EY10" s="221">
        <v>3.2000000000000001E-2</v>
      </c>
      <c r="EZ10" s="221">
        <v>3.2000000000000001E-2</v>
      </c>
      <c r="FA10" s="221">
        <v>3.2000000000000001E-2</v>
      </c>
      <c r="FB10" s="221">
        <v>3.2000000000000001E-2</v>
      </c>
      <c r="FC10" s="221">
        <v>3.1E-2</v>
      </c>
      <c r="FD10" s="221">
        <v>3.1E-2</v>
      </c>
      <c r="FE10" s="221">
        <v>3.1E-2</v>
      </c>
      <c r="FF10" s="221">
        <v>3.1E-2</v>
      </c>
      <c r="FG10" s="221">
        <v>3.1E-2</v>
      </c>
      <c r="FH10" s="221">
        <v>0.03</v>
      </c>
      <c r="FI10" s="221">
        <v>0.03</v>
      </c>
      <c r="FJ10" s="221">
        <v>0.03</v>
      </c>
      <c r="FK10" s="221">
        <v>0.03</v>
      </c>
      <c r="FL10" s="221">
        <v>2.9563772884681299E-2</v>
      </c>
      <c r="FM10" s="221">
        <v>2.9000000000000001E-2</v>
      </c>
      <c r="FN10" s="221">
        <v>2.9000000000000001E-2</v>
      </c>
      <c r="FO10" s="221">
        <v>2.9000000000000001E-2</v>
      </c>
      <c r="FP10" s="221">
        <v>2.9000000000000001E-2</v>
      </c>
      <c r="FQ10" s="221">
        <v>2.9000000000000001E-2</v>
      </c>
      <c r="FR10" s="221">
        <v>2.8000000000000001E-2</v>
      </c>
      <c r="FS10" s="221">
        <v>2.8319169982365101E-2</v>
      </c>
      <c r="FT10" s="221">
        <v>2.8000000000000001E-2</v>
      </c>
      <c r="FU10" s="221">
        <v>2.8000000000000001E-2</v>
      </c>
      <c r="FV10" s="221">
        <v>2.8000000000000001E-2</v>
      </c>
      <c r="FW10" s="221">
        <v>2.8000000000000001E-2</v>
      </c>
      <c r="FX10" s="221">
        <v>2.8000000000000001E-2</v>
      </c>
      <c r="FY10" s="221">
        <v>2.7E-2</v>
      </c>
      <c r="FZ10" s="221">
        <v>2.7E-2</v>
      </c>
      <c r="GA10" s="221">
        <v>2.7E-2</v>
      </c>
      <c r="GB10" s="221">
        <v>2.7E-2</v>
      </c>
      <c r="GC10" s="221">
        <v>2.7E-2</v>
      </c>
      <c r="GD10" s="221">
        <v>2.7E-2</v>
      </c>
      <c r="GE10" s="221">
        <v>2.5999999999999999E-2</v>
      </c>
      <c r="GF10" s="221">
        <v>2.5999999999999999E-2</v>
      </c>
      <c r="GG10" s="221">
        <v>2.5999999999999999E-2</v>
      </c>
      <c r="GH10" s="221">
        <v>2.5999999999999999E-2</v>
      </c>
      <c r="GI10" s="221">
        <v>2.5999999999999999E-2</v>
      </c>
      <c r="GJ10" s="221">
        <v>2.5999999999999999E-2</v>
      </c>
      <c r="GK10" s="221">
        <v>2.5000000000000001E-2</v>
      </c>
      <c r="GL10" s="221">
        <v>2.5000000000000001E-2</v>
      </c>
      <c r="GM10" s="221">
        <v>2.5000000000000001E-2</v>
      </c>
      <c r="GN10" s="221">
        <v>2.5000000000000001E-2</v>
      </c>
      <c r="GO10" s="221">
        <v>2.5000000000000001E-2</v>
      </c>
      <c r="GP10" s="221">
        <v>2.5000000000000001E-2</v>
      </c>
      <c r="GQ10" s="221">
        <v>2.5000000000000001E-2</v>
      </c>
      <c r="GR10" s="221">
        <v>2.5000000000000001E-2</v>
      </c>
      <c r="GS10" s="221">
        <v>2.4E-2</v>
      </c>
      <c r="GT10" s="221">
        <v>2.4E-2</v>
      </c>
      <c r="GU10" s="221">
        <v>2.4E-2</v>
      </c>
      <c r="GV10" s="221">
        <v>2.4E-2</v>
      </c>
      <c r="GW10" s="221">
        <v>2.4E-2</v>
      </c>
      <c r="GX10" s="221">
        <v>2.4E-2</v>
      </c>
      <c r="GY10" s="221">
        <v>2.3609016486299199E-2</v>
      </c>
      <c r="GZ10" s="221">
        <v>2.3E-2</v>
      </c>
      <c r="HA10" s="221">
        <v>2.3E-2</v>
      </c>
      <c r="HB10" s="221">
        <v>2.3E-2</v>
      </c>
      <c r="HC10" s="221">
        <v>2.3E-2</v>
      </c>
      <c r="HD10" s="221">
        <v>2.3E-2</v>
      </c>
      <c r="HE10" s="221">
        <v>2.3E-2</v>
      </c>
      <c r="HF10" s="221">
        <v>2.3E-2</v>
      </c>
      <c r="HG10" s="221">
        <v>2.3E-2</v>
      </c>
      <c r="HH10" s="221">
        <v>2.3E-2</v>
      </c>
      <c r="HI10" s="221">
        <v>2.1999999999999999E-2</v>
      </c>
      <c r="HJ10" s="221">
        <v>2.1999999999999999E-2</v>
      </c>
      <c r="HK10" s="221">
        <v>2.1999999999999999E-2</v>
      </c>
      <c r="HL10" s="221">
        <v>2.1999999999999999E-2</v>
      </c>
      <c r="HM10" s="221">
        <v>2.1999999999999999E-2</v>
      </c>
      <c r="HN10" s="221">
        <v>2.1999999999999999E-2</v>
      </c>
      <c r="HO10" s="221">
        <v>2.1999999999999999E-2</v>
      </c>
      <c r="HP10" s="221">
        <v>2.1999999999999999E-2</v>
      </c>
      <c r="HQ10" s="221">
        <v>2.1999999999999999E-2</v>
      </c>
    </row>
    <row r="11" spans="1:229" ht="18.899999999999999" customHeight="1" x14ac:dyDescent="0.25">
      <c r="A11" s="671" t="s">
        <v>109</v>
      </c>
      <c r="B11" s="26" t="s">
        <v>97</v>
      </c>
      <c r="C11" s="671" t="s">
        <v>135</v>
      </c>
      <c r="D11" s="26" t="s">
        <v>97</v>
      </c>
      <c r="E11" s="164" t="s">
        <v>183</v>
      </c>
      <c r="F11" s="439" t="s">
        <v>263</v>
      </c>
      <c r="G11" s="439" t="s">
        <v>263</v>
      </c>
      <c r="H11" s="439" t="s">
        <v>263</v>
      </c>
      <c r="I11" s="439" t="s">
        <v>263</v>
      </c>
      <c r="J11" s="439" t="s">
        <v>263</v>
      </c>
      <c r="K11" s="439" t="s">
        <v>263</v>
      </c>
      <c r="L11" s="439" t="s">
        <v>263</v>
      </c>
      <c r="M11" s="439" t="s">
        <v>263</v>
      </c>
      <c r="N11" s="439" t="s">
        <v>263</v>
      </c>
      <c r="O11" s="439" t="s">
        <v>263</v>
      </c>
      <c r="P11" s="439" t="s">
        <v>263</v>
      </c>
      <c r="Q11" s="222">
        <v>0.173615642257373</v>
      </c>
      <c r="R11" s="222">
        <v>0.11787054369430899</v>
      </c>
      <c r="S11" s="222">
        <v>8.5109591508449503E-2</v>
      </c>
      <c r="T11" s="222">
        <v>7.0832266126308607E-2</v>
      </c>
      <c r="U11" s="222">
        <v>-3.2862845168809295E-2</v>
      </c>
      <c r="V11" s="222">
        <v>-7.2589675450899491E-2</v>
      </c>
      <c r="W11" s="222">
        <v>-2.86819423802229E-2</v>
      </c>
      <c r="X11" s="222">
        <v>-2.4650210614271501E-2</v>
      </c>
      <c r="Y11" s="222">
        <v>-7.5948015105292588E-2</v>
      </c>
      <c r="Z11" s="222">
        <v>-9.2621308088174703E-2</v>
      </c>
      <c r="AA11" s="222">
        <v>-0.11902047862175399</v>
      </c>
      <c r="AB11" s="222">
        <v>-7.9843123844491298E-2</v>
      </c>
      <c r="AC11" s="222">
        <v>-8.3316187907442801E-2</v>
      </c>
      <c r="AD11" s="222">
        <v>-6.9623663251879006E-2</v>
      </c>
      <c r="AE11" s="222">
        <v>-3.7137368078056496E-2</v>
      </c>
      <c r="AF11" s="222">
        <v>-4.1826051961846099E-2</v>
      </c>
      <c r="AG11" s="222">
        <v>4.3297315691901402E-3</v>
      </c>
      <c r="AH11" s="222">
        <v>3.2594675496752698E-2</v>
      </c>
      <c r="AI11" s="222">
        <v>2.1506556523454401E-2</v>
      </c>
      <c r="AJ11" s="222">
        <v>3.7378530087336499E-2</v>
      </c>
      <c r="AK11" s="222">
        <v>7.35311631242581E-2</v>
      </c>
      <c r="AL11" s="222">
        <v>0.11266706132015801</v>
      </c>
      <c r="AM11" s="222">
        <v>0.17220996404187799</v>
      </c>
      <c r="AN11" s="222">
        <v>0.16420149480340102</v>
      </c>
      <c r="AO11" s="222">
        <v>0.147638931172585</v>
      </c>
      <c r="AP11" s="222">
        <v>0.15507415718213</v>
      </c>
      <c r="AQ11" s="222">
        <v>0.14105933891363401</v>
      </c>
      <c r="AR11" s="222">
        <v>0.15497197504000002</v>
      </c>
      <c r="AS11" s="222">
        <v>0.146862564972327</v>
      </c>
      <c r="AT11" s="222">
        <v>0.13907443360748298</v>
      </c>
      <c r="AU11" s="222">
        <v>0.12390625554695701</v>
      </c>
      <c r="AV11" s="222">
        <v>0.129602000150292</v>
      </c>
      <c r="AW11" s="222">
        <v>0.13733100121298703</v>
      </c>
      <c r="AX11" s="222">
        <v>0.11089793884579201</v>
      </c>
      <c r="AY11" s="222">
        <v>9.9825206324570898E-2</v>
      </c>
      <c r="AZ11" s="222">
        <v>0.10422566019151</v>
      </c>
      <c r="BA11" s="222">
        <v>0.10739519585921001</v>
      </c>
      <c r="BB11" s="222">
        <v>9.6538832015013912E-2</v>
      </c>
      <c r="BC11" s="222">
        <v>8.9461386556662609E-2</v>
      </c>
      <c r="BD11" s="222">
        <v>7.9355036426918102E-2</v>
      </c>
      <c r="BE11" s="222">
        <v>8.1956008904922301E-2</v>
      </c>
      <c r="BF11" s="222">
        <v>6.1272224361027201E-2</v>
      </c>
      <c r="BG11" s="222">
        <v>5.6724678478626098E-2</v>
      </c>
      <c r="BH11" s="222">
        <v>6.5330759675752206E-2</v>
      </c>
      <c r="BI11" s="222">
        <v>5.68892461660786E-2</v>
      </c>
      <c r="BJ11" s="222">
        <v>5.3435667002678801E-2</v>
      </c>
      <c r="BK11" s="222">
        <v>4.3240371887706096E-2</v>
      </c>
      <c r="BL11" s="222">
        <v>3.9837786732981703E-2</v>
      </c>
      <c r="BM11" s="222">
        <v>4.7565564544282894E-2</v>
      </c>
      <c r="BN11" s="222">
        <v>5.7882489859822597E-2</v>
      </c>
      <c r="BO11" s="222">
        <v>5.7538450799812998E-2</v>
      </c>
      <c r="BP11" s="222">
        <v>7.6799817771337889E-2</v>
      </c>
      <c r="BQ11" s="222">
        <v>8.1746334804828596E-2</v>
      </c>
      <c r="BR11" s="222">
        <v>9.8042075805838111E-2</v>
      </c>
      <c r="BS11" s="222">
        <v>0.10706000808670901</v>
      </c>
      <c r="BT11" s="222">
        <v>9.3888817734466501E-2</v>
      </c>
      <c r="BU11" s="222">
        <v>0.103832640063842</v>
      </c>
      <c r="BV11" s="222">
        <v>0.11129370794487201</v>
      </c>
      <c r="BW11" s="222">
        <v>0.11009256709581</v>
      </c>
      <c r="BX11" s="222">
        <v>0.10690876535990401</v>
      </c>
      <c r="BY11" s="222">
        <v>0.11048508175319299</v>
      </c>
      <c r="BZ11" s="222">
        <v>0.12537197880222697</v>
      </c>
      <c r="CA11" s="222">
        <v>0.12930113304611701</v>
      </c>
      <c r="CB11" s="222">
        <v>0.118598115690125</v>
      </c>
      <c r="CC11" s="222">
        <v>0.12851372111363801</v>
      </c>
      <c r="CD11" s="222">
        <v>0.132186983003375</v>
      </c>
      <c r="CE11" s="222">
        <v>0.12901688444738402</v>
      </c>
      <c r="CF11" s="222">
        <v>0.140413804224408</v>
      </c>
      <c r="CG11" s="222">
        <v>0.134695497898766</v>
      </c>
      <c r="CH11" s="222">
        <v>0.135453308881894</v>
      </c>
      <c r="CI11" s="222">
        <v>0.14422179330552101</v>
      </c>
      <c r="CJ11" s="222">
        <v>0.13891511741110099</v>
      </c>
      <c r="CK11" s="222">
        <v>0.13634447988627099</v>
      </c>
      <c r="CL11" s="222">
        <v>0.120300786103212</v>
      </c>
      <c r="CM11" s="222">
        <v>0.12141977754621</v>
      </c>
      <c r="CN11" s="222">
        <v>0.11757848259942899</v>
      </c>
      <c r="CO11" s="222">
        <v>0.103610717042993</v>
      </c>
      <c r="CP11" s="222">
        <v>0.10504359775939701</v>
      </c>
      <c r="CQ11" s="222">
        <v>0.112454442677557</v>
      </c>
      <c r="CR11" s="222">
        <v>0.107287841975947</v>
      </c>
      <c r="CS11" s="222">
        <v>0.107455187595249</v>
      </c>
      <c r="CT11" s="222">
        <v>0.11092239659509699</v>
      </c>
      <c r="CU11" s="222">
        <v>0.11550807668932601</v>
      </c>
      <c r="CV11" s="222">
        <v>0.12280277304638</v>
      </c>
      <c r="CW11" s="222">
        <v>0.121311212623449</v>
      </c>
      <c r="CX11" s="222">
        <v>0.11440285999784799</v>
      </c>
      <c r="CY11" s="222">
        <v>0.108089600111043</v>
      </c>
      <c r="CZ11" s="222">
        <v>0.100666919178072</v>
      </c>
      <c r="DA11" s="222">
        <v>0.12038875629788599</v>
      </c>
      <c r="DB11" s="222">
        <v>0.124583859533053</v>
      </c>
      <c r="DC11" s="222">
        <v>0.11509991771563499</v>
      </c>
      <c r="DD11" s="222">
        <v>0.107003914415446</v>
      </c>
      <c r="DE11" s="222">
        <v>0.10640709721330399</v>
      </c>
      <c r="DF11" s="222">
        <v>0.10143865517051701</v>
      </c>
      <c r="DG11" s="222">
        <v>0.102185546420619</v>
      </c>
      <c r="DH11" s="222">
        <v>0.169742719017137</v>
      </c>
      <c r="DI11" s="222">
        <v>0.16233810042727401</v>
      </c>
      <c r="DJ11" s="222">
        <v>0.16559183815012501</v>
      </c>
      <c r="DK11" s="222">
        <v>0.15824525074352802</v>
      </c>
      <c r="DL11" s="222">
        <v>0.16500000000000001</v>
      </c>
      <c r="DM11" s="222">
        <v>0.14599999999999999</v>
      </c>
      <c r="DN11" s="222">
        <v>0.14199999999999999</v>
      </c>
      <c r="DO11" s="222">
        <v>0.138569319882797</v>
      </c>
      <c r="DP11" s="222">
        <v>0.14199999999999999</v>
      </c>
      <c r="DQ11" s="222">
        <v>0.14399999999999999</v>
      </c>
      <c r="DR11" s="222">
        <v>0.14199999999999999</v>
      </c>
      <c r="DS11" s="222">
        <v>0.13600000000000001</v>
      </c>
      <c r="DT11" s="222">
        <v>7.3999999999999996E-2</v>
      </c>
      <c r="DU11" s="222">
        <v>7.4999999999999997E-2</v>
      </c>
      <c r="DV11" s="222">
        <v>7.6999999999999999E-2</v>
      </c>
      <c r="DW11" s="222">
        <v>7.1999999999999995E-2</v>
      </c>
      <c r="DX11" s="222">
        <v>7.0999999999999994E-2</v>
      </c>
      <c r="DY11" s="222">
        <v>6.8000000000000005E-2</v>
      </c>
      <c r="DZ11" s="222">
        <v>0.06</v>
      </c>
      <c r="EA11" s="222">
        <v>5.3999999999999999E-2</v>
      </c>
      <c r="EB11" s="222">
        <v>5.3999999999999999E-2</v>
      </c>
      <c r="EC11" s="222">
        <v>4.9000000000000002E-2</v>
      </c>
      <c r="ED11" s="222">
        <v>4.7E-2</v>
      </c>
      <c r="EE11" s="222">
        <v>4.9000000000000002E-2</v>
      </c>
      <c r="EF11" s="222">
        <v>4.8000000000000001E-2</v>
      </c>
      <c r="EG11" s="222">
        <v>4.9000000000000002E-2</v>
      </c>
      <c r="EH11" s="222">
        <v>4.7E-2</v>
      </c>
      <c r="EI11" s="222">
        <v>5.7000000000000002E-2</v>
      </c>
      <c r="EJ11" s="222">
        <v>5.2999999999999999E-2</v>
      </c>
      <c r="EK11" s="222">
        <v>5.3999999999999999E-2</v>
      </c>
      <c r="EL11" s="222">
        <v>5.6000000000000001E-2</v>
      </c>
      <c r="EM11" s="222">
        <v>0.06</v>
      </c>
      <c r="EN11" s="222">
        <v>6.0999999999999999E-2</v>
      </c>
      <c r="EO11" s="222">
        <v>6.0999999999999999E-2</v>
      </c>
      <c r="EP11" s="222">
        <v>6.7000000000000004E-2</v>
      </c>
      <c r="EQ11" s="222">
        <v>6.2E-2</v>
      </c>
      <c r="ER11" s="222">
        <v>5.2999999999999999E-2</v>
      </c>
      <c r="ES11" s="222">
        <v>5.1999999999999998E-2</v>
      </c>
      <c r="ET11" s="222">
        <v>5.5E-2</v>
      </c>
      <c r="EU11" s="222">
        <v>3.6999999999999998E-2</v>
      </c>
      <c r="EV11" s="222">
        <v>3.6999999999999998E-2</v>
      </c>
      <c r="EW11" s="222">
        <v>6.4000000000000001E-2</v>
      </c>
      <c r="EX11" s="222">
        <v>5.1999999999999998E-2</v>
      </c>
      <c r="EY11" s="222">
        <v>4.9000000000000002E-2</v>
      </c>
      <c r="EZ11" s="222">
        <v>4.8000000000000001E-2</v>
      </c>
      <c r="FA11" s="222">
        <v>5.2999999999999999E-2</v>
      </c>
      <c r="FB11" s="222">
        <v>5.5E-2</v>
      </c>
      <c r="FC11" s="222">
        <v>5.7000000000000002E-2</v>
      </c>
      <c r="FD11" s="222">
        <v>6.3E-2</v>
      </c>
      <c r="FE11" s="222">
        <v>7.3999999999999996E-2</v>
      </c>
      <c r="FF11" s="222">
        <v>7.0999999999999994E-2</v>
      </c>
      <c r="FG11" s="222">
        <v>8.3000000000000004E-2</v>
      </c>
      <c r="FH11" s="222">
        <v>8.1000000000000003E-2</v>
      </c>
      <c r="FI11" s="222">
        <v>2.5999999999999999E-2</v>
      </c>
      <c r="FJ11" s="222">
        <v>3.3000000000000002E-2</v>
      </c>
      <c r="FK11" s="222">
        <v>0.04</v>
      </c>
      <c r="FL11" s="222">
        <v>2.9299153475068101E-2</v>
      </c>
      <c r="FM11" s="222">
        <v>2.4E-2</v>
      </c>
      <c r="FN11" s="222">
        <v>2.4E-2</v>
      </c>
      <c r="FO11" s="222">
        <v>1.9E-2</v>
      </c>
      <c r="FP11" s="222">
        <v>1.4999999999999999E-2</v>
      </c>
      <c r="FQ11" s="222">
        <v>4.0000000000000001E-3</v>
      </c>
      <c r="FR11" s="222">
        <v>0.01</v>
      </c>
      <c r="FS11" s="222">
        <v>1.1373312390792702E-2</v>
      </c>
      <c r="FT11" s="222">
        <v>1.6E-2</v>
      </c>
      <c r="FU11" s="222">
        <v>0.04</v>
      </c>
      <c r="FV11" s="222">
        <v>4.2000000000000003E-2</v>
      </c>
      <c r="FW11" s="222">
        <v>3.5999999999999997E-2</v>
      </c>
      <c r="FX11" s="222">
        <v>4.1000000000000002E-2</v>
      </c>
      <c r="FY11" s="222">
        <v>4.1000000000000002E-2</v>
      </c>
      <c r="FZ11" s="222">
        <v>3.5999999999999997E-2</v>
      </c>
      <c r="GA11" s="222">
        <v>3.4000000000000002E-2</v>
      </c>
      <c r="GB11" s="222">
        <v>2.8000000000000001E-2</v>
      </c>
      <c r="GC11" s="222">
        <v>2.5999999999999999E-2</v>
      </c>
      <c r="GD11" s="222">
        <v>1.2999999999999999E-2</v>
      </c>
      <c r="GE11" s="222">
        <v>3.2000000000000001E-2</v>
      </c>
      <c r="GF11" s="222">
        <v>1.2999999999999999E-2</v>
      </c>
      <c r="GG11" s="222">
        <v>8.0000000000000002E-3</v>
      </c>
      <c r="GH11" s="222">
        <v>1.2999999999999999E-2</v>
      </c>
      <c r="GI11" s="222">
        <v>1.9E-2</v>
      </c>
      <c r="GJ11" s="222">
        <v>-1.7000000000000001E-2</v>
      </c>
      <c r="GK11" s="222">
        <v>-1.7000000000000001E-2</v>
      </c>
      <c r="GL11" s="222">
        <v>-4.1000000000000002E-2</v>
      </c>
      <c r="GM11" s="222">
        <v>-3.9E-2</v>
      </c>
      <c r="GN11" s="222">
        <v>-4.2999999999999997E-2</v>
      </c>
      <c r="GO11" s="222">
        <v>-0.03</v>
      </c>
      <c r="GP11" s="222">
        <v>-2.1999999999999999E-2</v>
      </c>
      <c r="GQ11" s="222">
        <v>-3.6999999999999998E-2</v>
      </c>
      <c r="GR11" s="222">
        <v>-1.4E-2</v>
      </c>
      <c r="GS11" s="222">
        <v>-3.0000000000000001E-3</v>
      </c>
      <c r="GT11" s="222">
        <v>4.0000000000000001E-3</v>
      </c>
      <c r="GU11" s="222">
        <v>7.0000000000000001E-3</v>
      </c>
      <c r="GV11" s="222">
        <v>5.6000000000000001E-2</v>
      </c>
      <c r="GW11" s="222">
        <v>5.2999999999999999E-2</v>
      </c>
      <c r="GX11" s="222">
        <v>7.6999999999999999E-2</v>
      </c>
      <c r="GY11" s="222">
        <v>7.9289997169721502E-2</v>
      </c>
      <c r="GZ11" s="222">
        <v>8.5999999999999993E-2</v>
      </c>
      <c r="HA11" s="222">
        <v>7.6999999999999999E-2</v>
      </c>
      <c r="HB11" s="222">
        <v>8.1000000000000003E-2</v>
      </c>
      <c r="HC11" s="222">
        <v>0.08</v>
      </c>
      <c r="HD11" s="222">
        <v>7.5999999999999998E-2</v>
      </c>
      <c r="HE11" s="222">
        <v>0.08</v>
      </c>
      <c r="HF11" s="222">
        <v>6.9000000000000006E-2</v>
      </c>
      <c r="HG11" s="222">
        <v>7.1999999999999995E-2</v>
      </c>
      <c r="HH11" s="222">
        <v>6.4000000000000001E-2</v>
      </c>
      <c r="HI11" s="222">
        <v>7.3999999999999996E-2</v>
      </c>
      <c r="HJ11" s="222">
        <v>8.5000000000000006E-2</v>
      </c>
      <c r="HK11" s="222">
        <v>9.5000000000000001E-2</v>
      </c>
      <c r="HL11" s="222">
        <v>0.112</v>
      </c>
      <c r="HM11" s="222">
        <v>0.11</v>
      </c>
      <c r="HN11" s="222">
        <v>9.8000000000000004E-2</v>
      </c>
      <c r="HO11" s="222">
        <v>9.4E-2</v>
      </c>
      <c r="HP11" s="222">
        <v>9.0999999999999998E-2</v>
      </c>
      <c r="HQ11" s="222">
        <v>6.6000000000000003E-2</v>
      </c>
      <c r="HS11" s="452"/>
    </row>
    <row r="12" spans="1:229" ht="18.899999999999999" customHeight="1" x14ac:dyDescent="0.25">
      <c r="A12" s="671"/>
      <c r="B12" s="27" t="s">
        <v>99</v>
      </c>
      <c r="C12" s="671"/>
      <c r="D12" s="27" t="s">
        <v>99</v>
      </c>
      <c r="E12" s="223">
        <v>0.4776877153812551</v>
      </c>
      <c r="F12" s="223">
        <v>0.58006432687863718</v>
      </c>
      <c r="G12" s="223">
        <v>0.8852424609572509</v>
      </c>
      <c r="H12" s="223">
        <v>0.93391676280060354</v>
      </c>
      <c r="I12" s="223">
        <v>1.4892106090785195</v>
      </c>
      <c r="J12" s="223">
        <v>1.9319868206048589</v>
      </c>
      <c r="K12" s="223">
        <v>1.6689447458345228</v>
      </c>
      <c r="L12" s="223">
        <v>1.7575662034290609</v>
      </c>
      <c r="M12" s="223">
        <v>1.4564141728835827</v>
      </c>
      <c r="N12" s="223">
        <v>1.234514272362631</v>
      </c>
      <c r="O12" s="223">
        <v>0.99601852574241256</v>
      </c>
      <c r="P12" s="223">
        <v>0.7210177627434331</v>
      </c>
      <c r="Q12" s="223">
        <v>0.46261351692242997</v>
      </c>
      <c r="R12" s="223">
        <v>0.38393582855778396</v>
      </c>
      <c r="S12" s="223">
        <v>9.3345022847687101E-2</v>
      </c>
      <c r="T12" s="223">
        <v>-4.1398166813409E-2</v>
      </c>
      <c r="U12" s="223">
        <v>-0.396777390882467</v>
      </c>
      <c r="V12" s="223">
        <v>-0.51121323417447795</v>
      </c>
      <c r="W12" s="223">
        <v>-0.38426683231528502</v>
      </c>
      <c r="X12" s="223">
        <v>-0.371093004160856</v>
      </c>
      <c r="Y12" s="223">
        <v>-0.485991537478697</v>
      </c>
      <c r="Z12" s="223">
        <v>-0.52321442774960991</v>
      </c>
      <c r="AA12" s="223">
        <v>-0.64332547427261499</v>
      </c>
      <c r="AB12" s="223">
        <v>-0.73744536826104101</v>
      </c>
      <c r="AC12" s="223">
        <v>-0.75265543946036406</v>
      </c>
      <c r="AD12" s="223">
        <v>-0.75621657860980096</v>
      </c>
      <c r="AE12" s="223">
        <v>-0.75146162493712898</v>
      </c>
      <c r="AF12" s="223">
        <v>-0.79860806788343708</v>
      </c>
      <c r="AG12" s="223">
        <v>-0.77843160903520603</v>
      </c>
      <c r="AH12" s="223">
        <v>-0.73397965096355688</v>
      </c>
      <c r="AI12" s="223">
        <v>-0.67865329753784598</v>
      </c>
      <c r="AJ12" s="223">
        <v>-0.68077363061325202</v>
      </c>
      <c r="AK12" s="223">
        <v>-0.6197091049742921</v>
      </c>
      <c r="AL12" s="223">
        <v>-0.48037137217632903</v>
      </c>
      <c r="AM12" s="223">
        <v>-0.17713221156241002</v>
      </c>
      <c r="AN12" s="223">
        <v>0.22172213129659901</v>
      </c>
      <c r="AO12" s="223">
        <v>0.23704376248411099</v>
      </c>
      <c r="AP12" s="223">
        <v>0.17444000141547802</v>
      </c>
      <c r="AQ12" s="223">
        <v>0.263673438983966</v>
      </c>
      <c r="AR12" s="223">
        <v>0.67836854990136208</v>
      </c>
      <c r="AS12" s="223">
        <v>0.799306777302208</v>
      </c>
      <c r="AT12" s="223">
        <v>0.756066142027356</v>
      </c>
      <c r="AU12" s="223">
        <v>0.15815819307578299</v>
      </c>
      <c r="AV12" s="223">
        <v>0.114497514360497</v>
      </c>
      <c r="AW12" s="223">
        <v>0.106128890837352</v>
      </c>
      <c r="AX12" s="223">
        <v>-0.123410241980867</v>
      </c>
      <c r="AY12" s="223">
        <v>-0.24847149412206301</v>
      </c>
      <c r="AZ12" s="223">
        <v>-0.21173668738138701</v>
      </c>
      <c r="BA12" s="223">
        <v>-4.8103458399389301E-2</v>
      </c>
      <c r="BB12" s="223">
        <v>-1.8063485846000902E-2</v>
      </c>
      <c r="BC12" s="223">
        <v>8.3350526098617692E-2</v>
      </c>
      <c r="BD12" s="223">
        <v>8.1655195853513496E-2</v>
      </c>
      <c r="BE12" s="223">
        <v>0.111261912058725</v>
      </c>
      <c r="BF12" s="223">
        <v>-5.5883804366672401E-3</v>
      </c>
      <c r="BG12" s="223">
        <v>0.24253422285137699</v>
      </c>
      <c r="BH12" s="223">
        <v>0.17891086768066802</v>
      </c>
      <c r="BI12" s="223">
        <v>0.12923886678187002</v>
      </c>
      <c r="BJ12" s="223">
        <v>1.5792514604866099E-2</v>
      </c>
      <c r="BK12" s="223">
        <v>-0.10961110932113299</v>
      </c>
      <c r="BL12" s="223">
        <v>-0.14078899746652199</v>
      </c>
      <c r="BM12" s="223">
        <v>-0.24198498002991703</v>
      </c>
      <c r="BN12" s="223">
        <v>-0.23432753383043359</v>
      </c>
      <c r="BO12" s="223">
        <v>-0.31984383926871096</v>
      </c>
      <c r="BP12" s="223">
        <v>-0.28142183817753302</v>
      </c>
      <c r="BQ12" s="223">
        <v>-0.30144326106084302</v>
      </c>
      <c r="BR12" s="223">
        <v>-0.34159982832157498</v>
      </c>
      <c r="BS12" s="223">
        <v>-0.45681630872157902</v>
      </c>
      <c r="BT12" s="223">
        <v>-0.41710786673084099</v>
      </c>
      <c r="BU12" s="223">
        <v>-0.388675960634011</v>
      </c>
      <c r="BV12" s="223">
        <v>-0.30572584212854703</v>
      </c>
      <c r="BW12" s="223">
        <v>-0.220209878776913</v>
      </c>
      <c r="BX12" s="223">
        <v>-0.17695322515658798</v>
      </c>
      <c r="BY12" s="223">
        <v>-3.50320415013732E-2</v>
      </c>
      <c r="BZ12" s="223">
        <v>4.9774571686203736E-2</v>
      </c>
      <c r="CA12" s="223">
        <v>0.13969720605587899</v>
      </c>
      <c r="CB12" s="223">
        <v>3.8935957001002101E-2</v>
      </c>
      <c r="CC12" s="223">
        <v>8.6421145639463806E-2</v>
      </c>
      <c r="CD12" s="223">
        <v>0.14003137159037701</v>
      </c>
      <c r="CE12" s="223">
        <v>0.17064953031215799</v>
      </c>
      <c r="CF12" s="223">
        <v>0.10110555530070199</v>
      </c>
      <c r="CG12" s="223">
        <v>0.148608304243983</v>
      </c>
      <c r="CH12" s="223">
        <v>0.18544900095580499</v>
      </c>
      <c r="CI12" s="223">
        <v>0.21775447226153699</v>
      </c>
      <c r="CJ12" s="223">
        <v>0.16381842456608797</v>
      </c>
      <c r="CK12" s="223">
        <v>0.14184217738705099</v>
      </c>
      <c r="CL12" s="223">
        <v>6.505182385615299E-2</v>
      </c>
      <c r="CM12" s="223">
        <v>6.8964307022777501E-3</v>
      </c>
      <c r="CN12" s="223">
        <v>-3.8581600084178001E-3</v>
      </c>
      <c r="CO12" s="223">
        <v>-2.37411316836823E-2</v>
      </c>
      <c r="CP12" s="223">
        <v>4.4154173293068602E-2</v>
      </c>
      <c r="CQ12" s="223">
        <v>0.118116839797961</v>
      </c>
      <c r="CR12" s="223">
        <v>0.18683081281506503</v>
      </c>
      <c r="CS12" s="223">
        <v>0.19420173947815703</v>
      </c>
      <c r="CT12" s="223">
        <v>0.20921080416962601</v>
      </c>
      <c r="CU12" s="223">
        <v>0.260155475954577</v>
      </c>
      <c r="CV12" s="223">
        <v>0.34260640128484598</v>
      </c>
      <c r="CW12" s="223">
        <v>0.28673768948136097</v>
      </c>
      <c r="CX12" s="223">
        <v>0.195440615086833</v>
      </c>
      <c r="CY12" s="223">
        <v>0.15768835288171601</v>
      </c>
      <c r="CZ12" s="223">
        <v>0.15842752015774103</v>
      </c>
      <c r="DA12" s="223">
        <v>0.18166188095997698</v>
      </c>
      <c r="DB12" s="223">
        <v>0.19711127083547203</v>
      </c>
      <c r="DC12" s="223">
        <v>0.20788585455661202</v>
      </c>
      <c r="DD12" s="223">
        <v>0.133462044756472</v>
      </c>
      <c r="DE12" s="223">
        <v>9.6085587998928496E-2</v>
      </c>
      <c r="DF12" s="223">
        <v>6.5884519519281096E-3</v>
      </c>
      <c r="DG12" s="223">
        <v>-4.9986392089267896E-2</v>
      </c>
      <c r="DH12" s="223">
        <v>-0.119622335198872</v>
      </c>
      <c r="DI12" s="223">
        <v>-0.112855318477278</v>
      </c>
      <c r="DJ12" s="223">
        <v>-3.43617882522263E-2</v>
      </c>
      <c r="DK12" s="223">
        <v>-9.4283950803137298E-2</v>
      </c>
      <c r="DL12" s="223">
        <v>-0.107</v>
      </c>
      <c r="DM12" s="223">
        <v>-9.0999999999999998E-2</v>
      </c>
      <c r="DN12" s="223">
        <v>-0.11700000000000001</v>
      </c>
      <c r="DO12" s="223">
        <v>-0.13202647585982999</v>
      </c>
      <c r="DP12" s="223">
        <v>-6.4000000000000001E-2</v>
      </c>
      <c r="DQ12" s="223">
        <v>-0.03</v>
      </c>
      <c r="DR12" s="223">
        <v>-1.2E-2</v>
      </c>
      <c r="DS12" s="223">
        <v>1.2999999999999999E-2</v>
      </c>
      <c r="DT12" s="223">
        <v>9.6000000000000002E-2</v>
      </c>
      <c r="DU12" s="223">
        <v>0.124</v>
      </c>
      <c r="DV12" s="223">
        <v>0.114</v>
      </c>
      <c r="DW12" s="223">
        <v>0.16200000000000001</v>
      </c>
      <c r="DX12" s="223">
        <v>0.223</v>
      </c>
      <c r="DY12" s="223">
        <v>0.20899999999999999</v>
      </c>
      <c r="DZ12" s="223">
        <v>0.16700000000000001</v>
      </c>
      <c r="EA12" s="223">
        <v>0.18</v>
      </c>
      <c r="EB12" s="223">
        <v>0.17599999999999999</v>
      </c>
      <c r="EC12" s="223">
        <v>0.13900000000000001</v>
      </c>
      <c r="ED12" s="223">
        <v>0.158</v>
      </c>
      <c r="EE12" s="223">
        <v>0.13300000000000001</v>
      </c>
      <c r="EF12" s="223">
        <v>7.8E-2</v>
      </c>
      <c r="EG12" s="223">
        <v>7.0999999999999994E-2</v>
      </c>
      <c r="EH12" s="223">
        <v>5.8999999999999997E-2</v>
      </c>
      <c r="EI12" s="223">
        <v>0.106</v>
      </c>
      <c r="EJ12" s="223">
        <v>4.4999999999999998E-2</v>
      </c>
      <c r="EK12" s="223">
        <v>1.4E-2</v>
      </c>
      <c r="EL12" s="223">
        <v>2.5000000000000001E-2</v>
      </c>
      <c r="EM12" s="223">
        <v>0.02</v>
      </c>
      <c r="EN12" s="223">
        <v>3.1E-2</v>
      </c>
      <c r="EO12" s="223">
        <v>2.1999999999999999E-2</v>
      </c>
      <c r="EP12" s="223">
        <v>1.6E-2</v>
      </c>
      <c r="EQ12" s="223">
        <v>8.9999999999999993E-3</v>
      </c>
      <c r="ER12" s="223">
        <v>1.2999999999999999E-2</v>
      </c>
      <c r="ES12" s="223">
        <v>5.0000000000000001E-3</v>
      </c>
      <c r="ET12" s="223">
        <v>2E-3</v>
      </c>
      <c r="EU12" s="223">
        <v>-7.5999999999999998E-2</v>
      </c>
      <c r="EV12" s="223">
        <v>-8.1000000000000003E-2</v>
      </c>
      <c r="EW12" s="223">
        <v>-1.2999999999999999E-2</v>
      </c>
      <c r="EX12" s="223">
        <v>8.0000000000000002E-3</v>
      </c>
      <c r="EY12" s="223">
        <v>-0.01</v>
      </c>
      <c r="EZ12" s="223">
        <v>-2E-3</v>
      </c>
      <c r="FA12" s="223">
        <v>1.2E-2</v>
      </c>
      <c r="FB12" s="223">
        <v>1.0999999999999999E-2</v>
      </c>
      <c r="FC12" s="223">
        <v>3.3000000000000002E-2</v>
      </c>
      <c r="FD12" s="223">
        <v>1.2999999999999999E-2</v>
      </c>
      <c r="FE12" s="223">
        <v>3.1E-2</v>
      </c>
      <c r="FF12" s="223">
        <v>5.2999999999999999E-2</v>
      </c>
      <c r="FG12" s="223">
        <v>0.13100000000000001</v>
      </c>
      <c r="FH12" s="223">
        <v>0.158</v>
      </c>
      <c r="FI12" s="223">
        <v>-0.13200000000000001</v>
      </c>
      <c r="FJ12" s="223">
        <v>-0.11899999999999999</v>
      </c>
      <c r="FK12" s="223">
        <v>-8.2000000000000003E-2</v>
      </c>
      <c r="FL12" s="223">
        <v>-8.9896394303053503E-2</v>
      </c>
      <c r="FM12" s="223">
        <v>-0.107</v>
      </c>
      <c r="FN12" s="223">
        <v>-6.9000000000000006E-2</v>
      </c>
      <c r="FO12" s="223">
        <v>-7.6999999999999999E-2</v>
      </c>
      <c r="FP12" s="223">
        <v>-6.4000000000000001E-2</v>
      </c>
      <c r="FQ12" s="223">
        <v>-7.3999999999999996E-2</v>
      </c>
      <c r="FR12" s="223">
        <v>-6.6000000000000003E-2</v>
      </c>
      <c r="FS12" s="223">
        <v>-9.2103635148845606E-2</v>
      </c>
      <c r="FT12" s="223">
        <v>-6.7000000000000004E-2</v>
      </c>
      <c r="FU12" s="223">
        <v>0.185</v>
      </c>
      <c r="FV12" s="223">
        <v>0.155</v>
      </c>
      <c r="FW12" s="223">
        <v>0.14199999999999999</v>
      </c>
      <c r="FX12" s="223">
        <v>0.17100000000000001</v>
      </c>
      <c r="FY12" s="223">
        <v>0.161</v>
      </c>
      <c r="FZ12" s="223">
        <v>0.16</v>
      </c>
      <c r="GA12" s="223">
        <v>0.159</v>
      </c>
      <c r="GB12" s="223">
        <v>0.13300000000000001</v>
      </c>
      <c r="GC12" s="223">
        <v>0.13500000000000001</v>
      </c>
      <c r="GD12" s="223">
        <v>9.6000000000000002E-2</v>
      </c>
      <c r="GE12" s="223">
        <v>0.17</v>
      </c>
      <c r="GF12" s="223">
        <v>0.11899999999999999</v>
      </c>
      <c r="GG12" s="223">
        <v>0.114</v>
      </c>
      <c r="GH12" s="223">
        <v>9.1999999999999998E-2</v>
      </c>
      <c r="GI12" s="223">
        <v>8.1000000000000003E-2</v>
      </c>
      <c r="GJ12" s="223">
        <v>7.6999999999999999E-2</v>
      </c>
      <c r="GK12" s="223">
        <v>7.6999999999999999E-2</v>
      </c>
      <c r="GL12" s="223">
        <v>5.3999999999999999E-2</v>
      </c>
      <c r="GM12" s="223">
        <v>3.1E-2</v>
      </c>
      <c r="GN12" s="223">
        <v>-1E-3</v>
      </c>
      <c r="GO12" s="223">
        <v>7.0000000000000001E-3</v>
      </c>
      <c r="GP12" s="223">
        <v>5.0000000000000001E-3</v>
      </c>
      <c r="GQ12" s="223">
        <v>2E-3</v>
      </c>
      <c r="GR12" s="223">
        <v>0.05</v>
      </c>
      <c r="GS12" s="223">
        <v>0.06</v>
      </c>
      <c r="GT12" s="223">
        <v>9.2999999999999999E-2</v>
      </c>
      <c r="GU12" s="223">
        <v>9.6000000000000002E-2</v>
      </c>
      <c r="GV12" s="223">
        <v>3.5000000000000003E-2</v>
      </c>
      <c r="GW12" s="223">
        <v>4.5999999999999999E-2</v>
      </c>
      <c r="GX12" s="223">
        <v>4.2999999999999997E-2</v>
      </c>
      <c r="GY12" s="223">
        <v>7.1938794009935095E-2</v>
      </c>
      <c r="GZ12" s="223">
        <v>0.10299999999999999</v>
      </c>
      <c r="HA12" s="223">
        <v>7.5999999999999998E-2</v>
      </c>
      <c r="HB12" s="223">
        <v>6.2E-2</v>
      </c>
      <c r="HC12" s="223">
        <v>0.02</v>
      </c>
      <c r="HD12" s="223">
        <v>5.7000000000000002E-2</v>
      </c>
      <c r="HE12" s="223">
        <v>0.111</v>
      </c>
      <c r="HF12" s="223">
        <v>0.111</v>
      </c>
      <c r="HG12" s="223">
        <v>9.2999999999999999E-2</v>
      </c>
      <c r="HH12" s="223">
        <v>0.13400000000000001</v>
      </c>
      <c r="HI12" s="223">
        <v>0.17</v>
      </c>
      <c r="HJ12" s="223">
        <v>0.22700000000000001</v>
      </c>
      <c r="HK12" s="223">
        <v>0.26900000000000002</v>
      </c>
      <c r="HL12" s="223">
        <v>0.30399999999999999</v>
      </c>
      <c r="HM12" s="223">
        <v>0.30599999999999999</v>
      </c>
      <c r="HN12" s="223">
        <v>0.31</v>
      </c>
      <c r="HO12" s="223">
        <v>0.28599999999999998</v>
      </c>
      <c r="HP12" s="223">
        <v>0.22600000000000001</v>
      </c>
      <c r="HQ12" s="223">
        <v>0.16900000000000001</v>
      </c>
      <c r="HU12" s="452"/>
    </row>
    <row r="13" spans="1:229" ht="18.899999999999999" customHeight="1" x14ac:dyDescent="0.25">
      <c r="A13" s="671"/>
      <c r="B13" s="28" t="s">
        <v>132</v>
      </c>
      <c r="C13" s="671"/>
      <c r="D13" s="28" t="s">
        <v>133</v>
      </c>
      <c r="E13" s="221">
        <v>-8.9393430665385396E-2</v>
      </c>
      <c r="F13" s="221">
        <v>-7.2769953051643202E-2</v>
      </c>
      <c r="G13" s="221">
        <v>-9.3207897585292993E-2</v>
      </c>
      <c r="H13" s="221">
        <v>-8.5995703642762503E-2</v>
      </c>
      <c r="I13" s="221">
        <v>-6.1291937330625296E-2</v>
      </c>
      <c r="J13" s="221">
        <v>-6.7083092569051192E-2</v>
      </c>
      <c r="K13" s="221">
        <v>-7.339167940847581E-2</v>
      </c>
      <c r="L13" s="221">
        <v>-8.1100000000000005E-2</v>
      </c>
      <c r="M13" s="221">
        <v>-4.1833684537729496E-2</v>
      </c>
      <c r="N13" s="221">
        <v>-5.5673758865248203E-2</v>
      </c>
      <c r="O13" s="221">
        <v>-3.82853658536585E-2</v>
      </c>
      <c r="P13" s="221">
        <v>-3.3533533533533499E-2</v>
      </c>
      <c r="Q13" s="221">
        <v>7.7609663064208495E-2</v>
      </c>
      <c r="R13" s="221">
        <v>2.9898734177215202E-3</v>
      </c>
      <c r="S13" s="221">
        <v>4.7740506329113898E-2</v>
      </c>
      <c r="T13" s="221">
        <v>4.3424178022252798E-2</v>
      </c>
      <c r="U13" s="221">
        <v>9.0763991556153806E-3</v>
      </c>
      <c r="V13" s="221">
        <v>-7.3805857643142901E-3</v>
      </c>
      <c r="W13" s="221">
        <v>1.50739907470005E-2</v>
      </c>
      <c r="X13" s="221">
        <v>-5.9474548689408705E-4</v>
      </c>
      <c r="Y13" s="221">
        <v>-3.1863031715913502E-2</v>
      </c>
      <c r="Z13" s="221">
        <v>-4.3131806233571192E-2</v>
      </c>
      <c r="AA13" s="221">
        <v>-2.8701277951220301E-2</v>
      </c>
      <c r="AB13" s="221">
        <v>0.100349559813568</v>
      </c>
      <c r="AC13" s="221">
        <v>5.240224650164E-2</v>
      </c>
      <c r="AD13" s="221">
        <v>0.11818840378513901</v>
      </c>
      <c r="AE13" s="221">
        <v>0.136879239834967</v>
      </c>
      <c r="AF13" s="221">
        <v>0.12387091363290499</v>
      </c>
      <c r="AG13" s="221">
        <v>0.15140934900977499</v>
      </c>
      <c r="AH13" s="221">
        <v>0.188571000692629</v>
      </c>
      <c r="AI13" s="221">
        <v>0.14903882314976802</v>
      </c>
      <c r="AJ13" s="221">
        <v>0.183127285435005</v>
      </c>
      <c r="AK13" s="221">
        <v>0.21039718730964402</v>
      </c>
      <c r="AL13" s="221">
        <v>0.21753775956841701</v>
      </c>
      <c r="AM13" s="221">
        <v>0.21429242844386001</v>
      </c>
      <c r="AN13" s="221">
        <v>9.9346989681260392E-2</v>
      </c>
      <c r="AO13" s="221">
        <v>6.2365393692268498E-2</v>
      </c>
      <c r="AP13" s="221">
        <v>8.22541506303541E-2</v>
      </c>
      <c r="AQ13" s="221">
        <v>4.6341598194284496E-2</v>
      </c>
      <c r="AR13" s="221">
        <v>6.2168051495593901E-2</v>
      </c>
      <c r="AS13" s="221">
        <v>5.2571382749968899E-2</v>
      </c>
      <c r="AT13" s="221">
        <v>4.2300681649229899E-2</v>
      </c>
      <c r="AU13" s="221">
        <v>8.4619729611309688E-2</v>
      </c>
      <c r="AV13" s="221">
        <v>0.116959809078407</v>
      </c>
      <c r="AW13" s="221">
        <v>0.13984282115004101</v>
      </c>
      <c r="AX13" s="221">
        <v>0.129247037562706</v>
      </c>
      <c r="AY13" s="221">
        <v>0.14152458730865203</v>
      </c>
      <c r="AZ13" s="221">
        <v>0.14975608607518001</v>
      </c>
      <c r="BA13" s="221">
        <v>0.13124485531564598</v>
      </c>
      <c r="BB13" s="221">
        <v>0.10021399788087901</v>
      </c>
      <c r="BC13" s="221">
        <v>6.2390566919217599E-2</v>
      </c>
      <c r="BD13" s="221">
        <v>3.6031985161647101E-2</v>
      </c>
      <c r="BE13" s="221">
        <v>3.8439100083800803E-2</v>
      </c>
      <c r="BF13" s="221">
        <v>3.6356016976215001E-3</v>
      </c>
      <c r="BG13" s="221">
        <v>-5.5972775315559296E-2</v>
      </c>
      <c r="BH13" s="221">
        <v>-1.8274338318143801E-2</v>
      </c>
      <c r="BI13" s="221">
        <v>-3.8601805967676296E-2</v>
      </c>
      <c r="BJ13" s="221">
        <v>-3.3487086977370802E-2</v>
      </c>
      <c r="BK13" s="221">
        <v>-4.7107223182902197E-2</v>
      </c>
      <c r="BL13" s="221">
        <v>-6.46187643702235E-2</v>
      </c>
      <c r="BM13" s="221">
        <v>-3.0042586140147098E-2</v>
      </c>
      <c r="BN13" s="221">
        <v>-8.1262049968625107E-3</v>
      </c>
      <c r="BO13" s="221">
        <v>1.3927619207858901E-2</v>
      </c>
      <c r="BP13" s="221">
        <v>6.7454470242783393E-2</v>
      </c>
      <c r="BQ13" s="221">
        <v>7.4995825092113402E-2</v>
      </c>
      <c r="BR13" s="221">
        <v>0.123145623973694</v>
      </c>
      <c r="BS13" s="221">
        <v>0.202432042829361</v>
      </c>
      <c r="BT13" s="221">
        <v>0.13036107632894198</v>
      </c>
      <c r="BU13" s="221">
        <v>0.15280768390924498</v>
      </c>
      <c r="BV13" s="221">
        <v>0.16605140987324701</v>
      </c>
      <c r="BW13" s="221">
        <v>0.13698093961641999</v>
      </c>
      <c r="BX13" s="221">
        <v>0.12736602007061698</v>
      </c>
      <c r="BY13" s="221">
        <v>8.3325558961318297E-2</v>
      </c>
      <c r="BZ13" s="221">
        <v>8.6748107097702712E-2</v>
      </c>
      <c r="CA13" s="221">
        <v>5.2226999302294901E-2</v>
      </c>
      <c r="CB13" s="221">
        <v>1.2101289993520101E-2</v>
      </c>
      <c r="CC13" s="221">
        <v>5.3266621349929901E-3</v>
      </c>
      <c r="CD13" s="221">
        <v>-1.21136998751543E-2</v>
      </c>
      <c r="CE13" s="221">
        <v>-4.2894348013628097E-2</v>
      </c>
      <c r="CF13" s="221">
        <v>-1.42358463930762E-2</v>
      </c>
      <c r="CG13" s="221">
        <v>-3.3373651370161996E-2</v>
      </c>
      <c r="CH13" s="221">
        <v>-3.3990225551849398E-2</v>
      </c>
      <c r="CI13" s="221">
        <v>-3.7172265108839303E-3</v>
      </c>
      <c r="CJ13" s="221">
        <v>6.3963362746240395E-3</v>
      </c>
      <c r="CK13" s="221">
        <v>1.2486039322501001E-2</v>
      </c>
      <c r="CL13" s="221">
        <v>8.1235825720222705E-3</v>
      </c>
      <c r="CM13" s="221">
        <v>3.8729835584352501E-2</v>
      </c>
      <c r="CN13" s="221">
        <v>3.9594691535150599E-2</v>
      </c>
      <c r="CO13" s="221">
        <v>3.0609829622848E-2</v>
      </c>
      <c r="CP13" s="221">
        <v>4.6430064065799102E-2</v>
      </c>
      <c r="CQ13" s="221">
        <v>3.6214464461549606E-2</v>
      </c>
      <c r="CR13" s="221">
        <v>1.4134876041744201E-2</v>
      </c>
      <c r="CS13" s="221">
        <v>2.6063804079911101E-2</v>
      </c>
      <c r="CT13" s="221">
        <v>2.9711908621767001E-2</v>
      </c>
      <c r="CU13" s="221">
        <v>3.70535511725553E-2</v>
      </c>
      <c r="CV13" s="221">
        <v>4.4563461224718902E-2</v>
      </c>
      <c r="CW13" s="221">
        <v>5.7018243803718199E-2</v>
      </c>
      <c r="CX13" s="221">
        <v>5.5094943306167599E-2</v>
      </c>
      <c r="CY13" s="221">
        <v>6.5787294390443396E-2</v>
      </c>
      <c r="CZ13" s="221">
        <v>3.7887413357070604E-2</v>
      </c>
      <c r="DA13" s="221">
        <v>4.1866975200308507E-2</v>
      </c>
      <c r="DB13" s="221">
        <v>3.8683346718524601E-2</v>
      </c>
      <c r="DC13" s="221">
        <v>4.2468785667346895E-2</v>
      </c>
      <c r="DD13" s="221">
        <v>4.1619272912882699E-2</v>
      </c>
      <c r="DE13" s="221">
        <v>2.8971221468969098E-2</v>
      </c>
      <c r="DF13" s="221">
        <v>2.0330098883686303E-2</v>
      </c>
      <c r="DG13" s="221">
        <v>7.5573680973387708E-3</v>
      </c>
      <c r="DH13" s="221">
        <v>1.40382638837573E-2</v>
      </c>
      <c r="DI13" s="221">
        <v>5.7985778137619598E-3</v>
      </c>
      <c r="DJ13" s="221">
        <v>5.5209109255007702E-3</v>
      </c>
      <c r="DK13" s="221">
        <v>-2.4395001533793199E-3</v>
      </c>
      <c r="DL13" s="221">
        <v>2.5999999999999999E-2</v>
      </c>
      <c r="DM13" s="221">
        <v>2.3E-2</v>
      </c>
      <c r="DN13" s="221">
        <v>2.1000000000000001E-2</v>
      </c>
      <c r="DO13" s="221">
        <v>2.1050300422349701E-2</v>
      </c>
      <c r="DP13" s="221">
        <v>2.1999999999999999E-2</v>
      </c>
      <c r="DQ13" s="221">
        <v>2.5999999999999999E-2</v>
      </c>
      <c r="DR13" s="221">
        <v>2.5000000000000001E-2</v>
      </c>
      <c r="DS13" s="221">
        <v>0.03</v>
      </c>
      <c r="DT13" s="221">
        <v>0.02</v>
      </c>
      <c r="DU13" s="221">
        <v>1.6E-2</v>
      </c>
      <c r="DV13" s="221">
        <v>1.4999999999999999E-2</v>
      </c>
      <c r="DW13" s="221">
        <v>6.0000000000000001E-3</v>
      </c>
      <c r="DX13" s="221">
        <v>3.0000000000000001E-3</v>
      </c>
      <c r="DY13" s="221">
        <v>8.0000000000000002E-3</v>
      </c>
      <c r="DZ13" s="221">
        <v>5.0000000000000001E-3</v>
      </c>
      <c r="EA13" s="221">
        <v>-4.0000000000000001E-3</v>
      </c>
      <c r="EB13" s="221">
        <v>-0.02</v>
      </c>
      <c r="EC13" s="221">
        <v>-2.3E-2</v>
      </c>
      <c r="ED13" s="221">
        <v>-3.3000000000000002E-2</v>
      </c>
      <c r="EE13" s="221">
        <v>-3.2000000000000001E-2</v>
      </c>
      <c r="EF13" s="221">
        <v>-3.1E-2</v>
      </c>
      <c r="EG13" s="221">
        <v>-3.1E-2</v>
      </c>
      <c r="EH13" s="221">
        <v>-0.04</v>
      </c>
      <c r="EI13" s="221">
        <v>-4.2000000000000003E-2</v>
      </c>
      <c r="EJ13" s="221">
        <v>-4.7E-2</v>
      </c>
      <c r="EK13" s="221">
        <v>-4.4999999999999998E-2</v>
      </c>
      <c r="EL13" s="221">
        <v>-4.1000000000000002E-2</v>
      </c>
      <c r="EM13" s="221">
        <v>-3.6999999999999998E-2</v>
      </c>
      <c r="EN13" s="221">
        <v>-2.3E-2</v>
      </c>
      <c r="EO13" s="221">
        <v>-1.9E-2</v>
      </c>
      <c r="EP13" s="221">
        <v>-8.0000000000000002E-3</v>
      </c>
      <c r="EQ13" s="221">
        <v>-8.0000000000000002E-3</v>
      </c>
      <c r="ER13" s="221">
        <v>-8.0000000000000002E-3</v>
      </c>
      <c r="ES13" s="221">
        <v>-8.9999999999999993E-3</v>
      </c>
      <c r="ET13" s="221">
        <v>-2E-3</v>
      </c>
      <c r="EU13" s="221">
        <v>-3.0000000000000001E-3</v>
      </c>
      <c r="EV13" s="221">
        <v>1E-3</v>
      </c>
      <c r="EW13" s="221">
        <v>-3.0000000000000001E-3</v>
      </c>
      <c r="EX13" s="221">
        <v>-2E-3</v>
      </c>
      <c r="EY13" s="221">
        <v>-2E-3</v>
      </c>
      <c r="EZ13" s="221">
        <v>-1E-3</v>
      </c>
      <c r="FA13" s="221">
        <v>-3.0000000000000001E-3</v>
      </c>
      <c r="FB13" s="221">
        <v>-4.0000000000000001E-3</v>
      </c>
      <c r="FC13" s="221">
        <v>-8.0000000000000002E-3</v>
      </c>
      <c r="FD13" s="221">
        <v>-7.0000000000000001E-3</v>
      </c>
      <c r="FE13" s="221">
        <v>-6.0000000000000001E-3</v>
      </c>
      <c r="FF13" s="221">
        <v>-5.0000000000000001E-3</v>
      </c>
      <c r="FG13" s="221">
        <v>-7.0000000000000001E-3</v>
      </c>
      <c r="FH13" s="221">
        <v>-5.0000000000000001E-3</v>
      </c>
      <c r="FI13" s="221">
        <v>-4.0000000000000001E-3</v>
      </c>
      <c r="FJ13" s="221">
        <v>-3.0000000000000001E-3</v>
      </c>
      <c r="FK13" s="221">
        <v>-3.0000000000000001E-3</v>
      </c>
      <c r="FL13" s="221">
        <v>-2.8504284123512303E-3</v>
      </c>
      <c r="FM13" s="221">
        <v>-1E-3</v>
      </c>
      <c r="FN13" s="221">
        <v>-1.5870000000000001E-3</v>
      </c>
      <c r="FO13" s="221">
        <v>4.4000000000000002E-4</v>
      </c>
      <c r="FP13" s="221">
        <v>3.59E-4</v>
      </c>
      <c r="FQ13" s="221">
        <v>-4.6E-5</v>
      </c>
      <c r="FR13" s="520">
        <v>-1E-4</v>
      </c>
      <c r="FS13" s="520">
        <v>-8.0000000000000007E-5</v>
      </c>
      <c r="FT13" s="520">
        <v>0</v>
      </c>
      <c r="FU13" s="520">
        <v>1E-3</v>
      </c>
      <c r="FV13" s="520">
        <v>0</v>
      </c>
      <c r="FW13" s="520">
        <v>0</v>
      </c>
      <c r="FX13" s="520">
        <v>0</v>
      </c>
      <c r="FY13" s="520">
        <v>0</v>
      </c>
      <c r="FZ13" s="520">
        <v>0</v>
      </c>
      <c r="GA13" s="520">
        <v>0</v>
      </c>
      <c r="GB13" s="520">
        <v>0</v>
      </c>
      <c r="GC13" s="520">
        <v>0</v>
      </c>
      <c r="GD13" s="520">
        <v>0</v>
      </c>
      <c r="GE13" s="520">
        <v>0</v>
      </c>
      <c r="GF13" s="520">
        <v>1E-3</v>
      </c>
      <c r="GG13" s="520">
        <v>1E-3</v>
      </c>
      <c r="GH13" s="520">
        <v>1E-3</v>
      </c>
      <c r="GI13" s="520">
        <v>0</v>
      </c>
      <c r="GJ13" s="520">
        <v>-1E-3</v>
      </c>
      <c r="GK13" s="520">
        <v>-2E-3</v>
      </c>
      <c r="GL13" s="520">
        <v>-2E-3</v>
      </c>
      <c r="GM13" s="520">
        <v>-2E-3</v>
      </c>
      <c r="GN13" s="520">
        <v>-2E-3</v>
      </c>
      <c r="GO13" s="520">
        <v>-2E-3</v>
      </c>
      <c r="GP13" s="520">
        <v>-2E-3</v>
      </c>
      <c r="GQ13" s="520">
        <v>-2E-3</v>
      </c>
      <c r="GR13" s="520">
        <v>-3.0000000000000001E-3</v>
      </c>
      <c r="GS13" s="520">
        <v>-4.0000000000000001E-3</v>
      </c>
      <c r="GT13" s="520">
        <v>-3.0000000000000001E-3</v>
      </c>
      <c r="GU13" s="520">
        <v>-2E-3</v>
      </c>
      <c r="GV13" s="520">
        <v>-1E-3</v>
      </c>
      <c r="GW13" s="520">
        <v>-1E-3</v>
      </c>
      <c r="GX13" s="520">
        <v>-1E-3</v>
      </c>
      <c r="GY13" s="520">
        <v>-1.0083712715621401E-3</v>
      </c>
      <c r="GZ13" s="520">
        <v>-1E-3</v>
      </c>
      <c r="HA13" s="520">
        <v>-1E-3</v>
      </c>
      <c r="HB13" s="520">
        <v>-1E-3</v>
      </c>
      <c r="HC13" s="520">
        <v>-2E-3</v>
      </c>
      <c r="HD13" s="520">
        <v>-1E-3</v>
      </c>
      <c r="HE13" s="520">
        <v>-1E-3</v>
      </c>
      <c r="HF13" s="520">
        <v>-1E-3</v>
      </c>
      <c r="HG13" s="520">
        <v>-1E-3</v>
      </c>
      <c r="HH13" s="520">
        <v>-2E-3</v>
      </c>
      <c r="HI13" s="520">
        <v>-1E-3</v>
      </c>
      <c r="HJ13" s="520">
        <v>-2E-3</v>
      </c>
      <c r="HK13" s="520">
        <v>-1E-3</v>
      </c>
      <c r="HL13" s="520">
        <v>-1E-3</v>
      </c>
      <c r="HM13" s="520">
        <v>-2E-3</v>
      </c>
      <c r="HN13" s="520">
        <v>-1E-3</v>
      </c>
      <c r="HO13" s="520">
        <v>0</v>
      </c>
      <c r="HP13" s="520">
        <v>0</v>
      </c>
      <c r="HQ13" s="520">
        <v>1E-3</v>
      </c>
    </row>
    <row r="14" spans="1:229" ht="18.899999999999999" customHeight="1" x14ac:dyDescent="0.25">
      <c r="A14" s="671" t="s">
        <v>570</v>
      </c>
      <c r="B14" s="26" t="s">
        <v>97</v>
      </c>
      <c r="C14" s="671" t="s">
        <v>571</v>
      </c>
      <c r="D14" s="26" t="s">
        <v>97</v>
      </c>
      <c r="E14" s="439" t="s">
        <v>263</v>
      </c>
      <c r="F14" s="439" t="s">
        <v>263</v>
      </c>
      <c r="G14" s="439" t="s">
        <v>263</v>
      </c>
      <c r="H14" s="439" t="s">
        <v>263</v>
      </c>
      <c r="I14" s="439" t="s">
        <v>263</v>
      </c>
      <c r="J14" s="439" t="s">
        <v>263</v>
      </c>
      <c r="K14" s="439" t="s">
        <v>263</v>
      </c>
      <c r="L14" s="439" t="s">
        <v>263</v>
      </c>
      <c r="M14" s="439" t="s">
        <v>263</v>
      </c>
      <c r="N14" s="439" t="s">
        <v>263</v>
      </c>
      <c r="O14" s="439" t="s">
        <v>263</v>
      </c>
      <c r="P14" s="439" t="s">
        <v>263</v>
      </c>
      <c r="Q14" s="439" t="s">
        <v>263</v>
      </c>
      <c r="R14" s="439" t="s">
        <v>263</v>
      </c>
      <c r="S14" s="439" t="s">
        <v>263</v>
      </c>
      <c r="T14" s="439" t="s">
        <v>263</v>
      </c>
      <c r="U14" s="439" t="s">
        <v>263</v>
      </c>
      <c r="V14" s="439" t="s">
        <v>263</v>
      </c>
      <c r="W14" s="439" t="s">
        <v>263</v>
      </c>
      <c r="X14" s="439" t="s">
        <v>263</v>
      </c>
      <c r="Y14" s="439" t="s">
        <v>263</v>
      </c>
      <c r="Z14" s="439" t="s">
        <v>263</v>
      </c>
      <c r="AA14" s="439" t="s">
        <v>263</v>
      </c>
      <c r="AB14" s="439" t="s">
        <v>263</v>
      </c>
      <c r="AC14" s="439" t="s">
        <v>263</v>
      </c>
      <c r="AD14" s="439" t="s">
        <v>263</v>
      </c>
      <c r="AE14" s="439" t="s">
        <v>263</v>
      </c>
      <c r="AF14" s="439" t="s">
        <v>263</v>
      </c>
      <c r="AG14" s="439" t="s">
        <v>263</v>
      </c>
      <c r="AH14" s="439" t="s">
        <v>263</v>
      </c>
      <c r="AI14" s="439" t="s">
        <v>263</v>
      </c>
      <c r="AJ14" s="439" t="s">
        <v>263</v>
      </c>
      <c r="AK14" s="439" t="s">
        <v>263</v>
      </c>
      <c r="AL14" s="439" t="s">
        <v>263</v>
      </c>
      <c r="AM14" s="439" t="s">
        <v>263</v>
      </c>
      <c r="AN14" s="439" t="s">
        <v>263</v>
      </c>
      <c r="AO14" s="439" t="s">
        <v>263</v>
      </c>
      <c r="AP14" s="439" t="s">
        <v>263</v>
      </c>
      <c r="AQ14" s="439" t="s">
        <v>263</v>
      </c>
      <c r="AR14" s="439" t="s">
        <v>263</v>
      </c>
      <c r="AS14" s="439" t="s">
        <v>263</v>
      </c>
      <c r="AT14" s="439" t="s">
        <v>263</v>
      </c>
      <c r="AU14" s="439" t="s">
        <v>263</v>
      </c>
      <c r="AV14" s="439" t="s">
        <v>263</v>
      </c>
      <c r="AW14" s="439" t="s">
        <v>263</v>
      </c>
      <c r="AX14" s="439" t="s">
        <v>263</v>
      </c>
      <c r="AY14" s="439" t="s">
        <v>263</v>
      </c>
      <c r="AZ14" s="439" t="s">
        <v>263</v>
      </c>
      <c r="BA14" s="439" t="s">
        <v>263</v>
      </c>
      <c r="BB14" s="439" t="s">
        <v>263</v>
      </c>
      <c r="BC14" s="439" t="s">
        <v>263</v>
      </c>
      <c r="BD14" s="439" t="s">
        <v>263</v>
      </c>
      <c r="BE14" s="439" t="s">
        <v>263</v>
      </c>
      <c r="BF14" s="439" t="s">
        <v>263</v>
      </c>
      <c r="BG14" s="439" t="s">
        <v>263</v>
      </c>
      <c r="BH14" s="439" t="s">
        <v>263</v>
      </c>
      <c r="BI14" s="439" t="s">
        <v>263</v>
      </c>
      <c r="BJ14" s="439" t="s">
        <v>263</v>
      </c>
      <c r="BK14" s="439" t="s">
        <v>263</v>
      </c>
      <c r="BL14" s="439" t="s">
        <v>263</v>
      </c>
      <c r="BM14" s="439">
        <v>7.450122399805631E-2</v>
      </c>
      <c r="BN14" s="439">
        <v>6.8622455828890802E-2</v>
      </c>
      <c r="BO14" s="439">
        <v>6.5542642603872006E-2</v>
      </c>
      <c r="BP14" s="439">
        <v>6.6122993104314298E-2</v>
      </c>
      <c r="BQ14" s="439">
        <v>5.4489258148289005E-2</v>
      </c>
      <c r="BR14" s="439">
        <v>4.9155685425240597E-2</v>
      </c>
      <c r="BS14" s="439">
        <v>5.4613058072871604E-2</v>
      </c>
      <c r="BT14" s="439">
        <v>5.9000464118132902E-2</v>
      </c>
      <c r="BU14" s="439">
        <v>5.6491797693297194E-2</v>
      </c>
      <c r="BV14" s="439">
        <v>5.5973376081026399E-2</v>
      </c>
      <c r="BW14" s="439">
        <v>5.6349653386978601E-2</v>
      </c>
      <c r="BX14" s="439">
        <v>6.3665460681325101E-2</v>
      </c>
      <c r="BY14" s="439">
        <v>6.2684344085897709E-2</v>
      </c>
      <c r="BZ14" s="439">
        <v>7.0052813090273808E-2</v>
      </c>
      <c r="CA14" s="439">
        <v>7.4083554347687097E-2</v>
      </c>
      <c r="CB14" s="439">
        <v>7.5468852139484108E-2</v>
      </c>
      <c r="CC14" s="439">
        <v>8.7541692338592103E-2</v>
      </c>
      <c r="CD14" s="439">
        <v>9.1865602959210105E-2</v>
      </c>
      <c r="CE14" s="439">
        <v>8.6828301781853801E-2</v>
      </c>
      <c r="CF14" s="439">
        <v>9.2638664779300495E-2</v>
      </c>
      <c r="CG14" s="439">
        <v>0.10078553785033099</v>
      </c>
      <c r="CH14" s="439">
        <v>0.10440689503930199</v>
      </c>
      <c r="CI14" s="439">
        <v>0.113054870968761</v>
      </c>
      <c r="CJ14" s="439">
        <v>0.110020382303578</v>
      </c>
      <c r="CK14" s="439">
        <v>0.10933412111396701</v>
      </c>
      <c r="CL14" s="439">
        <v>0.11055586498537601</v>
      </c>
      <c r="CM14" s="439">
        <v>0.10733453009048499</v>
      </c>
      <c r="CN14" s="439">
        <v>0.10908433537417901</v>
      </c>
      <c r="CO14" s="439">
        <v>0.108240030444192</v>
      </c>
      <c r="CP14" s="439">
        <v>0.10677436352278899</v>
      </c>
      <c r="CQ14" s="439">
        <v>0.105526492864776</v>
      </c>
      <c r="CR14" s="439">
        <v>0.10698368413460099</v>
      </c>
      <c r="CS14" s="439">
        <v>0.10765628562736401</v>
      </c>
      <c r="CT14" s="439">
        <v>0.104060335055566</v>
      </c>
      <c r="CU14" s="439">
        <v>0.102072172787511</v>
      </c>
      <c r="CV14" s="439">
        <v>0.102011224970967</v>
      </c>
      <c r="CW14" s="439">
        <v>0.10419696684752601</v>
      </c>
      <c r="CX14" s="439">
        <v>0.10262257551637399</v>
      </c>
      <c r="CY14" s="439">
        <v>0.10086020470700199</v>
      </c>
      <c r="CZ14" s="439">
        <v>9.8452963544051503E-2</v>
      </c>
      <c r="DA14" s="439">
        <v>0.103075671060673</v>
      </c>
      <c r="DB14" s="439">
        <v>0.10394398950156901</v>
      </c>
      <c r="DC14" s="439">
        <v>0.103788572586753</v>
      </c>
      <c r="DD14" s="439">
        <v>0.102518690550697</v>
      </c>
      <c r="DE14" s="439">
        <v>0.10156627542725399</v>
      </c>
      <c r="DF14" s="439">
        <v>0.10217368583558201</v>
      </c>
      <c r="DG14" s="439">
        <v>0.10254479970301</v>
      </c>
      <c r="DH14" s="439">
        <v>0.114788606199973</v>
      </c>
      <c r="DI14" s="439">
        <v>0.11494262096607601</v>
      </c>
      <c r="DJ14" s="439">
        <v>0.11617264959640101</v>
      </c>
      <c r="DK14" s="439">
        <v>0.114</v>
      </c>
      <c r="DL14" s="439">
        <v>0.115</v>
      </c>
      <c r="DM14" s="439">
        <v>0.11600000000000001</v>
      </c>
      <c r="DN14" s="439">
        <v>0.12</v>
      </c>
      <c r="DO14" s="439">
        <v>0.12</v>
      </c>
      <c r="DP14" s="439">
        <v>0.11799999999999999</v>
      </c>
      <c r="DQ14" s="439">
        <v>0.11899999999999999</v>
      </c>
      <c r="DR14" s="439">
        <v>0.12</v>
      </c>
      <c r="DS14" s="439">
        <v>0.121</v>
      </c>
      <c r="DT14" s="439">
        <v>0.122</v>
      </c>
      <c r="DU14" s="439">
        <v>0.121</v>
      </c>
      <c r="DV14" s="439">
        <v>0.12</v>
      </c>
      <c r="DW14" s="439">
        <v>0.11799999999999999</v>
      </c>
      <c r="DX14" s="439">
        <v>0.114</v>
      </c>
      <c r="DY14" s="439">
        <v>0.113</v>
      </c>
      <c r="DZ14" s="439">
        <v>0.112</v>
      </c>
      <c r="EA14" s="439">
        <v>0.109</v>
      </c>
      <c r="EB14" s="439">
        <v>0.11</v>
      </c>
      <c r="EC14" s="439">
        <v>0.108</v>
      </c>
      <c r="ED14" s="439">
        <v>0.107</v>
      </c>
      <c r="EE14" s="439">
        <v>0.109</v>
      </c>
      <c r="EF14" s="439">
        <v>0.11</v>
      </c>
      <c r="EG14" s="439">
        <v>0.108</v>
      </c>
      <c r="EH14" s="439">
        <v>0.104</v>
      </c>
      <c r="EI14" s="439">
        <v>0.10299999999999999</v>
      </c>
      <c r="EJ14" s="439">
        <v>0.10100000000000001</v>
      </c>
      <c r="EK14" s="439">
        <v>9.8000000000000004E-2</v>
      </c>
      <c r="EL14" s="439">
        <v>9.7000000000000003E-2</v>
      </c>
      <c r="EM14" s="439">
        <v>9.6000000000000002E-2</v>
      </c>
      <c r="EN14" s="439">
        <v>9.4E-2</v>
      </c>
      <c r="EO14" s="439">
        <v>9.2999999999999999E-2</v>
      </c>
      <c r="EP14" s="439">
        <v>9.2999999999999999E-2</v>
      </c>
      <c r="EQ14" s="439">
        <v>9.2999999999999999E-2</v>
      </c>
      <c r="ER14" s="439">
        <v>9.1999999999999998E-2</v>
      </c>
      <c r="ES14" s="439">
        <v>9.0999999999999998E-2</v>
      </c>
      <c r="ET14" s="439">
        <v>9.0999999999999998E-2</v>
      </c>
      <c r="EU14" s="439">
        <v>8.5999999999999993E-2</v>
      </c>
      <c r="EV14" s="439">
        <v>8.4000000000000005E-2</v>
      </c>
      <c r="EW14" s="439">
        <v>0.09</v>
      </c>
      <c r="EX14" s="439">
        <v>8.5999999999999993E-2</v>
      </c>
      <c r="EY14" s="439">
        <v>8.3000000000000004E-2</v>
      </c>
      <c r="EZ14" s="439">
        <v>8.2000000000000003E-2</v>
      </c>
      <c r="FA14" s="439">
        <v>8.2000000000000003E-2</v>
      </c>
      <c r="FB14" s="439">
        <v>8.2000000000000003E-2</v>
      </c>
      <c r="FC14" s="439">
        <v>8.1000000000000003E-2</v>
      </c>
      <c r="FD14" s="439">
        <v>8.1000000000000003E-2</v>
      </c>
      <c r="FE14" s="439">
        <v>8.2000000000000003E-2</v>
      </c>
      <c r="FF14" s="439">
        <v>8.2000000000000003E-2</v>
      </c>
      <c r="FG14" s="439">
        <v>8.1000000000000003E-2</v>
      </c>
      <c r="FH14" s="439">
        <v>0.08</v>
      </c>
      <c r="FI14" s="439">
        <v>7.0999999999999994E-2</v>
      </c>
      <c r="FJ14" s="439">
        <v>6.8000000000000005E-2</v>
      </c>
      <c r="FK14" s="439">
        <v>6.8000000000000005E-2</v>
      </c>
      <c r="FL14" s="439">
        <v>6.6180653253674698E-2</v>
      </c>
      <c r="FM14" s="439">
        <v>6.6000000000000003E-2</v>
      </c>
      <c r="FN14" s="439">
        <v>6.6000000000000003E-2</v>
      </c>
      <c r="FO14" s="439">
        <v>6.4000000000000001E-2</v>
      </c>
      <c r="FP14" s="439">
        <v>0.05</v>
      </c>
      <c r="FQ14" s="439">
        <v>0.05</v>
      </c>
      <c r="FR14" s="439">
        <v>5.0999999999999997E-2</v>
      </c>
      <c r="FS14" s="439">
        <v>5.1881804893008698E-2</v>
      </c>
      <c r="FT14" s="439">
        <v>5.0999999999999997E-2</v>
      </c>
      <c r="FU14" s="439">
        <v>0.05</v>
      </c>
      <c r="FV14" s="439">
        <v>4.8000000000000001E-2</v>
      </c>
      <c r="FW14" s="439">
        <v>4.8000000000000001E-2</v>
      </c>
      <c r="FX14" s="439">
        <v>4.7E-2</v>
      </c>
      <c r="FY14" s="439">
        <v>4.4999999999999998E-2</v>
      </c>
      <c r="FZ14" s="439">
        <v>4.5999999999999999E-2</v>
      </c>
      <c r="GA14" s="439">
        <v>4.3999999999999997E-2</v>
      </c>
      <c r="GB14" s="439">
        <v>4.1000000000000002E-2</v>
      </c>
      <c r="GC14" s="439">
        <v>4.1000000000000002E-2</v>
      </c>
      <c r="GD14" s="439">
        <v>3.9E-2</v>
      </c>
      <c r="GE14" s="439">
        <v>4.3999999999999997E-2</v>
      </c>
      <c r="GF14" s="439">
        <v>0.04</v>
      </c>
      <c r="GG14" s="439">
        <v>3.7999999999999999E-2</v>
      </c>
      <c r="GH14" s="439">
        <v>3.9E-2</v>
      </c>
      <c r="GI14" s="439">
        <v>4.1000000000000002E-2</v>
      </c>
      <c r="GJ14" s="439">
        <v>3.2000000000000001E-2</v>
      </c>
      <c r="GK14" s="439">
        <v>3.2000000000000001E-2</v>
      </c>
      <c r="GL14" s="439">
        <v>2.8000000000000001E-2</v>
      </c>
      <c r="GM14" s="439">
        <v>2.5999999999999999E-2</v>
      </c>
      <c r="GN14" s="439">
        <v>2.1999999999999999E-2</v>
      </c>
      <c r="GO14" s="439">
        <v>2.4E-2</v>
      </c>
      <c r="GP14" s="439">
        <v>2.5000000000000001E-2</v>
      </c>
      <c r="GQ14" s="439">
        <v>2.5000000000000001E-2</v>
      </c>
      <c r="GR14" s="439">
        <v>2.5999999999999999E-2</v>
      </c>
      <c r="GS14" s="439">
        <v>2.7E-2</v>
      </c>
      <c r="GT14" s="439">
        <v>2.9000000000000001E-2</v>
      </c>
      <c r="GU14" s="439">
        <v>0.03</v>
      </c>
      <c r="GV14" s="439">
        <v>3.1E-2</v>
      </c>
      <c r="GW14" s="439">
        <v>3.1E-2</v>
      </c>
      <c r="GX14" s="439">
        <v>2.9000000000000001E-2</v>
      </c>
      <c r="GY14" s="439">
        <v>2.91837407847504E-2</v>
      </c>
      <c r="GZ14" s="439">
        <v>2.9000000000000001E-2</v>
      </c>
      <c r="HA14" s="439">
        <v>2.9000000000000001E-2</v>
      </c>
      <c r="HB14" s="439">
        <v>0.03</v>
      </c>
      <c r="HC14" s="439">
        <v>3.3000000000000002E-2</v>
      </c>
      <c r="HD14" s="439">
        <v>3.4000000000000002E-2</v>
      </c>
      <c r="HE14" s="439">
        <v>0.03</v>
      </c>
      <c r="HF14" s="439">
        <v>3.2000000000000001E-2</v>
      </c>
      <c r="HG14" s="439">
        <v>3.4000000000000002E-2</v>
      </c>
      <c r="HH14" s="439">
        <v>3.4000000000000002E-2</v>
      </c>
      <c r="HI14" s="439">
        <v>3.5000000000000003E-2</v>
      </c>
      <c r="HJ14" s="439">
        <v>3.5000000000000003E-2</v>
      </c>
      <c r="HK14" s="439">
        <v>3.5999999999999997E-2</v>
      </c>
      <c r="HL14" s="439">
        <v>3.7999999999999999E-2</v>
      </c>
      <c r="HM14" s="439">
        <v>3.5999999999999997E-2</v>
      </c>
      <c r="HN14" s="439">
        <v>3.5000000000000003E-2</v>
      </c>
      <c r="HO14" s="439">
        <v>3.5000000000000003E-2</v>
      </c>
      <c r="HP14" s="439">
        <v>3.5999999999999997E-2</v>
      </c>
      <c r="HQ14" s="439">
        <v>3.7999999999999999E-2</v>
      </c>
    </row>
    <row r="15" spans="1:229" ht="18.899999999999999" customHeight="1" x14ac:dyDescent="0.25">
      <c r="A15" s="671"/>
      <c r="B15" s="27" t="s">
        <v>99</v>
      </c>
      <c r="C15" s="671"/>
      <c r="D15" s="27" t="s">
        <v>99</v>
      </c>
      <c r="E15" s="440" t="s">
        <v>263</v>
      </c>
      <c r="F15" s="440" t="s">
        <v>263</v>
      </c>
      <c r="G15" s="440" t="s">
        <v>263</v>
      </c>
      <c r="H15" s="440" t="s">
        <v>263</v>
      </c>
      <c r="I15" s="440" t="s">
        <v>263</v>
      </c>
      <c r="J15" s="440" t="s">
        <v>263</v>
      </c>
      <c r="K15" s="440" t="s">
        <v>263</v>
      </c>
      <c r="L15" s="440" t="s">
        <v>263</v>
      </c>
      <c r="M15" s="440" t="s">
        <v>263</v>
      </c>
      <c r="N15" s="440" t="s">
        <v>263</v>
      </c>
      <c r="O15" s="440" t="s">
        <v>263</v>
      </c>
      <c r="P15" s="440" t="s">
        <v>263</v>
      </c>
      <c r="Q15" s="440" t="s">
        <v>263</v>
      </c>
      <c r="R15" s="440" t="s">
        <v>263</v>
      </c>
      <c r="S15" s="440" t="s">
        <v>263</v>
      </c>
      <c r="T15" s="440" t="s">
        <v>263</v>
      </c>
      <c r="U15" s="440" t="s">
        <v>263</v>
      </c>
      <c r="V15" s="440" t="s">
        <v>263</v>
      </c>
      <c r="W15" s="440" t="s">
        <v>263</v>
      </c>
      <c r="X15" s="440" t="s">
        <v>263</v>
      </c>
      <c r="Y15" s="440" t="s">
        <v>263</v>
      </c>
      <c r="Z15" s="440" t="s">
        <v>263</v>
      </c>
      <c r="AA15" s="440" t="s">
        <v>263</v>
      </c>
      <c r="AB15" s="440" t="s">
        <v>263</v>
      </c>
      <c r="AC15" s="440" t="s">
        <v>263</v>
      </c>
      <c r="AD15" s="440" t="s">
        <v>263</v>
      </c>
      <c r="AE15" s="440" t="s">
        <v>263</v>
      </c>
      <c r="AF15" s="440" t="s">
        <v>263</v>
      </c>
      <c r="AG15" s="440" t="s">
        <v>263</v>
      </c>
      <c r="AH15" s="440" t="s">
        <v>263</v>
      </c>
      <c r="AI15" s="440" t="s">
        <v>263</v>
      </c>
      <c r="AJ15" s="440" t="s">
        <v>263</v>
      </c>
      <c r="AK15" s="440" t="s">
        <v>263</v>
      </c>
      <c r="AL15" s="440" t="s">
        <v>263</v>
      </c>
      <c r="AM15" s="440" t="s">
        <v>263</v>
      </c>
      <c r="AN15" s="440" t="s">
        <v>263</v>
      </c>
      <c r="AO15" s="440" t="s">
        <v>263</v>
      </c>
      <c r="AP15" s="440" t="s">
        <v>263</v>
      </c>
      <c r="AQ15" s="440" t="s">
        <v>263</v>
      </c>
      <c r="AR15" s="440" t="s">
        <v>263</v>
      </c>
      <c r="AS15" s="440" t="s">
        <v>263</v>
      </c>
      <c r="AT15" s="440" t="s">
        <v>263</v>
      </c>
      <c r="AU15" s="440" t="s">
        <v>263</v>
      </c>
      <c r="AV15" s="440" t="s">
        <v>263</v>
      </c>
      <c r="AW15" s="440" t="s">
        <v>263</v>
      </c>
      <c r="AX15" s="440" t="s">
        <v>263</v>
      </c>
      <c r="AY15" s="440" t="s">
        <v>263</v>
      </c>
      <c r="AZ15" s="440" t="s">
        <v>263</v>
      </c>
      <c r="BA15" s="440" t="s">
        <v>263</v>
      </c>
      <c r="BB15" s="440" t="s">
        <v>263</v>
      </c>
      <c r="BC15" s="440" t="s">
        <v>263</v>
      </c>
      <c r="BD15" s="440" t="s">
        <v>263</v>
      </c>
      <c r="BE15" s="440" t="s">
        <v>263</v>
      </c>
      <c r="BF15" s="440" t="s">
        <v>263</v>
      </c>
      <c r="BG15" s="440" t="s">
        <v>263</v>
      </c>
      <c r="BH15" s="440" t="s">
        <v>263</v>
      </c>
      <c r="BI15" s="440" t="s">
        <v>263</v>
      </c>
      <c r="BJ15" s="440" t="s">
        <v>263</v>
      </c>
      <c r="BK15" s="440" t="s">
        <v>263</v>
      </c>
      <c r="BL15" s="440" t="s">
        <v>263</v>
      </c>
      <c r="BM15" s="440">
        <v>-0.20234165306840002</v>
      </c>
      <c r="BN15" s="440">
        <v>-0.70209527220630374</v>
      </c>
      <c r="BO15" s="440">
        <v>-0.240316601547331</v>
      </c>
      <c r="BP15" s="440">
        <v>-0.241027391529505</v>
      </c>
      <c r="BQ15" s="440">
        <v>-0.28513876138602501</v>
      </c>
      <c r="BR15" s="440">
        <v>-0.31620446825432302</v>
      </c>
      <c r="BS15" s="440">
        <v>-0.31154133203942502</v>
      </c>
      <c r="BT15" s="440">
        <v>-0.312351197878868</v>
      </c>
      <c r="BU15" s="440">
        <v>-0.31641921761811198</v>
      </c>
      <c r="BV15" s="440">
        <v>-0.31288454819399297</v>
      </c>
      <c r="BW15" s="440">
        <v>-0.312898312937399</v>
      </c>
      <c r="BX15" s="440">
        <v>-0.29127531872720802</v>
      </c>
      <c r="BY15" s="440">
        <v>-0.26600419772458206</v>
      </c>
      <c r="BZ15" s="440">
        <v>-0.25730329304035005</v>
      </c>
      <c r="CA15" s="440">
        <v>-0.233981803926361</v>
      </c>
      <c r="CB15" s="440">
        <v>-0.22871265304088401</v>
      </c>
      <c r="CC15" s="440">
        <v>-0.195870732671275</v>
      </c>
      <c r="CD15" s="440">
        <v>-0.18999867117143102</v>
      </c>
      <c r="CE15" s="440">
        <v>-0.21713884970817002</v>
      </c>
      <c r="CF15" s="440">
        <v>-0.230842646620217</v>
      </c>
      <c r="CG15" s="440">
        <v>-0.197157820313905</v>
      </c>
      <c r="CH15" s="440">
        <v>-0.17559300314845599</v>
      </c>
      <c r="CI15" s="440">
        <v>-0.12162787909004</v>
      </c>
      <c r="CJ15" s="440">
        <v>-4.5423659277738802E-2</v>
      </c>
      <c r="CK15" s="440">
        <v>-3.3232678865036101E-3</v>
      </c>
      <c r="CL15" s="440">
        <v>-2.56451938424494E-3</v>
      </c>
      <c r="CM15" s="440">
        <v>1.3345061641881801E-2</v>
      </c>
      <c r="CN15" s="440">
        <v>6.1871658151391194E-2</v>
      </c>
      <c r="CO15" s="440">
        <v>8.1775912025417105E-2</v>
      </c>
      <c r="CP15" s="440">
        <v>6.4769703182910796E-2</v>
      </c>
      <c r="CQ15" s="440">
        <v>4.5866667544434006E-3</v>
      </c>
      <c r="CR15" s="440">
        <v>1.68580178231456E-4</v>
      </c>
      <c r="CS15" s="440">
        <v>9.3052580000747703E-3</v>
      </c>
      <c r="CT15" s="440">
        <v>-2.3879443372956603E-2</v>
      </c>
      <c r="CU15" s="440">
        <v>-4.3472728177129896E-2</v>
      </c>
      <c r="CV15" s="440">
        <v>-2.7239514974514302E-2</v>
      </c>
      <c r="CW15" s="440">
        <v>4.558681443345051E-3</v>
      </c>
      <c r="CX15" s="440">
        <v>9.7734259724719026E-4</v>
      </c>
      <c r="CY15" s="440">
        <v>-4.25366465961316E-3</v>
      </c>
      <c r="CZ15" s="440">
        <v>-1.4019476747173902E-2</v>
      </c>
      <c r="DA15" s="440">
        <v>-5.4768227138219201E-3</v>
      </c>
      <c r="DB15" s="440">
        <v>-1.3778615268333599E-2</v>
      </c>
      <c r="DC15" s="440">
        <v>1.3068967189296002E-2</v>
      </c>
      <c r="DD15" s="440">
        <v>3.5494628147537599E-3</v>
      </c>
      <c r="DE15" s="440">
        <v>7.4657299438950107E-3</v>
      </c>
      <c r="DF15" s="440">
        <v>3.4935126343112301E-3</v>
      </c>
      <c r="DG15" s="440">
        <v>2.4304038780746501E-3</v>
      </c>
      <c r="DH15" s="440">
        <v>-5.4984577007388593E-3</v>
      </c>
      <c r="DI15" s="440">
        <v>-9.4959581396375902E-3</v>
      </c>
      <c r="DJ15" s="440">
        <v>-2.36780992930908E-3</v>
      </c>
      <c r="DK15" s="440">
        <v>-3.9E-2</v>
      </c>
      <c r="DL15" s="440">
        <v>-5.0999999999999997E-2</v>
      </c>
      <c r="DM15" s="440">
        <v>-4.4999999999999998E-2</v>
      </c>
      <c r="DN15" s="440">
        <v>-3.6999999999999998E-2</v>
      </c>
      <c r="DO15" s="440">
        <v>-5.7000000000000002E-2</v>
      </c>
      <c r="DP15" s="440">
        <v>-4.2000000000000003E-2</v>
      </c>
      <c r="DQ15" s="440">
        <v>-2.3E-2</v>
      </c>
      <c r="DR15" s="440">
        <v>-2E-3</v>
      </c>
      <c r="DS15" s="440">
        <v>2.9000000000000001E-2</v>
      </c>
      <c r="DT15" s="440">
        <v>4.3999999999999997E-2</v>
      </c>
      <c r="DU15" s="440">
        <v>7.1999999999999995E-2</v>
      </c>
      <c r="DV15" s="598" t="s">
        <v>263</v>
      </c>
      <c r="DW15" s="440">
        <v>6.9000000000000006E-2</v>
      </c>
      <c r="DX15" s="440">
        <v>5.5E-2</v>
      </c>
      <c r="DY15" s="440">
        <v>6.6000000000000003E-2</v>
      </c>
      <c r="DZ15" s="440">
        <v>0.08</v>
      </c>
      <c r="EA15" s="440">
        <v>0.10100000000000001</v>
      </c>
      <c r="EB15" s="440">
        <v>0.10299999999999999</v>
      </c>
      <c r="EC15" s="440">
        <v>0.107</v>
      </c>
      <c r="ED15" s="440">
        <v>0.106</v>
      </c>
      <c r="EE15" s="440">
        <v>0.108</v>
      </c>
      <c r="EF15" s="440">
        <v>0.10199999999999999</v>
      </c>
      <c r="EG15" s="440">
        <v>9.4E-2</v>
      </c>
      <c r="EH15" s="440">
        <v>7.6999999999999999E-2</v>
      </c>
      <c r="EI15" s="440">
        <v>6.3E-2</v>
      </c>
      <c r="EJ15" s="440">
        <v>5.7000000000000002E-2</v>
      </c>
      <c r="EK15" s="440">
        <v>5.0999999999999997E-2</v>
      </c>
      <c r="EL15" s="440">
        <v>5.7000000000000002E-2</v>
      </c>
      <c r="EM15" s="440">
        <v>7.0999999999999994E-2</v>
      </c>
      <c r="EN15" s="440">
        <v>8.7999999999999995E-2</v>
      </c>
      <c r="EO15" s="440">
        <v>8.1000000000000003E-2</v>
      </c>
      <c r="EP15" s="440">
        <v>7.1999999999999995E-2</v>
      </c>
      <c r="EQ15" s="440">
        <v>6.7000000000000004E-2</v>
      </c>
      <c r="ER15" s="440">
        <v>7.1999999999999995E-2</v>
      </c>
      <c r="ES15" s="440">
        <v>6.7000000000000004E-2</v>
      </c>
      <c r="ET15" s="440">
        <v>6.4000000000000001E-2</v>
      </c>
      <c r="EU15" s="440">
        <v>4.4999999999999998E-2</v>
      </c>
      <c r="EV15" s="440">
        <v>0.04</v>
      </c>
      <c r="EW15" s="440">
        <v>5.3999999999999999E-2</v>
      </c>
      <c r="EX15" s="440">
        <v>0.05</v>
      </c>
      <c r="EY15" s="440">
        <v>4.5999999999999999E-2</v>
      </c>
      <c r="EZ15" s="440">
        <v>5.0999999999999997E-2</v>
      </c>
      <c r="FA15" s="440">
        <v>4.5999999999999999E-2</v>
      </c>
      <c r="FB15" s="440">
        <v>3.4000000000000002E-2</v>
      </c>
      <c r="FC15" s="440">
        <v>2.5999999999999999E-2</v>
      </c>
      <c r="FD15" s="440">
        <v>1.2999999999999999E-2</v>
      </c>
      <c r="FE15" s="440">
        <v>0.02</v>
      </c>
      <c r="FF15" s="440">
        <v>3.6999999999999998E-2</v>
      </c>
      <c r="FG15" s="440">
        <v>0.04</v>
      </c>
      <c r="FH15" s="440">
        <v>0.04</v>
      </c>
      <c r="FI15" s="440">
        <v>-8.9999999999999993E-3</v>
      </c>
      <c r="FJ15" s="440">
        <v>-1.2999999999999999E-2</v>
      </c>
      <c r="FK15" s="440">
        <v>-0.01</v>
      </c>
      <c r="FL15" s="440">
        <v>6.13676252626753E-3</v>
      </c>
      <c r="FM15" s="440">
        <v>4.0000000000000001E-3</v>
      </c>
      <c r="FN15" s="440">
        <v>1.7999999999999999E-2</v>
      </c>
      <c r="FO15" s="440">
        <v>0.02</v>
      </c>
      <c r="FP15" s="440">
        <v>2.5999999999999999E-2</v>
      </c>
      <c r="FQ15" s="440">
        <v>2.9000000000000001E-2</v>
      </c>
      <c r="FR15" s="440">
        <v>5.0000000000000001E-3</v>
      </c>
      <c r="FS15" s="440">
        <v>4.0508982076364199E-2</v>
      </c>
      <c r="FT15" s="440">
        <v>4.9000000000000002E-2</v>
      </c>
      <c r="FU15" s="440">
        <v>4.4999999999999998E-2</v>
      </c>
      <c r="FV15" s="440">
        <v>4.2000000000000003E-2</v>
      </c>
      <c r="FW15" s="440">
        <v>4.5999999999999999E-2</v>
      </c>
      <c r="FX15" s="440">
        <v>5.1999999999999998E-2</v>
      </c>
      <c r="FY15" s="440">
        <v>4.1000000000000002E-2</v>
      </c>
      <c r="FZ15" s="440">
        <v>5.0999999999999997E-2</v>
      </c>
      <c r="GA15" s="440">
        <v>4.8000000000000001E-2</v>
      </c>
      <c r="GB15" s="440">
        <v>3.3000000000000002E-2</v>
      </c>
      <c r="GC15" s="440">
        <v>3.1E-2</v>
      </c>
      <c r="GD15" s="440">
        <v>2.7E-2</v>
      </c>
      <c r="GE15" s="440">
        <v>4.2000000000000003E-2</v>
      </c>
      <c r="GF15" s="440">
        <v>0.03</v>
      </c>
      <c r="GG15" s="440">
        <v>2.8000000000000001E-2</v>
      </c>
      <c r="GH15" s="440">
        <v>2.8000000000000001E-2</v>
      </c>
      <c r="GI15" s="440">
        <v>2.7E-2</v>
      </c>
      <c r="GJ15" s="440">
        <v>3.4000000000000002E-2</v>
      </c>
      <c r="GK15" s="440">
        <v>2.9000000000000001E-2</v>
      </c>
      <c r="GL15" s="440">
        <v>3.2000000000000001E-2</v>
      </c>
      <c r="GM15" s="440">
        <v>2.8000000000000001E-2</v>
      </c>
      <c r="GN15" s="440">
        <v>1.7000000000000001E-2</v>
      </c>
      <c r="GO15" s="440">
        <v>1.9E-2</v>
      </c>
      <c r="GP15" s="440">
        <v>1.7000000000000001E-2</v>
      </c>
      <c r="GQ15" s="440">
        <v>2.1999999999999999E-2</v>
      </c>
      <c r="GR15" s="440">
        <v>3.1E-2</v>
      </c>
      <c r="GS15" s="440">
        <v>3.6999999999999998E-2</v>
      </c>
      <c r="GT15" s="440">
        <v>4.1000000000000002E-2</v>
      </c>
      <c r="GU15" s="440">
        <v>4.2000000000000003E-2</v>
      </c>
      <c r="GV15" s="440">
        <v>3.5000000000000003E-2</v>
      </c>
      <c r="GW15" s="440">
        <v>3.4000000000000002E-2</v>
      </c>
      <c r="GX15" s="440">
        <v>3.6999999999999998E-2</v>
      </c>
      <c r="GY15" s="440">
        <v>4.0536962148179402E-2</v>
      </c>
      <c r="GZ15" s="440">
        <v>3.4000000000000002E-2</v>
      </c>
      <c r="HA15" s="440">
        <v>3.3000000000000002E-2</v>
      </c>
      <c r="HB15" s="440">
        <v>2.8000000000000001E-2</v>
      </c>
      <c r="HC15" s="440">
        <v>4.2000000000000003E-2</v>
      </c>
      <c r="HD15" s="440">
        <v>0.06</v>
      </c>
      <c r="HE15" s="440">
        <v>6.2E-2</v>
      </c>
      <c r="HF15" s="440">
        <v>6.2E-2</v>
      </c>
      <c r="HG15" s="440">
        <v>6.3E-2</v>
      </c>
      <c r="HH15" s="440">
        <v>6.0999999999999999E-2</v>
      </c>
      <c r="HI15" s="440">
        <v>6.5000000000000002E-2</v>
      </c>
      <c r="HJ15" s="440">
        <v>7.8E-2</v>
      </c>
      <c r="HK15" s="440">
        <v>8.4000000000000005E-2</v>
      </c>
      <c r="HL15" s="440">
        <v>8.7999999999999995E-2</v>
      </c>
      <c r="HM15" s="440">
        <v>8.3000000000000004E-2</v>
      </c>
      <c r="HN15" s="440">
        <v>7.3999999999999996E-2</v>
      </c>
      <c r="HO15" s="440">
        <v>6.9000000000000006E-2</v>
      </c>
      <c r="HP15" s="440">
        <v>7.2999999999999995E-2</v>
      </c>
      <c r="HQ15" s="440">
        <v>0.127</v>
      </c>
    </row>
    <row r="16" spans="1:229" ht="18.899999999999999" customHeight="1" x14ac:dyDescent="0.25">
      <c r="A16" s="671"/>
      <c r="B16" s="28" t="s">
        <v>132</v>
      </c>
      <c r="C16" s="671"/>
      <c r="D16" s="28" t="s">
        <v>133</v>
      </c>
      <c r="E16" s="441" t="s">
        <v>263</v>
      </c>
      <c r="F16" s="441" t="s">
        <v>263</v>
      </c>
      <c r="G16" s="441" t="s">
        <v>263</v>
      </c>
      <c r="H16" s="441" t="s">
        <v>263</v>
      </c>
      <c r="I16" s="441">
        <v>6.2344558796464798E-2</v>
      </c>
      <c r="J16" s="441">
        <v>5.95810149680399E-2</v>
      </c>
      <c r="K16" s="441">
        <v>6.0546625729207097E-2</v>
      </c>
      <c r="L16" s="441">
        <v>5.43860223016885E-2</v>
      </c>
      <c r="M16" s="441">
        <v>5.5139550080008301E-2</v>
      </c>
      <c r="N16" s="441">
        <v>5.5640044445039602E-2</v>
      </c>
      <c r="O16" s="441">
        <v>5.2945917051622896E-2</v>
      </c>
      <c r="P16" s="441">
        <v>4.7995698726727702E-2</v>
      </c>
      <c r="Q16" s="441">
        <v>6.5912113462785291E-2</v>
      </c>
      <c r="R16" s="441">
        <v>5.1933388370373701E-2</v>
      </c>
      <c r="S16" s="441">
        <v>5.8083739208326594E-2</v>
      </c>
      <c r="T16" s="441">
        <v>5.6890098263221507E-2</v>
      </c>
      <c r="U16" s="441">
        <v>5.03674804918871E-2</v>
      </c>
      <c r="V16" s="441">
        <v>4.60223191414195E-2</v>
      </c>
      <c r="W16" s="441">
        <v>4.6441701557598206E-2</v>
      </c>
      <c r="X16" s="441">
        <v>4.2084279640590597E-2</v>
      </c>
      <c r="Y16" s="441">
        <v>3.4346641754664398E-2</v>
      </c>
      <c r="Z16" s="441">
        <v>3.2043756624359702E-2</v>
      </c>
      <c r="AA16" s="441">
        <v>3.0367718556470098E-2</v>
      </c>
      <c r="AB16" s="441">
        <v>4.9425029641524697E-2</v>
      </c>
      <c r="AC16" s="441">
        <v>5.6731170029348299E-2</v>
      </c>
      <c r="AD16" s="441">
        <v>5.3385122416471899E-2</v>
      </c>
      <c r="AE16" s="441">
        <v>6.4379176632560792E-2</v>
      </c>
      <c r="AF16" s="441">
        <v>6.0786787359517196E-2</v>
      </c>
      <c r="AG16" s="441">
        <v>6.3090507259238107E-2</v>
      </c>
      <c r="AH16" s="441">
        <v>6.2592543972244397E-2</v>
      </c>
      <c r="AI16" s="441">
        <v>5.8908979017988694E-2</v>
      </c>
      <c r="AJ16" s="441">
        <v>5.3002782263671798E-2</v>
      </c>
      <c r="AK16" s="441">
        <v>5.0355283662879002E-2</v>
      </c>
      <c r="AL16" s="441">
        <v>4.7659548164461198E-2</v>
      </c>
      <c r="AM16" s="441">
        <v>4.3986464025370195E-2</v>
      </c>
      <c r="AN16" s="441">
        <v>4.1956563144071903E-2</v>
      </c>
      <c r="AO16" s="441">
        <v>4.1441355126032101E-2</v>
      </c>
      <c r="AP16" s="441">
        <v>3.9811678309167597E-2</v>
      </c>
      <c r="AQ16" s="441">
        <v>4.1657393887366605E-2</v>
      </c>
      <c r="AR16" s="441">
        <v>4.3520626439135297E-2</v>
      </c>
      <c r="AS16" s="441">
        <v>4.24107686399696E-2</v>
      </c>
      <c r="AT16" s="441">
        <v>4.0267388690394396E-2</v>
      </c>
      <c r="AU16" s="441">
        <v>4.6006976023726602E-2</v>
      </c>
      <c r="AV16" s="441">
        <v>4.7455621054982501E-2</v>
      </c>
      <c r="AW16" s="441">
        <v>4.9002026937948695E-2</v>
      </c>
      <c r="AX16" s="441">
        <v>4.4777545030053996E-2</v>
      </c>
      <c r="AY16" s="441">
        <v>4.6231058181240701E-2</v>
      </c>
      <c r="AZ16" s="441">
        <v>4.6653562136723302E-2</v>
      </c>
      <c r="BA16" s="441">
        <v>4.4145235246961304E-2</v>
      </c>
      <c r="BB16" s="441">
        <v>4.3664931873504696E-2</v>
      </c>
      <c r="BC16" s="441">
        <v>3.7257776149932906E-2</v>
      </c>
      <c r="BD16" s="441">
        <v>3.3566423806133894E-2</v>
      </c>
      <c r="BE16" s="441">
        <v>3.5770142537540198E-2</v>
      </c>
      <c r="BF16" s="441">
        <v>2.8594002847997301E-2</v>
      </c>
      <c r="BG16" s="441">
        <v>2.0465022712955101E-2</v>
      </c>
      <c r="BH16" s="441">
        <v>3.5651904129700901E-2</v>
      </c>
      <c r="BI16" s="441">
        <v>4.2343291983404793E-2</v>
      </c>
      <c r="BJ16" s="441">
        <v>3.7267205428737897E-2</v>
      </c>
      <c r="BK16" s="441">
        <v>4.29183930924186E-2</v>
      </c>
      <c r="BL16" s="441">
        <v>4.6861733765055105E-2</v>
      </c>
      <c r="BM16" s="441">
        <v>5.7414566010393603E-2</v>
      </c>
      <c r="BN16" s="441">
        <v>5.7827553483387598E-2</v>
      </c>
      <c r="BO16" s="441">
        <v>6.0685285789162095E-2</v>
      </c>
      <c r="BP16" s="441">
        <v>6.61507508721903E-2</v>
      </c>
      <c r="BQ16" s="441">
        <v>6.4237685679319811E-2</v>
      </c>
      <c r="BR16" s="441">
        <v>6.7487034686241704E-2</v>
      </c>
      <c r="BS16" s="441">
        <v>7.5055765291222792E-2</v>
      </c>
      <c r="BT16" s="441">
        <v>7.9452649284570201E-2</v>
      </c>
      <c r="BU16" s="441">
        <v>8.1618155557071997E-2</v>
      </c>
      <c r="BV16" s="441">
        <v>8.195643781139679E-2</v>
      </c>
      <c r="BW16" s="441">
        <v>7.8429399268199695E-2</v>
      </c>
      <c r="BX16" s="441">
        <v>7.960516929535591E-2</v>
      </c>
      <c r="BY16" s="441">
        <v>5.8533948802588893E-2</v>
      </c>
      <c r="BZ16" s="441">
        <v>7.4932871500692694E-2</v>
      </c>
      <c r="CA16" s="441">
        <v>6.1592118541920399E-2</v>
      </c>
      <c r="CB16" s="441">
        <v>5.96714500484938E-2</v>
      </c>
      <c r="CC16" s="441">
        <v>6.3445564018140804E-2</v>
      </c>
      <c r="CD16" s="441">
        <v>6.6467066235411695E-2</v>
      </c>
      <c r="CE16" s="441">
        <v>6.2486519922510503E-2</v>
      </c>
      <c r="CF16" s="441">
        <v>7.6489690932686205E-2</v>
      </c>
      <c r="CG16" s="441">
        <v>8.1280406987255902E-2</v>
      </c>
      <c r="CH16" s="441">
        <v>8.4015908510439899E-2</v>
      </c>
      <c r="CI16" s="441">
        <v>8.3921122426863407E-2</v>
      </c>
      <c r="CJ16" s="441">
        <v>6.05047790453778E-2</v>
      </c>
      <c r="CK16" s="441">
        <v>5.0379522631012599E-2</v>
      </c>
      <c r="CL16" s="441">
        <v>5.2885395943169003E-2</v>
      </c>
      <c r="CM16" s="441">
        <v>4.2594284017549396E-2</v>
      </c>
      <c r="CN16" s="441">
        <v>4.32797022061664E-2</v>
      </c>
      <c r="CO16" s="441">
        <v>4.0131310210790201E-2</v>
      </c>
      <c r="CP16" s="441">
        <v>3.9643551557614599E-2</v>
      </c>
      <c r="CQ16" s="441">
        <v>4.0749996890268002E-2</v>
      </c>
      <c r="CR16" s="441">
        <v>4.3813056121322094E-2</v>
      </c>
      <c r="CS16" s="441">
        <v>4.6134743683182801E-2</v>
      </c>
      <c r="CT16" s="441">
        <v>4.82921051027594E-2</v>
      </c>
      <c r="CU16" s="441">
        <v>5.0251374720428503E-2</v>
      </c>
      <c r="CV16" s="441">
        <v>4.97179839722348E-2</v>
      </c>
      <c r="CW16" s="441">
        <v>4.9320022985719601E-2</v>
      </c>
      <c r="CX16" s="441">
        <v>4.75470981841506E-2</v>
      </c>
      <c r="CY16" s="441">
        <v>4.6441004510639101E-2</v>
      </c>
      <c r="CZ16" s="441">
        <v>3.8465708458844797E-2</v>
      </c>
      <c r="DA16" s="441">
        <v>3.8007072364215702E-2</v>
      </c>
      <c r="DB16" s="441">
        <v>3.8920925044908697E-2</v>
      </c>
      <c r="DC16" s="441">
        <v>3.2532024053461103E-2</v>
      </c>
      <c r="DD16" s="441">
        <v>2.9335655870508601E-2</v>
      </c>
      <c r="DE16" s="441">
        <v>2.4941971537022302E-2</v>
      </c>
      <c r="DF16" s="441">
        <v>2.7241751571674303E-2</v>
      </c>
      <c r="DG16" s="441">
        <v>2.4354220868448299E-2</v>
      </c>
      <c r="DH16" s="441">
        <v>2.36756263029409E-2</v>
      </c>
      <c r="DI16" s="441">
        <v>2.49409382784039E-2</v>
      </c>
      <c r="DJ16" s="441">
        <v>2.8860149725846898E-2</v>
      </c>
      <c r="DK16" s="441">
        <v>3.3000000000000002E-2</v>
      </c>
      <c r="DL16" s="441">
        <v>3.6999999999999998E-2</v>
      </c>
      <c r="DM16" s="441">
        <v>3.5000000000000003E-2</v>
      </c>
      <c r="DN16" s="441">
        <v>4.2000000000000003E-2</v>
      </c>
      <c r="DO16" s="441">
        <v>4.9000000000000002E-2</v>
      </c>
      <c r="DP16" s="441">
        <v>3.7999999999999999E-2</v>
      </c>
      <c r="DQ16" s="441">
        <v>3.7999999999999999E-2</v>
      </c>
      <c r="DR16" s="441">
        <v>3.9E-2</v>
      </c>
      <c r="DS16" s="441">
        <v>0.04</v>
      </c>
      <c r="DT16" s="441">
        <v>4.2000000000000003E-2</v>
      </c>
      <c r="DU16" s="441">
        <v>3.5000000000000003E-2</v>
      </c>
      <c r="DV16" s="441">
        <v>3.4000000000000002E-2</v>
      </c>
      <c r="DW16" s="441">
        <v>3.2000000000000001E-2</v>
      </c>
      <c r="DX16" s="441">
        <v>2.4E-2</v>
      </c>
      <c r="DY16" s="441">
        <v>2.1999999999999999E-2</v>
      </c>
      <c r="DZ16" s="441">
        <v>1.9E-2</v>
      </c>
      <c r="EA16" s="441">
        <v>0.01</v>
      </c>
      <c r="EB16" s="441">
        <v>8.9999999999999993E-3</v>
      </c>
      <c r="EC16" s="441">
        <v>4.0000000000000001E-3</v>
      </c>
      <c r="ED16" s="441">
        <v>1E-3</v>
      </c>
      <c r="EE16" s="441">
        <v>7.0000000000000001E-3</v>
      </c>
      <c r="EF16" s="441">
        <v>0.01</v>
      </c>
      <c r="EG16" s="441">
        <v>1.2E-2</v>
      </c>
      <c r="EH16" s="441">
        <v>8.0000000000000002E-3</v>
      </c>
      <c r="EI16" s="441">
        <v>1.2E-2</v>
      </c>
      <c r="EJ16" s="441">
        <v>1.0999999999999999E-2</v>
      </c>
      <c r="EK16" s="441">
        <v>1.0999999999999999E-2</v>
      </c>
      <c r="EL16" s="441">
        <v>1.2999999999999999E-2</v>
      </c>
      <c r="EM16" s="441">
        <v>1.0999999999999999E-2</v>
      </c>
      <c r="EN16" s="441">
        <v>7.0000000000000001E-3</v>
      </c>
      <c r="EO16" s="441">
        <v>7.0000000000000001E-3</v>
      </c>
      <c r="EP16" s="441">
        <v>7.0000000000000001E-3</v>
      </c>
      <c r="EQ16" s="441">
        <v>7.0000000000000001E-3</v>
      </c>
      <c r="ER16" s="441">
        <v>7.0000000000000001E-3</v>
      </c>
      <c r="ES16" s="441">
        <v>7.0000000000000001E-3</v>
      </c>
      <c r="ET16" s="441">
        <v>6.0000000000000001E-3</v>
      </c>
      <c r="EU16" s="441">
        <v>4.0000000000000001E-3</v>
      </c>
      <c r="EV16" s="441">
        <v>4.0000000000000001E-3</v>
      </c>
      <c r="EW16" s="441">
        <v>4.0000000000000001E-3</v>
      </c>
      <c r="EX16" s="441">
        <v>4.0000000000000001E-3</v>
      </c>
      <c r="EY16" s="441">
        <v>4.0000000000000001E-3</v>
      </c>
      <c r="EZ16" s="441">
        <v>4.0000000000000001E-3</v>
      </c>
      <c r="FA16" s="441">
        <v>2E-3</v>
      </c>
      <c r="FB16" s="441">
        <v>-8.0000000000000007E-5</v>
      </c>
      <c r="FC16" s="441">
        <v>-2E-3</v>
      </c>
      <c r="FD16" s="441">
        <v>-3.0000000000000001E-3</v>
      </c>
      <c r="FE16" s="441">
        <v>-5.0000000000000001E-3</v>
      </c>
      <c r="FF16" s="441">
        <v>-6.0000000000000001E-3</v>
      </c>
      <c r="FG16" s="441">
        <v>-0.01</v>
      </c>
      <c r="FH16" s="441">
        <v>-5.0000000000000001E-3</v>
      </c>
      <c r="FI16" s="441">
        <v>-5.0000000000000001E-3</v>
      </c>
      <c r="FJ16" s="441">
        <v>-4.0000000000000001E-3</v>
      </c>
      <c r="FK16" s="441">
        <v>-5.0000000000000001E-3</v>
      </c>
      <c r="FL16" s="441">
        <v>-5.0729243471363894E-3</v>
      </c>
      <c r="FM16" s="441">
        <v>-4.0000000000000001E-3</v>
      </c>
      <c r="FN16" s="441">
        <v>-4.0000000000000001E-3</v>
      </c>
      <c r="FO16" s="441">
        <v>-4.0000000000000001E-3</v>
      </c>
      <c r="FP16" s="441">
        <v>-5.0000000000000001E-3</v>
      </c>
      <c r="FQ16" s="441">
        <v>-6.0000000000000001E-3</v>
      </c>
      <c r="FR16" s="441">
        <v>-7.0000000000000001E-3</v>
      </c>
      <c r="FS16" s="441">
        <v>-9.3880420009519513E-3</v>
      </c>
      <c r="FT16" s="441">
        <v>-0.01</v>
      </c>
      <c r="FU16" s="441">
        <v>-8.9999999999999993E-3</v>
      </c>
      <c r="FV16" s="441">
        <v>-8.0000000000000002E-3</v>
      </c>
      <c r="FW16" s="441">
        <v>-8.9999999999999993E-3</v>
      </c>
      <c r="FX16" s="441">
        <v>-8.9999999999999993E-3</v>
      </c>
      <c r="FY16" s="441">
        <v>-8.9999999999999993E-3</v>
      </c>
      <c r="FZ16" s="441">
        <v>-8.9999999999999993E-3</v>
      </c>
      <c r="GA16" s="441">
        <v>-8.9999999999999993E-3</v>
      </c>
      <c r="GB16" s="441">
        <v>-8.9999999999999993E-3</v>
      </c>
      <c r="GC16" s="441">
        <v>-8.9999999999999993E-3</v>
      </c>
      <c r="GD16" s="441">
        <v>-0.01</v>
      </c>
      <c r="GE16" s="441">
        <v>-1.0999999999999999E-2</v>
      </c>
      <c r="GF16" s="441">
        <v>-0.01</v>
      </c>
      <c r="GG16" s="441">
        <v>-0.01</v>
      </c>
      <c r="GH16" s="441">
        <v>-8.9999999999999993E-3</v>
      </c>
      <c r="GI16" s="441">
        <v>-8.9999999999999993E-3</v>
      </c>
      <c r="GJ16" s="441">
        <v>-6.0000000000000001E-3</v>
      </c>
      <c r="GK16" s="441">
        <v>-5.0000000000000001E-3</v>
      </c>
      <c r="GL16" s="441">
        <v>-3.0000000000000001E-3</v>
      </c>
      <c r="GM16" s="441">
        <v>-3.0000000000000001E-3</v>
      </c>
      <c r="GN16" s="441">
        <v>-3.0000000000000001E-3</v>
      </c>
      <c r="GO16" s="441">
        <v>-4.0000000000000001E-3</v>
      </c>
      <c r="GP16" s="441">
        <v>-2E-3</v>
      </c>
      <c r="GQ16" s="441">
        <v>-2E-3</v>
      </c>
      <c r="GR16" s="441">
        <v>-1E-3</v>
      </c>
      <c r="GS16" s="441">
        <v>-2E-3</v>
      </c>
      <c r="GT16" s="441">
        <v>-2E-3</v>
      </c>
      <c r="GU16" s="441">
        <v>-2E-3</v>
      </c>
      <c r="GV16" s="441">
        <v>-1E-3</v>
      </c>
      <c r="GW16" s="441">
        <v>-1E-3</v>
      </c>
      <c r="GX16" s="441">
        <v>-2E-3</v>
      </c>
      <c r="GY16" s="441">
        <v>-2.0661484281888302E-3</v>
      </c>
      <c r="GZ16" s="441">
        <v>-2E-3</v>
      </c>
      <c r="HA16" s="441">
        <v>-2E-3</v>
      </c>
      <c r="HB16" s="441">
        <v>-2E-3</v>
      </c>
      <c r="HC16" s="441">
        <v>-2E-3</v>
      </c>
      <c r="HD16" s="441">
        <v>-2E-3</v>
      </c>
      <c r="HE16" s="441">
        <v>-1E-3</v>
      </c>
      <c r="HF16" s="441">
        <v>-1E-3</v>
      </c>
      <c r="HG16" s="441">
        <v>-1E-3</v>
      </c>
      <c r="HH16" s="441">
        <v>-1E-3</v>
      </c>
      <c r="HI16" s="441">
        <v>-1E-3</v>
      </c>
      <c r="HJ16" s="441">
        <v>-1E-3</v>
      </c>
      <c r="HK16" s="441">
        <v>-1E-3</v>
      </c>
      <c r="HL16" s="441">
        <v>-1E-3</v>
      </c>
      <c r="HM16" s="441">
        <v>-1E-3</v>
      </c>
      <c r="HN16" s="441">
        <v>-1E-3</v>
      </c>
      <c r="HO16" s="441">
        <v>-1E-3</v>
      </c>
      <c r="HP16" s="441">
        <v>-1E-3</v>
      </c>
      <c r="HQ16" s="441">
        <v>-1E-3</v>
      </c>
    </row>
    <row r="17" spans="21:23" ht="12.75" customHeight="1" x14ac:dyDescent="0.25"/>
    <row r="18" spans="21:23" ht="12.75" customHeight="1" x14ac:dyDescent="0.25"/>
    <row r="19" spans="21:23" ht="12.75" customHeight="1" x14ac:dyDescent="0.25"/>
    <row r="20" spans="21:23" ht="12.75" customHeight="1" x14ac:dyDescent="0.25">
      <c r="U20" s="43"/>
      <c r="V20" s="43"/>
      <c r="W20" s="43"/>
    </row>
    <row r="21" spans="21:23" ht="12.75" customHeight="1" x14ac:dyDescent="0.25">
      <c r="U21" s="43"/>
      <c r="V21" s="43"/>
      <c r="W21" s="43"/>
    </row>
    <row r="22" spans="21:23" ht="12.75" customHeight="1" x14ac:dyDescent="0.25">
      <c r="U22" s="43"/>
      <c r="V22" s="43"/>
      <c r="W22" s="43"/>
    </row>
    <row r="23" spans="21:23" ht="12.75" customHeight="1" x14ac:dyDescent="0.25">
      <c r="U23" s="43"/>
      <c r="V23" s="43"/>
      <c r="W23" s="43"/>
    </row>
    <row r="24" spans="21:23" ht="12.75" customHeight="1" x14ac:dyDescent="0.25">
      <c r="U24" s="43"/>
      <c r="V24" s="43"/>
      <c r="W24" s="43"/>
    </row>
    <row r="25" spans="21:23" ht="12.75" customHeight="1" x14ac:dyDescent="0.25">
      <c r="U25" s="43"/>
      <c r="V25" s="43"/>
      <c r="W25" s="43"/>
    </row>
    <row r="26" spans="21:23" ht="12.75" customHeight="1" x14ac:dyDescent="0.25">
      <c r="U26" s="43"/>
      <c r="V26" s="43"/>
      <c r="W26" s="43"/>
    </row>
    <row r="27" spans="21:23" ht="12.75" customHeight="1" x14ac:dyDescent="0.25">
      <c r="U27" s="43"/>
      <c r="V27" s="43"/>
      <c r="W27" s="43"/>
    </row>
    <row r="28" spans="21:23" ht="12.75" customHeight="1" x14ac:dyDescent="0.25">
      <c r="U28" s="43"/>
      <c r="V28" s="43"/>
      <c r="W28" s="43"/>
    </row>
    <row r="29" spans="21:23" ht="12.75" customHeight="1" x14ac:dyDescent="0.25"/>
    <row r="30" spans="21:23" ht="12.75" customHeight="1" x14ac:dyDescent="0.25"/>
    <row r="31" spans="21:23" ht="12.75" customHeight="1" x14ac:dyDescent="0.25"/>
    <row r="32" spans="21:2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sheetData>
  <mergeCells count="10">
    <mergeCell ref="A5:A7"/>
    <mergeCell ref="A1:HQ1"/>
    <mergeCell ref="C5:C7"/>
    <mergeCell ref="A14:A16"/>
    <mergeCell ref="C14:C16"/>
    <mergeCell ref="C11:C13"/>
    <mergeCell ref="A11:A13"/>
    <mergeCell ref="A8:A10"/>
    <mergeCell ref="C8:C10"/>
    <mergeCell ref="A2:HQ2"/>
  </mergeCells>
  <phoneticPr fontId="3" type="noConversion"/>
  <pageMargins left="0.47244094488188981" right="0.47244094488188981" top="0.23622047244094491" bottom="0.2362204724409449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22"/>
  </sheetPr>
  <dimension ref="A1:HR28"/>
  <sheetViews>
    <sheetView topLeftCell="C2" zoomScaleNormal="100" workbookViewId="0">
      <selection activeCell="A2" sqref="A2:HQ2"/>
    </sheetView>
  </sheetViews>
  <sheetFormatPr defaultColWidth="9.109375" defaultRowHeight="12.75" customHeight="1" outlineLevelRow="1" outlineLevelCol="1" x14ac:dyDescent="0.25"/>
  <cols>
    <col min="1" max="1" width="15.33203125" style="392" hidden="1" customWidth="1"/>
    <col min="2" max="2" width="20.88671875" style="392" hidden="1" customWidth="1"/>
    <col min="3" max="3" width="6.6640625" style="392" customWidth="1"/>
    <col min="4" max="4" width="20.88671875" style="392" customWidth="1"/>
    <col min="5" max="5" width="8" style="392" hidden="1" customWidth="1" outlineLevel="1"/>
    <col min="6" max="6" width="8" style="392" hidden="1" customWidth="1" collapsed="1"/>
    <col min="7" max="17" width="8" style="392" hidden="1" customWidth="1" outlineLevel="1"/>
    <col min="18" max="18" width="5.88671875" style="392" hidden="1" customWidth="1" collapsed="1"/>
    <col min="19" max="21" width="8" style="392" hidden="1" customWidth="1" outlineLevel="1"/>
    <col min="22" max="29" width="8" style="392" hidden="1" customWidth="1" outlineLevel="1" collapsed="1"/>
    <col min="30" max="30" width="6.109375" style="392" hidden="1" customWidth="1" collapsed="1"/>
    <col min="31" max="41" width="8" style="392" hidden="1" customWidth="1" outlineLevel="1" collapsed="1"/>
    <col min="42" max="42" width="6" style="392" hidden="1" customWidth="1" collapsed="1"/>
    <col min="43" max="53" width="8" style="392" hidden="1" customWidth="1" outlineLevel="1" collapsed="1"/>
    <col min="54" max="54" width="6.5546875" style="392" hidden="1" customWidth="1" collapsed="1"/>
    <col min="55" max="65" width="8" style="392" hidden="1" customWidth="1" outlineLevel="1" collapsed="1"/>
    <col min="66" max="66" width="6.5546875" style="392" hidden="1" customWidth="1" collapsed="1"/>
    <col min="67" max="71" width="8" style="392" hidden="1" customWidth="1" outlineLevel="1" collapsed="1"/>
    <col min="72" max="77" width="8" style="392" hidden="1" customWidth="1" outlineLevel="1"/>
    <col min="78" max="78" width="6.33203125" style="392" hidden="1" customWidth="1" collapsed="1"/>
    <col min="79" max="80" width="8" style="392" hidden="1" customWidth="1" outlineLevel="1"/>
    <col min="81" max="81" width="8" style="392" hidden="1" customWidth="1" outlineLevel="1" collapsed="1"/>
    <col min="82" max="83" width="8" style="392" hidden="1" customWidth="1" outlineLevel="1"/>
    <col min="84" max="84" width="8" style="392" hidden="1" customWidth="1" outlineLevel="1" collapsed="1"/>
    <col min="85" max="86" width="8" style="392" hidden="1" customWidth="1" outlineLevel="1"/>
    <col min="87" max="87" width="8" style="392" hidden="1" customWidth="1" outlineLevel="1" collapsed="1"/>
    <col min="88" max="89" width="8" style="392" hidden="1" customWidth="1" outlineLevel="1"/>
    <col min="90" max="90" width="6.44140625" style="392" hidden="1" customWidth="1" collapsed="1"/>
    <col min="91" max="92" width="8" style="392" hidden="1" customWidth="1" outlineLevel="1"/>
    <col min="93" max="93" width="8" style="392" hidden="1" customWidth="1" outlineLevel="1" collapsed="1"/>
    <col min="94" max="95" width="8" style="392" hidden="1" customWidth="1" outlineLevel="1"/>
    <col min="96" max="96" width="8" style="392" hidden="1" customWidth="1" outlineLevel="1" collapsed="1"/>
    <col min="97" max="98" width="8" style="392" hidden="1" customWidth="1" outlineLevel="1"/>
    <col min="99" max="99" width="8" style="392" hidden="1" customWidth="1" outlineLevel="1" collapsed="1"/>
    <col min="100" max="101" width="8" style="392" hidden="1" customWidth="1" outlineLevel="1"/>
    <col min="102" max="102" width="6.6640625" style="392" hidden="1" customWidth="1" collapsed="1"/>
    <col min="103" max="104" width="8" style="392" hidden="1" customWidth="1" outlineLevel="1"/>
    <col min="105" max="105" width="8" style="392" hidden="1" customWidth="1" outlineLevel="1" collapsed="1"/>
    <col min="106" max="107" width="8" style="392" hidden="1" customWidth="1" outlineLevel="1"/>
    <col min="108" max="108" width="8" style="392" hidden="1" customWidth="1" outlineLevel="1" collapsed="1"/>
    <col min="109" max="110" width="8" style="392" hidden="1" customWidth="1" outlineLevel="1"/>
    <col min="111" max="111" width="8" style="392" hidden="1" customWidth="1" outlineLevel="1" collapsed="1"/>
    <col min="112" max="113" width="8" style="392" hidden="1" customWidth="1" outlineLevel="1"/>
    <col min="114" max="114" width="6.88671875" style="392" customWidth="1" collapsed="1"/>
    <col min="115" max="116" width="8" style="392" hidden="1" customWidth="1" outlineLevel="1"/>
    <col min="117" max="117" width="8" style="392" hidden="1" customWidth="1" outlineLevel="1" collapsed="1"/>
    <col min="118" max="119" width="8" style="392" hidden="1" customWidth="1" outlineLevel="1"/>
    <col min="120" max="120" width="8" style="392" hidden="1" customWidth="1" outlineLevel="1" collapsed="1"/>
    <col min="121" max="122" width="8" style="392" hidden="1" customWidth="1" outlineLevel="1"/>
    <col min="123" max="123" width="8" style="392" hidden="1" customWidth="1" outlineLevel="1" collapsed="1"/>
    <col min="124" max="125" width="8" style="392" hidden="1" customWidth="1" outlineLevel="1"/>
    <col min="126" max="126" width="6.44140625" style="392" customWidth="1" collapsed="1"/>
    <col min="127" max="128" width="8" style="392" hidden="1" customWidth="1" outlineLevel="1"/>
    <col min="129" max="129" width="8" style="392" hidden="1" customWidth="1" outlineLevel="1" collapsed="1"/>
    <col min="130" max="131" width="8" style="392" hidden="1" customWidth="1" outlineLevel="1"/>
    <col min="132" max="132" width="8" style="392" hidden="1" customWidth="1" outlineLevel="1" collapsed="1"/>
    <col min="133" max="134" width="8" style="392" hidden="1" customWidth="1" outlineLevel="1"/>
    <col min="135" max="135" width="8" style="392" hidden="1" customWidth="1" outlineLevel="1" collapsed="1"/>
    <col min="136" max="137" width="8" style="392" hidden="1" customWidth="1" outlineLevel="1"/>
    <col min="138" max="138" width="7" style="392" customWidth="1" collapsed="1"/>
    <col min="139" max="140" width="8" style="392" hidden="1" customWidth="1" outlineLevel="1"/>
    <col min="141" max="141" width="7.33203125" style="392" hidden="1" customWidth="1" outlineLevel="1" collapsed="1"/>
    <col min="142" max="143" width="7.33203125" style="392" hidden="1" customWidth="1" outlineLevel="1"/>
    <col min="144" max="144" width="7.33203125" style="392" hidden="1" customWidth="1" outlineLevel="1" collapsed="1"/>
    <col min="145" max="146" width="7.33203125" style="392" hidden="1" customWidth="1" outlineLevel="1"/>
    <col min="147" max="147" width="7.33203125" style="392" hidden="1" customWidth="1" outlineLevel="1" collapsed="1"/>
    <col min="148" max="149" width="7.33203125" style="392" hidden="1" customWidth="1" outlineLevel="1"/>
    <col min="150" max="150" width="7.33203125" style="392" customWidth="1" collapsed="1"/>
    <col min="151" max="152" width="7.33203125" style="392" hidden="1" customWidth="1" outlineLevel="1"/>
    <col min="153" max="153" width="7.33203125" style="392" hidden="1" customWidth="1" outlineLevel="1" collapsed="1"/>
    <col min="154" max="155" width="7.33203125" style="392" hidden="1" customWidth="1" outlineLevel="1"/>
    <col min="156" max="156" width="7.33203125" style="392" hidden="1" customWidth="1" outlineLevel="1" collapsed="1"/>
    <col min="157" max="158" width="7.33203125" style="392" hidden="1" customWidth="1" outlineLevel="1"/>
    <col min="159" max="159" width="7.33203125" style="392" hidden="1" customWidth="1" outlineLevel="1" collapsed="1"/>
    <col min="160" max="161" width="7.33203125" style="392" hidden="1" customWidth="1" outlineLevel="1"/>
    <col min="162" max="162" width="7.33203125" style="392" customWidth="1" collapsed="1"/>
    <col min="163" max="164" width="7.33203125" style="392" hidden="1" customWidth="1" outlineLevel="1"/>
    <col min="165" max="165" width="7.33203125" style="392" hidden="1" customWidth="1" outlineLevel="1" collapsed="1"/>
    <col min="166" max="167" width="7.33203125" style="392" hidden="1" customWidth="1" outlineLevel="1"/>
    <col min="168" max="168" width="7.33203125" style="392" hidden="1" customWidth="1" outlineLevel="1" collapsed="1"/>
    <col min="169" max="170" width="7.33203125" style="392" hidden="1" customWidth="1" outlineLevel="1"/>
    <col min="171" max="171" width="7.33203125" style="392" hidden="1" customWidth="1" outlineLevel="1" collapsed="1"/>
    <col min="172" max="173" width="7.33203125" style="392" hidden="1" customWidth="1" outlineLevel="1"/>
    <col min="174" max="174" width="7.33203125" style="392" customWidth="1" collapsed="1"/>
    <col min="175" max="176" width="7.33203125" style="392" hidden="1" customWidth="1" outlineLevel="1"/>
    <col min="177" max="177" width="7.33203125" style="392" hidden="1" customWidth="1" outlineLevel="1" collapsed="1"/>
    <col min="178" max="179" width="7.33203125" style="392" hidden="1" customWidth="1" outlineLevel="1"/>
    <col min="180" max="180" width="7.33203125" style="392" hidden="1" customWidth="1" outlineLevel="1" collapsed="1"/>
    <col min="181" max="182" width="7.33203125" style="392" hidden="1" customWidth="1" outlineLevel="1"/>
    <col min="183" max="183" width="7.33203125" style="392" hidden="1" customWidth="1" outlineLevel="1" collapsed="1"/>
    <col min="184" max="185" width="7.33203125" style="392" hidden="1" customWidth="1" outlineLevel="1"/>
    <col min="186" max="186" width="7.33203125" style="392" customWidth="1" collapsed="1"/>
    <col min="187" max="188" width="7.33203125" style="392" hidden="1" customWidth="1" outlineLevel="1"/>
    <col min="189" max="189" width="7.33203125" style="392" hidden="1" customWidth="1" outlineLevel="1" collapsed="1"/>
    <col min="190" max="191" width="7.33203125" style="392" hidden="1" customWidth="1" outlineLevel="1"/>
    <col min="192" max="192" width="7.33203125" style="392" hidden="1" customWidth="1" outlineLevel="1" collapsed="1"/>
    <col min="193" max="194" width="7.33203125" style="392" hidden="1" customWidth="1" outlineLevel="1"/>
    <col min="195" max="195" width="7.33203125" style="392" hidden="1" customWidth="1" outlineLevel="1" collapsed="1"/>
    <col min="196" max="197" width="7.33203125" style="392" hidden="1" customWidth="1" outlineLevel="1"/>
    <col min="198" max="198" width="7.33203125" style="392" customWidth="1" collapsed="1"/>
    <col min="199" max="200" width="7.33203125" style="392" hidden="1" customWidth="1" outlineLevel="1"/>
    <col min="201" max="201" width="7.33203125" style="392" hidden="1" customWidth="1" outlineLevel="1" collapsed="1"/>
    <col min="202" max="203" width="7.33203125" style="392" hidden="1" customWidth="1" outlineLevel="1"/>
    <col min="204" max="204" width="7.33203125" style="392" hidden="1" customWidth="1" outlineLevel="1" collapsed="1"/>
    <col min="205" max="206" width="7.33203125" style="392" hidden="1" customWidth="1" outlineLevel="1"/>
    <col min="207" max="207" width="7.33203125" style="392" hidden="1" customWidth="1" outlineLevel="1" collapsed="1"/>
    <col min="208" max="209" width="7.33203125" style="392" hidden="1" customWidth="1" outlineLevel="1"/>
    <col min="210" max="210" width="7.33203125" style="392" customWidth="1" collapsed="1"/>
    <col min="211" max="212" width="7.33203125" style="392" hidden="1" customWidth="1" outlineLevel="1"/>
    <col min="213" max="213" width="7.33203125" style="392" hidden="1" customWidth="1" outlineLevel="1" collapsed="1"/>
    <col min="214" max="215" width="7.33203125" style="392" hidden="1" customWidth="1" outlineLevel="1"/>
    <col min="216" max="216" width="7.33203125" style="392" hidden="1" customWidth="1" outlineLevel="1" collapsed="1"/>
    <col min="217" max="218" width="7.33203125" style="392" hidden="1" customWidth="1" outlineLevel="1"/>
    <col min="219" max="219" width="7.33203125" style="392" hidden="1" customWidth="1" outlineLevel="1" collapsed="1"/>
    <col min="220" max="221" width="7.33203125" style="392" hidden="1" customWidth="1" outlineLevel="1"/>
    <col min="222" max="222" width="7.33203125" style="392" customWidth="1" collapsed="1"/>
    <col min="223" max="224" width="7.33203125" style="392" hidden="1" customWidth="1" outlineLevel="1"/>
    <col min="225" max="225" width="6.5546875" style="392" customWidth="1" collapsed="1"/>
    <col min="226" max="16384" width="9.109375" style="392"/>
  </cols>
  <sheetData>
    <row r="1" spans="1:226" ht="24.9" hidden="1" customHeight="1" x14ac:dyDescent="0.25">
      <c r="A1" s="675" t="s">
        <v>620</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6"/>
      <c r="CD1" s="676"/>
      <c r="CE1" s="676"/>
      <c r="CF1" s="676"/>
      <c r="CG1" s="676"/>
      <c r="CH1" s="676"/>
      <c r="CI1" s="676"/>
      <c r="CJ1" s="676"/>
      <c r="CK1" s="676"/>
      <c r="CL1" s="676"/>
      <c r="CM1" s="676"/>
      <c r="CN1" s="676"/>
      <c r="CO1" s="676"/>
      <c r="CP1" s="676"/>
      <c r="CQ1" s="676"/>
      <c r="CR1" s="676"/>
      <c r="CS1" s="676"/>
      <c r="CT1" s="676"/>
      <c r="CU1" s="676"/>
      <c r="CV1" s="676"/>
      <c r="CW1" s="676"/>
      <c r="CX1" s="676"/>
      <c r="CY1" s="676"/>
      <c r="CZ1" s="676"/>
      <c r="DA1" s="676"/>
      <c r="DB1" s="676"/>
      <c r="DC1" s="676"/>
      <c r="DD1" s="676"/>
      <c r="DE1" s="676"/>
      <c r="DF1" s="676"/>
      <c r="DG1" s="676"/>
      <c r="DH1" s="676"/>
      <c r="DI1" s="676"/>
      <c r="DJ1" s="676"/>
      <c r="DK1" s="676"/>
      <c r="DL1" s="676"/>
      <c r="DM1" s="676"/>
      <c r="DN1" s="676"/>
      <c r="DO1" s="676"/>
      <c r="DP1" s="676"/>
      <c r="DQ1" s="676"/>
      <c r="DR1" s="676"/>
      <c r="DS1" s="676"/>
      <c r="DT1" s="676"/>
      <c r="DU1" s="676"/>
      <c r="DV1" s="676"/>
      <c r="DW1" s="676"/>
      <c r="DX1" s="676"/>
      <c r="DY1" s="676"/>
      <c r="DZ1" s="676"/>
      <c r="EA1" s="676"/>
      <c r="EB1" s="676"/>
      <c r="EC1" s="676"/>
      <c r="ED1" s="676"/>
      <c r="EE1" s="676"/>
      <c r="EF1" s="676"/>
      <c r="EG1" s="676"/>
      <c r="EH1" s="676"/>
      <c r="EI1" s="676"/>
      <c r="EJ1" s="676"/>
      <c r="EK1" s="676"/>
      <c r="EL1" s="676"/>
      <c r="EM1" s="676"/>
      <c r="EN1" s="676"/>
      <c r="EO1" s="676"/>
      <c r="EP1" s="676"/>
      <c r="EQ1" s="676"/>
      <c r="ER1" s="676"/>
      <c r="ES1" s="676"/>
      <c r="ET1" s="676"/>
      <c r="EU1" s="676"/>
      <c r="EV1" s="676"/>
      <c r="EW1" s="676"/>
      <c r="EX1" s="676"/>
      <c r="EY1" s="676"/>
      <c r="EZ1" s="676"/>
      <c r="FA1" s="676"/>
      <c r="FB1" s="676"/>
      <c r="FC1" s="676"/>
      <c r="FD1" s="676"/>
      <c r="FE1" s="676"/>
      <c r="FF1" s="676"/>
      <c r="FG1" s="676"/>
      <c r="FH1" s="676"/>
      <c r="FI1" s="676"/>
      <c r="FJ1" s="676"/>
      <c r="FK1" s="676"/>
      <c r="FL1" s="676"/>
      <c r="FM1" s="676"/>
      <c r="FN1" s="676"/>
      <c r="FO1" s="676"/>
      <c r="FP1" s="676"/>
      <c r="FQ1" s="676"/>
      <c r="FR1" s="676"/>
      <c r="FS1" s="676"/>
      <c r="FT1" s="676"/>
      <c r="FU1" s="676"/>
      <c r="FV1" s="676"/>
      <c r="FW1" s="676"/>
      <c r="FX1" s="676"/>
      <c r="FY1" s="676"/>
      <c r="FZ1" s="676"/>
      <c r="GA1" s="676"/>
      <c r="GB1" s="676"/>
      <c r="GC1" s="676"/>
      <c r="GD1" s="676"/>
      <c r="GE1" s="676"/>
      <c r="GF1" s="676"/>
      <c r="GG1" s="676"/>
      <c r="GH1" s="676"/>
      <c r="GI1" s="676"/>
      <c r="GJ1" s="676"/>
      <c r="GK1" s="676"/>
      <c r="GL1" s="676"/>
      <c r="GM1" s="676"/>
      <c r="GN1" s="676"/>
      <c r="GO1" s="676"/>
      <c r="GP1" s="676"/>
      <c r="GQ1" s="676"/>
      <c r="GR1" s="676"/>
      <c r="GS1" s="676"/>
      <c r="GT1" s="676"/>
      <c r="GU1" s="676"/>
      <c r="GV1" s="676"/>
      <c r="GW1" s="676"/>
      <c r="GX1" s="676"/>
      <c r="GY1" s="676"/>
      <c r="GZ1" s="676"/>
      <c r="HA1" s="676"/>
      <c r="HB1" s="676"/>
      <c r="HC1" s="676"/>
      <c r="HD1" s="676"/>
      <c r="HE1" s="676"/>
      <c r="HF1" s="676"/>
      <c r="HG1" s="676"/>
      <c r="HH1" s="676"/>
      <c r="HI1" s="676"/>
      <c r="HJ1" s="676"/>
      <c r="HK1" s="676"/>
      <c r="HL1" s="676"/>
      <c r="HM1" s="676"/>
      <c r="HN1" s="676"/>
      <c r="HO1" s="676"/>
      <c r="HP1" s="676"/>
      <c r="HQ1" s="676"/>
    </row>
    <row r="2" spans="1:226" ht="24.9" customHeight="1" x14ac:dyDescent="0.25">
      <c r="A2" s="675" t="s">
        <v>619</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c r="CV2" s="676"/>
      <c r="CW2" s="676"/>
      <c r="CX2" s="676"/>
      <c r="CY2" s="676"/>
      <c r="CZ2" s="676"/>
      <c r="DA2" s="676"/>
      <c r="DB2" s="676"/>
      <c r="DC2" s="676"/>
      <c r="DD2" s="676"/>
      <c r="DE2" s="676"/>
      <c r="DF2" s="676"/>
      <c r="DG2" s="676"/>
      <c r="DH2" s="676"/>
      <c r="DI2" s="676"/>
      <c r="DJ2" s="676"/>
      <c r="DK2" s="676"/>
      <c r="DL2" s="676"/>
      <c r="DM2" s="676"/>
      <c r="DN2" s="676"/>
      <c r="DO2" s="676"/>
      <c r="DP2" s="676"/>
      <c r="DQ2" s="676"/>
      <c r="DR2" s="676"/>
      <c r="DS2" s="676"/>
      <c r="DT2" s="676"/>
      <c r="DU2" s="676"/>
      <c r="DV2" s="676"/>
      <c r="DW2" s="676"/>
      <c r="DX2" s="676"/>
      <c r="DY2" s="676"/>
      <c r="DZ2" s="676"/>
      <c r="EA2" s="676"/>
      <c r="EB2" s="676"/>
      <c r="EC2" s="676"/>
      <c r="ED2" s="676"/>
      <c r="EE2" s="676"/>
      <c r="EF2" s="676"/>
      <c r="EG2" s="676"/>
      <c r="EH2" s="676"/>
      <c r="EI2" s="676"/>
      <c r="EJ2" s="676"/>
      <c r="EK2" s="676"/>
      <c r="EL2" s="676"/>
      <c r="EM2" s="676"/>
      <c r="EN2" s="676"/>
      <c r="EO2" s="676"/>
      <c r="EP2" s="676"/>
      <c r="EQ2" s="676"/>
      <c r="ER2" s="676"/>
      <c r="ES2" s="676"/>
      <c r="ET2" s="676"/>
      <c r="EU2" s="676"/>
      <c r="EV2" s="676"/>
      <c r="EW2" s="676"/>
      <c r="EX2" s="676"/>
      <c r="EY2" s="676"/>
      <c r="EZ2" s="676"/>
      <c r="FA2" s="676"/>
      <c r="FB2" s="676"/>
      <c r="FC2" s="676"/>
      <c r="FD2" s="676"/>
      <c r="FE2" s="676"/>
      <c r="FF2" s="676"/>
      <c r="FG2" s="676"/>
      <c r="FH2" s="676"/>
      <c r="FI2" s="676"/>
      <c r="FJ2" s="676"/>
      <c r="FK2" s="676"/>
      <c r="FL2" s="676"/>
      <c r="FM2" s="676"/>
      <c r="FN2" s="676"/>
      <c r="FO2" s="676"/>
      <c r="FP2" s="676"/>
      <c r="FQ2" s="676"/>
      <c r="FR2" s="676"/>
      <c r="FS2" s="676"/>
      <c r="FT2" s="676"/>
      <c r="FU2" s="676"/>
      <c r="FV2" s="676"/>
      <c r="FW2" s="676"/>
      <c r="FX2" s="676"/>
      <c r="FY2" s="676"/>
      <c r="FZ2" s="676"/>
      <c r="GA2" s="676"/>
      <c r="GB2" s="676"/>
      <c r="GC2" s="676"/>
      <c r="GD2" s="676"/>
      <c r="GE2" s="676"/>
      <c r="GF2" s="676"/>
      <c r="GG2" s="676"/>
      <c r="GH2" s="676"/>
      <c r="GI2" s="676"/>
      <c r="GJ2" s="676"/>
      <c r="GK2" s="676"/>
      <c r="GL2" s="676"/>
      <c r="GM2" s="676"/>
      <c r="GN2" s="676"/>
      <c r="GO2" s="676"/>
      <c r="GP2" s="676"/>
      <c r="GQ2" s="676"/>
      <c r="GR2" s="676"/>
      <c r="GS2" s="676"/>
      <c r="GT2" s="676"/>
      <c r="GU2" s="676"/>
      <c r="GV2" s="676"/>
      <c r="GW2" s="676"/>
      <c r="GX2" s="676"/>
      <c r="GY2" s="676"/>
      <c r="GZ2" s="676"/>
      <c r="HA2" s="676"/>
      <c r="HB2" s="676"/>
      <c r="HC2" s="676"/>
      <c r="HD2" s="676"/>
      <c r="HE2" s="676"/>
      <c r="HF2" s="676"/>
      <c r="HG2" s="676"/>
      <c r="HH2" s="676"/>
      <c r="HI2" s="676"/>
      <c r="HJ2" s="676"/>
      <c r="HK2" s="676"/>
      <c r="HL2" s="676"/>
      <c r="HM2" s="676"/>
      <c r="HN2" s="676"/>
      <c r="HO2" s="676"/>
      <c r="HP2" s="676"/>
      <c r="HQ2" s="676"/>
    </row>
    <row r="3" spans="1:226" ht="12.75" customHeight="1" x14ac:dyDescent="0.25">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row>
    <row r="4" spans="1:226" s="395" customFormat="1" ht="12.75" customHeight="1" x14ac:dyDescent="0.25">
      <c r="A4" s="393"/>
      <c r="B4" s="394"/>
      <c r="C4" s="394"/>
      <c r="D4" s="394"/>
      <c r="E4" s="338" t="s">
        <v>182</v>
      </c>
      <c r="F4" s="432" t="s">
        <v>526</v>
      </c>
      <c r="G4" s="338" t="s">
        <v>174</v>
      </c>
      <c r="H4" s="338" t="s">
        <v>175</v>
      </c>
      <c r="I4" s="338" t="s">
        <v>171</v>
      </c>
      <c r="J4" s="338" t="s">
        <v>176</v>
      </c>
      <c r="K4" s="338" t="s">
        <v>177</v>
      </c>
      <c r="L4" s="338" t="s">
        <v>172</v>
      </c>
      <c r="M4" s="338" t="s">
        <v>178</v>
      </c>
      <c r="N4" s="338" t="s">
        <v>179</v>
      </c>
      <c r="O4" s="338" t="s">
        <v>173</v>
      </c>
      <c r="P4" s="338" t="s">
        <v>180</v>
      </c>
      <c r="Q4" s="338" t="s">
        <v>181</v>
      </c>
      <c r="R4" s="432" t="s">
        <v>527</v>
      </c>
      <c r="S4" s="338" t="s">
        <v>157</v>
      </c>
      <c r="T4" s="338" t="s">
        <v>158</v>
      </c>
      <c r="U4" s="338" t="s">
        <v>159</v>
      </c>
      <c r="V4" s="338" t="s">
        <v>160</v>
      </c>
      <c r="W4" s="338" t="s">
        <v>153</v>
      </c>
      <c r="X4" s="338" t="s">
        <v>154</v>
      </c>
      <c r="Y4" s="338" t="s">
        <v>161</v>
      </c>
      <c r="Z4" s="338" t="s">
        <v>162</v>
      </c>
      <c r="AA4" s="338" t="s">
        <v>163</v>
      </c>
      <c r="AB4" s="338" t="s">
        <v>164</v>
      </c>
      <c r="AC4" s="338" t="s">
        <v>165</v>
      </c>
      <c r="AD4" s="432" t="s">
        <v>528</v>
      </c>
      <c r="AE4" s="338" t="s">
        <v>167</v>
      </c>
      <c r="AF4" s="338" t="s">
        <v>168</v>
      </c>
      <c r="AG4" s="338" t="s">
        <v>169</v>
      </c>
      <c r="AH4" s="338" t="s">
        <v>170</v>
      </c>
      <c r="AI4" s="338" t="s">
        <v>315</v>
      </c>
      <c r="AJ4" s="338" t="s">
        <v>352</v>
      </c>
      <c r="AK4" s="338" t="s">
        <v>208</v>
      </c>
      <c r="AL4" s="338" t="s">
        <v>95</v>
      </c>
      <c r="AM4" s="338" t="s">
        <v>35</v>
      </c>
      <c r="AN4" s="338" t="s">
        <v>19</v>
      </c>
      <c r="AO4" s="338" t="s">
        <v>25</v>
      </c>
      <c r="AP4" s="432" t="s">
        <v>529</v>
      </c>
      <c r="AQ4" s="338" t="s">
        <v>349</v>
      </c>
      <c r="AR4" s="338" t="s">
        <v>341</v>
      </c>
      <c r="AS4" s="338" t="s">
        <v>57</v>
      </c>
      <c r="AT4" s="338" t="s">
        <v>312</v>
      </c>
      <c r="AU4" s="338" t="s">
        <v>15</v>
      </c>
      <c r="AV4" s="338" t="s">
        <v>22</v>
      </c>
      <c r="AW4" s="338" t="s">
        <v>6</v>
      </c>
      <c r="AX4" s="338" t="s">
        <v>89</v>
      </c>
      <c r="AY4" s="338" t="s">
        <v>353</v>
      </c>
      <c r="AZ4" s="338" t="s">
        <v>252</v>
      </c>
      <c r="BA4" s="338" t="s">
        <v>361</v>
      </c>
      <c r="BB4" s="432" t="s">
        <v>530</v>
      </c>
      <c r="BC4" s="338" t="s">
        <v>366</v>
      </c>
      <c r="BD4" s="338" t="s">
        <v>372</v>
      </c>
      <c r="BE4" s="338" t="s">
        <v>375</v>
      </c>
      <c r="BF4" s="338" t="s">
        <v>379</v>
      </c>
      <c r="BG4" s="338" t="s">
        <v>382</v>
      </c>
      <c r="BH4" s="338" t="s">
        <v>384</v>
      </c>
      <c r="BI4" s="338" t="s">
        <v>387</v>
      </c>
      <c r="BJ4" s="338" t="s">
        <v>389</v>
      </c>
      <c r="BK4" s="338" t="s">
        <v>392</v>
      </c>
      <c r="BL4" s="338" t="s">
        <v>394</v>
      </c>
      <c r="BM4" s="338" t="s">
        <v>491</v>
      </c>
      <c r="BN4" s="432" t="s">
        <v>531</v>
      </c>
      <c r="BO4" s="338" t="s">
        <v>497</v>
      </c>
      <c r="BP4" s="338" t="s">
        <v>499</v>
      </c>
      <c r="BQ4" s="338" t="s">
        <v>501</v>
      </c>
      <c r="BR4" s="338" t="s">
        <v>502</v>
      </c>
      <c r="BS4" s="338" t="s">
        <v>504</v>
      </c>
      <c r="BT4" s="338" t="s">
        <v>507</v>
      </c>
      <c r="BU4" s="338" t="s">
        <v>508</v>
      </c>
      <c r="BV4" s="338" t="s">
        <v>509</v>
      </c>
      <c r="BW4" s="338" t="s">
        <v>510</v>
      </c>
      <c r="BX4" s="338" t="s">
        <v>511</v>
      </c>
      <c r="BY4" s="338" t="s">
        <v>513</v>
      </c>
      <c r="BZ4" s="432" t="s">
        <v>532</v>
      </c>
      <c r="CA4" s="338" t="s">
        <v>536</v>
      </c>
      <c r="CB4" s="338" t="s">
        <v>537</v>
      </c>
      <c r="CC4" s="431" t="s">
        <v>533</v>
      </c>
      <c r="CD4" s="338" t="s">
        <v>538</v>
      </c>
      <c r="CE4" s="338" t="s">
        <v>539</v>
      </c>
      <c r="CF4" s="431" t="s">
        <v>534</v>
      </c>
      <c r="CG4" s="338" t="s">
        <v>535</v>
      </c>
      <c r="CH4" s="338" t="s">
        <v>540</v>
      </c>
      <c r="CI4" s="431" t="s">
        <v>542</v>
      </c>
      <c r="CJ4" s="338" t="s">
        <v>544</v>
      </c>
      <c r="CK4" s="338" t="s">
        <v>545</v>
      </c>
      <c r="CL4" s="432" t="s">
        <v>547</v>
      </c>
      <c r="CM4" s="338" t="s">
        <v>554</v>
      </c>
      <c r="CN4" s="338" t="s">
        <v>565</v>
      </c>
      <c r="CO4" s="431" t="s">
        <v>567</v>
      </c>
      <c r="CP4" s="338" t="s">
        <v>569</v>
      </c>
      <c r="CQ4" s="338" t="s">
        <v>572</v>
      </c>
      <c r="CR4" s="431" t="s">
        <v>575</v>
      </c>
      <c r="CS4" s="338" t="s">
        <v>577</v>
      </c>
      <c r="CT4" s="338" t="s">
        <v>578</v>
      </c>
      <c r="CU4" s="431" t="s">
        <v>580</v>
      </c>
      <c r="CV4" s="338" t="s">
        <v>581</v>
      </c>
      <c r="CW4" s="338" t="s">
        <v>586</v>
      </c>
      <c r="CX4" s="432" t="s">
        <v>588</v>
      </c>
      <c r="CY4" s="338" t="s">
        <v>589</v>
      </c>
      <c r="CZ4" s="338" t="s">
        <v>592</v>
      </c>
      <c r="DA4" s="431" t="s">
        <v>595</v>
      </c>
      <c r="DB4" s="338" t="s">
        <v>596</v>
      </c>
      <c r="DC4" s="338" t="s">
        <v>597</v>
      </c>
      <c r="DD4" s="431" t="s">
        <v>599</v>
      </c>
      <c r="DE4" s="338" t="s">
        <v>600</v>
      </c>
      <c r="DF4" s="338" t="s">
        <v>602</v>
      </c>
      <c r="DG4" s="431" t="s">
        <v>604</v>
      </c>
      <c r="DH4" s="338" t="s">
        <v>605</v>
      </c>
      <c r="DI4" s="338" t="s">
        <v>606</v>
      </c>
      <c r="DJ4" s="432" t="s">
        <v>608</v>
      </c>
      <c r="DK4" s="432" t="s">
        <v>609</v>
      </c>
      <c r="DL4" s="432" t="s">
        <v>654</v>
      </c>
      <c r="DM4" s="432" t="s">
        <v>656</v>
      </c>
      <c r="DN4" s="432" t="s">
        <v>657</v>
      </c>
      <c r="DO4" s="432" t="s">
        <v>658</v>
      </c>
      <c r="DP4" s="432" t="s">
        <v>660</v>
      </c>
      <c r="DQ4" s="432" t="s">
        <v>661</v>
      </c>
      <c r="DR4" s="432" t="s">
        <v>662</v>
      </c>
      <c r="DS4" s="432" t="s">
        <v>664</v>
      </c>
      <c r="DT4" s="432" t="s">
        <v>665</v>
      </c>
      <c r="DU4" s="432" t="s">
        <v>681</v>
      </c>
      <c r="DV4" s="432" t="s">
        <v>683</v>
      </c>
      <c r="DW4" s="432" t="s">
        <v>684</v>
      </c>
      <c r="DX4" s="432" t="s">
        <v>686</v>
      </c>
      <c r="DY4" s="432" t="s">
        <v>688</v>
      </c>
      <c r="DZ4" s="432" t="s">
        <v>689</v>
      </c>
      <c r="EA4" s="432" t="s">
        <v>690</v>
      </c>
      <c r="EB4" s="432" t="s">
        <v>692</v>
      </c>
      <c r="EC4" s="432" t="s">
        <v>693</v>
      </c>
      <c r="ED4" s="432" t="s">
        <v>695</v>
      </c>
      <c r="EE4" s="432" t="s">
        <v>697</v>
      </c>
      <c r="EF4" s="432" t="s">
        <v>698</v>
      </c>
      <c r="EG4" s="432" t="s">
        <v>699</v>
      </c>
      <c r="EH4" s="432" t="s">
        <v>703</v>
      </c>
      <c r="EI4" s="432" t="s">
        <v>704</v>
      </c>
      <c r="EJ4" s="432" t="s">
        <v>707</v>
      </c>
      <c r="EK4" s="432" t="s">
        <v>709</v>
      </c>
      <c r="EL4" s="432" t="s">
        <v>710</v>
      </c>
      <c r="EM4" s="432" t="s">
        <v>711</v>
      </c>
      <c r="EN4" s="432" t="s">
        <v>713</v>
      </c>
      <c r="EO4" s="432" t="s">
        <v>714</v>
      </c>
      <c r="EP4" s="432" t="s">
        <v>715</v>
      </c>
      <c r="EQ4" s="432" t="s">
        <v>718</v>
      </c>
      <c r="ER4" s="432" t="s">
        <v>719</v>
      </c>
      <c r="ES4" s="432" t="s">
        <v>720</v>
      </c>
      <c r="ET4" s="432" t="s">
        <v>722</v>
      </c>
      <c r="EU4" s="432" t="s">
        <v>723</v>
      </c>
      <c r="EV4" s="432" t="s">
        <v>725</v>
      </c>
      <c r="EW4" s="432" t="s">
        <v>727</v>
      </c>
      <c r="EX4" s="432" t="s">
        <v>728</v>
      </c>
      <c r="EY4" s="432" t="s">
        <v>729</v>
      </c>
      <c r="EZ4" s="432" t="s">
        <v>731</v>
      </c>
      <c r="FA4" s="432" t="s">
        <v>732</v>
      </c>
      <c r="FB4" s="432" t="s">
        <v>733</v>
      </c>
      <c r="FC4" s="432" t="s">
        <v>735</v>
      </c>
      <c r="FD4" s="432" t="s">
        <v>736</v>
      </c>
      <c r="FE4" s="432" t="s">
        <v>737</v>
      </c>
      <c r="FF4" s="432" t="s">
        <v>739</v>
      </c>
      <c r="FG4" s="432" t="s">
        <v>740</v>
      </c>
      <c r="FH4" s="432" t="s">
        <v>742</v>
      </c>
      <c r="FI4" s="432" t="s">
        <v>744</v>
      </c>
      <c r="FJ4" s="432" t="s">
        <v>745</v>
      </c>
      <c r="FK4" s="432" t="s">
        <v>746</v>
      </c>
      <c r="FL4" s="432" t="s">
        <v>748</v>
      </c>
      <c r="FM4" s="432" t="s">
        <v>750</v>
      </c>
      <c r="FN4" s="432" t="s">
        <v>751</v>
      </c>
      <c r="FO4" s="432" t="s">
        <v>754</v>
      </c>
      <c r="FP4" s="432" t="s">
        <v>758</v>
      </c>
      <c r="FQ4" s="432" t="s">
        <v>759</v>
      </c>
      <c r="FR4" s="432" t="s">
        <v>761</v>
      </c>
      <c r="FS4" s="432" t="s">
        <v>762</v>
      </c>
      <c r="FT4" s="432" t="s">
        <v>764</v>
      </c>
      <c r="FU4" s="432" t="s">
        <v>766</v>
      </c>
      <c r="FV4" s="432" t="s">
        <v>767</v>
      </c>
      <c r="FW4" s="432" t="s">
        <v>768</v>
      </c>
      <c r="FX4" s="432" t="s">
        <v>770</v>
      </c>
      <c r="FY4" s="432" t="s">
        <v>771</v>
      </c>
      <c r="FZ4" s="432" t="s">
        <v>772</v>
      </c>
      <c r="GA4" s="432" t="s">
        <v>774</v>
      </c>
      <c r="GB4" s="432" t="s">
        <v>776</v>
      </c>
      <c r="GC4" s="432" t="s">
        <v>777</v>
      </c>
      <c r="GD4" s="432" t="s">
        <v>779</v>
      </c>
      <c r="GE4" s="432" t="s">
        <v>780</v>
      </c>
      <c r="GF4" s="432" t="s">
        <v>782</v>
      </c>
      <c r="GG4" s="432" t="s">
        <v>784</v>
      </c>
      <c r="GH4" s="432" t="s">
        <v>785</v>
      </c>
      <c r="GI4" s="432" t="s">
        <v>787</v>
      </c>
      <c r="GJ4" s="432" t="s">
        <v>790</v>
      </c>
      <c r="GK4" s="432" t="s">
        <v>792</v>
      </c>
      <c r="GL4" s="432" t="s">
        <v>793</v>
      </c>
      <c r="GM4" s="432" t="s">
        <v>795</v>
      </c>
      <c r="GN4" s="432" t="s">
        <v>796</v>
      </c>
      <c r="GO4" s="432" t="s">
        <v>798</v>
      </c>
      <c r="GP4" s="432" t="s">
        <v>800</v>
      </c>
      <c r="GQ4" s="432" t="s">
        <v>801</v>
      </c>
      <c r="GR4" s="432" t="s">
        <v>803</v>
      </c>
      <c r="GS4" s="432" t="s">
        <v>805</v>
      </c>
      <c r="GT4" s="432" t="s">
        <v>806</v>
      </c>
      <c r="GU4" s="432" t="s">
        <v>807</v>
      </c>
      <c r="GV4" s="432" t="s">
        <v>809</v>
      </c>
      <c r="GW4" s="432" t="s">
        <v>810</v>
      </c>
      <c r="GX4" s="432" t="s">
        <v>811</v>
      </c>
      <c r="GY4" s="432" t="s">
        <v>813</v>
      </c>
      <c r="GZ4" s="432" t="s">
        <v>814</v>
      </c>
      <c r="HA4" s="432" t="s">
        <v>815</v>
      </c>
      <c r="HB4" s="432" t="s">
        <v>817</v>
      </c>
      <c r="HC4" s="432" t="s">
        <v>818</v>
      </c>
      <c r="HD4" s="432" t="s">
        <v>820</v>
      </c>
      <c r="HE4" s="432" t="s">
        <v>822</v>
      </c>
      <c r="HF4" s="432" t="s">
        <v>824</v>
      </c>
      <c r="HG4" s="432" t="s">
        <v>825</v>
      </c>
      <c r="HH4" s="432" t="s">
        <v>827</v>
      </c>
      <c r="HI4" s="432" t="s">
        <v>828</v>
      </c>
      <c r="HJ4" s="432" t="s">
        <v>830</v>
      </c>
      <c r="HK4" s="432" t="s">
        <v>832</v>
      </c>
      <c r="HL4" s="432" t="s">
        <v>834</v>
      </c>
      <c r="HM4" s="432" t="s">
        <v>835</v>
      </c>
      <c r="HN4" s="432" t="s">
        <v>837</v>
      </c>
      <c r="HO4" s="432" t="s">
        <v>838</v>
      </c>
      <c r="HP4" s="432" t="s">
        <v>840</v>
      </c>
      <c r="HQ4" s="432" t="s">
        <v>843</v>
      </c>
    </row>
    <row r="5" spans="1:226" ht="12.75" customHeight="1" x14ac:dyDescent="0.25">
      <c r="A5" s="677" t="s">
        <v>470</v>
      </c>
      <c r="B5" s="396" t="s">
        <v>584</v>
      </c>
      <c r="C5" s="677" t="s">
        <v>471</v>
      </c>
      <c r="D5" s="396" t="s">
        <v>584</v>
      </c>
      <c r="E5" s="397" t="s">
        <v>92</v>
      </c>
      <c r="F5" s="397" t="s">
        <v>92</v>
      </c>
      <c r="G5" s="397" t="s">
        <v>92</v>
      </c>
      <c r="H5" s="397" t="s">
        <v>92</v>
      </c>
      <c r="I5" s="397" t="s">
        <v>92</v>
      </c>
      <c r="J5" s="397" t="s">
        <v>92</v>
      </c>
      <c r="K5" s="397" t="s">
        <v>92</v>
      </c>
      <c r="L5" s="397" t="s">
        <v>92</v>
      </c>
      <c r="M5" s="397" t="s">
        <v>92</v>
      </c>
      <c r="N5" s="397" t="s">
        <v>92</v>
      </c>
      <c r="O5" s="397">
        <v>116</v>
      </c>
      <c r="P5" s="397">
        <v>116</v>
      </c>
      <c r="Q5" s="397">
        <v>110</v>
      </c>
      <c r="R5" s="397">
        <v>64</v>
      </c>
      <c r="S5" s="397">
        <v>65</v>
      </c>
      <c r="T5" s="397">
        <v>67</v>
      </c>
      <c r="U5" s="397">
        <v>69</v>
      </c>
      <c r="V5" s="397">
        <v>69</v>
      </c>
      <c r="W5" s="397">
        <v>69</v>
      </c>
      <c r="X5" s="397">
        <v>68</v>
      </c>
      <c r="Y5" s="397">
        <v>66</v>
      </c>
      <c r="Z5" s="397">
        <v>75</v>
      </c>
      <c r="AA5" s="397">
        <v>76</v>
      </c>
      <c r="AB5" s="397">
        <v>77</v>
      </c>
      <c r="AC5" s="397">
        <v>76</v>
      </c>
      <c r="AD5" s="397">
        <v>75</v>
      </c>
      <c r="AE5" s="397">
        <v>76</v>
      </c>
      <c r="AF5" s="397">
        <v>74</v>
      </c>
      <c r="AG5" s="397">
        <v>74</v>
      </c>
      <c r="AH5" s="397">
        <v>72</v>
      </c>
      <c r="AI5" s="397">
        <v>70</v>
      </c>
      <c r="AJ5" s="397">
        <v>69</v>
      </c>
      <c r="AK5" s="397">
        <v>68</v>
      </c>
      <c r="AL5" s="397">
        <v>68</v>
      </c>
      <c r="AM5" s="397">
        <v>69</v>
      </c>
      <c r="AN5" s="397">
        <v>64</v>
      </c>
      <c r="AO5" s="397">
        <v>62</v>
      </c>
      <c r="AP5" s="397">
        <v>60</v>
      </c>
      <c r="AQ5" s="397">
        <v>60</v>
      </c>
      <c r="AR5" s="397">
        <v>60</v>
      </c>
      <c r="AS5" s="397">
        <v>60</v>
      </c>
      <c r="AT5" s="397">
        <v>58</v>
      </c>
      <c r="AU5" s="397">
        <v>58</v>
      </c>
      <c r="AV5" s="397">
        <v>58</v>
      </c>
      <c r="AW5" s="397">
        <v>48</v>
      </c>
      <c r="AX5" s="397">
        <v>44</v>
      </c>
      <c r="AY5" s="397">
        <v>44</v>
      </c>
      <c r="AZ5" s="397">
        <v>44</v>
      </c>
      <c r="BA5" s="397">
        <v>44</v>
      </c>
      <c r="BB5" s="397">
        <v>43</v>
      </c>
      <c r="BC5" s="397">
        <v>43</v>
      </c>
      <c r="BD5" s="397">
        <v>44</v>
      </c>
      <c r="BE5" s="397">
        <v>44</v>
      </c>
      <c r="BF5" s="397">
        <v>44</v>
      </c>
      <c r="BG5" s="397">
        <v>44</v>
      </c>
      <c r="BH5" s="397">
        <v>44</v>
      </c>
      <c r="BI5" s="397">
        <v>47</v>
      </c>
      <c r="BJ5" s="397">
        <v>48</v>
      </c>
      <c r="BK5" s="397">
        <v>48</v>
      </c>
      <c r="BL5" s="397">
        <v>50</v>
      </c>
      <c r="BM5" s="397">
        <v>50</v>
      </c>
      <c r="BN5" s="397">
        <v>70</v>
      </c>
      <c r="BO5" s="397">
        <v>78</v>
      </c>
      <c r="BP5" s="397">
        <v>80</v>
      </c>
      <c r="BQ5" s="397">
        <v>82</v>
      </c>
      <c r="BR5" s="397">
        <v>82</v>
      </c>
      <c r="BS5" s="397">
        <v>81</v>
      </c>
      <c r="BT5" s="397">
        <v>82</v>
      </c>
      <c r="BU5" s="397">
        <v>83</v>
      </c>
      <c r="BV5" s="397">
        <v>84</v>
      </c>
      <c r="BW5" s="397">
        <v>83</v>
      </c>
      <c r="BX5" s="397">
        <v>84</v>
      </c>
      <c r="BY5" s="397">
        <v>83</v>
      </c>
      <c r="BZ5" s="397">
        <v>81</v>
      </c>
      <c r="CA5" s="397">
        <v>81</v>
      </c>
      <c r="CB5" s="397">
        <v>81</v>
      </c>
      <c r="CC5" s="397">
        <v>80</v>
      </c>
      <c r="CD5" s="397">
        <v>79</v>
      </c>
      <c r="CE5" s="397">
        <v>77</v>
      </c>
      <c r="CF5" s="397">
        <v>77</v>
      </c>
      <c r="CG5" s="397">
        <v>77</v>
      </c>
      <c r="CH5" s="397">
        <v>73</v>
      </c>
      <c r="CI5" s="397">
        <v>71</v>
      </c>
      <c r="CJ5" s="397">
        <v>65</v>
      </c>
      <c r="CK5" s="397">
        <v>63</v>
      </c>
      <c r="CL5" s="397">
        <v>63</v>
      </c>
      <c r="CM5" s="397">
        <v>63</v>
      </c>
      <c r="CN5" s="397">
        <v>63</v>
      </c>
      <c r="CO5" s="397">
        <v>64</v>
      </c>
      <c r="CP5" s="397">
        <v>66</v>
      </c>
      <c r="CQ5" s="397">
        <v>65</v>
      </c>
      <c r="CR5" s="397">
        <v>65</v>
      </c>
      <c r="CS5" s="397">
        <v>65</v>
      </c>
      <c r="CT5" s="397">
        <v>65</v>
      </c>
      <c r="CU5" s="397">
        <v>66</v>
      </c>
      <c r="CV5" s="397">
        <v>64</v>
      </c>
      <c r="CW5" s="397">
        <v>63</v>
      </c>
      <c r="CX5" s="397">
        <v>63</v>
      </c>
      <c r="CY5" s="397">
        <v>49</v>
      </c>
      <c r="CZ5" s="397">
        <v>51</v>
      </c>
      <c r="DA5" s="397">
        <v>50</v>
      </c>
      <c r="DB5" s="397">
        <v>50</v>
      </c>
      <c r="DC5" s="397">
        <v>50</v>
      </c>
      <c r="DD5" s="397">
        <v>50</v>
      </c>
      <c r="DE5" s="397">
        <v>50</v>
      </c>
      <c r="DF5" s="397">
        <v>49</v>
      </c>
      <c r="DG5" s="397">
        <v>50</v>
      </c>
      <c r="DH5" s="397">
        <v>49</v>
      </c>
      <c r="DI5" s="397">
        <v>49</v>
      </c>
      <c r="DJ5" s="397">
        <v>48</v>
      </c>
      <c r="DK5" s="397">
        <v>48</v>
      </c>
      <c r="DL5" s="397">
        <v>49</v>
      </c>
      <c r="DM5" s="397">
        <v>48</v>
      </c>
      <c r="DN5" s="397">
        <v>48</v>
      </c>
      <c r="DO5" s="397">
        <v>48</v>
      </c>
      <c r="DP5" s="397">
        <v>49</v>
      </c>
      <c r="DQ5" s="397">
        <v>49</v>
      </c>
      <c r="DR5" s="397">
        <v>47</v>
      </c>
      <c r="DS5" s="397">
        <v>46</v>
      </c>
      <c r="DT5" s="397">
        <v>47</v>
      </c>
      <c r="DU5" s="397">
        <v>47</v>
      </c>
      <c r="DV5" s="397">
        <v>48</v>
      </c>
      <c r="DW5" s="397">
        <v>48</v>
      </c>
      <c r="DX5" s="397">
        <v>48</v>
      </c>
      <c r="DY5" s="397">
        <v>48</v>
      </c>
      <c r="DZ5" s="397">
        <v>48</v>
      </c>
      <c r="EA5" s="397">
        <v>48</v>
      </c>
      <c r="EB5" s="397">
        <v>48</v>
      </c>
      <c r="EC5" s="397">
        <v>48</v>
      </c>
      <c r="ED5" s="397">
        <v>47</v>
      </c>
      <c r="EE5" s="397">
        <v>47</v>
      </c>
      <c r="EF5" s="397">
        <v>48</v>
      </c>
      <c r="EG5" s="397">
        <v>48</v>
      </c>
      <c r="EH5" s="398">
        <v>49</v>
      </c>
      <c r="EI5" s="398">
        <v>44</v>
      </c>
      <c r="EJ5" s="398">
        <v>45</v>
      </c>
      <c r="EK5" s="398">
        <v>45</v>
      </c>
      <c r="EL5" s="398">
        <v>45</v>
      </c>
      <c r="EM5" s="398">
        <v>45</v>
      </c>
      <c r="EN5" s="398">
        <v>46</v>
      </c>
      <c r="EO5" s="398">
        <v>45</v>
      </c>
      <c r="EP5" s="398">
        <v>45</v>
      </c>
      <c r="EQ5" s="398">
        <v>47</v>
      </c>
      <c r="ER5" s="398">
        <v>46</v>
      </c>
      <c r="ES5" s="398">
        <v>46</v>
      </c>
      <c r="ET5" s="398">
        <v>47</v>
      </c>
      <c r="EU5" s="398">
        <v>47</v>
      </c>
      <c r="EV5" s="398">
        <v>47</v>
      </c>
      <c r="EW5" s="398">
        <v>47</v>
      </c>
      <c r="EX5" s="398">
        <v>47</v>
      </c>
      <c r="EY5" s="398">
        <v>47</v>
      </c>
      <c r="EZ5" s="398">
        <v>47</v>
      </c>
      <c r="FA5" s="398">
        <v>47</v>
      </c>
      <c r="FB5" s="398">
        <v>47</v>
      </c>
      <c r="FC5" s="398">
        <v>47</v>
      </c>
      <c r="FD5" s="398">
        <v>47</v>
      </c>
      <c r="FE5" s="398">
        <v>47</v>
      </c>
      <c r="FF5" s="398">
        <v>47</v>
      </c>
      <c r="FG5" s="398">
        <v>47</v>
      </c>
      <c r="FH5" s="398">
        <v>48</v>
      </c>
      <c r="FI5" s="398">
        <v>48</v>
      </c>
      <c r="FJ5" s="398">
        <v>48</v>
      </c>
      <c r="FK5" s="398">
        <v>48</v>
      </c>
      <c r="FL5" s="398">
        <v>48</v>
      </c>
      <c r="FM5" s="398">
        <v>48</v>
      </c>
      <c r="FN5" s="398">
        <v>48</v>
      </c>
      <c r="FO5" s="398">
        <v>48</v>
      </c>
      <c r="FP5" s="398">
        <v>45</v>
      </c>
      <c r="FQ5" s="398">
        <v>45</v>
      </c>
      <c r="FR5" s="398">
        <v>45</v>
      </c>
      <c r="FS5" s="398">
        <v>46</v>
      </c>
      <c r="FT5" s="398">
        <v>46</v>
      </c>
      <c r="FU5" s="398">
        <v>46</v>
      </c>
      <c r="FV5" s="398">
        <v>50</v>
      </c>
      <c r="FW5" s="398">
        <v>49</v>
      </c>
      <c r="FX5" s="398">
        <v>50</v>
      </c>
      <c r="FY5" s="398">
        <v>51</v>
      </c>
      <c r="FZ5" s="398">
        <v>49</v>
      </c>
      <c r="GA5" s="398">
        <v>50</v>
      </c>
      <c r="GB5" s="398">
        <v>49</v>
      </c>
      <c r="GC5" s="398">
        <v>53</v>
      </c>
      <c r="GD5" s="398">
        <v>52</v>
      </c>
      <c r="GE5" s="398">
        <v>50</v>
      </c>
      <c r="GF5" s="398">
        <v>50</v>
      </c>
      <c r="GG5" s="398">
        <v>50</v>
      </c>
      <c r="GH5" s="398">
        <v>51</v>
      </c>
      <c r="GI5" s="398">
        <v>52</v>
      </c>
      <c r="GJ5" s="398">
        <v>53</v>
      </c>
      <c r="GK5" s="398">
        <v>55</v>
      </c>
      <c r="GL5" s="398">
        <v>54</v>
      </c>
      <c r="GM5" s="398">
        <v>52</v>
      </c>
      <c r="GN5" s="398">
        <v>50</v>
      </c>
      <c r="GO5" s="398">
        <v>50</v>
      </c>
      <c r="GP5" s="398">
        <v>51</v>
      </c>
      <c r="GQ5" s="398">
        <v>52</v>
      </c>
      <c r="GR5" s="398">
        <v>53</v>
      </c>
      <c r="GS5" s="398">
        <v>53</v>
      </c>
      <c r="GT5" s="398">
        <v>56</v>
      </c>
      <c r="GU5" s="398">
        <v>56</v>
      </c>
      <c r="GV5" s="398">
        <v>56</v>
      </c>
      <c r="GW5" s="398">
        <v>55</v>
      </c>
      <c r="GX5" s="398">
        <v>56</v>
      </c>
      <c r="GY5" s="398">
        <v>58</v>
      </c>
      <c r="GZ5" s="398">
        <v>55</v>
      </c>
      <c r="HA5" s="398">
        <v>57</v>
      </c>
      <c r="HB5" s="398">
        <v>57</v>
      </c>
      <c r="HC5" s="398">
        <v>59</v>
      </c>
      <c r="HD5" s="398">
        <v>60</v>
      </c>
      <c r="HE5" s="398">
        <v>63</v>
      </c>
      <c r="HF5" s="398">
        <v>64</v>
      </c>
      <c r="HG5" s="398">
        <v>63</v>
      </c>
      <c r="HH5" s="398">
        <v>61</v>
      </c>
      <c r="HI5" s="398">
        <v>60</v>
      </c>
      <c r="HJ5" s="398">
        <v>63</v>
      </c>
      <c r="HK5" s="398">
        <v>65</v>
      </c>
      <c r="HL5" s="398">
        <v>64</v>
      </c>
      <c r="HM5" s="398">
        <v>64</v>
      </c>
      <c r="HN5" s="398">
        <v>63</v>
      </c>
      <c r="HO5" s="398">
        <v>63</v>
      </c>
      <c r="HP5" s="398">
        <v>64</v>
      </c>
      <c r="HQ5" s="398">
        <v>64</v>
      </c>
    </row>
    <row r="6" spans="1:226" ht="12.75" customHeight="1" x14ac:dyDescent="0.25">
      <c r="A6" s="678"/>
      <c r="B6" s="370" t="s">
        <v>69</v>
      </c>
      <c r="C6" s="678"/>
      <c r="D6" s="370" t="s">
        <v>69</v>
      </c>
      <c r="E6" s="398">
        <v>0</v>
      </c>
      <c r="F6" s="398">
        <v>0</v>
      </c>
      <c r="G6" s="398" t="s">
        <v>92</v>
      </c>
      <c r="H6" s="398" t="s">
        <v>92</v>
      </c>
      <c r="I6" s="398" t="s">
        <v>92</v>
      </c>
      <c r="J6" s="398" t="s">
        <v>92</v>
      </c>
      <c r="K6" s="398" t="s">
        <v>92</v>
      </c>
      <c r="L6" s="398" t="s">
        <v>92</v>
      </c>
      <c r="M6" s="398" t="s">
        <v>92</v>
      </c>
      <c r="N6" s="398" t="s">
        <v>92</v>
      </c>
      <c r="O6" s="398">
        <v>10</v>
      </c>
      <c r="P6" s="398">
        <v>10</v>
      </c>
      <c r="Q6" s="398">
        <v>12</v>
      </c>
      <c r="R6" s="398">
        <v>14</v>
      </c>
      <c r="S6" s="398">
        <v>14</v>
      </c>
      <c r="T6" s="398">
        <v>14</v>
      </c>
      <c r="U6" s="398">
        <v>14</v>
      </c>
      <c r="V6" s="398">
        <v>13</v>
      </c>
      <c r="W6" s="398">
        <v>14</v>
      </c>
      <c r="X6" s="398">
        <v>14</v>
      </c>
      <c r="Y6" s="398">
        <v>13</v>
      </c>
      <c r="Z6" s="398">
        <v>14</v>
      </c>
      <c r="AA6" s="398">
        <v>16</v>
      </c>
      <c r="AB6" s="398">
        <v>16</v>
      </c>
      <c r="AC6" s="398">
        <v>16</v>
      </c>
      <c r="AD6" s="398">
        <v>16</v>
      </c>
      <c r="AE6" s="398">
        <v>16</v>
      </c>
      <c r="AF6" s="398">
        <v>16</v>
      </c>
      <c r="AG6" s="398">
        <v>16</v>
      </c>
      <c r="AH6" s="398">
        <v>16</v>
      </c>
      <c r="AI6" s="398">
        <v>16</v>
      </c>
      <c r="AJ6" s="398">
        <v>15</v>
      </c>
      <c r="AK6" s="398">
        <v>14</v>
      </c>
      <c r="AL6" s="398">
        <v>14</v>
      </c>
      <c r="AM6" s="398">
        <v>14</v>
      </c>
      <c r="AN6" s="398">
        <v>14</v>
      </c>
      <c r="AO6" s="398">
        <v>15</v>
      </c>
      <c r="AP6" s="398">
        <v>16</v>
      </c>
      <c r="AQ6" s="398">
        <v>14</v>
      </c>
      <c r="AR6" s="398">
        <v>14</v>
      </c>
      <c r="AS6" s="398">
        <v>14</v>
      </c>
      <c r="AT6" s="398">
        <v>15</v>
      </c>
      <c r="AU6" s="398">
        <v>15</v>
      </c>
      <c r="AV6" s="398">
        <v>15</v>
      </c>
      <c r="AW6" s="398">
        <v>15</v>
      </c>
      <c r="AX6" s="398">
        <v>14</v>
      </c>
      <c r="AY6" s="398">
        <v>14</v>
      </c>
      <c r="AZ6" s="398">
        <v>13</v>
      </c>
      <c r="BA6" s="398">
        <v>13</v>
      </c>
      <c r="BB6" s="398">
        <v>13</v>
      </c>
      <c r="BC6" s="398">
        <v>14</v>
      </c>
      <c r="BD6" s="398">
        <v>13</v>
      </c>
      <c r="BE6" s="398">
        <v>14</v>
      </c>
      <c r="BF6" s="398">
        <v>14</v>
      </c>
      <c r="BG6" s="398">
        <v>14</v>
      </c>
      <c r="BH6" s="398">
        <v>14</v>
      </c>
      <c r="BI6" s="398">
        <v>13</v>
      </c>
      <c r="BJ6" s="398">
        <v>13</v>
      </c>
      <c r="BK6" s="398">
        <v>12</v>
      </c>
      <c r="BL6" s="398">
        <v>12</v>
      </c>
      <c r="BM6" s="398">
        <v>12</v>
      </c>
      <c r="BN6" s="398">
        <v>12</v>
      </c>
      <c r="BO6" s="398">
        <v>12</v>
      </c>
      <c r="BP6" s="398">
        <v>12</v>
      </c>
      <c r="BQ6" s="398">
        <v>12</v>
      </c>
      <c r="BR6" s="398">
        <v>12</v>
      </c>
      <c r="BS6" s="398">
        <v>12</v>
      </c>
      <c r="BT6" s="398">
        <v>11</v>
      </c>
      <c r="BU6" s="398">
        <v>11</v>
      </c>
      <c r="BV6" s="398">
        <v>11</v>
      </c>
      <c r="BW6" s="398">
        <v>11</v>
      </c>
      <c r="BX6" s="398">
        <v>11</v>
      </c>
      <c r="BY6" s="398">
        <v>11</v>
      </c>
      <c r="BZ6" s="398">
        <v>11</v>
      </c>
      <c r="CA6" s="398">
        <v>11</v>
      </c>
      <c r="CB6" s="398">
        <v>12</v>
      </c>
      <c r="CC6" s="398">
        <v>12</v>
      </c>
      <c r="CD6" s="398">
        <v>12</v>
      </c>
      <c r="CE6" s="398">
        <v>12</v>
      </c>
      <c r="CF6" s="398">
        <v>12</v>
      </c>
      <c r="CG6" s="398">
        <v>12</v>
      </c>
      <c r="CH6" s="398">
        <v>12</v>
      </c>
      <c r="CI6" s="398">
        <v>12</v>
      </c>
      <c r="CJ6" s="398">
        <v>12</v>
      </c>
      <c r="CK6" s="398">
        <v>12</v>
      </c>
      <c r="CL6" s="398">
        <v>12</v>
      </c>
      <c r="CM6" s="398">
        <v>12</v>
      </c>
      <c r="CN6" s="398">
        <v>12</v>
      </c>
      <c r="CO6" s="398">
        <v>12</v>
      </c>
      <c r="CP6" s="398">
        <v>12</v>
      </c>
      <c r="CQ6" s="398">
        <v>12</v>
      </c>
      <c r="CR6" s="398">
        <v>12</v>
      </c>
      <c r="CS6" s="398">
        <v>12</v>
      </c>
      <c r="CT6" s="398">
        <v>12</v>
      </c>
      <c r="CU6" s="398">
        <v>12</v>
      </c>
      <c r="CV6" s="398">
        <v>12</v>
      </c>
      <c r="CW6" s="398">
        <v>12</v>
      </c>
      <c r="CX6" s="398">
        <v>12</v>
      </c>
      <c r="CY6" s="398">
        <v>11</v>
      </c>
      <c r="CZ6" s="398">
        <v>11</v>
      </c>
      <c r="DA6" s="398">
        <v>12</v>
      </c>
      <c r="DB6" s="398">
        <v>12</v>
      </c>
      <c r="DC6" s="398">
        <v>12</v>
      </c>
      <c r="DD6" s="398">
        <v>12</v>
      </c>
      <c r="DE6" s="398">
        <v>12</v>
      </c>
      <c r="DF6" s="398">
        <v>12</v>
      </c>
      <c r="DG6" s="398">
        <v>12</v>
      </c>
      <c r="DH6" s="398">
        <v>12</v>
      </c>
      <c r="DI6" s="398">
        <v>12</v>
      </c>
      <c r="DJ6" s="398">
        <v>12</v>
      </c>
      <c r="DK6" s="398">
        <v>14</v>
      </c>
      <c r="DL6" s="398">
        <v>14</v>
      </c>
      <c r="DM6" s="398">
        <v>14</v>
      </c>
      <c r="DN6" s="398">
        <v>14</v>
      </c>
      <c r="DO6" s="398">
        <v>14</v>
      </c>
      <c r="DP6" s="398">
        <v>15</v>
      </c>
      <c r="DQ6" s="398">
        <v>15</v>
      </c>
      <c r="DR6" s="398">
        <v>14</v>
      </c>
      <c r="DS6" s="398">
        <v>13</v>
      </c>
      <c r="DT6" s="398">
        <v>13</v>
      </c>
      <c r="DU6" s="398">
        <v>12</v>
      </c>
      <c r="DV6" s="398">
        <v>12</v>
      </c>
      <c r="DW6" s="398">
        <v>12</v>
      </c>
      <c r="DX6" s="398">
        <v>12</v>
      </c>
      <c r="DY6" s="398">
        <v>12</v>
      </c>
      <c r="DZ6" s="398">
        <v>13</v>
      </c>
      <c r="EA6" s="398">
        <v>13</v>
      </c>
      <c r="EB6" s="398">
        <v>14</v>
      </c>
      <c r="EC6" s="398">
        <v>14</v>
      </c>
      <c r="ED6" s="398">
        <v>14</v>
      </c>
      <c r="EE6" s="398">
        <v>14</v>
      </c>
      <c r="EF6" s="398">
        <v>14</v>
      </c>
      <c r="EG6" s="398">
        <v>14</v>
      </c>
      <c r="EH6" s="398">
        <v>14</v>
      </c>
      <c r="EI6" s="398">
        <v>13</v>
      </c>
      <c r="EJ6" s="398">
        <v>13</v>
      </c>
      <c r="EK6" s="398">
        <v>13</v>
      </c>
      <c r="EL6" s="398">
        <v>13</v>
      </c>
      <c r="EM6" s="398">
        <v>13</v>
      </c>
      <c r="EN6" s="398">
        <v>13</v>
      </c>
      <c r="EO6" s="398">
        <v>13</v>
      </c>
      <c r="EP6" s="398">
        <v>13</v>
      </c>
      <c r="EQ6" s="398">
        <v>13</v>
      </c>
      <c r="ER6" s="398">
        <v>13</v>
      </c>
      <c r="ES6" s="398">
        <v>13</v>
      </c>
      <c r="ET6" s="398">
        <v>13</v>
      </c>
      <c r="EU6" s="398">
        <v>13</v>
      </c>
      <c r="EV6" s="398">
        <v>13</v>
      </c>
      <c r="EW6" s="398">
        <v>14</v>
      </c>
      <c r="EX6" s="398">
        <v>14</v>
      </c>
      <c r="EY6" s="398">
        <v>14</v>
      </c>
      <c r="EZ6" s="398">
        <v>15</v>
      </c>
      <c r="FA6" s="398">
        <v>15</v>
      </c>
      <c r="FB6" s="398">
        <v>15</v>
      </c>
      <c r="FC6" s="398">
        <v>15</v>
      </c>
      <c r="FD6" s="398">
        <v>15</v>
      </c>
      <c r="FE6" s="398">
        <v>15</v>
      </c>
      <c r="FF6" s="398">
        <v>15</v>
      </c>
      <c r="FG6" s="398">
        <v>15</v>
      </c>
      <c r="FH6" s="398">
        <v>15</v>
      </c>
      <c r="FI6" s="398">
        <v>15</v>
      </c>
      <c r="FJ6" s="398">
        <v>15</v>
      </c>
      <c r="FK6" s="398">
        <v>15</v>
      </c>
      <c r="FL6" s="398">
        <v>15</v>
      </c>
      <c r="FM6" s="398">
        <v>15</v>
      </c>
      <c r="FN6" s="398">
        <v>15</v>
      </c>
      <c r="FO6" s="398">
        <v>15</v>
      </c>
      <c r="FP6" s="398">
        <v>15</v>
      </c>
      <c r="FQ6" s="398">
        <v>15</v>
      </c>
      <c r="FR6" s="398">
        <v>15</v>
      </c>
      <c r="FS6" s="398">
        <v>16</v>
      </c>
      <c r="FT6" s="398">
        <v>16</v>
      </c>
      <c r="FU6" s="398">
        <v>16</v>
      </c>
      <c r="FV6" s="398">
        <v>16</v>
      </c>
      <c r="FW6" s="398">
        <v>16</v>
      </c>
      <c r="FX6" s="398">
        <v>16</v>
      </c>
      <c r="FY6" s="398">
        <v>16</v>
      </c>
      <c r="FZ6" s="398">
        <v>16</v>
      </c>
      <c r="GA6" s="398">
        <v>16</v>
      </c>
      <c r="GB6" s="398">
        <v>16</v>
      </c>
      <c r="GC6" s="398">
        <v>16</v>
      </c>
      <c r="GD6" s="398">
        <v>16</v>
      </c>
      <c r="GE6" s="398">
        <v>16</v>
      </c>
      <c r="GF6" s="398">
        <v>16</v>
      </c>
      <c r="GG6" s="398">
        <v>16</v>
      </c>
      <c r="GH6" s="398">
        <v>16</v>
      </c>
      <c r="GI6" s="398">
        <v>16</v>
      </c>
      <c r="GJ6" s="398">
        <v>15</v>
      </c>
      <c r="GK6" s="398">
        <v>16</v>
      </c>
      <c r="GL6" s="398">
        <v>16</v>
      </c>
      <c r="GM6" s="398">
        <v>16</v>
      </c>
      <c r="GN6" s="398">
        <v>16</v>
      </c>
      <c r="GO6" s="398">
        <v>15</v>
      </c>
      <c r="GP6" s="398">
        <v>15</v>
      </c>
      <c r="GQ6" s="398">
        <v>15</v>
      </c>
      <c r="GR6" s="398">
        <v>15</v>
      </c>
      <c r="GS6" s="398">
        <v>15</v>
      </c>
      <c r="GT6" s="398">
        <v>15</v>
      </c>
      <c r="GU6" s="398">
        <v>15</v>
      </c>
      <c r="GV6" s="398">
        <v>15</v>
      </c>
      <c r="GW6" s="398">
        <v>15</v>
      </c>
      <c r="GX6" s="398">
        <v>14</v>
      </c>
      <c r="GY6" s="398">
        <v>14</v>
      </c>
      <c r="GZ6" s="398">
        <v>14</v>
      </c>
      <c r="HA6" s="398">
        <v>14</v>
      </c>
      <c r="HB6" s="398">
        <v>14</v>
      </c>
      <c r="HC6" s="398">
        <v>14</v>
      </c>
      <c r="HD6" s="398">
        <v>14</v>
      </c>
      <c r="HE6" s="398">
        <v>14</v>
      </c>
      <c r="HF6" s="398">
        <v>13</v>
      </c>
      <c r="HG6" s="398">
        <v>14</v>
      </c>
      <c r="HH6" s="398">
        <v>14</v>
      </c>
      <c r="HI6" s="398">
        <v>14</v>
      </c>
      <c r="HJ6" s="398">
        <v>14</v>
      </c>
      <c r="HK6" s="398">
        <v>14</v>
      </c>
      <c r="HL6" s="398">
        <v>14</v>
      </c>
      <c r="HM6" s="398">
        <v>15</v>
      </c>
      <c r="HN6" s="398">
        <v>15</v>
      </c>
      <c r="HO6" s="398">
        <v>15</v>
      </c>
      <c r="HP6" s="398">
        <v>15</v>
      </c>
      <c r="HQ6" s="398">
        <v>15</v>
      </c>
    </row>
    <row r="7" spans="1:226" ht="12.75" customHeight="1" x14ac:dyDescent="0.25">
      <c r="A7" s="678"/>
      <c r="B7" s="370" t="s">
        <v>390</v>
      </c>
      <c r="C7" s="678"/>
      <c r="D7" s="370" t="s">
        <v>390</v>
      </c>
      <c r="E7" s="398">
        <v>0</v>
      </c>
      <c r="F7" s="398">
        <v>0</v>
      </c>
      <c r="G7" s="398" t="s">
        <v>92</v>
      </c>
      <c r="H7" s="398" t="s">
        <v>92</v>
      </c>
      <c r="I7" s="398" t="s">
        <v>92</v>
      </c>
      <c r="J7" s="398" t="s">
        <v>92</v>
      </c>
      <c r="K7" s="398" t="s">
        <v>92</v>
      </c>
      <c r="L7" s="398" t="s">
        <v>92</v>
      </c>
      <c r="M7" s="398" t="s">
        <v>92</v>
      </c>
      <c r="N7" s="398" t="s">
        <v>92</v>
      </c>
      <c r="O7" s="398">
        <v>23</v>
      </c>
      <c r="P7" s="398">
        <v>23</v>
      </c>
      <c r="Q7" s="398">
        <v>22</v>
      </c>
      <c r="R7" s="398">
        <v>22</v>
      </c>
      <c r="S7" s="398">
        <v>22</v>
      </c>
      <c r="T7" s="398">
        <v>21</v>
      </c>
      <c r="U7" s="398">
        <v>20</v>
      </c>
      <c r="V7" s="398">
        <v>18</v>
      </c>
      <c r="W7" s="398">
        <v>19</v>
      </c>
      <c r="X7" s="398">
        <v>19</v>
      </c>
      <c r="Y7" s="398">
        <v>19</v>
      </c>
      <c r="Z7" s="398">
        <v>19</v>
      </c>
      <c r="AA7" s="398">
        <v>19</v>
      </c>
      <c r="AB7" s="398">
        <v>17</v>
      </c>
      <c r="AC7" s="398">
        <v>16</v>
      </c>
      <c r="AD7" s="398">
        <v>17</v>
      </c>
      <c r="AE7" s="398">
        <v>18</v>
      </c>
      <c r="AF7" s="398">
        <v>17</v>
      </c>
      <c r="AG7" s="398">
        <v>14</v>
      </c>
      <c r="AH7" s="398">
        <v>14</v>
      </c>
      <c r="AI7" s="398">
        <v>13</v>
      </c>
      <c r="AJ7" s="398">
        <v>13</v>
      </c>
      <c r="AK7" s="398">
        <v>13</v>
      </c>
      <c r="AL7" s="398">
        <v>13</v>
      </c>
      <c r="AM7" s="398">
        <v>13</v>
      </c>
      <c r="AN7" s="398">
        <v>14</v>
      </c>
      <c r="AO7" s="398">
        <v>13</v>
      </c>
      <c r="AP7" s="398">
        <v>13</v>
      </c>
      <c r="AQ7" s="398">
        <v>13</v>
      </c>
      <c r="AR7" s="398">
        <v>12</v>
      </c>
      <c r="AS7" s="398">
        <v>13</v>
      </c>
      <c r="AT7" s="398">
        <v>12</v>
      </c>
      <c r="AU7" s="398">
        <v>12</v>
      </c>
      <c r="AV7" s="398">
        <v>12</v>
      </c>
      <c r="AW7" s="398">
        <v>12</v>
      </c>
      <c r="AX7" s="398">
        <v>12</v>
      </c>
      <c r="AY7" s="398">
        <v>13</v>
      </c>
      <c r="AZ7" s="398">
        <v>13</v>
      </c>
      <c r="BA7" s="398">
        <v>13</v>
      </c>
      <c r="BB7" s="398">
        <v>15</v>
      </c>
      <c r="BC7" s="398">
        <v>15</v>
      </c>
      <c r="BD7" s="398">
        <v>15</v>
      </c>
      <c r="BE7" s="398">
        <v>15</v>
      </c>
      <c r="BF7" s="398">
        <v>15</v>
      </c>
      <c r="BG7" s="398">
        <v>15</v>
      </c>
      <c r="BH7" s="398">
        <v>15</v>
      </c>
      <c r="BI7" s="398">
        <v>13</v>
      </c>
      <c r="BJ7" s="398">
        <v>13</v>
      </c>
      <c r="BK7" s="398">
        <v>13</v>
      </c>
      <c r="BL7" s="398">
        <v>13</v>
      </c>
      <c r="BM7" s="398">
        <v>13</v>
      </c>
      <c r="BN7" s="398">
        <v>13</v>
      </c>
      <c r="BO7" s="398">
        <v>13</v>
      </c>
      <c r="BP7" s="398">
        <v>13</v>
      </c>
      <c r="BQ7" s="398">
        <v>13</v>
      </c>
      <c r="BR7" s="398">
        <v>13</v>
      </c>
      <c r="BS7" s="398">
        <v>13</v>
      </c>
      <c r="BT7" s="398">
        <v>13</v>
      </c>
      <c r="BU7" s="398">
        <v>13</v>
      </c>
      <c r="BV7" s="398">
        <v>13</v>
      </c>
      <c r="BW7" s="398">
        <v>13</v>
      </c>
      <c r="BX7" s="398">
        <v>13</v>
      </c>
      <c r="BY7" s="398">
        <v>13</v>
      </c>
      <c r="BZ7" s="398">
        <v>14</v>
      </c>
      <c r="CA7" s="398">
        <v>14</v>
      </c>
      <c r="CB7" s="398">
        <v>14</v>
      </c>
      <c r="CC7" s="398">
        <v>14</v>
      </c>
      <c r="CD7" s="398">
        <v>14</v>
      </c>
      <c r="CE7" s="398">
        <v>14</v>
      </c>
      <c r="CF7" s="398">
        <v>14</v>
      </c>
      <c r="CG7" s="398">
        <v>15</v>
      </c>
      <c r="CH7" s="398">
        <v>15</v>
      </c>
      <c r="CI7" s="398">
        <v>15</v>
      </c>
      <c r="CJ7" s="398">
        <v>15</v>
      </c>
      <c r="CK7" s="398">
        <v>15</v>
      </c>
      <c r="CL7" s="398">
        <v>15</v>
      </c>
      <c r="CM7" s="398">
        <v>15</v>
      </c>
      <c r="CN7" s="398">
        <v>15</v>
      </c>
      <c r="CO7" s="398">
        <v>15</v>
      </c>
      <c r="CP7" s="398">
        <v>15</v>
      </c>
      <c r="CQ7" s="398">
        <v>15</v>
      </c>
      <c r="CR7" s="398">
        <v>15</v>
      </c>
      <c r="CS7" s="398">
        <v>15</v>
      </c>
      <c r="CT7" s="398">
        <v>15</v>
      </c>
      <c r="CU7" s="398">
        <v>15</v>
      </c>
      <c r="CV7" s="398">
        <v>15</v>
      </c>
      <c r="CW7" s="398">
        <v>15</v>
      </c>
      <c r="CX7" s="398">
        <v>15</v>
      </c>
      <c r="CY7" s="398">
        <v>15</v>
      </c>
      <c r="CZ7" s="398">
        <v>16</v>
      </c>
      <c r="DA7" s="398">
        <v>16</v>
      </c>
      <c r="DB7" s="398">
        <v>16</v>
      </c>
      <c r="DC7" s="398">
        <v>16</v>
      </c>
      <c r="DD7" s="398">
        <v>14</v>
      </c>
      <c r="DE7" s="398">
        <v>16</v>
      </c>
      <c r="DF7" s="398">
        <v>16</v>
      </c>
      <c r="DG7" s="398">
        <v>17</v>
      </c>
      <c r="DH7" s="398">
        <v>17</v>
      </c>
      <c r="DI7" s="398">
        <v>17</v>
      </c>
      <c r="DJ7" s="398">
        <v>17</v>
      </c>
      <c r="DK7" s="398">
        <v>15</v>
      </c>
      <c r="DL7" s="398">
        <v>15</v>
      </c>
      <c r="DM7" s="398">
        <v>16</v>
      </c>
      <c r="DN7" s="398">
        <v>17</v>
      </c>
      <c r="DO7" s="398">
        <v>17</v>
      </c>
      <c r="DP7" s="398">
        <v>19</v>
      </c>
      <c r="DQ7" s="398">
        <v>20</v>
      </c>
      <c r="DR7" s="398">
        <v>21</v>
      </c>
      <c r="DS7" s="398">
        <v>19</v>
      </c>
      <c r="DT7" s="398">
        <v>19</v>
      </c>
      <c r="DU7" s="398">
        <v>19</v>
      </c>
      <c r="DV7" s="398">
        <v>19</v>
      </c>
      <c r="DW7" s="398">
        <v>18</v>
      </c>
      <c r="DX7" s="398">
        <v>20</v>
      </c>
      <c r="DY7" s="398">
        <v>19</v>
      </c>
      <c r="DZ7" s="398">
        <v>19</v>
      </c>
      <c r="EA7" s="398">
        <v>19</v>
      </c>
      <c r="EB7" s="398">
        <v>19</v>
      </c>
      <c r="EC7" s="398">
        <v>17</v>
      </c>
      <c r="ED7" s="398">
        <v>17</v>
      </c>
      <c r="EE7" s="398">
        <v>18</v>
      </c>
      <c r="EF7" s="398">
        <v>17</v>
      </c>
      <c r="EG7" s="398">
        <v>17</v>
      </c>
      <c r="EH7" s="398">
        <v>18</v>
      </c>
      <c r="EI7" s="398">
        <v>18</v>
      </c>
      <c r="EJ7" s="398">
        <v>19</v>
      </c>
      <c r="EK7" s="398">
        <v>19</v>
      </c>
      <c r="EL7" s="398">
        <v>18</v>
      </c>
      <c r="EM7" s="398">
        <v>19</v>
      </c>
      <c r="EN7" s="398">
        <v>19</v>
      </c>
      <c r="EO7" s="398">
        <v>19</v>
      </c>
      <c r="EP7" s="398">
        <v>19</v>
      </c>
      <c r="EQ7" s="398">
        <v>21</v>
      </c>
      <c r="ER7" s="398">
        <v>19</v>
      </c>
      <c r="ES7" s="398">
        <v>19</v>
      </c>
      <c r="ET7" s="398">
        <v>19</v>
      </c>
      <c r="EU7" s="398">
        <v>19</v>
      </c>
      <c r="EV7" s="398">
        <v>18</v>
      </c>
      <c r="EW7" s="398">
        <v>18</v>
      </c>
      <c r="EX7" s="398">
        <v>18</v>
      </c>
      <c r="EY7" s="398">
        <v>18</v>
      </c>
      <c r="EZ7" s="398">
        <v>18</v>
      </c>
      <c r="FA7" s="398">
        <v>18</v>
      </c>
      <c r="FB7" s="398">
        <v>18</v>
      </c>
      <c r="FC7" s="398">
        <v>18</v>
      </c>
      <c r="FD7" s="398">
        <v>18</v>
      </c>
      <c r="FE7" s="398">
        <v>18</v>
      </c>
      <c r="FF7" s="398">
        <v>18</v>
      </c>
      <c r="FG7" s="398">
        <v>18</v>
      </c>
      <c r="FH7" s="398">
        <v>18</v>
      </c>
      <c r="FI7" s="398">
        <v>18</v>
      </c>
      <c r="FJ7" s="398">
        <v>18</v>
      </c>
      <c r="FK7" s="398">
        <v>17</v>
      </c>
      <c r="FL7" s="398">
        <v>17</v>
      </c>
      <c r="FM7" s="398">
        <v>17</v>
      </c>
      <c r="FN7" s="398">
        <v>17</v>
      </c>
      <c r="FO7" s="398">
        <v>16</v>
      </c>
      <c r="FP7" s="398">
        <v>17</v>
      </c>
      <c r="FQ7" s="398">
        <v>17</v>
      </c>
      <c r="FR7" s="398">
        <v>17</v>
      </c>
      <c r="FS7" s="398">
        <v>17</v>
      </c>
      <c r="FT7" s="398">
        <v>17</v>
      </c>
      <c r="FU7" s="398">
        <v>17</v>
      </c>
      <c r="FV7" s="398">
        <v>14</v>
      </c>
      <c r="FW7" s="398">
        <v>14</v>
      </c>
      <c r="FX7" s="398">
        <v>15</v>
      </c>
      <c r="FY7" s="398">
        <v>15</v>
      </c>
      <c r="FZ7" s="398">
        <v>15</v>
      </c>
      <c r="GA7" s="398">
        <v>14</v>
      </c>
      <c r="GB7" s="398">
        <v>15</v>
      </c>
      <c r="GC7" s="398">
        <v>15</v>
      </c>
      <c r="GD7" s="398">
        <v>15</v>
      </c>
      <c r="GE7" s="398">
        <v>15</v>
      </c>
      <c r="GF7" s="398">
        <v>15</v>
      </c>
      <c r="GG7" s="398">
        <v>16</v>
      </c>
      <c r="GH7" s="398">
        <v>16</v>
      </c>
      <c r="GI7" s="398">
        <v>16</v>
      </c>
      <c r="GJ7" s="398">
        <v>16</v>
      </c>
      <c r="GK7" s="398">
        <v>16</v>
      </c>
      <c r="GL7" s="398">
        <v>16</v>
      </c>
      <c r="GM7" s="398">
        <v>17</v>
      </c>
      <c r="GN7" s="398">
        <v>17</v>
      </c>
      <c r="GO7" s="398">
        <v>19</v>
      </c>
      <c r="GP7" s="398">
        <v>19</v>
      </c>
      <c r="GQ7" s="398">
        <v>19</v>
      </c>
      <c r="GR7" s="398">
        <v>18</v>
      </c>
      <c r="GS7" s="398">
        <v>18</v>
      </c>
      <c r="GT7" s="398">
        <v>18</v>
      </c>
      <c r="GU7" s="398">
        <v>19</v>
      </c>
      <c r="GV7" s="398">
        <v>19</v>
      </c>
      <c r="GW7" s="398">
        <v>19</v>
      </c>
      <c r="GX7" s="398">
        <v>19</v>
      </c>
      <c r="GY7" s="398">
        <v>19</v>
      </c>
      <c r="GZ7" s="398">
        <v>19</v>
      </c>
      <c r="HA7" s="398">
        <v>19</v>
      </c>
      <c r="HB7" s="398">
        <v>19</v>
      </c>
      <c r="HC7" s="398">
        <v>19</v>
      </c>
      <c r="HD7" s="398">
        <v>19</v>
      </c>
      <c r="HE7" s="398">
        <v>18</v>
      </c>
      <c r="HF7" s="398">
        <v>17</v>
      </c>
      <c r="HG7" s="398">
        <v>17</v>
      </c>
      <c r="HH7" s="398">
        <v>16</v>
      </c>
      <c r="HI7" s="398">
        <v>16</v>
      </c>
      <c r="HJ7" s="398">
        <v>16</v>
      </c>
      <c r="HK7" s="398">
        <v>17</v>
      </c>
      <c r="HL7" s="398">
        <v>17</v>
      </c>
      <c r="HM7" s="398">
        <v>17</v>
      </c>
      <c r="HN7" s="398">
        <v>17</v>
      </c>
      <c r="HO7" s="398">
        <v>17</v>
      </c>
      <c r="HP7" s="398">
        <v>17</v>
      </c>
      <c r="HQ7" s="398">
        <v>17</v>
      </c>
    </row>
    <row r="8" spans="1:226" ht="18" customHeight="1" x14ac:dyDescent="0.25">
      <c r="A8" s="678"/>
      <c r="B8" s="370" t="s">
        <v>101</v>
      </c>
      <c r="C8" s="678"/>
      <c r="D8" s="370" t="s">
        <v>101</v>
      </c>
      <c r="E8" s="398">
        <v>0</v>
      </c>
      <c r="F8" s="398">
        <v>0</v>
      </c>
      <c r="G8" s="398">
        <v>0</v>
      </c>
      <c r="H8" s="398">
        <v>0</v>
      </c>
      <c r="I8" s="398">
        <v>0</v>
      </c>
      <c r="J8" s="398" t="s">
        <v>92</v>
      </c>
      <c r="K8" s="398" t="s">
        <v>92</v>
      </c>
      <c r="L8" s="398" t="s">
        <v>92</v>
      </c>
      <c r="M8" s="398" t="s">
        <v>92</v>
      </c>
      <c r="N8" s="398" t="s">
        <v>92</v>
      </c>
      <c r="O8" s="398">
        <v>67</v>
      </c>
      <c r="P8" s="398">
        <v>66</v>
      </c>
      <c r="Q8" s="398">
        <v>66</v>
      </c>
      <c r="R8" s="398">
        <v>65</v>
      </c>
      <c r="S8" s="398">
        <v>65</v>
      </c>
      <c r="T8" s="398">
        <v>63</v>
      </c>
      <c r="U8" s="398">
        <v>62</v>
      </c>
      <c r="V8" s="398">
        <v>63</v>
      </c>
      <c r="W8" s="398">
        <v>62</v>
      </c>
      <c r="X8" s="398">
        <v>64</v>
      </c>
      <c r="Y8" s="398">
        <v>64</v>
      </c>
      <c r="Z8" s="398">
        <v>63</v>
      </c>
      <c r="AA8" s="398">
        <v>64</v>
      </c>
      <c r="AB8" s="398">
        <v>65</v>
      </c>
      <c r="AC8" s="398">
        <v>63</v>
      </c>
      <c r="AD8" s="398">
        <v>60</v>
      </c>
      <c r="AE8" s="398">
        <v>60</v>
      </c>
      <c r="AF8" s="398">
        <v>60</v>
      </c>
      <c r="AG8" s="398">
        <v>60</v>
      </c>
      <c r="AH8" s="398">
        <v>58</v>
      </c>
      <c r="AI8" s="398">
        <v>58</v>
      </c>
      <c r="AJ8" s="398">
        <v>56</v>
      </c>
      <c r="AK8" s="398">
        <v>56</v>
      </c>
      <c r="AL8" s="398">
        <v>55</v>
      </c>
      <c r="AM8" s="398">
        <v>53</v>
      </c>
      <c r="AN8" s="398">
        <v>53</v>
      </c>
      <c r="AO8" s="398">
        <v>52</v>
      </c>
      <c r="AP8" s="398">
        <v>49</v>
      </c>
      <c r="AQ8" s="398">
        <v>48</v>
      </c>
      <c r="AR8" s="398">
        <v>45</v>
      </c>
      <c r="AS8" s="398">
        <v>44</v>
      </c>
      <c r="AT8" s="398">
        <v>43</v>
      </c>
      <c r="AU8" s="398">
        <v>43</v>
      </c>
      <c r="AV8" s="398">
        <v>42</v>
      </c>
      <c r="AW8" s="398">
        <v>44</v>
      </c>
      <c r="AX8" s="398">
        <v>43</v>
      </c>
      <c r="AY8" s="398">
        <v>43</v>
      </c>
      <c r="AZ8" s="398">
        <v>43</v>
      </c>
      <c r="BA8" s="398">
        <v>44</v>
      </c>
      <c r="BB8" s="398">
        <v>43</v>
      </c>
      <c r="BC8" s="398">
        <v>42</v>
      </c>
      <c r="BD8" s="398">
        <v>42</v>
      </c>
      <c r="BE8" s="398">
        <v>42</v>
      </c>
      <c r="BF8" s="398">
        <v>42</v>
      </c>
      <c r="BG8" s="398">
        <v>42</v>
      </c>
      <c r="BH8" s="398">
        <v>41</v>
      </c>
      <c r="BI8" s="398">
        <v>40</v>
      </c>
      <c r="BJ8" s="398">
        <v>39</v>
      </c>
      <c r="BK8" s="398">
        <v>38</v>
      </c>
      <c r="BL8" s="398">
        <v>38</v>
      </c>
      <c r="BM8" s="398">
        <v>38</v>
      </c>
      <c r="BN8" s="398">
        <v>38</v>
      </c>
      <c r="BO8" s="398">
        <v>38</v>
      </c>
      <c r="BP8" s="398">
        <v>38</v>
      </c>
      <c r="BQ8" s="398">
        <v>38</v>
      </c>
      <c r="BR8" s="398">
        <v>38</v>
      </c>
      <c r="BS8" s="398">
        <v>38</v>
      </c>
      <c r="BT8" s="398">
        <v>38</v>
      </c>
      <c r="BU8" s="398">
        <v>36</v>
      </c>
      <c r="BV8" s="398">
        <v>36</v>
      </c>
      <c r="BW8" s="398">
        <v>36</v>
      </c>
      <c r="BX8" s="398">
        <v>36</v>
      </c>
      <c r="BY8" s="398">
        <v>36</v>
      </c>
      <c r="BZ8" s="398">
        <v>36</v>
      </c>
      <c r="CA8" s="398">
        <v>36</v>
      </c>
      <c r="CB8" s="398">
        <v>36</v>
      </c>
      <c r="CC8" s="398">
        <v>36</v>
      </c>
      <c r="CD8" s="398">
        <v>36</v>
      </c>
      <c r="CE8" s="398">
        <v>36</v>
      </c>
      <c r="CF8" s="398">
        <v>36</v>
      </c>
      <c r="CG8" s="398">
        <v>36</v>
      </c>
      <c r="CH8" s="398">
        <v>35</v>
      </c>
      <c r="CI8" s="398">
        <v>35</v>
      </c>
      <c r="CJ8" s="398">
        <v>35</v>
      </c>
      <c r="CK8" s="398">
        <v>36</v>
      </c>
      <c r="CL8" s="398">
        <v>36</v>
      </c>
      <c r="CM8" s="398">
        <v>37</v>
      </c>
      <c r="CN8" s="398">
        <v>37</v>
      </c>
      <c r="CO8" s="398">
        <v>37</v>
      </c>
      <c r="CP8" s="398">
        <v>38</v>
      </c>
      <c r="CQ8" s="398">
        <v>37</v>
      </c>
      <c r="CR8" s="398">
        <v>37</v>
      </c>
      <c r="CS8" s="398">
        <v>37</v>
      </c>
      <c r="CT8" s="398">
        <v>36</v>
      </c>
      <c r="CU8" s="398">
        <v>36</v>
      </c>
      <c r="CV8" s="398">
        <v>36</v>
      </c>
      <c r="CW8" s="398">
        <v>36</v>
      </c>
      <c r="CX8" s="398">
        <v>36</v>
      </c>
      <c r="CY8" s="398">
        <v>36</v>
      </c>
      <c r="CZ8" s="398">
        <v>37</v>
      </c>
      <c r="DA8" s="398">
        <v>37</v>
      </c>
      <c r="DB8" s="398">
        <v>39</v>
      </c>
      <c r="DC8" s="398">
        <v>39</v>
      </c>
      <c r="DD8" s="398">
        <v>38</v>
      </c>
      <c r="DE8" s="398">
        <v>38</v>
      </c>
      <c r="DF8" s="398">
        <v>38</v>
      </c>
      <c r="DG8" s="398">
        <v>38</v>
      </c>
      <c r="DH8" s="398">
        <v>38</v>
      </c>
      <c r="DI8" s="398">
        <v>38</v>
      </c>
      <c r="DJ8" s="398">
        <v>38</v>
      </c>
      <c r="DK8" s="398">
        <v>38</v>
      </c>
      <c r="DL8" s="398">
        <v>39</v>
      </c>
      <c r="DM8" s="398">
        <v>40</v>
      </c>
      <c r="DN8" s="398">
        <v>40</v>
      </c>
      <c r="DO8" s="398">
        <v>41</v>
      </c>
      <c r="DP8" s="398">
        <v>41</v>
      </c>
      <c r="DQ8" s="398">
        <v>41</v>
      </c>
      <c r="DR8" s="398">
        <v>41</v>
      </c>
      <c r="DS8" s="398">
        <v>41</v>
      </c>
      <c r="DT8" s="398">
        <v>41</v>
      </c>
      <c r="DU8" s="398">
        <v>41</v>
      </c>
      <c r="DV8" s="398">
        <v>41</v>
      </c>
      <c r="DW8" s="398">
        <v>41</v>
      </c>
      <c r="DX8" s="398">
        <v>41</v>
      </c>
      <c r="DY8" s="398">
        <v>41</v>
      </c>
      <c r="DZ8" s="398">
        <v>42</v>
      </c>
      <c r="EA8" s="398">
        <v>42</v>
      </c>
      <c r="EB8" s="398">
        <v>42</v>
      </c>
      <c r="EC8" s="398">
        <v>43</v>
      </c>
      <c r="ED8" s="398">
        <v>43</v>
      </c>
      <c r="EE8" s="398">
        <v>43</v>
      </c>
      <c r="EF8" s="398">
        <v>43</v>
      </c>
      <c r="EG8" s="398">
        <v>44</v>
      </c>
      <c r="EH8" s="398">
        <v>44</v>
      </c>
      <c r="EI8" s="398">
        <v>43</v>
      </c>
      <c r="EJ8" s="398">
        <v>43</v>
      </c>
      <c r="EK8" s="398">
        <v>43</v>
      </c>
      <c r="EL8" s="398">
        <v>43</v>
      </c>
      <c r="EM8" s="398">
        <v>42</v>
      </c>
      <c r="EN8" s="398">
        <v>42</v>
      </c>
      <c r="EO8" s="398">
        <v>41</v>
      </c>
      <c r="EP8" s="398">
        <v>42</v>
      </c>
      <c r="EQ8" s="398">
        <v>42</v>
      </c>
      <c r="ER8" s="398">
        <v>42</v>
      </c>
      <c r="ES8" s="398">
        <v>43</v>
      </c>
      <c r="ET8" s="398">
        <v>43</v>
      </c>
      <c r="EU8" s="398">
        <v>43</v>
      </c>
      <c r="EV8" s="398">
        <v>43</v>
      </c>
      <c r="EW8" s="398">
        <v>43</v>
      </c>
      <c r="EX8" s="398">
        <v>43</v>
      </c>
      <c r="EY8" s="398">
        <v>43</v>
      </c>
      <c r="EZ8" s="398">
        <v>43</v>
      </c>
      <c r="FA8" s="398">
        <v>43</v>
      </c>
      <c r="FB8" s="398">
        <v>43</v>
      </c>
      <c r="FC8" s="398">
        <v>44</v>
      </c>
      <c r="FD8" s="398">
        <v>44</v>
      </c>
      <c r="FE8" s="398">
        <v>44</v>
      </c>
      <c r="FF8" s="398">
        <v>44</v>
      </c>
      <c r="FG8" s="398">
        <v>44</v>
      </c>
      <c r="FH8" s="398">
        <v>43</v>
      </c>
      <c r="FI8" s="398">
        <v>43</v>
      </c>
      <c r="FJ8" s="398">
        <v>43</v>
      </c>
      <c r="FK8" s="398">
        <v>43</v>
      </c>
      <c r="FL8" s="398">
        <v>43</v>
      </c>
      <c r="FM8" s="398">
        <v>43</v>
      </c>
      <c r="FN8" s="398">
        <v>44</v>
      </c>
      <c r="FO8" s="398">
        <v>44</v>
      </c>
      <c r="FP8" s="398">
        <v>44</v>
      </c>
      <c r="FQ8" s="398">
        <v>44</v>
      </c>
      <c r="FR8" s="398">
        <v>45</v>
      </c>
      <c r="FS8" s="398">
        <v>44</v>
      </c>
      <c r="FT8" s="398">
        <v>44</v>
      </c>
      <c r="FU8" s="398">
        <v>44</v>
      </c>
      <c r="FV8" s="398">
        <v>44</v>
      </c>
      <c r="FW8" s="398">
        <v>44</v>
      </c>
      <c r="FX8" s="398">
        <v>42</v>
      </c>
      <c r="FY8" s="398">
        <v>42</v>
      </c>
      <c r="FZ8" s="398">
        <v>42</v>
      </c>
      <c r="GA8" s="398">
        <v>42</v>
      </c>
      <c r="GB8" s="398">
        <v>43</v>
      </c>
      <c r="GC8" s="398">
        <v>42</v>
      </c>
      <c r="GD8" s="398">
        <v>42</v>
      </c>
      <c r="GE8" s="398">
        <v>42</v>
      </c>
      <c r="GF8" s="398">
        <v>42</v>
      </c>
      <c r="GG8" s="398">
        <v>42</v>
      </c>
      <c r="GH8" s="398">
        <v>42</v>
      </c>
      <c r="GI8" s="398">
        <v>41</v>
      </c>
      <c r="GJ8" s="398">
        <v>41</v>
      </c>
      <c r="GK8" s="398">
        <v>41</v>
      </c>
      <c r="GL8" s="398">
        <v>41</v>
      </c>
      <c r="GM8" s="398">
        <v>40</v>
      </c>
      <c r="GN8" s="398">
        <v>39</v>
      </c>
      <c r="GO8" s="398">
        <v>39</v>
      </c>
      <c r="GP8" s="398">
        <v>39</v>
      </c>
      <c r="GQ8" s="398">
        <v>38</v>
      </c>
      <c r="GR8" s="398">
        <v>39</v>
      </c>
      <c r="GS8" s="398">
        <v>39</v>
      </c>
      <c r="GT8" s="398">
        <v>38</v>
      </c>
      <c r="GU8" s="398">
        <v>38</v>
      </c>
      <c r="GV8" s="398">
        <v>39</v>
      </c>
      <c r="GW8" s="398">
        <v>40</v>
      </c>
      <c r="GX8" s="398">
        <v>40</v>
      </c>
      <c r="GY8" s="398">
        <v>40</v>
      </c>
      <c r="GZ8" s="398">
        <v>39</v>
      </c>
      <c r="HA8" s="398">
        <v>39</v>
      </c>
      <c r="HB8" s="398">
        <v>38</v>
      </c>
      <c r="HC8" s="398">
        <v>38</v>
      </c>
      <c r="HD8" s="398">
        <v>38</v>
      </c>
      <c r="HE8" s="398">
        <v>37</v>
      </c>
      <c r="HF8" s="398">
        <v>37</v>
      </c>
      <c r="HG8" s="398">
        <v>37</v>
      </c>
      <c r="HH8" s="398">
        <v>37</v>
      </c>
      <c r="HI8" s="398">
        <v>37</v>
      </c>
      <c r="HJ8" s="398">
        <v>37</v>
      </c>
      <c r="HK8" s="398">
        <v>37</v>
      </c>
      <c r="HL8" s="398">
        <v>36</v>
      </c>
      <c r="HM8" s="398">
        <v>37</v>
      </c>
      <c r="HN8" s="398">
        <v>37</v>
      </c>
      <c r="HO8" s="398">
        <v>37</v>
      </c>
      <c r="HP8" s="398">
        <v>37</v>
      </c>
      <c r="HQ8" s="398">
        <v>39</v>
      </c>
    </row>
    <row r="9" spans="1:226" ht="12.75" hidden="1" customHeight="1" outlineLevel="1" x14ac:dyDescent="0.25">
      <c r="A9" s="401"/>
      <c r="B9" s="399" t="s">
        <v>105</v>
      </c>
      <c r="C9" s="401"/>
      <c r="D9" s="399" t="s">
        <v>105</v>
      </c>
      <c r="E9" s="400">
        <v>0</v>
      </c>
      <c r="F9" s="400">
        <v>0</v>
      </c>
      <c r="G9" s="400">
        <v>0</v>
      </c>
      <c r="H9" s="400">
        <v>0</v>
      </c>
      <c r="I9" s="400">
        <v>0</v>
      </c>
      <c r="J9" s="400">
        <v>0</v>
      </c>
      <c r="K9" s="400">
        <v>0</v>
      </c>
      <c r="L9" s="400">
        <v>0</v>
      </c>
      <c r="M9" s="400">
        <v>0</v>
      </c>
      <c r="N9" s="400">
        <v>0</v>
      </c>
      <c r="O9" s="400">
        <v>0</v>
      </c>
      <c r="P9" s="400">
        <v>0</v>
      </c>
      <c r="Q9" s="400">
        <v>0</v>
      </c>
      <c r="R9" s="400">
        <v>0</v>
      </c>
      <c r="S9" s="400">
        <v>0</v>
      </c>
      <c r="T9" s="400">
        <v>0</v>
      </c>
      <c r="U9" s="400">
        <v>0</v>
      </c>
      <c r="V9" s="400">
        <v>0</v>
      </c>
      <c r="W9" s="400">
        <v>0</v>
      </c>
      <c r="X9" s="400">
        <v>0</v>
      </c>
      <c r="Y9" s="400">
        <v>0</v>
      </c>
      <c r="Z9" s="400">
        <v>0</v>
      </c>
      <c r="AA9" s="400">
        <v>0</v>
      </c>
      <c r="AB9" s="400">
        <v>0</v>
      </c>
      <c r="AC9" s="400">
        <v>5</v>
      </c>
      <c r="AD9" s="400">
        <v>5</v>
      </c>
      <c r="AE9" s="400">
        <v>5</v>
      </c>
      <c r="AF9" s="400">
        <v>5</v>
      </c>
      <c r="AG9" s="400">
        <v>5</v>
      </c>
      <c r="AH9" s="400">
        <v>5</v>
      </c>
      <c r="AI9" s="400">
        <v>5</v>
      </c>
      <c r="AJ9" s="400">
        <v>6</v>
      </c>
      <c r="AK9" s="400">
        <v>6</v>
      </c>
      <c r="AL9" s="400">
        <v>6</v>
      </c>
      <c r="AM9" s="400">
        <v>6</v>
      </c>
      <c r="AN9" s="400">
        <v>6</v>
      </c>
      <c r="AO9" s="400">
        <v>6</v>
      </c>
      <c r="AP9" s="400">
        <v>6</v>
      </c>
      <c r="AQ9" s="400">
        <v>6</v>
      </c>
      <c r="AR9" s="400">
        <v>6</v>
      </c>
      <c r="AS9" s="400">
        <v>6</v>
      </c>
      <c r="AT9" s="400">
        <v>6</v>
      </c>
      <c r="AU9" s="400">
        <v>6</v>
      </c>
      <c r="AV9" s="400">
        <v>6</v>
      </c>
      <c r="AW9" s="400">
        <v>6</v>
      </c>
      <c r="AX9" s="400">
        <v>6</v>
      </c>
      <c r="AY9" s="400">
        <v>6</v>
      </c>
      <c r="AZ9" s="400">
        <v>6</v>
      </c>
      <c r="BA9" s="400">
        <v>6</v>
      </c>
      <c r="BB9" s="400">
        <v>6</v>
      </c>
      <c r="BC9" s="400">
        <v>6</v>
      </c>
      <c r="BD9" s="400">
        <v>6</v>
      </c>
      <c r="BE9" s="400">
        <v>6</v>
      </c>
      <c r="BF9" s="400">
        <v>6</v>
      </c>
      <c r="BG9" s="400">
        <v>6</v>
      </c>
      <c r="BH9" s="400">
        <v>6</v>
      </c>
      <c r="BI9" s="400">
        <v>6</v>
      </c>
      <c r="BJ9" s="400">
        <v>6</v>
      </c>
      <c r="BK9" s="400">
        <v>6</v>
      </c>
      <c r="BL9" s="400">
        <v>6</v>
      </c>
      <c r="BM9" s="400">
        <v>10</v>
      </c>
      <c r="BN9" s="400">
        <v>10</v>
      </c>
      <c r="BO9" s="400">
        <v>10</v>
      </c>
      <c r="BP9" s="400">
        <v>10</v>
      </c>
      <c r="BQ9" s="400">
        <v>10</v>
      </c>
      <c r="BR9" s="400">
        <v>10</v>
      </c>
      <c r="BS9" s="400">
        <v>10</v>
      </c>
      <c r="BT9" s="400">
        <v>10</v>
      </c>
      <c r="BU9" s="400">
        <v>10</v>
      </c>
      <c r="BV9" s="400">
        <v>10</v>
      </c>
      <c r="BW9" s="400">
        <v>10</v>
      </c>
      <c r="BX9" s="400">
        <v>10</v>
      </c>
      <c r="BY9" s="400">
        <v>10</v>
      </c>
      <c r="BZ9" s="400">
        <v>10</v>
      </c>
      <c r="CA9" s="400">
        <v>10</v>
      </c>
      <c r="CB9" s="400">
        <v>10</v>
      </c>
      <c r="CC9" s="400">
        <v>10</v>
      </c>
      <c r="CD9" s="400">
        <v>10</v>
      </c>
      <c r="CE9" s="400">
        <v>10</v>
      </c>
      <c r="CF9" s="400">
        <v>10</v>
      </c>
      <c r="CG9" s="400">
        <v>9</v>
      </c>
      <c r="CH9" s="400">
        <v>9</v>
      </c>
      <c r="CI9" s="400">
        <v>8</v>
      </c>
      <c r="CJ9" s="400">
        <v>8</v>
      </c>
      <c r="CK9" s="400">
        <v>0</v>
      </c>
      <c r="CL9" s="400">
        <v>0</v>
      </c>
      <c r="CM9" s="400">
        <v>0</v>
      </c>
      <c r="CN9" s="400">
        <v>0</v>
      </c>
      <c r="CO9" s="400">
        <v>0</v>
      </c>
      <c r="CP9" s="400">
        <v>0</v>
      </c>
      <c r="CQ9" s="400">
        <v>0</v>
      </c>
      <c r="CR9" s="400">
        <v>0</v>
      </c>
      <c r="CS9" s="400">
        <v>0</v>
      </c>
      <c r="CT9" s="400">
        <v>0</v>
      </c>
      <c r="CU9" s="400">
        <v>0</v>
      </c>
      <c r="CV9" s="400">
        <v>0</v>
      </c>
      <c r="CW9" s="400">
        <v>0</v>
      </c>
      <c r="CX9" s="400">
        <v>0</v>
      </c>
      <c r="CY9" s="400">
        <v>0</v>
      </c>
      <c r="CZ9" s="400">
        <v>0</v>
      </c>
      <c r="DA9" s="400">
        <v>0</v>
      </c>
      <c r="DB9" s="400">
        <v>0</v>
      </c>
      <c r="DC9" s="400">
        <v>0</v>
      </c>
      <c r="DD9" s="400">
        <v>0</v>
      </c>
      <c r="DE9" s="400">
        <v>0</v>
      </c>
      <c r="DF9" s="400">
        <v>0</v>
      </c>
      <c r="DG9" s="400">
        <v>0</v>
      </c>
      <c r="DH9" s="400">
        <v>0</v>
      </c>
      <c r="DI9" s="400">
        <v>0</v>
      </c>
      <c r="DJ9" s="400">
        <v>0</v>
      </c>
      <c r="DK9" s="400">
        <v>0</v>
      </c>
      <c r="DL9" s="400">
        <v>0</v>
      </c>
      <c r="DM9" s="400">
        <v>0</v>
      </c>
      <c r="DN9" s="400">
        <v>0</v>
      </c>
      <c r="DO9" s="400">
        <v>0</v>
      </c>
      <c r="DP9" s="400">
        <v>0</v>
      </c>
      <c r="DQ9" s="400">
        <v>0</v>
      </c>
      <c r="DR9" s="400">
        <v>0</v>
      </c>
      <c r="DS9" s="400">
        <v>0</v>
      </c>
      <c r="DT9" s="400">
        <v>0</v>
      </c>
      <c r="DU9" s="400">
        <v>0</v>
      </c>
      <c r="DV9" s="400">
        <v>0</v>
      </c>
      <c r="DW9" s="400">
        <v>0</v>
      </c>
      <c r="DX9" s="400">
        <v>0</v>
      </c>
      <c r="DY9" s="400">
        <v>0</v>
      </c>
      <c r="DZ9" s="400">
        <v>0</v>
      </c>
      <c r="EA9" s="400">
        <v>0</v>
      </c>
      <c r="EB9" s="400">
        <v>0</v>
      </c>
      <c r="EC9" s="400">
        <v>0</v>
      </c>
      <c r="ED9" s="400">
        <v>0</v>
      </c>
      <c r="EE9" s="400">
        <v>0</v>
      </c>
      <c r="EF9" s="400">
        <v>0</v>
      </c>
      <c r="EG9" s="400">
        <v>0</v>
      </c>
      <c r="EH9" s="400">
        <v>0</v>
      </c>
      <c r="EI9" s="400">
        <v>0</v>
      </c>
      <c r="EJ9" s="400">
        <v>0</v>
      </c>
      <c r="EK9" s="400">
        <v>0</v>
      </c>
      <c r="EL9" s="400">
        <v>0</v>
      </c>
      <c r="EM9" s="400">
        <v>0</v>
      </c>
      <c r="EN9" s="400">
        <v>0</v>
      </c>
      <c r="EO9" s="400">
        <v>0</v>
      </c>
      <c r="EP9" s="400">
        <v>0</v>
      </c>
      <c r="EQ9" s="400">
        <v>0</v>
      </c>
      <c r="ER9" s="400">
        <v>0</v>
      </c>
      <c r="ES9" s="400">
        <v>0</v>
      </c>
      <c r="ET9" s="400">
        <v>0</v>
      </c>
      <c r="EU9" s="400">
        <v>0</v>
      </c>
      <c r="EV9" s="400">
        <v>0</v>
      </c>
      <c r="EW9" s="400">
        <v>0</v>
      </c>
      <c r="EX9" s="400">
        <v>0</v>
      </c>
      <c r="EY9" s="400">
        <v>0</v>
      </c>
      <c r="EZ9" s="400">
        <v>0</v>
      </c>
      <c r="FA9" s="400">
        <v>0</v>
      </c>
      <c r="FB9" s="400">
        <v>0</v>
      </c>
      <c r="FC9" s="400">
        <v>0</v>
      </c>
      <c r="FD9" s="400">
        <v>0</v>
      </c>
      <c r="FE9" s="400">
        <v>0</v>
      </c>
      <c r="FF9" s="400">
        <v>0</v>
      </c>
      <c r="FG9" s="400">
        <v>0</v>
      </c>
      <c r="FH9" s="400">
        <v>0</v>
      </c>
      <c r="FI9" s="400">
        <v>0</v>
      </c>
      <c r="FJ9" s="400">
        <v>0</v>
      </c>
      <c r="FK9" s="400">
        <v>0</v>
      </c>
      <c r="FL9" s="400">
        <v>0</v>
      </c>
      <c r="FM9" s="400">
        <v>0</v>
      </c>
      <c r="FN9" s="400">
        <v>0</v>
      </c>
      <c r="FO9" s="400">
        <v>0</v>
      </c>
      <c r="FP9" s="400">
        <v>0</v>
      </c>
      <c r="FQ9" s="400">
        <v>0</v>
      </c>
      <c r="FR9" s="400">
        <v>0</v>
      </c>
      <c r="FS9" s="400">
        <v>0</v>
      </c>
      <c r="FT9" s="400">
        <v>0</v>
      </c>
      <c r="FU9" s="400">
        <v>0</v>
      </c>
      <c r="FV9" s="400">
        <v>0</v>
      </c>
      <c r="FW9" s="400">
        <v>0</v>
      </c>
      <c r="FX9" s="400">
        <v>0</v>
      </c>
      <c r="FY9" s="400">
        <v>0</v>
      </c>
      <c r="FZ9" s="400">
        <v>0</v>
      </c>
      <c r="GA9" s="400">
        <v>0</v>
      </c>
      <c r="GB9" s="400">
        <v>0</v>
      </c>
      <c r="GC9" s="400">
        <v>0</v>
      </c>
      <c r="GD9" s="400">
        <v>0</v>
      </c>
      <c r="GE9" s="400">
        <v>0</v>
      </c>
      <c r="GF9" s="400">
        <v>0</v>
      </c>
      <c r="GG9" s="400">
        <v>0</v>
      </c>
      <c r="GH9" s="400">
        <v>0</v>
      </c>
      <c r="GI9" s="400">
        <v>0</v>
      </c>
      <c r="GJ9" s="400">
        <v>0</v>
      </c>
      <c r="GK9" s="400">
        <v>0</v>
      </c>
      <c r="GL9" s="400">
        <v>0</v>
      </c>
      <c r="GM9" s="400">
        <v>0</v>
      </c>
      <c r="GN9" s="400">
        <v>0</v>
      </c>
      <c r="GO9" s="400">
        <v>0</v>
      </c>
      <c r="GP9" s="400">
        <v>0</v>
      </c>
      <c r="GQ9" s="400">
        <v>0</v>
      </c>
      <c r="GR9" s="400">
        <v>0</v>
      </c>
      <c r="GS9" s="400">
        <v>0</v>
      </c>
      <c r="GT9" s="400">
        <v>0</v>
      </c>
      <c r="GU9" s="400">
        <v>0</v>
      </c>
      <c r="GV9" s="400">
        <v>0</v>
      </c>
      <c r="GW9" s="400">
        <v>0</v>
      </c>
      <c r="GX9" s="400">
        <v>0</v>
      </c>
      <c r="GY9" s="400">
        <v>0</v>
      </c>
      <c r="GZ9" s="400">
        <v>0</v>
      </c>
      <c r="HA9" s="400">
        <v>0</v>
      </c>
      <c r="HB9" s="400">
        <v>0</v>
      </c>
      <c r="HC9" s="400">
        <v>0</v>
      </c>
      <c r="HD9" s="400">
        <v>0</v>
      </c>
      <c r="HE9" s="400">
        <v>0</v>
      </c>
      <c r="HF9" s="400">
        <v>0</v>
      </c>
      <c r="HG9" s="400">
        <v>0</v>
      </c>
      <c r="HH9" s="400">
        <v>0</v>
      </c>
      <c r="HI9" s="400">
        <v>0</v>
      </c>
      <c r="HJ9" s="400">
        <v>0</v>
      </c>
      <c r="HK9" s="400">
        <v>0</v>
      </c>
      <c r="HL9" s="400">
        <v>0</v>
      </c>
      <c r="HM9" s="400">
        <v>0</v>
      </c>
      <c r="HN9" s="400">
        <v>0</v>
      </c>
      <c r="HO9" s="400">
        <v>0</v>
      </c>
      <c r="HP9" s="400">
        <v>0</v>
      </c>
      <c r="HQ9" s="400">
        <v>0</v>
      </c>
    </row>
    <row r="10" spans="1:226" ht="12.75" hidden="1" customHeight="1" outlineLevel="1" x14ac:dyDescent="0.25">
      <c r="A10" s="401"/>
      <c r="B10" s="399" t="s">
        <v>104</v>
      </c>
      <c r="C10" s="401"/>
      <c r="D10" s="399" t="s">
        <v>104</v>
      </c>
      <c r="E10" s="400">
        <v>0</v>
      </c>
      <c r="F10" s="400">
        <v>0</v>
      </c>
      <c r="G10" s="400">
        <v>0</v>
      </c>
      <c r="H10" s="400">
        <v>0</v>
      </c>
      <c r="I10" s="400">
        <v>0</v>
      </c>
      <c r="J10" s="400">
        <v>0</v>
      </c>
      <c r="K10" s="400">
        <v>0</v>
      </c>
      <c r="L10" s="400">
        <v>0</v>
      </c>
      <c r="M10" s="400">
        <v>0</v>
      </c>
      <c r="N10" s="400">
        <v>0</v>
      </c>
      <c r="O10" s="400">
        <v>8</v>
      </c>
      <c r="P10" s="400">
        <v>8</v>
      </c>
      <c r="Q10" s="400">
        <v>8</v>
      </c>
      <c r="R10" s="400">
        <v>8</v>
      </c>
      <c r="S10" s="400">
        <v>8</v>
      </c>
      <c r="T10" s="400">
        <v>8</v>
      </c>
      <c r="U10" s="400">
        <v>8</v>
      </c>
      <c r="V10" s="400">
        <v>8</v>
      </c>
      <c r="W10" s="400">
        <v>8</v>
      </c>
      <c r="X10" s="400">
        <v>8</v>
      </c>
      <c r="Y10" s="400">
        <v>8</v>
      </c>
      <c r="Z10" s="400">
        <v>8</v>
      </c>
      <c r="AA10" s="400">
        <v>9</v>
      </c>
      <c r="AB10" s="400">
        <v>9</v>
      </c>
      <c r="AC10" s="400">
        <v>11</v>
      </c>
      <c r="AD10" s="400">
        <v>11</v>
      </c>
      <c r="AE10" s="400">
        <v>11</v>
      </c>
      <c r="AF10" s="400">
        <v>11</v>
      </c>
      <c r="AG10" s="400">
        <v>11</v>
      </c>
      <c r="AH10" s="400">
        <v>11</v>
      </c>
      <c r="AI10" s="400">
        <v>10</v>
      </c>
      <c r="AJ10" s="400">
        <v>9</v>
      </c>
      <c r="AK10" s="400">
        <v>9</v>
      </c>
      <c r="AL10" s="400">
        <v>9</v>
      </c>
      <c r="AM10" s="400">
        <v>10</v>
      </c>
      <c r="AN10" s="400">
        <v>10</v>
      </c>
      <c r="AO10" s="400">
        <v>9</v>
      </c>
      <c r="AP10" s="400">
        <v>9</v>
      </c>
      <c r="AQ10" s="400">
        <v>9</v>
      </c>
      <c r="AR10" s="400">
        <v>9</v>
      </c>
      <c r="AS10" s="400">
        <v>9</v>
      </c>
      <c r="AT10" s="400">
        <v>9</v>
      </c>
      <c r="AU10" s="400">
        <v>9</v>
      </c>
      <c r="AV10" s="400">
        <v>9</v>
      </c>
      <c r="AW10" s="400">
        <v>9</v>
      </c>
      <c r="AX10" s="400">
        <v>9</v>
      </c>
      <c r="AY10" s="400">
        <v>9</v>
      </c>
      <c r="AZ10" s="400">
        <v>9</v>
      </c>
      <c r="BA10" s="400">
        <v>9</v>
      </c>
      <c r="BB10" s="400">
        <v>9</v>
      </c>
      <c r="BC10" s="400">
        <v>7</v>
      </c>
      <c r="BD10" s="400">
        <v>7</v>
      </c>
      <c r="BE10" s="400">
        <v>6</v>
      </c>
      <c r="BF10" s="400">
        <v>6</v>
      </c>
      <c r="BG10" s="400">
        <v>6</v>
      </c>
      <c r="BH10" s="400">
        <v>6</v>
      </c>
      <c r="BI10" s="400">
        <v>6</v>
      </c>
      <c r="BJ10" s="400">
        <v>6</v>
      </c>
      <c r="BK10" s="400">
        <v>6</v>
      </c>
      <c r="BL10" s="400">
        <v>6</v>
      </c>
      <c r="BM10" s="400">
        <v>6</v>
      </c>
      <c r="BN10" s="400">
        <v>5</v>
      </c>
      <c r="BO10" s="400">
        <v>5</v>
      </c>
      <c r="BP10" s="400">
        <v>5</v>
      </c>
      <c r="BQ10" s="400">
        <v>5</v>
      </c>
      <c r="BR10" s="400">
        <v>5</v>
      </c>
      <c r="BS10" s="400">
        <v>5</v>
      </c>
      <c r="BT10" s="400">
        <v>5</v>
      </c>
      <c r="BU10" s="400">
        <v>5</v>
      </c>
      <c r="BV10" s="400">
        <v>5</v>
      </c>
      <c r="BW10" s="400">
        <v>5</v>
      </c>
      <c r="BX10" s="400">
        <v>5</v>
      </c>
      <c r="BY10" s="400">
        <v>5</v>
      </c>
      <c r="BZ10" s="400">
        <v>0</v>
      </c>
      <c r="CA10" s="400">
        <v>0</v>
      </c>
      <c r="CB10" s="400">
        <v>0</v>
      </c>
      <c r="CC10" s="400">
        <v>0</v>
      </c>
      <c r="CD10" s="400">
        <v>0</v>
      </c>
      <c r="CE10" s="400">
        <v>0</v>
      </c>
      <c r="CF10" s="400">
        <v>0</v>
      </c>
      <c r="CG10" s="400">
        <v>0</v>
      </c>
      <c r="CH10" s="400">
        <v>0</v>
      </c>
      <c r="CI10" s="400">
        <v>0</v>
      </c>
      <c r="CJ10" s="400">
        <v>0</v>
      </c>
      <c r="CK10" s="400">
        <v>0</v>
      </c>
      <c r="CL10" s="400">
        <v>0</v>
      </c>
      <c r="CM10" s="400">
        <v>0</v>
      </c>
      <c r="CN10" s="400">
        <v>0</v>
      </c>
      <c r="CO10" s="400">
        <v>0</v>
      </c>
      <c r="CP10" s="400">
        <v>0</v>
      </c>
      <c r="CQ10" s="400">
        <v>0</v>
      </c>
      <c r="CR10" s="400">
        <v>0</v>
      </c>
      <c r="CS10" s="400">
        <v>0</v>
      </c>
      <c r="CT10" s="400">
        <v>0</v>
      </c>
      <c r="CU10" s="400">
        <v>0</v>
      </c>
      <c r="CV10" s="400">
        <v>0</v>
      </c>
      <c r="CW10" s="400">
        <v>0</v>
      </c>
      <c r="CX10" s="400">
        <v>0</v>
      </c>
      <c r="CY10" s="400">
        <v>0</v>
      </c>
      <c r="CZ10" s="400">
        <v>0</v>
      </c>
      <c r="DA10" s="400">
        <v>0</v>
      </c>
      <c r="DB10" s="400">
        <v>0</v>
      </c>
      <c r="DC10" s="400">
        <v>0</v>
      </c>
      <c r="DD10" s="400">
        <v>0</v>
      </c>
      <c r="DE10" s="400">
        <v>0</v>
      </c>
      <c r="DF10" s="400">
        <v>0</v>
      </c>
      <c r="DG10" s="400">
        <v>0</v>
      </c>
      <c r="DH10" s="400">
        <v>0</v>
      </c>
      <c r="DI10" s="400">
        <v>0</v>
      </c>
      <c r="DJ10" s="400">
        <v>0</v>
      </c>
      <c r="DK10" s="400">
        <v>0</v>
      </c>
      <c r="DL10" s="400">
        <v>0</v>
      </c>
      <c r="DM10" s="400">
        <v>0</v>
      </c>
      <c r="DN10" s="400">
        <v>0</v>
      </c>
      <c r="DO10" s="400">
        <v>0</v>
      </c>
      <c r="DP10" s="400">
        <v>0</v>
      </c>
      <c r="DQ10" s="400">
        <v>0</v>
      </c>
      <c r="DR10" s="400">
        <v>0</v>
      </c>
      <c r="DS10" s="400">
        <v>0</v>
      </c>
      <c r="DT10" s="400">
        <v>0</v>
      </c>
      <c r="DU10" s="400">
        <v>0</v>
      </c>
      <c r="DV10" s="400">
        <v>0</v>
      </c>
      <c r="DW10" s="400">
        <v>0</v>
      </c>
      <c r="DX10" s="400">
        <v>0</v>
      </c>
      <c r="DY10" s="400">
        <v>0</v>
      </c>
      <c r="DZ10" s="400">
        <v>0</v>
      </c>
      <c r="EA10" s="400">
        <v>0</v>
      </c>
      <c r="EB10" s="400">
        <v>0</v>
      </c>
      <c r="EC10" s="400">
        <v>0</v>
      </c>
      <c r="ED10" s="400">
        <v>0</v>
      </c>
      <c r="EE10" s="400">
        <v>0</v>
      </c>
      <c r="EF10" s="400">
        <v>0</v>
      </c>
      <c r="EG10" s="400">
        <v>0</v>
      </c>
      <c r="EH10" s="400">
        <v>0</v>
      </c>
      <c r="EI10" s="400">
        <v>0</v>
      </c>
      <c r="EJ10" s="400">
        <v>0</v>
      </c>
      <c r="EK10" s="400">
        <v>0</v>
      </c>
      <c r="EL10" s="400">
        <v>0</v>
      </c>
      <c r="EM10" s="400">
        <v>0</v>
      </c>
      <c r="EN10" s="400">
        <v>0</v>
      </c>
      <c r="EO10" s="400">
        <v>0</v>
      </c>
      <c r="EP10" s="400">
        <v>0</v>
      </c>
      <c r="EQ10" s="400">
        <v>0</v>
      </c>
      <c r="ER10" s="400">
        <v>0</v>
      </c>
      <c r="ES10" s="400">
        <v>0</v>
      </c>
      <c r="ET10" s="400">
        <v>0</v>
      </c>
      <c r="EU10" s="400">
        <v>0</v>
      </c>
      <c r="EV10" s="400">
        <v>0</v>
      </c>
      <c r="EW10" s="400">
        <v>0</v>
      </c>
      <c r="EX10" s="400">
        <v>0</v>
      </c>
      <c r="EY10" s="400">
        <v>0</v>
      </c>
      <c r="EZ10" s="400">
        <v>0</v>
      </c>
      <c r="FA10" s="400">
        <v>0</v>
      </c>
      <c r="FB10" s="400">
        <v>0</v>
      </c>
      <c r="FC10" s="400">
        <v>0</v>
      </c>
      <c r="FD10" s="400">
        <v>0</v>
      </c>
      <c r="FE10" s="400">
        <v>0</v>
      </c>
      <c r="FF10" s="400">
        <v>0</v>
      </c>
      <c r="FG10" s="400">
        <v>0</v>
      </c>
      <c r="FH10" s="400">
        <v>0</v>
      </c>
      <c r="FI10" s="400">
        <v>0</v>
      </c>
      <c r="FJ10" s="400">
        <v>0</v>
      </c>
      <c r="FK10" s="400">
        <v>0</v>
      </c>
      <c r="FL10" s="400">
        <v>0</v>
      </c>
      <c r="FM10" s="400">
        <v>0</v>
      </c>
      <c r="FN10" s="400">
        <v>0</v>
      </c>
      <c r="FO10" s="400">
        <v>0</v>
      </c>
      <c r="FP10" s="400">
        <v>0</v>
      </c>
      <c r="FQ10" s="400">
        <v>0</v>
      </c>
      <c r="FR10" s="400">
        <v>0</v>
      </c>
      <c r="FS10" s="400">
        <v>0</v>
      </c>
      <c r="FT10" s="400">
        <v>0</v>
      </c>
      <c r="FU10" s="400">
        <v>0</v>
      </c>
      <c r="FV10" s="400">
        <v>0</v>
      </c>
      <c r="FW10" s="400">
        <v>0</v>
      </c>
      <c r="FX10" s="400">
        <v>0</v>
      </c>
      <c r="FY10" s="400">
        <v>0</v>
      </c>
      <c r="FZ10" s="400">
        <v>0</v>
      </c>
      <c r="GA10" s="400">
        <v>0</v>
      </c>
      <c r="GB10" s="400">
        <v>0</v>
      </c>
      <c r="GC10" s="400">
        <v>0</v>
      </c>
      <c r="GD10" s="400">
        <v>0</v>
      </c>
      <c r="GE10" s="400">
        <v>0</v>
      </c>
      <c r="GF10" s="400">
        <v>0</v>
      </c>
      <c r="GG10" s="400">
        <v>0</v>
      </c>
      <c r="GH10" s="400">
        <v>0</v>
      </c>
      <c r="GI10" s="400">
        <v>0</v>
      </c>
      <c r="GJ10" s="400">
        <v>0</v>
      </c>
      <c r="GK10" s="400">
        <v>0</v>
      </c>
      <c r="GL10" s="400">
        <v>0</v>
      </c>
      <c r="GM10" s="400">
        <v>0</v>
      </c>
      <c r="GN10" s="400">
        <v>0</v>
      </c>
      <c r="GO10" s="400">
        <v>0</v>
      </c>
      <c r="GP10" s="400">
        <v>0</v>
      </c>
      <c r="GQ10" s="400">
        <v>0</v>
      </c>
      <c r="GR10" s="400">
        <v>0</v>
      </c>
      <c r="GS10" s="400">
        <v>0</v>
      </c>
      <c r="GT10" s="400">
        <v>0</v>
      </c>
      <c r="GU10" s="400">
        <v>0</v>
      </c>
      <c r="GV10" s="400">
        <v>0</v>
      </c>
      <c r="GW10" s="400">
        <v>0</v>
      </c>
      <c r="GX10" s="400">
        <v>0</v>
      </c>
      <c r="GY10" s="400">
        <v>0</v>
      </c>
      <c r="GZ10" s="400">
        <v>0</v>
      </c>
      <c r="HA10" s="400">
        <v>0</v>
      </c>
      <c r="HB10" s="400">
        <v>0</v>
      </c>
      <c r="HC10" s="400">
        <v>0</v>
      </c>
      <c r="HD10" s="400">
        <v>0</v>
      </c>
      <c r="HE10" s="400">
        <v>0</v>
      </c>
      <c r="HF10" s="400">
        <v>0</v>
      </c>
      <c r="HG10" s="400">
        <v>0</v>
      </c>
      <c r="HH10" s="400">
        <v>0</v>
      </c>
      <c r="HI10" s="400">
        <v>0</v>
      </c>
      <c r="HJ10" s="400">
        <v>0</v>
      </c>
      <c r="HK10" s="400">
        <v>0</v>
      </c>
      <c r="HL10" s="400">
        <v>0</v>
      </c>
      <c r="HM10" s="400">
        <v>0</v>
      </c>
      <c r="HN10" s="400">
        <v>0</v>
      </c>
      <c r="HO10" s="400">
        <v>0</v>
      </c>
      <c r="HP10" s="400">
        <v>0</v>
      </c>
      <c r="HQ10" s="400">
        <v>0</v>
      </c>
    </row>
    <row r="11" spans="1:226" ht="12.75" hidden="1" customHeight="1" outlineLevel="1" x14ac:dyDescent="0.25">
      <c r="A11" s="401"/>
      <c r="B11" s="399" t="s">
        <v>100</v>
      </c>
      <c r="C11" s="401"/>
      <c r="D11" s="399" t="s">
        <v>100</v>
      </c>
      <c r="E11" s="400">
        <v>0</v>
      </c>
      <c r="F11" s="400">
        <v>0</v>
      </c>
      <c r="G11" s="400">
        <v>0</v>
      </c>
      <c r="H11" s="400" t="s">
        <v>92</v>
      </c>
      <c r="I11" s="400" t="s">
        <v>92</v>
      </c>
      <c r="J11" s="400" t="s">
        <v>92</v>
      </c>
      <c r="K11" s="400" t="s">
        <v>92</v>
      </c>
      <c r="L11" s="400" t="s">
        <v>92</v>
      </c>
      <c r="M11" s="400" t="s">
        <v>92</v>
      </c>
      <c r="N11" s="400" t="s">
        <v>92</v>
      </c>
      <c r="O11" s="400">
        <v>9</v>
      </c>
      <c r="P11" s="400">
        <v>10</v>
      </c>
      <c r="Q11" s="400">
        <v>10</v>
      </c>
      <c r="R11" s="400">
        <v>11</v>
      </c>
      <c r="S11" s="400">
        <v>11</v>
      </c>
      <c r="T11" s="400">
        <v>12</v>
      </c>
      <c r="U11" s="400">
        <v>12</v>
      </c>
      <c r="V11" s="400">
        <v>12</v>
      </c>
      <c r="W11" s="400">
        <v>12</v>
      </c>
      <c r="X11" s="400">
        <v>12</v>
      </c>
      <c r="Y11" s="400">
        <v>12</v>
      </c>
      <c r="Z11" s="400">
        <v>12</v>
      </c>
      <c r="AA11" s="400">
        <v>12</v>
      </c>
      <c r="AB11" s="400">
        <v>12</v>
      </c>
      <c r="AC11" s="400">
        <v>12</v>
      </c>
      <c r="AD11" s="400">
        <v>12</v>
      </c>
      <c r="AE11" s="400">
        <v>12</v>
      </c>
      <c r="AF11" s="400">
        <v>12</v>
      </c>
      <c r="AG11" s="400">
        <v>12</v>
      </c>
      <c r="AH11" s="400">
        <v>12</v>
      </c>
      <c r="AI11" s="400">
        <v>10</v>
      </c>
      <c r="AJ11" s="400">
        <v>10</v>
      </c>
      <c r="AK11" s="400">
        <v>10</v>
      </c>
      <c r="AL11" s="400">
        <v>10</v>
      </c>
      <c r="AM11" s="400">
        <v>10</v>
      </c>
      <c r="AN11" s="400">
        <v>10</v>
      </c>
      <c r="AO11" s="400">
        <v>10</v>
      </c>
      <c r="AP11" s="400">
        <v>10</v>
      </c>
      <c r="AQ11" s="400">
        <v>10</v>
      </c>
      <c r="AR11" s="400">
        <v>9</v>
      </c>
      <c r="AS11" s="400">
        <v>9</v>
      </c>
      <c r="AT11" s="400">
        <v>9</v>
      </c>
      <c r="AU11" s="400">
        <v>9</v>
      </c>
      <c r="AV11" s="400">
        <v>8</v>
      </c>
      <c r="AW11" s="400">
        <v>8</v>
      </c>
      <c r="AX11" s="400">
        <v>8</v>
      </c>
      <c r="AY11" s="400">
        <v>8</v>
      </c>
      <c r="AZ11" s="400">
        <v>8</v>
      </c>
      <c r="BA11" s="400">
        <v>8</v>
      </c>
      <c r="BB11" s="400">
        <v>0</v>
      </c>
      <c r="BC11" s="400">
        <v>0</v>
      </c>
      <c r="BD11" s="400">
        <v>0</v>
      </c>
      <c r="BE11" s="400">
        <v>0</v>
      </c>
      <c r="BF11" s="400">
        <v>0</v>
      </c>
      <c r="BG11" s="400">
        <v>0</v>
      </c>
      <c r="BH11" s="400">
        <v>0</v>
      </c>
      <c r="BI11" s="400">
        <v>0</v>
      </c>
      <c r="BJ11" s="400">
        <v>0</v>
      </c>
      <c r="BK11" s="400">
        <v>0</v>
      </c>
      <c r="BL11" s="400">
        <v>0</v>
      </c>
      <c r="BM11" s="400">
        <v>0</v>
      </c>
      <c r="BN11" s="400">
        <v>0</v>
      </c>
      <c r="BO11" s="400">
        <v>0</v>
      </c>
      <c r="BP11" s="400">
        <v>0</v>
      </c>
      <c r="BQ11" s="400">
        <v>0</v>
      </c>
      <c r="BR11" s="400">
        <v>0</v>
      </c>
      <c r="BS11" s="400">
        <v>0</v>
      </c>
      <c r="BT11" s="400">
        <v>0</v>
      </c>
      <c r="BU11" s="400">
        <v>0</v>
      </c>
      <c r="BV11" s="400">
        <v>0</v>
      </c>
      <c r="BW11" s="400">
        <v>0</v>
      </c>
      <c r="BX11" s="400">
        <v>0</v>
      </c>
      <c r="BY11" s="400">
        <v>0</v>
      </c>
      <c r="BZ11" s="400">
        <v>0</v>
      </c>
      <c r="CA11" s="400">
        <v>0</v>
      </c>
      <c r="CB11" s="400">
        <v>0</v>
      </c>
      <c r="CC11" s="400">
        <v>0</v>
      </c>
      <c r="CD11" s="400">
        <v>0</v>
      </c>
      <c r="CE11" s="400">
        <v>0</v>
      </c>
      <c r="CF11" s="400">
        <v>0</v>
      </c>
      <c r="CG11" s="400">
        <v>0</v>
      </c>
      <c r="CH11" s="400">
        <v>0</v>
      </c>
      <c r="CI11" s="400">
        <v>0</v>
      </c>
      <c r="CJ11" s="400">
        <v>0</v>
      </c>
      <c r="CK11" s="400">
        <v>0</v>
      </c>
      <c r="CL11" s="400">
        <v>0</v>
      </c>
      <c r="CM11" s="400">
        <v>0</v>
      </c>
      <c r="CN11" s="400">
        <v>0</v>
      </c>
      <c r="CO11" s="400">
        <v>0</v>
      </c>
      <c r="CP11" s="400">
        <v>0</v>
      </c>
      <c r="CQ11" s="400">
        <v>0</v>
      </c>
      <c r="CR11" s="400">
        <v>0</v>
      </c>
      <c r="CS11" s="400">
        <v>0</v>
      </c>
      <c r="CT11" s="400">
        <v>0</v>
      </c>
      <c r="CU11" s="400">
        <v>0</v>
      </c>
      <c r="CV11" s="400">
        <v>0</v>
      </c>
      <c r="CW11" s="400">
        <v>0</v>
      </c>
      <c r="CX11" s="400">
        <v>0</v>
      </c>
      <c r="CY11" s="400">
        <v>0</v>
      </c>
      <c r="CZ11" s="400">
        <v>0</v>
      </c>
      <c r="DA11" s="400">
        <v>0</v>
      </c>
      <c r="DB11" s="400">
        <v>0</v>
      </c>
      <c r="DC11" s="400">
        <v>0</v>
      </c>
      <c r="DD11" s="400">
        <v>0</v>
      </c>
      <c r="DE11" s="400">
        <v>0</v>
      </c>
      <c r="DF11" s="400">
        <v>0</v>
      </c>
      <c r="DG11" s="400">
        <v>0</v>
      </c>
      <c r="DH11" s="400">
        <v>0</v>
      </c>
      <c r="DI11" s="400">
        <v>0</v>
      </c>
      <c r="DJ11" s="400">
        <v>0</v>
      </c>
      <c r="DK11" s="400">
        <v>0</v>
      </c>
      <c r="DL11" s="400">
        <v>0</v>
      </c>
      <c r="DM11" s="400">
        <v>0</v>
      </c>
      <c r="DN11" s="400">
        <v>0</v>
      </c>
      <c r="DO11" s="400">
        <v>0</v>
      </c>
      <c r="DP11" s="400">
        <v>0</v>
      </c>
      <c r="DQ11" s="400">
        <v>0</v>
      </c>
      <c r="DR11" s="400">
        <v>0</v>
      </c>
      <c r="DS11" s="400">
        <v>0</v>
      </c>
      <c r="DT11" s="400">
        <v>0</v>
      </c>
      <c r="DU11" s="400">
        <v>0</v>
      </c>
      <c r="DV11" s="400">
        <v>0</v>
      </c>
      <c r="DW11" s="400">
        <v>0</v>
      </c>
      <c r="DX11" s="400">
        <v>0</v>
      </c>
      <c r="DY11" s="400">
        <v>0</v>
      </c>
      <c r="DZ11" s="400">
        <v>0</v>
      </c>
      <c r="EA11" s="400">
        <v>0</v>
      </c>
      <c r="EB11" s="400">
        <v>0</v>
      </c>
      <c r="EC11" s="400">
        <v>0</v>
      </c>
      <c r="ED11" s="400">
        <v>0</v>
      </c>
      <c r="EE11" s="400">
        <v>0</v>
      </c>
      <c r="EF11" s="400">
        <v>0</v>
      </c>
      <c r="EG11" s="400">
        <v>0</v>
      </c>
      <c r="EH11" s="400">
        <v>0</v>
      </c>
      <c r="EI11" s="400">
        <v>0</v>
      </c>
      <c r="EJ11" s="400">
        <v>0</v>
      </c>
      <c r="EK11" s="400">
        <v>0</v>
      </c>
      <c r="EL11" s="400">
        <v>0</v>
      </c>
      <c r="EM11" s="400">
        <v>0</v>
      </c>
      <c r="EN11" s="400">
        <v>0</v>
      </c>
      <c r="EO11" s="400">
        <v>0</v>
      </c>
      <c r="EP11" s="400">
        <v>0</v>
      </c>
      <c r="EQ11" s="400">
        <v>0</v>
      </c>
      <c r="ER11" s="400">
        <v>0</v>
      </c>
      <c r="ES11" s="400">
        <v>0</v>
      </c>
      <c r="ET11" s="400">
        <v>0</v>
      </c>
      <c r="EU11" s="400">
        <v>0</v>
      </c>
      <c r="EV11" s="400">
        <v>0</v>
      </c>
      <c r="EW11" s="400">
        <v>0</v>
      </c>
      <c r="EX11" s="400">
        <v>0</v>
      </c>
      <c r="EY11" s="400">
        <v>0</v>
      </c>
      <c r="EZ11" s="400">
        <v>0</v>
      </c>
      <c r="FA11" s="400">
        <v>0</v>
      </c>
      <c r="FB11" s="400">
        <v>0</v>
      </c>
      <c r="FC11" s="400">
        <v>0</v>
      </c>
      <c r="FD11" s="400">
        <v>0</v>
      </c>
      <c r="FE11" s="400">
        <v>0</v>
      </c>
      <c r="FF11" s="400">
        <v>0</v>
      </c>
      <c r="FG11" s="400">
        <v>0</v>
      </c>
      <c r="FH11" s="400">
        <v>0</v>
      </c>
      <c r="FI11" s="400">
        <v>0</v>
      </c>
      <c r="FJ11" s="400">
        <v>0</v>
      </c>
      <c r="FK11" s="400">
        <v>0</v>
      </c>
      <c r="FL11" s="400">
        <v>0</v>
      </c>
      <c r="FM11" s="400">
        <v>0</v>
      </c>
      <c r="FN11" s="400">
        <v>0</v>
      </c>
      <c r="FO11" s="400">
        <v>0</v>
      </c>
      <c r="FP11" s="400">
        <v>0</v>
      </c>
      <c r="FQ11" s="400">
        <v>0</v>
      </c>
      <c r="FR11" s="400">
        <v>0</v>
      </c>
      <c r="FS11" s="400">
        <v>0</v>
      </c>
      <c r="FT11" s="400">
        <v>0</v>
      </c>
      <c r="FU11" s="400">
        <v>0</v>
      </c>
      <c r="FV11" s="400">
        <v>0</v>
      </c>
      <c r="FW11" s="400">
        <v>0</v>
      </c>
      <c r="FX11" s="400">
        <v>0</v>
      </c>
      <c r="FY11" s="400">
        <v>0</v>
      </c>
      <c r="FZ11" s="400">
        <v>0</v>
      </c>
      <c r="GA11" s="400">
        <v>0</v>
      </c>
      <c r="GB11" s="400">
        <v>0</v>
      </c>
      <c r="GC11" s="400">
        <v>0</v>
      </c>
      <c r="GD11" s="400">
        <v>0</v>
      </c>
      <c r="GE11" s="400">
        <v>0</v>
      </c>
      <c r="GF11" s="400">
        <v>0</v>
      </c>
      <c r="GG11" s="400">
        <v>0</v>
      </c>
      <c r="GH11" s="400">
        <v>0</v>
      </c>
      <c r="GI11" s="400">
        <v>0</v>
      </c>
      <c r="GJ11" s="400">
        <v>0</v>
      </c>
      <c r="GK11" s="400">
        <v>0</v>
      </c>
      <c r="GL11" s="400">
        <v>0</v>
      </c>
      <c r="GM11" s="400">
        <v>0</v>
      </c>
      <c r="GN11" s="400">
        <v>0</v>
      </c>
      <c r="GO11" s="400">
        <v>0</v>
      </c>
      <c r="GP11" s="400">
        <v>0</v>
      </c>
      <c r="GQ11" s="400">
        <v>0</v>
      </c>
      <c r="GR11" s="400">
        <v>0</v>
      </c>
      <c r="GS11" s="400">
        <v>0</v>
      </c>
      <c r="GT11" s="400">
        <v>0</v>
      </c>
      <c r="GU11" s="400">
        <v>0</v>
      </c>
      <c r="GV11" s="400">
        <v>0</v>
      </c>
      <c r="GW11" s="400">
        <v>0</v>
      </c>
      <c r="GX11" s="400">
        <v>0</v>
      </c>
      <c r="GY11" s="400">
        <v>0</v>
      </c>
      <c r="GZ11" s="400">
        <v>0</v>
      </c>
      <c r="HA11" s="400">
        <v>0</v>
      </c>
      <c r="HB11" s="400">
        <v>0</v>
      </c>
      <c r="HC11" s="400">
        <v>0</v>
      </c>
      <c r="HD11" s="400">
        <v>0</v>
      </c>
      <c r="HE11" s="400">
        <v>0</v>
      </c>
      <c r="HF11" s="400">
        <v>0</v>
      </c>
      <c r="HG11" s="400">
        <v>0</v>
      </c>
      <c r="HH11" s="400">
        <v>0</v>
      </c>
      <c r="HI11" s="400">
        <v>0</v>
      </c>
      <c r="HJ11" s="400">
        <v>0</v>
      </c>
      <c r="HK11" s="400">
        <v>0</v>
      </c>
      <c r="HL11" s="400">
        <v>0</v>
      </c>
      <c r="HM11" s="400">
        <v>0</v>
      </c>
      <c r="HN11" s="400">
        <v>0</v>
      </c>
      <c r="HO11" s="400">
        <v>0</v>
      </c>
      <c r="HP11" s="400">
        <v>0</v>
      </c>
      <c r="HQ11" s="400">
        <v>0</v>
      </c>
    </row>
    <row r="12" spans="1:226" ht="12.75" hidden="1" customHeight="1" outlineLevel="1" x14ac:dyDescent="0.25">
      <c r="A12" s="401"/>
      <c r="B12" s="402" t="s">
        <v>103</v>
      </c>
      <c r="C12" s="401"/>
      <c r="D12" s="402" t="s">
        <v>103</v>
      </c>
      <c r="E12" s="400">
        <v>0</v>
      </c>
      <c r="F12" s="400">
        <v>0</v>
      </c>
      <c r="G12" s="400">
        <v>0</v>
      </c>
      <c r="H12" s="400">
        <v>0</v>
      </c>
      <c r="I12" s="400">
        <v>0</v>
      </c>
      <c r="J12" s="400" t="s">
        <v>92</v>
      </c>
      <c r="K12" s="400" t="s">
        <v>92</v>
      </c>
      <c r="L12" s="400" t="s">
        <v>92</v>
      </c>
      <c r="M12" s="400" t="s">
        <v>92</v>
      </c>
      <c r="N12" s="400" t="s">
        <v>92</v>
      </c>
      <c r="O12" s="400">
        <v>11</v>
      </c>
      <c r="P12" s="400">
        <v>12</v>
      </c>
      <c r="Q12" s="400">
        <v>12</v>
      </c>
      <c r="R12" s="400">
        <v>12</v>
      </c>
      <c r="S12" s="400">
        <v>13</v>
      </c>
      <c r="T12" s="400">
        <v>15</v>
      </c>
      <c r="U12" s="400">
        <v>15</v>
      </c>
      <c r="V12" s="400">
        <v>15</v>
      </c>
      <c r="W12" s="400">
        <v>15</v>
      </c>
      <c r="X12" s="400">
        <v>15</v>
      </c>
      <c r="Y12" s="400">
        <v>15</v>
      </c>
      <c r="Z12" s="400">
        <v>15</v>
      </c>
      <c r="AA12" s="400">
        <v>15</v>
      </c>
      <c r="AB12" s="400">
        <v>14</v>
      </c>
      <c r="AC12" s="400">
        <v>14</v>
      </c>
      <c r="AD12" s="400">
        <v>14</v>
      </c>
      <c r="AE12" s="400">
        <v>15</v>
      </c>
      <c r="AF12" s="400">
        <v>15</v>
      </c>
      <c r="AG12" s="400">
        <v>15</v>
      </c>
      <c r="AH12" s="400">
        <v>15</v>
      </c>
      <c r="AI12" s="400">
        <v>15</v>
      </c>
      <c r="AJ12" s="400">
        <v>14</v>
      </c>
      <c r="AK12" s="400">
        <v>13</v>
      </c>
      <c r="AL12" s="400">
        <v>11</v>
      </c>
      <c r="AM12" s="400">
        <v>11</v>
      </c>
      <c r="AN12" s="400">
        <v>11</v>
      </c>
      <c r="AO12" s="400">
        <v>10</v>
      </c>
      <c r="AP12" s="400">
        <v>10</v>
      </c>
      <c r="AQ12" s="400">
        <v>10</v>
      </c>
      <c r="AR12" s="400">
        <v>10</v>
      </c>
      <c r="AS12" s="400">
        <v>10</v>
      </c>
      <c r="AT12" s="400">
        <v>10</v>
      </c>
      <c r="AU12" s="400">
        <v>10</v>
      </c>
      <c r="AV12" s="400">
        <v>10</v>
      </c>
      <c r="AW12" s="400">
        <v>8</v>
      </c>
      <c r="AX12" s="400">
        <v>7</v>
      </c>
      <c r="AY12" s="400">
        <v>7</v>
      </c>
      <c r="AZ12" s="400">
        <v>0</v>
      </c>
      <c r="BA12" s="400">
        <v>0</v>
      </c>
      <c r="BB12" s="400">
        <v>0</v>
      </c>
      <c r="BC12" s="400">
        <v>0</v>
      </c>
      <c r="BD12" s="400">
        <v>0</v>
      </c>
      <c r="BE12" s="400">
        <v>0</v>
      </c>
      <c r="BF12" s="400">
        <v>0</v>
      </c>
      <c r="BG12" s="400">
        <v>0</v>
      </c>
      <c r="BH12" s="400">
        <v>0</v>
      </c>
      <c r="BI12" s="400">
        <v>0</v>
      </c>
      <c r="BJ12" s="400">
        <v>0</v>
      </c>
      <c r="BK12" s="400">
        <v>0</v>
      </c>
      <c r="BL12" s="400">
        <v>0</v>
      </c>
      <c r="BM12" s="400">
        <v>0</v>
      </c>
      <c r="BN12" s="400">
        <v>0</v>
      </c>
      <c r="BO12" s="400">
        <v>0</v>
      </c>
      <c r="BP12" s="400">
        <v>0</v>
      </c>
      <c r="BQ12" s="400">
        <v>0</v>
      </c>
      <c r="BR12" s="400">
        <v>0</v>
      </c>
      <c r="BS12" s="400">
        <v>0</v>
      </c>
      <c r="BT12" s="400">
        <v>0</v>
      </c>
      <c r="BU12" s="400">
        <v>0</v>
      </c>
      <c r="BV12" s="400">
        <v>0</v>
      </c>
      <c r="BW12" s="400">
        <v>0</v>
      </c>
      <c r="BX12" s="400">
        <v>0</v>
      </c>
      <c r="BY12" s="400">
        <v>0</v>
      </c>
      <c r="BZ12" s="400">
        <v>0</v>
      </c>
      <c r="CA12" s="400">
        <v>0</v>
      </c>
      <c r="CB12" s="400">
        <v>0</v>
      </c>
      <c r="CC12" s="400">
        <v>0</v>
      </c>
      <c r="CD12" s="400">
        <v>0</v>
      </c>
      <c r="CE12" s="400">
        <v>0</v>
      </c>
      <c r="CF12" s="400">
        <v>0</v>
      </c>
      <c r="CG12" s="400">
        <v>0</v>
      </c>
      <c r="CH12" s="400">
        <v>0</v>
      </c>
      <c r="CI12" s="400">
        <v>0</v>
      </c>
      <c r="CJ12" s="400">
        <v>0</v>
      </c>
      <c r="CK12" s="400">
        <v>0</v>
      </c>
      <c r="CL12" s="400">
        <v>0</v>
      </c>
      <c r="CM12" s="400">
        <v>0</v>
      </c>
      <c r="CN12" s="400">
        <v>0</v>
      </c>
      <c r="CO12" s="400">
        <v>0</v>
      </c>
      <c r="CP12" s="400">
        <v>0</v>
      </c>
      <c r="CQ12" s="400">
        <v>0</v>
      </c>
      <c r="CR12" s="400">
        <v>0</v>
      </c>
      <c r="CS12" s="400">
        <v>0</v>
      </c>
      <c r="CT12" s="400">
        <v>0</v>
      </c>
      <c r="CU12" s="400">
        <v>0</v>
      </c>
      <c r="CV12" s="400">
        <v>0</v>
      </c>
      <c r="CW12" s="400">
        <v>0</v>
      </c>
      <c r="CX12" s="400">
        <v>0</v>
      </c>
      <c r="CY12" s="400">
        <v>0</v>
      </c>
      <c r="CZ12" s="400">
        <v>0</v>
      </c>
      <c r="DA12" s="400">
        <v>0</v>
      </c>
      <c r="DB12" s="400">
        <v>0</v>
      </c>
      <c r="DC12" s="400">
        <v>0</v>
      </c>
      <c r="DD12" s="400">
        <v>0</v>
      </c>
      <c r="DE12" s="400">
        <v>0</v>
      </c>
      <c r="DF12" s="400">
        <v>0</v>
      </c>
      <c r="DG12" s="400">
        <v>0</v>
      </c>
      <c r="DH12" s="400">
        <v>0</v>
      </c>
      <c r="DI12" s="400">
        <v>0</v>
      </c>
      <c r="DJ12" s="400">
        <v>0</v>
      </c>
      <c r="DK12" s="400">
        <v>0</v>
      </c>
      <c r="DL12" s="400">
        <v>0</v>
      </c>
      <c r="DM12" s="400">
        <v>0</v>
      </c>
      <c r="DN12" s="400">
        <v>0</v>
      </c>
      <c r="DO12" s="400">
        <v>0</v>
      </c>
      <c r="DP12" s="400">
        <v>0</v>
      </c>
      <c r="DQ12" s="400">
        <v>0</v>
      </c>
      <c r="DR12" s="400">
        <v>0</v>
      </c>
      <c r="DS12" s="400">
        <v>0</v>
      </c>
      <c r="DT12" s="400">
        <v>0</v>
      </c>
      <c r="DU12" s="400">
        <v>0</v>
      </c>
      <c r="DV12" s="400">
        <v>0</v>
      </c>
      <c r="DW12" s="400">
        <v>0</v>
      </c>
      <c r="DX12" s="400">
        <v>0</v>
      </c>
      <c r="DY12" s="400">
        <v>0</v>
      </c>
      <c r="DZ12" s="400">
        <v>0</v>
      </c>
      <c r="EA12" s="400">
        <v>0</v>
      </c>
      <c r="EB12" s="400">
        <v>0</v>
      </c>
      <c r="EC12" s="400">
        <v>0</v>
      </c>
      <c r="ED12" s="400">
        <v>0</v>
      </c>
      <c r="EE12" s="400">
        <v>0</v>
      </c>
      <c r="EF12" s="400">
        <v>0</v>
      </c>
      <c r="EG12" s="400">
        <v>0</v>
      </c>
      <c r="EH12" s="400">
        <v>0</v>
      </c>
      <c r="EI12" s="400">
        <v>0</v>
      </c>
      <c r="EJ12" s="400">
        <v>0</v>
      </c>
      <c r="EK12" s="400">
        <v>0</v>
      </c>
      <c r="EL12" s="400">
        <v>0</v>
      </c>
      <c r="EM12" s="400">
        <v>0</v>
      </c>
      <c r="EN12" s="400">
        <v>0</v>
      </c>
      <c r="EO12" s="400">
        <v>0</v>
      </c>
      <c r="EP12" s="400">
        <v>0</v>
      </c>
      <c r="EQ12" s="400">
        <v>0</v>
      </c>
      <c r="ER12" s="400">
        <v>0</v>
      </c>
      <c r="ES12" s="400">
        <v>0</v>
      </c>
      <c r="ET12" s="400">
        <v>0</v>
      </c>
      <c r="EU12" s="400">
        <v>0</v>
      </c>
      <c r="EV12" s="400">
        <v>0</v>
      </c>
      <c r="EW12" s="400">
        <v>0</v>
      </c>
      <c r="EX12" s="400">
        <v>0</v>
      </c>
      <c r="EY12" s="400">
        <v>0</v>
      </c>
      <c r="EZ12" s="400">
        <v>0</v>
      </c>
      <c r="FA12" s="400">
        <v>0</v>
      </c>
      <c r="FB12" s="400">
        <v>0</v>
      </c>
      <c r="FC12" s="400">
        <v>0</v>
      </c>
      <c r="FD12" s="400">
        <v>0</v>
      </c>
      <c r="FE12" s="400">
        <v>0</v>
      </c>
      <c r="FF12" s="400">
        <v>0</v>
      </c>
      <c r="FG12" s="400">
        <v>0</v>
      </c>
      <c r="FH12" s="400">
        <v>0</v>
      </c>
      <c r="FI12" s="400">
        <v>0</v>
      </c>
      <c r="FJ12" s="400">
        <v>0</v>
      </c>
      <c r="FK12" s="400">
        <v>0</v>
      </c>
      <c r="FL12" s="400">
        <v>0</v>
      </c>
      <c r="FM12" s="400">
        <v>0</v>
      </c>
      <c r="FN12" s="400">
        <v>0</v>
      </c>
      <c r="FO12" s="400">
        <v>0</v>
      </c>
      <c r="FP12" s="400">
        <v>0</v>
      </c>
      <c r="FQ12" s="400">
        <v>0</v>
      </c>
      <c r="FR12" s="400">
        <v>0</v>
      </c>
      <c r="FS12" s="400">
        <v>0</v>
      </c>
      <c r="FT12" s="400">
        <v>0</v>
      </c>
      <c r="FU12" s="400">
        <v>0</v>
      </c>
      <c r="FV12" s="400">
        <v>0</v>
      </c>
      <c r="FW12" s="400">
        <v>0</v>
      </c>
      <c r="FX12" s="400">
        <v>0</v>
      </c>
      <c r="FY12" s="400">
        <v>0</v>
      </c>
      <c r="FZ12" s="400">
        <v>0</v>
      </c>
      <c r="GA12" s="400">
        <v>0</v>
      </c>
      <c r="GB12" s="400">
        <v>0</v>
      </c>
      <c r="GC12" s="400">
        <v>0</v>
      </c>
      <c r="GD12" s="400">
        <v>0</v>
      </c>
      <c r="GE12" s="400">
        <v>0</v>
      </c>
      <c r="GF12" s="400">
        <v>0</v>
      </c>
      <c r="GG12" s="400">
        <v>0</v>
      </c>
      <c r="GH12" s="400">
        <v>0</v>
      </c>
      <c r="GI12" s="400">
        <v>0</v>
      </c>
      <c r="GJ12" s="400">
        <v>0</v>
      </c>
      <c r="GK12" s="400">
        <v>0</v>
      </c>
      <c r="GL12" s="400">
        <v>0</v>
      </c>
      <c r="GM12" s="400">
        <v>0</v>
      </c>
      <c r="GN12" s="400">
        <v>0</v>
      </c>
      <c r="GO12" s="400">
        <v>0</v>
      </c>
      <c r="GP12" s="400">
        <v>0</v>
      </c>
      <c r="GQ12" s="400">
        <v>0</v>
      </c>
      <c r="GR12" s="400">
        <v>0</v>
      </c>
      <c r="GS12" s="400">
        <v>0</v>
      </c>
      <c r="GT12" s="400">
        <v>0</v>
      </c>
      <c r="GU12" s="400">
        <v>0</v>
      </c>
      <c r="GV12" s="400">
        <v>0</v>
      </c>
      <c r="GW12" s="400">
        <v>0</v>
      </c>
      <c r="GX12" s="400">
        <v>0</v>
      </c>
      <c r="GY12" s="400">
        <v>0</v>
      </c>
      <c r="GZ12" s="400">
        <v>0</v>
      </c>
      <c r="HA12" s="400">
        <v>0</v>
      </c>
      <c r="HB12" s="400">
        <v>0</v>
      </c>
      <c r="HC12" s="400">
        <v>0</v>
      </c>
      <c r="HD12" s="400">
        <v>0</v>
      </c>
      <c r="HE12" s="400">
        <v>0</v>
      </c>
      <c r="HF12" s="400">
        <v>0</v>
      </c>
      <c r="HG12" s="400">
        <v>0</v>
      </c>
      <c r="HH12" s="400">
        <v>0</v>
      </c>
      <c r="HI12" s="400">
        <v>0</v>
      </c>
      <c r="HJ12" s="400">
        <v>0</v>
      </c>
      <c r="HK12" s="400">
        <v>0</v>
      </c>
      <c r="HL12" s="400">
        <v>0</v>
      </c>
      <c r="HM12" s="400">
        <v>0</v>
      </c>
      <c r="HN12" s="400">
        <v>0</v>
      </c>
      <c r="HO12" s="400">
        <v>0</v>
      </c>
      <c r="HP12" s="400">
        <v>0</v>
      </c>
      <c r="HQ12" s="400">
        <v>0</v>
      </c>
    </row>
    <row r="13" spans="1:226" ht="12.75" hidden="1" customHeight="1" outlineLevel="1" x14ac:dyDescent="0.25">
      <c r="A13" s="403"/>
      <c r="B13" s="404" t="s">
        <v>70</v>
      </c>
      <c r="C13" s="403"/>
      <c r="D13" s="404" t="s">
        <v>70</v>
      </c>
      <c r="E13" s="405">
        <v>0</v>
      </c>
      <c r="F13" s="405">
        <v>0</v>
      </c>
      <c r="G13" s="405">
        <v>0</v>
      </c>
      <c r="H13" s="405">
        <v>0</v>
      </c>
      <c r="I13" s="405">
        <v>0</v>
      </c>
      <c r="J13" s="405">
        <v>0</v>
      </c>
      <c r="K13" s="405">
        <v>0</v>
      </c>
      <c r="L13" s="405">
        <v>0</v>
      </c>
      <c r="M13" s="405">
        <v>0</v>
      </c>
      <c r="N13" s="405">
        <v>0</v>
      </c>
      <c r="O13" s="405">
        <v>0</v>
      </c>
      <c r="P13" s="405">
        <v>0</v>
      </c>
      <c r="Q13" s="405">
        <v>0</v>
      </c>
      <c r="R13" s="405">
        <v>0</v>
      </c>
      <c r="S13" s="405">
        <v>0</v>
      </c>
      <c r="T13" s="405">
        <v>0</v>
      </c>
      <c r="U13" s="405">
        <v>0</v>
      </c>
      <c r="V13" s="405">
        <v>0</v>
      </c>
      <c r="W13" s="405">
        <v>0</v>
      </c>
      <c r="X13" s="405">
        <v>0</v>
      </c>
      <c r="Y13" s="405">
        <v>0</v>
      </c>
      <c r="Z13" s="405">
        <v>7</v>
      </c>
      <c r="AA13" s="405">
        <v>7</v>
      </c>
      <c r="AB13" s="405">
        <v>7</v>
      </c>
      <c r="AC13" s="405">
        <v>7</v>
      </c>
      <c r="AD13" s="405">
        <v>8</v>
      </c>
      <c r="AE13" s="405">
        <v>8</v>
      </c>
      <c r="AF13" s="405">
        <v>8</v>
      </c>
      <c r="AG13" s="405">
        <v>8</v>
      </c>
      <c r="AH13" s="405">
        <v>8</v>
      </c>
      <c r="AI13" s="405">
        <v>6</v>
      </c>
      <c r="AJ13" s="405">
        <v>6</v>
      </c>
      <c r="AK13" s="405">
        <v>4</v>
      </c>
      <c r="AL13" s="405">
        <v>4</v>
      </c>
      <c r="AM13" s="405">
        <v>2</v>
      </c>
      <c r="AN13" s="405">
        <v>2</v>
      </c>
      <c r="AO13" s="405">
        <v>2</v>
      </c>
      <c r="AP13" s="405">
        <v>2</v>
      </c>
      <c r="AQ13" s="405">
        <v>2</v>
      </c>
      <c r="AR13" s="405">
        <v>2</v>
      </c>
      <c r="AS13" s="405">
        <v>0</v>
      </c>
      <c r="AT13" s="405">
        <v>0</v>
      </c>
      <c r="AU13" s="405">
        <v>0</v>
      </c>
      <c r="AV13" s="405">
        <v>0</v>
      </c>
      <c r="AW13" s="405">
        <v>0</v>
      </c>
      <c r="AX13" s="405">
        <v>0</v>
      </c>
      <c r="AY13" s="405">
        <v>0</v>
      </c>
      <c r="AZ13" s="405">
        <v>0</v>
      </c>
      <c r="BA13" s="405">
        <v>0</v>
      </c>
      <c r="BB13" s="405">
        <v>0</v>
      </c>
      <c r="BC13" s="405">
        <v>0</v>
      </c>
      <c r="BD13" s="405">
        <v>0</v>
      </c>
      <c r="BE13" s="405">
        <v>0</v>
      </c>
      <c r="BF13" s="405">
        <v>0</v>
      </c>
      <c r="BG13" s="405">
        <v>0</v>
      </c>
      <c r="BH13" s="405">
        <v>0</v>
      </c>
      <c r="BI13" s="405">
        <v>0</v>
      </c>
      <c r="BJ13" s="405">
        <v>0</v>
      </c>
      <c r="BK13" s="405">
        <v>0</v>
      </c>
      <c r="BL13" s="405">
        <v>0</v>
      </c>
      <c r="BM13" s="405">
        <v>0</v>
      </c>
      <c r="BN13" s="405">
        <v>0</v>
      </c>
      <c r="BO13" s="405">
        <v>0</v>
      </c>
      <c r="BP13" s="405">
        <v>0</v>
      </c>
      <c r="BQ13" s="405">
        <v>0</v>
      </c>
      <c r="BR13" s="405">
        <v>0</v>
      </c>
      <c r="BS13" s="405">
        <v>0</v>
      </c>
      <c r="BT13" s="405">
        <v>0</v>
      </c>
      <c r="BU13" s="405">
        <v>0</v>
      </c>
      <c r="BV13" s="405">
        <v>0</v>
      </c>
      <c r="BW13" s="405">
        <v>0</v>
      </c>
      <c r="BX13" s="405">
        <v>0</v>
      </c>
      <c r="BY13" s="405">
        <v>0</v>
      </c>
      <c r="BZ13" s="405">
        <v>0</v>
      </c>
      <c r="CA13" s="405">
        <v>0</v>
      </c>
      <c r="CB13" s="405">
        <v>0</v>
      </c>
      <c r="CC13" s="405">
        <v>0</v>
      </c>
      <c r="CD13" s="405">
        <v>0</v>
      </c>
      <c r="CE13" s="405">
        <v>0</v>
      </c>
      <c r="CF13" s="405">
        <v>0</v>
      </c>
      <c r="CG13" s="405">
        <v>0</v>
      </c>
      <c r="CH13" s="405">
        <v>0</v>
      </c>
      <c r="CI13" s="405">
        <v>0</v>
      </c>
      <c r="CJ13" s="405">
        <v>0</v>
      </c>
      <c r="CK13" s="405">
        <v>0</v>
      </c>
      <c r="CL13" s="405">
        <v>0</v>
      </c>
      <c r="CM13" s="405">
        <v>0</v>
      </c>
      <c r="CN13" s="405">
        <v>0</v>
      </c>
      <c r="CO13" s="405">
        <v>0</v>
      </c>
      <c r="CP13" s="405">
        <v>0</v>
      </c>
      <c r="CQ13" s="405">
        <v>0</v>
      </c>
      <c r="CR13" s="405">
        <v>0</v>
      </c>
      <c r="CS13" s="405">
        <v>0</v>
      </c>
      <c r="CT13" s="405">
        <v>0</v>
      </c>
      <c r="CU13" s="405">
        <v>0</v>
      </c>
      <c r="CV13" s="405">
        <v>0</v>
      </c>
      <c r="CW13" s="405">
        <v>0</v>
      </c>
      <c r="CX13" s="405">
        <v>0</v>
      </c>
      <c r="CY13" s="405">
        <v>0</v>
      </c>
      <c r="CZ13" s="405">
        <v>0</v>
      </c>
      <c r="DA13" s="405">
        <v>0</v>
      </c>
      <c r="DB13" s="405">
        <v>0</v>
      </c>
      <c r="DC13" s="405">
        <v>0</v>
      </c>
      <c r="DD13" s="405">
        <v>0</v>
      </c>
      <c r="DE13" s="405">
        <v>0</v>
      </c>
      <c r="DF13" s="405">
        <v>0</v>
      </c>
      <c r="DG13" s="405">
        <v>0</v>
      </c>
      <c r="DH13" s="405">
        <v>0</v>
      </c>
      <c r="DI13" s="405">
        <v>0</v>
      </c>
      <c r="DJ13" s="405">
        <v>0</v>
      </c>
      <c r="DK13" s="405">
        <v>0</v>
      </c>
      <c r="DL13" s="405">
        <v>0</v>
      </c>
      <c r="DM13" s="405">
        <v>0</v>
      </c>
      <c r="DN13" s="405">
        <v>0</v>
      </c>
      <c r="DO13" s="405">
        <v>0</v>
      </c>
      <c r="DP13" s="405">
        <v>0</v>
      </c>
      <c r="DQ13" s="405">
        <v>0</v>
      </c>
      <c r="DR13" s="405">
        <v>0</v>
      </c>
      <c r="DS13" s="405">
        <v>0</v>
      </c>
      <c r="DT13" s="405">
        <v>0</v>
      </c>
      <c r="DU13" s="405">
        <v>0</v>
      </c>
      <c r="DV13" s="405">
        <v>0</v>
      </c>
      <c r="DW13" s="405">
        <v>0</v>
      </c>
      <c r="DX13" s="405">
        <v>0</v>
      </c>
      <c r="DY13" s="405">
        <v>0</v>
      </c>
      <c r="DZ13" s="405">
        <v>0</v>
      </c>
      <c r="EA13" s="405">
        <v>0</v>
      </c>
      <c r="EB13" s="405">
        <v>0</v>
      </c>
      <c r="EC13" s="405">
        <v>0</v>
      </c>
      <c r="ED13" s="405">
        <v>0</v>
      </c>
      <c r="EE13" s="405">
        <v>0</v>
      </c>
      <c r="EF13" s="405">
        <v>0</v>
      </c>
      <c r="EG13" s="405">
        <v>0</v>
      </c>
      <c r="EH13" s="405">
        <v>0</v>
      </c>
      <c r="EI13" s="405">
        <v>0</v>
      </c>
      <c r="EJ13" s="405">
        <v>0</v>
      </c>
      <c r="EK13" s="405">
        <v>0</v>
      </c>
      <c r="EL13" s="405">
        <v>0</v>
      </c>
      <c r="EM13" s="405">
        <v>0</v>
      </c>
      <c r="EN13" s="405">
        <v>0</v>
      </c>
      <c r="EO13" s="405">
        <v>0</v>
      </c>
      <c r="EP13" s="405">
        <v>0</v>
      </c>
      <c r="EQ13" s="405">
        <v>0</v>
      </c>
      <c r="ER13" s="405">
        <v>0</v>
      </c>
      <c r="ES13" s="405">
        <v>0</v>
      </c>
      <c r="ET13" s="405">
        <v>0</v>
      </c>
      <c r="EU13" s="405">
        <v>0</v>
      </c>
      <c r="EV13" s="405">
        <v>0</v>
      </c>
      <c r="EW13" s="405">
        <v>0</v>
      </c>
      <c r="EX13" s="405">
        <v>0</v>
      </c>
      <c r="EY13" s="405">
        <v>0</v>
      </c>
      <c r="EZ13" s="405">
        <v>0</v>
      </c>
      <c r="FA13" s="405">
        <v>0</v>
      </c>
      <c r="FB13" s="405">
        <v>0</v>
      </c>
      <c r="FC13" s="405">
        <v>0</v>
      </c>
      <c r="FD13" s="405">
        <v>0</v>
      </c>
      <c r="FE13" s="405">
        <v>0</v>
      </c>
      <c r="FF13" s="405">
        <v>0</v>
      </c>
      <c r="FG13" s="405">
        <v>0</v>
      </c>
      <c r="FH13" s="405">
        <v>0</v>
      </c>
      <c r="FI13" s="405">
        <v>0</v>
      </c>
      <c r="FJ13" s="405">
        <v>0</v>
      </c>
      <c r="FK13" s="405">
        <v>0</v>
      </c>
      <c r="FL13" s="405">
        <v>0</v>
      </c>
      <c r="FM13" s="405">
        <v>0</v>
      </c>
      <c r="FN13" s="405">
        <v>0</v>
      </c>
      <c r="FO13" s="405">
        <v>0</v>
      </c>
      <c r="FP13" s="405">
        <v>0</v>
      </c>
      <c r="FQ13" s="405">
        <v>0</v>
      </c>
      <c r="FR13" s="405">
        <v>0</v>
      </c>
      <c r="FS13" s="405">
        <v>0</v>
      </c>
      <c r="FT13" s="405">
        <v>0</v>
      </c>
      <c r="FU13" s="405">
        <v>0</v>
      </c>
      <c r="FV13" s="405">
        <v>0</v>
      </c>
      <c r="FW13" s="405">
        <v>0</v>
      </c>
      <c r="FX13" s="405">
        <v>0</v>
      </c>
      <c r="FY13" s="405">
        <v>0</v>
      </c>
      <c r="FZ13" s="405">
        <v>0</v>
      </c>
      <c r="GA13" s="405">
        <v>0</v>
      </c>
      <c r="GB13" s="405">
        <v>0</v>
      </c>
      <c r="GC13" s="405">
        <v>0</v>
      </c>
      <c r="GD13" s="405">
        <v>0</v>
      </c>
      <c r="GE13" s="405">
        <v>0</v>
      </c>
      <c r="GF13" s="405">
        <v>0</v>
      </c>
      <c r="GG13" s="405">
        <v>0</v>
      </c>
      <c r="GH13" s="405">
        <v>0</v>
      </c>
      <c r="GI13" s="405">
        <v>0</v>
      </c>
      <c r="GJ13" s="405">
        <v>0</v>
      </c>
      <c r="GK13" s="405">
        <v>0</v>
      </c>
      <c r="GL13" s="405">
        <v>0</v>
      </c>
      <c r="GM13" s="405">
        <v>0</v>
      </c>
      <c r="GN13" s="405">
        <v>0</v>
      </c>
      <c r="GO13" s="405">
        <v>0</v>
      </c>
      <c r="GP13" s="405">
        <v>0</v>
      </c>
      <c r="GQ13" s="405">
        <v>0</v>
      </c>
      <c r="GR13" s="405">
        <v>0</v>
      </c>
      <c r="GS13" s="405">
        <v>0</v>
      </c>
      <c r="GT13" s="405">
        <v>0</v>
      </c>
      <c r="GU13" s="405">
        <v>0</v>
      </c>
      <c r="GV13" s="405">
        <v>0</v>
      </c>
      <c r="GW13" s="405">
        <v>0</v>
      </c>
      <c r="GX13" s="405">
        <v>0</v>
      </c>
      <c r="GY13" s="405">
        <v>0</v>
      </c>
      <c r="GZ13" s="405">
        <v>0</v>
      </c>
      <c r="HA13" s="405">
        <v>0</v>
      </c>
      <c r="HB13" s="405">
        <v>0</v>
      </c>
      <c r="HC13" s="405">
        <v>0</v>
      </c>
      <c r="HD13" s="405">
        <v>0</v>
      </c>
      <c r="HE13" s="405">
        <v>0</v>
      </c>
      <c r="HF13" s="405">
        <v>0</v>
      </c>
      <c r="HG13" s="405">
        <v>0</v>
      </c>
      <c r="HH13" s="405">
        <v>0</v>
      </c>
      <c r="HI13" s="405">
        <v>0</v>
      </c>
      <c r="HJ13" s="405">
        <v>0</v>
      </c>
      <c r="HK13" s="405">
        <v>0</v>
      </c>
      <c r="HL13" s="405">
        <v>0</v>
      </c>
      <c r="HM13" s="405">
        <v>0</v>
      </c>
      <c r="HN13" s="405">
        <v>0</v>
      </c>
      <c r="HO13" s="405">
        <v>0</v>
      </c>
      <c r="HP13" s="405">
        <v>0</v>
      </c>
      <c r="HQ13" s="405">
        <v>0</v>
      </c>
    </row>
    <row r="14" spans="1:226" ht="12.75" customHeight="1" collapsed="1" x14ac:dyDescent="0.25">
      <c r="A14" s="673" t="s">
        <v>407</v>
      </c>
      <c r="B14" s="673"/>
      <c r="C14" s="673" t="s">
        <v>408</v>
      </c>
      <c r="D14" s="673"/>
      <c r="E14" s="406" t="s">
        <v>92</v>
      </c>
      <c r="F14" s="406" t="s">
        <v>92</v>
      </c>
      <c r="G14" s="406" t="s">
        <v>92</v>
      </c>
      <c r="H14" s="406" t="s">
        <v>92</v>
      </c>
      <c r="I14" s="406" t="s">
        <v>92</v>
      </c>
      <c r="J14" s="406" t="s">
        <v>92</v>
      </c>
      <c r="K14" s="406" t="s">
        <v>92</v>
      </c>
      <c r="L14" s="406" t="s">
        <v>92</v>
      </c>
      <c r="M14" s="406" t="s">
        <v>92</v>
      </c>
      <c r="N14" s="406" t="s">
        <v>92</v>
      </c>
      <c r="O14" s="406">
        <v>244</v>
      </c>
      <c r="P14" s="406">
        <v>245</v>
      </c>
      <c r="Q14" s="406">
        <v>240</v>
      </c>
      <c r="R14" s="406">
        <v>196</v>
      </c>
      <c r="S14" s="406">
        <v>198</v>
      </c>
      <c r="T14" s="406">
        <v>200</v>
      </c>
      <c r="U14" s="406">
        <v>200</v>
      </c>
      <c r="V14" s="406">
        <v>198</v>
      </c>
      <c r="W14" s="406">
        <v>199</v>
      </c>
      <c r="X14" s="406">
        <v>200</v>
      </c>
      <c r="Y14" s="406">
        <v>197</v>
      </c>
      <c r="Z14" s="406">
        <v>213</v>
      </c>
      <c r="AA14" s="406">
        <v>218</v>
      </c>
      <c r="AB14" s="406">
        <v>217</v>
      </c>
      <c r="AC14" s="406">
        <v>220</v>
      </c>
      <c r="AD14" s="406">
        <v>218</v>
      </c>
      <c r="AE14" s="406">
        <v>221</v>
      </c>
      <c r="AF14" s="406">
        <v>218</v>
      </c>
      <c r="AG14" s="406">
        <v>215</v>
      </c>
      <c r="AH14" s="406">
        <v>211</v>
      </c>
      <c r="AI14" s="406">
        <v>203</v>
      </c>
      <c r="AJ14" s="406">
        <v>198</v>
      </c>
      <c r="AK14" s="406">
        <v>193</v>
      </c>
      <c r="AL14" s="406">
        <v>190</v>
      </c>
      <c r="AM14" s="406">
        <v>188</v>
      </c>
      <c r="AN14" s="406">
        <v>184</v>
      </c>
      <c r="AO14" s="406">
        <v>179</v>
      </c>
      <c r="AP14" s="406">
        <v>175</v>
      </c>
      <c r="AQ14" s="406">
        <v>172</v>
      </c>
      <c r="AR14" s="406">
        <v>167</v>
      </c>
      <c r="AS14" s="406">
        <v>165</v>
      </c>
      <c r="AT14" s="406">
        <v>162</v>
      </c>
      <c r="AU14" s="406">
        <v>162</v>
      </c>
      <c r="AV14" s="406">
        <v>160</v>
      </c>
      <c r="AW14" s="406">
        <v>150</v>
      </c>
      <c r="AX14" s="406">
        <v>143</v>
      </c>
      <c r="AY14" s="406">
        <v>144</v>
      </c>
      <c r="AZ14" s="406">
        <v>136</v>
      </c>
      <c r="BA14" s="406">
        <v>137</v>
      </c>
      <c r="BB14" s="406">
        <v>129</v>
      </c>
      <c r="BC14" s="406">
        <v>127</v>
      </c>
      <c r="BD14" s="406">
        <v>127</v>
      </c>
      <c r="BE14" s="406">
        <v>127</v>
      </c>
      <c r="BF14" s="406">
        <v>127</v>
      </c>
      <c r="BG14" s="406">
        <v>127</v>
      </c>
      <c r="BH14" s="406">
        <v>126</v>
      </c>
      <c r="BI14" s="406">
        <v>125</v>
      </c>
      <c r="BJ14" s="406">
        <v>125</v>
      </c>
      <c r="BK14" s="406">
        <v>123</v>
      </c>
      <c r="BL14" s="406">
        <v>125</v>
      </c>
      <c r="BM14" s="406">
        <v>129</v>
      </c>
      <c r="BN14" s="406">
        <v>148</v>
      </c>
      <c r="BO14" s="406">
        <v>156</v>
      </c>
      <c r="BP14" s="406">
        <v>158</v>
      </c>
      <c r="BQ14" s="406">
        <v>160</v>
      </c>
      <c r="BR14" s="406">
        <v>160</v>
      </c>
      <c r="BS14" s="406">
        <v>159</v>
      </c>
      <c r="BT14" s="406">
        <v>154</v>
      </c>
      <c r="BU14" s="406">
        <v>158</v>
      </c>
      <c r="BV14" s="406">
        <v>159</v>
      </c>
      <c r="BW14" s="406">
        <v>158</v>
      </c>
      <c r="BX14" s="406">
        <v>159</v>
      </c>
      <c r="BY14" s="406">
        <v>158</v>
      </c>
      <c r="BZ14" s="406">
        <v>152</v>
      </c>
      <c r="CA14" s="406">
        <v>152</v>
      </c>
      <c r="CB14" s="406">
        <v>153</v>
      </c>
      <c r="CC14" s="406">
        <v>152</v>
      </c>
      <c r="CD14" s="406">
        <v>151</v>
      </c>
      <c r="CE14" s="406">
        <v>149</v>
      </c>
      <c r="CF14" s="406">
        <v>149</v>
      </c>
      <c r="CG14" s="406">
        <v>149</v>
      </c>
      <c r="CH14" s="406">
        <v>144</v>
      </c>
      <c r="CI14" s="406">
        <v>141</v>
      </c>
      <c r="CJ14" s="406">
        <v>135</v>
      </c>
      <c r="CK14" s="406">
        <v>126</v>
      </c>
      <c r="CL14" s="406">
        <v>126</v>
      </c>
      <c r="CM14" s="406">
        <v>127</v>
      </c>
      <c r="CN14" s="406">
        <v>127</v>
      </c>
      <c r="CO14" s="406">
        <v>128</v>
      </c>
      <c r="CP14" s="406">
        <v>131</v>
      </c>
      <c r="CQ14" s="406">
        <v>129</v>
      </c>
      <c r="CR14" s="406">
        <v>129</v>
      </c>
      <c r="CS14" s="406">
        <v>129</v>
      </c>
      <c r="CT14" s="406">
        <v>128</v>
      </c>
      <c r="CU14" s="406">
        <v>129</v>
      </c>
      <c r="CV14" s="406">
        <v>127</v>
      </c>
      <c r="CW14" s="406">
        <v>126</v>
      </c>
      <c r="CX14" s="406">
        <v>126</v>
      </c>
      <c r="CY14" s="406">
        <v>111</v>
      </c>
      <c r="CZ14" s="406">
        <v>115</v>
      </c>
      <c r="DA14" s="406">
        <v>115</v>
      </c>
      <c r="DB14" s="406">
        <v>117</v>
      </c>
      <c r="DC14" s="406">
        <v>117</v>
      </c>
      <c r="DD14" s="406">
        <v>114</v>
      </c>
      <c r="DE14" s="406">
        <v>116</v>
      </c>
      <c r="DF14" s="406">
        <v>115</v>
      </c>
      <c r="DG14" s="406">
        <v>117</v>
      </c>
      <c r="DH14" s="406">
        <v>116</v>
      </c>
      <c r="DI14" s="406">
        <v>116</v>
      </c>
      <c r="DJ14" s="406">
        <v>115</v>
      </c>
      <c r="DK14" s="406">
        <v>115</v>
      </c>
      <c r="DL14" s="406">
        <v>117</v>
      </c>
      <c r="DM14" s="406">
        <v>118</v>
      </c>
      <c r="DN14" s="406">
        <v>119</v>
      </c>
      <c r="DO14" s="406">
        <v>120</v>
      </c>
      <c r="DP14" s="406">
        <v>124</v>
      </c>
      <c r="DQ14" s="406">
        <v>125</v>
      </c>
      <c r="DR14" s="406">
        <v>123</v>
      </c>
      <c r="DS14" s="406">
        <v>119</v>
      </c>
      <c r="DT14" s="406">
        <v>120</v>
      </c>
      <c r="DU14" s="406">
        <v>119</v>
      </c>
      <c r="DV14" s="406">
        <v>120</v>
      </c>
      <c r="DW14" s="406">
        <v>119</v>
      </c>
      <c r="DX14" s="406">
        <v>121</v>
      </c>
      <c r="DY14" s="406">
        <v>120</v>
      </c>
      <c r="DZ14" s="406">
        <v>122</v>
      </c>
      <c r="EA14" s="406">
        <v>122</v>
      </c>
      <c r="EB14" s="406">
        <v>123</v>
      </c>
      <c r="EC14" s="406">
        <v>122</v>
      </c>
      <c r="ED14" s="406">
        <v>121</v>
      </c>
      <c r="EE14" s="406">
        <v>122</v>
      </c>
      <c r="EF14" s="406">
        <v>122</v>
      </c>
      <c r="EG14" s="406">
        <v>123</v>
      </c>
      <c r="EH14" s="406">
        <v>125</v>
      </c>
      <c r="EI14" s="406">
        <v>118</v>
      </c>
      <c r="EJ14" s="406">
        <v>120</v>
      </c>
      <c r="EK14" s="406">
        <v>120</v>
      </c>
      <c r="EL14" s="406">
        <v>119</v>
      </c>
      <c r="EM14" s="406">
        <v>119</v>
      </c>
      <c r="EN14" s="406">
        <v>120</v>
      </c>
      <c r="EO14" s="406">
        <v>118</v>
      </c>
      <c r="EP14" s="406">
        <v>119</v>
      </c>
      <c r="EQ14" s="406">
        <v>123</v>
      </c>
      <c r="ER14" s="406">
        <v>120</v>
      </c>
      <c r="ES14" s="406">
        <v>121</v>
      </c>
      <c r="ET14" s="406">
        <v>122</v>
      </c>
      <c r="EU14" s="406">
        <v>122</v>
      </c>
      <c r="EV14" s="406">
        <v>121</v>
      </c>
      <c r="EW14" s="406">
        <v>122</v>
      </c>
      <c r="EX14" s="406">
        <v>122</v>
      </c>
      <c r="EY14" s="406">
        <v>122</v>
      </c>
      <c r="EZ14" s="406">
        <v>123</v>
      </c>
      <c r="FA14" s="406">
        <v>123</v>
      </c>
      <c r="FB14" s="406">
        <v>123</v>
      </c>
      <c r="FC14" s="406">
        <v>124</v>
      </c>
      <c r="FD14" s="406">
        <v>124</v>
      </c>
      <c r="FE14" s="406">
        <v>124</v>
      </c>
      <c r="FF14" s="406">
        <v>124</v>
      </c>
      <c r="FG14" s="406">
        <v>124</v>
      </c>
      <c r="FH14" s="406">
        <v>124</v>
      </c>
      <c r="FI14" s="406">
        <v>124</v>
      </c>
      <c r="FJ14" s="406">
        <v>124</v>
      </c>
      <c r="FK14" s="406">
        <v>123</v>
      </c>
      <c r="FL14" s="406">
        <v>123</v>
      </c>
      <c r="FM14" s="406">
        <v>123</v>
      </c>
      <c r="FN14" s="406">
        <v>124</v>
      </c>
      <c r="FO14" s="406">
        <v>123</v>
      </c>
      <c r="FP14" s="406">
        <v>121</v>
      </c>
      <c r="FQ14" s="406">
        <v>121</v>
      </c>
      <c r="FR14" s="406">
        <v>122</v>
      </c>
      <c r="FS14" s="406">
        <v>123</v>
      </c>
      <c r="FT14" s="406">
        <v>123</v>
      </c>
      <c r="FU14" s="406">
        <v>123</v>
      </c>
      <c r="FV14" s="406">
        <v>124</v>
      </c>
      <c r="FW14" s="406">
        <v>123</v>
      </c>
      <c r="FX14" s="406">
        <v>123</v>
      </c>
      <c r="FY14" s="406">
        <v>124</v>
      </c>
      <c r="FZ14" s="406">
        <v>122</v>
      </c>
      <c r="GA14" s="406">
        <v>122</v>
      </c>
      <c r="GB14" s="406">
        <v>123</v>
      </c>
      <c r="GC14" s="406">
        <v>126</v>
      </c>
      <c r="GD14" s="406">
        <v>125</v>
      </c>
      <c r="GE14" s="406">
        <v>123</v>
      </c>
      <c r="GF14" s="406">
        <v>123</v>
      </c>
      <c r="GG14" s="406">
        <v>124</v>
      </c>
      <c r="GH14" s="406">
        <v>125</v>
      </c>
      <c r="GI14" s="406">
        <v>125</v>
      </c>
      <c r="GJ14" s="406">
        <v>125</v>
      </c>
      <c r="GK14" s="406">
        <v>128</v>
      </c>
      <c r="GL14" s="406">
        <v>127</v>
      </c>
      <c r="GM14" s="406">
        <v>125</v>
      </c>
      <c r="GN14" s="406">
        <v>122</v>
      </c>
      <c r="GO14" s="406">
        <v>123</v>
      </c>
      <c r="GP14" s="406">
        <v>124</v>
      </c>
      <c r="GQ14" s="406">
        <v>124</v>
      </c>
      <c r="GR14" s="406">
        <v>125</v>
      </c>
      <c r="GS14" s="406">
        <v>125</v>
      </c>
      <c r="GT14" s="406">
        <v>127</v>
      </c>
      <c r="GU14" s="406">
        <v>128</v>
      </c>
      <c r="GV14" s="406">
        <v>129</v>
      </c>
      <c r="GW14" s="406">
        <v>129</v>
      </c>
      <c r="GX14" s="406">
        <v>129</v>
      </c>
      <c r="GY14" s="406">
        <v>131</v>
      </c>
      <c r="GZ14" s="406">
        <v>127</v>
      </c>
      <c r="HA14" s="406">
        <v>129</v>
      </c>
      <c r="HB14" s="406">
        <v>128</v>
      </c>
      <c r="HC14" s="406">
        <v>130</v>
      </c>
      <c r="HD14" s="406">
        <v>131</v>
      </c>
      <c r="HE14" s="406">
        <v>132</v>
      </c>
      <c r="HF14" s="406">
        <v>131</v>
      </c>
      <c r="HG14" s="406">
        <v>131</v>
      </c>
      <c r="HH14" s="406">
        <v>128</v>
      </c>
      <c r="HI14" s="406">
        <v>127</v>
      </c>
      <c r="HJ14" s="406">
        <v>130</v>
      </c>
      <c r="HK14" s="406">
        <v>133</v>
      </c>
      <c r="HL14" s="406">
        <v>131</v>
      </c>
      <c r="HM14" s="406">
        <v>133</v>
      </c>
      <c r="HN14" s="406">
        <v>132</v>
      </c>
      <c r="HO14" s="406">
        <v>132</v>
      </c>
      <c r="HP14" s="406">
        <v>133</v>
      </c>
      <c r="HQ14" s="406">
        <v>135</v>
      </c>
    </row>
    <row r="15" spans="1:226" ht="13.2" x14ac:dyDescent="0.25">
      <c r="A15" s="674" t="s">
        <v>419</v>
      </c>
      <c r="B15" s="527" t="s">
        <v>426</v>
      </c>
      <c r="C15" s="674" t="s">
        <v>421</v>
      </c>
      <c r="D15" s="649" t="s">
        <v>426</v>
      </c>
      <c r="E15" s="397" t="s">
        <v>92</v>
      </c>
      <c r="F15" s="397" t="s">
        <v>92</v>
      </c>
      <c r="G15" s="397" t="s">
        <v>92</v>
      </c>
      <c r="H15" s="397" t="s">
        <v>92</v>
      </c>
      <c r="I15" s="397" t="s">
        <v>92</v>
      </c>
      <c r="J15" s="397" t="s">
        <v>92</v>
      </c>
      <c r="K15" s="397" t="s">
        <v>92</v>
      </c>
      <c r="L15" s="397" t="s">
        <v>92</v>
      </c>
      <c r="M15" s="397" t="s">
        <v>92</v>
      </c>
      <c r="N15" s="397" t="s">
        <v>92</v>
      </c>
      <c r="O15" s="397" t="s">
        <v>92</v>
      </c>
      <c r="P15" s="397" t="s">
        <v>92</v>
      </c>
      <c r="Q15" s="397" t="s">
        <v>92</v>
      </c>
      <c r="R15" s="397" t="s">
        <v>92</v>
      </c>
      <c r="S15" s="397" t="s">
        <v>92</v>
      </c>
      <c r="T15" s="397" t="s">
        <v>92</v>
      </c>
      <c r="U15" s="397" t="s">
        <v>92</v>
      </c>
      <c r="V15" s="397" t="s">
        <v>92</v>
      </c>
      <c r="W15" s="397" t="s">
        <v>92</v>
      </c>
      <c r="X15" s="397" t="s">
        <v>92</v>
      </c>
      <c r="Y15" s="397" t="s">
        <v>92</v>
      </c>
      <c r="Z15" s="397" t="s">
        <v>92</v>
      </c>
      <c r="AA15" s="397" t="s">
        <v>92</v>
      </c>
      <c r="AB15" s="397" t="s">
        <v>92</v>
      </c>
      <c r="AC15" s="397" t="s">
        <v>92</v>
      </c>
      <c r="AD15" s="397" t="s">
        <v>92</v>
      </c>
      <c r="AE15" s="397" t="s">
        <v>92</v>
      </c>
      <c r="AF15" s="397" t="s">
        <v>92</v>
      </c>
      <c r="AG15" s="397" t="s">
        <v>92</v>
      </c>
      <c r="AH15" s="397" t="s">
        <v>92</v>
      </c>
      <c r="AI15" s="397" t="s">
        <v>92</v>
      </c>
      <c r="AJ15" s="397" t="s">
        <v>92</v>
      </c>
      <c r="AK15" s="397" t="s">
        <v>92</v>
      </c>
      <c r="AL15" s="397" t="s">
        <v>92</v>
      </c>
      <c r="AM15" s="397" t="s">
        <v>92</v>
      </c>
      <c r="AN15" s="397" t="s">
        <v>92</v>
      </c>
      <c r="AO15" s="397" t="s">
        <v>92</v>
      </c>
      <c r="AP15" s="397" t="s">
        <v>92</v>
      </c>
      <c r="AQ15" s="397" t="s">
        <v>92</v>
      </c>
      <c r="AR15" s="397" t="s">
        <v>92</v>
      </c>
      <c r="AS15" s="397" t="s">
        <v>92</v>
      </c>
      <c r="AT15" s="397" t="s">
        <v>92</v>
      </c>
      <c r="AU15" s="397" t="s">
        <v>92</v>
      </c>
      <c r="AV15" s="397" t="s">
        <v>92</v>
      </c>
      <c r="AW15" s="397" t="s">
        <v>92</v>
      </c>
      <c r="AX15" s="397" t="s">
        <v>92</v>
      </c>
      <c r="AY15" s="397" t="s">
        <v>92</v>
      </c>
      <c r="AZ15" s="397" t="s">
        <v>92</v>
      </c>
      <c r="BA15" s="397" t="s">
        <v>92</v>
      </c>
      <c r="BB15" s="397" t="s">
        <v>92</v>
      </c>
      <c r="BC15" s="397" t="s">
        <v>92</v>
      </c>
      <c r="BD15" s="397" t="s">
        <v>92</v>
      </c>
      <c r="BE15" s="397" t="s">
        <v>92</v>
      </c>
      <c r="BF15" s="397" t="s">
        <v>92</v>
      </c>
      <c r="BG15" s="397" t="s">
        <v>92</v>
      </c>
      <c r="BH15" s="397" t="s">
        <v>92</v>
      </c>
      <c r="BI15" s="397" t="s">
        <v>92</v>
      </c>
      <c r="BJ15" s="397" t="s">
        <v>92</v>
      </c>
      <c r="BK15" s="397" t="s">
        <v>92</v>
      </c>
      <c r="BL15" s="397" t="s">
        <v>92</v>
      </c>
      <c r="BM15" s="397">
        <v>34</v>
      </c>
      <c r="BN15" s="397">
        <v>54</v>
      </c>
      <c r="BO15" s="397">
        <v>62</v>
      </c>
      <c r="BP15" s="397">
        <v>64</v>
      </c>
      <c r="BQ15" s="397">
        <v>64</v>
      </c>
      <c r="BR15" s="397">
        <v>64</v>
      </c>
      <c r="BS15" s="397">
        <v>63</v>
      </c>
      <c r="BT15" s="397">
        <v>64</v>
      </c>
      <c r="BU15" s="397">
        <v>64</v>
      </c>
      <c r="BV15" s="397">
        <v>64</v>
      </c>
      <c r="BW15" s="397">
        <v>63</v>
      </c>
      <c r="BX15" s="397">
        <v>64</v>
      </c>
      <c r="BY15" s="397">
        <v>63</v>
      </c>
      <c r="BZ15" s="397">
        <v>62</v>
      </c>
      <c r="CA15" s="397">
        <v>63</v>
      </c>
      <c r="CB15" s="397">
        <v>63</v>
      </c>
      <c r="CC15" s="397">
        <v>62</v>
      </c>
      <c r="CD15" s="397">
        <v>61</v>
      </c>
      <c r="CE15" s="397">
        <v>61</v>
      </c>
      <c r="CF15" s="397">
        <v>61</v>
      </c>
      <c r="CG15" s="397">
        <v>61</v>
      </c>
      <c r="CH15" s="397">
        <v>56</v>
      </c>
      <c r="CI15" s="397">
        <v>55</v>
      </c>
      <c r="CJ15" s="397">
        <v>49</v>
      </c>
      <c r="CK15" s="397">
        <v>48</v>
      </c>
      <c r="CL15" s="397">
        <v>48</v>
      </c>
      <c r="CM15" s="397">
        <v>47</v>
      </c>
      <c r="CN15" s="397">
        <v>47</v>
      </c>
      <c r="CO15" s="397">
        <v>48</v>
      </c>
      <c r="CP15" s="397">
        <v>49</v>
      </c>
      <c r="CQ15" s="397">
        <v>48</v>
      </c>
      <c r="CR15" s="397">
        <v>48</v>
      </c>
      <c r="CS15" s="397">
        <v>48</v>
      </c>
      <c r="CT15" s="397">
        <v>48</v>
      </c>
      <c r="CU15" s="397">
        <v>48</v>
      </c>
      <c r="CV15" s="397">
        <v>47</v>
      </c>
      <c r="CW15" s="397">
        <v>46</v>
      </c>
      <c r="CX15" s="397">
        <v>46</v>
      </c>
      <c r="CY15" s="397">
        <v>32</v>
      </c>
      <c r="CZ15" s="397">
        <v>34</v>
      </c>
      <c r="DA15" s="397">
        <v>33</v>
      </c>
      <c r="DB15" s="397">
        <v>33</v>
      </c>
      <c r="DC15" s="397">
        <v>33</v>
      </c>
      <c r="DD15" s="397">
        <v>33</v>
      </c>
      <c r="DE15" s="397">
        <v>33</v>
      </c>
      <c r="DF15" s="397">
        <v>32</v>
      </c>
      <c r="DG15" s="397">
        <v>33</v>
      </c>
      <c r="DH15" s="397">
        <v>33</v>
      </c>
      <c r="DI15" s="397">
        <v>33</v>
      </c>
      <c r="DJ15" s="397">
        <v>33</v>
      </c>
      <c r="DK15" s="397">
        <v>33</v>
      </c>
      <c r="DL15" s="397">
        <v>33</v>
      </c>
      <c r="DM15" s="397">
        <v>32</v>
      </c>
      <c r="DN15" s="397">
        <v>32</v>
      </c>
      <c r="DO15" s="397">
        <v>31</v>
      </c>
      <c r="DP15" s="397">
        <v>32</v>
      </c>
      <c r="DQ15" s="397">
        <v>33</v>
      </c>
      <c r="DR15" s="397">
        <v>31</v>
      </c>
      <c r="DS15" s="397">
        <v>30</v>
      </c>
      <c r="DT15" s="397">
        <v>31</v>
      </c>
      <c r="DU15" s="397">
        <v>31</v>
      </c>
      <c r="DV15" s="397">
        <v>32</v>
      </c>
      <c r="DW15" s="397">
        <v>32</v>
      </c>
      <c r="DX15" s="397">
        <v>32</v>
      </c>
      <c r="DY15" s="397">
        <v>32</v>
      </c>
      <c r="DZ15" s="397">
        <v>32</v>
      </c>
      <c r="EA15" s="397">
        <v>32</v>
      </c>
      <c r="EB15" s="397">
        <v>32</v>
      </c>
      <c r="EC15" s="397">
        <v>32</v>
      </c>
      <c r="ED15" s="397">
        <v>31</v>
      </c>
      <c r="EE15" s="397">
        <v>31</v>
      </c>
      <c r="EF15" s="397">
        <v>32</v>
      </c>
      <c r="EG15" s="397">
        <v>32</v>
      </c>
      <c r="EH15" s="398">
        <v>33</v>
      </c>
      <c r="EI15" s="398">
        <v>28</v>
      </c>
      <c r="EJ15" s="398">
        <v>29</v>
      </c>
      <c r="EK15" s="398">
        <v>29</v>
      </c>
      <c r="EL15" s="398">
        <v>29</v>
      </c>
      <c r="EM15" s="398">
        <v>28</v>
      </c>
      <c r="EN15" s="398">
        <v>29</v>
      </c>
      <c r="EO15" s="398">
        <v>27</v>
      </c>
      <c r="EP15" s="398">
        <v>27</v>
      </c>
      <c r="EQ15" s="398">
        <v>29</v>
      </c>
      <c r="ER15" s="398">
        <v>29</v>
      </c>
      <c r="ES15" s="398">
        <v>28</v>
      </c>
      <c r="ET15" s="398">
        <v>28</v>
      </c>
      <c r="EU15" s="398">
        <v>28</v>
      </c>
      <c r="EV15" s="398">
        <v>28</v>
      </c>
      <c r="EW15" s="398">
        <v>28</v>
      </c>
      <c r="EX15" s="398">
        <v>28</v>
      </c>
      <c r="EY15" s="398">
        <v>28</v>
      </c>
      <c r="EZ15" s="398">
        <v>28</v>
      </c>
      <c r="FA15" s="398">
        <v>28</v>
      </c>
      <c r="FB15" s="398">
        <v>29</v>
      </c>
      <c r="FC15" s="398">
        <v>29</v>
      </c>
      <c r="FD15" s="398">
        <v>29</v>
      </c>
      <c r="FE15" s="398">
        <v>29</v>
      </c>
      <c r="FF15" s="398">
        <v>30</v>
      </c>
      <c r="FG15" s="398">
        <v>30</v>
      </c>
      <c r="FH15" s="398">
        <v>31</v>
      </c>
      <c r="FI15" s="398">
        <v>31</v>
      </c>
      <c r="FJ15" s="398">
        <v>31</v>
      </c>
      <c r="FK15" s="398">
        <v>31</v>
      </c>
      <c r="FL15" s="398">
        <v>31</v>
      </c>
      <c r="FM15" s="398">
        <v>31</v>
      </c>
      <c r="FN15" s="398">
        <v>31</v>
      </c>
      <c r="FO15" s="398">
        <v>31</v>
      </c>
      <c r="FP15" s="398">
        <v>28</v>
      </c>
      <c r="FQ15" s="398">
        <v>28</v>
      </c>
      <c r="FR15" s="398">
        <v>28</v>
      </c>
      <c r="FS15" s="398">
        <v>29</v>
      </c>
      <c r="FT15" s="398">
        <v>29</v>
      </c>
      <c r="FU15" s="398">
        <v>29</v>
      </c>
      <c r="FV15" s="398">
        <v>33</v>
      </c>
      <c r="FW15" s="398">
        <v>33</v>
      </c>
      <c r="FX15" s="398">
        <v>32</v>
      </c>
      <c r="FY15" s="398">
        <v>32</v>
      </c>
      <c r="FZ15" s="398">
        <v>32</v>
      </c>
      <c r="GA15" s="398">
        <v>32</v>
      </c>
      <c r="GB15" s="398">
        <v>32</v>
      </c>
      <c r="GC15" s="398">
        <v>36</v>
      </c>
      <c r="GD15" s="398">
        <v>35</v>
      </c>
      <c r="GE15" s="398">
        <v>33</v>
      </c>
      <c r="GF15" s="398">
        <v>33</v>
      </c>
      <c r="GG15" s="398">
        <v>33</v>
      </c>
      <c r="GH15" s="398">
        <v>33</v>
      </c>
      <c r="GI15" s="398">
        <v>33</v>
      </c>
      <c r="GJ15" s="398">
        <v>34</v>
      </c>
      <c r="GK15" s="398">
        <v>35</v>
      </c>
      <c r="GL15" s="398">
        <v>35</v>
      </c>
      <c r="GM15" s="398">
        <v>35</v>
      </c>
      <c r="GN15" s="398">
        <v>35</v>
      </c>
      <c r="GO15" s="398">
        <v>35</v>
      </c>
      <c r="GP15" s="398">
        <v>36</v>
      </c>
      <c r="GQ15" s="398">
        <v>36</v>
      </c>
      <c r="GR15" s="398">
        <v>37</v>
      </c>
      <c r="GS15" s="398">
        <v>37</v>
      </c>
      <c r="GT15" s="398">
        <v>37</v>
      </c>
      <c r="GU15" s="398">
        <v>37</v>
      </c>
      <c r="GV15" s="398">
        <v>37</v>
      </c>
      <c r="GW15" s="398">
        <v>37</v>
      </c>
      <c r="GX15" s="398">
        <v>37</v>
      </c>
      <c r="GY15" s="398">
        <v>39</v>
      </c>
      <c r="GZ15" s="398">
        <v>38</v>
      </c>
      <c r="HA15" s="398">
        <v>38</v>
      </c>
      <c r="HB15" s="398">
        <v>38</v>
      </c>
      <c r="HC15" s="398">
        <v>40</v>
      </c>
      <c r="HD15" s="398">
        <v>41</v>
      </c>
      <c r="HE15" s="398">
        <v>44</v>
      </c>
      <c r="HF15" s="398">
        <v>45</v>
      </c>
      <c r="HG15" s="398">
        <v>45</v>
      </c>
      <c r="HH15" s="398">
        <v>43</v>
      </c>
      <c r="HI15" s="398">
        <v>43</v>
      </c>
      <c r="HJ15" s="398">
        <v>45</v>
      </c>
      <c r="HK15" s="398">
        <v>46</v>
      </c>
      <c r="HL15" s="398">
        <v>45</v>
      </c>
      <c r="HM15" s="398">
        <v>45</v>
      </c>
      <c r="HN15" s="398">
        <v>44</v>
      </c>
      <c r="HO15" s="398">
        <v>44</v>
      </c>
      <c r="HP15" s="398">
        <v>45</v>
      </c>
      <c r="HQ15" s="398">
        <v>45</v>
      </c>
      <c r="HR15" s="493"/>
    </row>
    <row r="16" spans="1:226" ht="13.2" x14ac:dyDescent="0.25">
      <c r="A16" s="674"/>
      <c r="B16" s="528" t="s">
        <v>425</v>
      </c>
      <c r="C16" s="674"/>
      <c r="D16" s="650" t="s">
        <v>425</v>
      </c>
      <c r="E16" s="398" t="s">
        <v>92</v>
      </c>
      <c r="F16" s="398" t="s">
        <v>92</v>
      </c>
      <c r="G16" s="398" t="s">
        <v>92</v>
      </c>
      <c r="H16" s="398" t="s">
        <v>92</v>
      </c>
      <c r="I16" s="398" t="s">
        <v>92</v>
      </c>
      <c r="J16" s="398" t="s">
        <v>92</v>
      </c>
      <c r="K16" s="398" t="s">
        <v>92</v>
      </c>
      <c r="L16" s="398" t="s">
        <v>92</v>
      </c>
      <c r="M16" s="398" t="s">
        <v>92</v>
      </c>
      <c r="N16" s="398" t="s">
        <v>92</v>
      </c>
      <c r="O16" s="398" t="s">
        <v>92</v>
      </c>
      <c r="P16" s="398" t="s">
        <v>92</v>
      </c>
      <c r="Q16" s="398" t="s">
        <v>92</v>
      </c>
      <c r="R16" s="398" t="s">
        <v>92</v>
      </c>
      <c r="S16" s="398" t="s">
        <v>92</v>
      </c>
      <c r="T16" s="398" t="s">
        <v>92</v>
      </c>
      <c r="U16" s="398" t="s">
        <v>92</v>
      </c>
      <c r="V16" s="398" t="s">
        <v>92</v>
      </c>
      <c r="W16" s="398" t="s">
        <v>92</v>
      </c>
      <c r="X16" s="398" t="s">
        <v>92</v>
      </c>
      <c r="Y16" s="398" t="s">
        <v>92</v>
      </c>
      <c r="Z16" s="398" t="s">
        <v>92</v>
      </c>
      <c r="AA16" s="398" t="s">
        <v>92</v>
      </c>
      <c r="AB16" s="398" t="s">
        <v>92</v>
      </c>
      <c r="AC16" s="398" t="s">
        <v>92</v>
      </c>
      <c r="AD16" s="398" t="s">
        <v>92</v>
      </c>
      <c r="AE16" s="398" t="s">
        <v>92</v>
      </c>
      <c r="AF16" s="398" t="s">
        <v>92</v>
      </c>
      <c r="AG16" s="398" t="s">
        <v>92</v>
      </c>
      <c r="AH16" s="398" t="s">
        <v>92</v>
      </c>
      <c r="AI16" s="398" t="s">
        <v>92</v>
      </c>
      <c r="AJ16" s="398" t="s">
        <v>92</v>
      </c>
      <c r="AK16" s="398" t="s">
        <v>92</v>
      </c>
      <c r="AL16" s="398" t="s">
        <v>92</v>
      </c>
      <c r="AM16" s="398" t="s">
        <v>92</v>
      </c>
      <c r="AN16" s="398" t="s">
        <v>92</v>
      </c>
      <c r="AO16" s="398" t="s">
        <v>92</v>
      </c>
      <c r="AP16" s="398" t="s">
        <v>92</v>
      </c>
      <c r="AQ16" s="398" t="s">
        <v>92</v>
      </c>
      <c r="AR16" s="398" t="s">
        <v>92</v>
      </c>
      <c r="AS16" s="398" t="s">
        <v>92</v>
      </c>
      <c r="AT16" s="398" t="s">
        <v>92</v>
      </c>
      <c r="AU16" s="398" t="s">
        <v>92</v>
      </c>
      <c r="AV16" s="398" t="s">
        <v>92</v>
      </c>
      <c r="AW16" s="398" t="s">
        <v>92</v>
      </c>
      <c r="AX16" s="398" t="s">
        <v>92</v>
      </c>
      <c r="AY16" s="398" t="s">
        <v>92</v>
      </c>
      <c r="AZ16" s="398" t="s">
        <v>92</v>
      </c>
      <c r="BA16" s="398" t="s">
        <v>92</v>
      </c>
      <c r="BB16" s="398" t="s">
        <v>92</v>
      </c>
      <c r="BC16" s="398" t="s">
        <v>92</v>
      </c>
      <c r="BD16" s="398" t="s">
        <v>92</v>
      </c>
      <c r="BE16" s="398" t="s">
        <v>92</v>
      </c>
      <c r="BF16" s="398" t="s">
        <v>92</v>
      </c>
      <c r="BG16" s="398" t="s">
        <v>92</v>
      </c>
      <c r="BH16" s="398" t="s">
        <v>92</v>
      </c>
      <c r="BI16" s="398" t="s">
        <v>92</v>
      </c>
      <c r="BJ16" s="398" t="s">
        <v>92</v>
      </c>
      <c r="BK16" s="398" t="s">
        <v>92</v>
      </c>
      <c r="BL16" s="398" t="s">
        <v>92</v>
      </c>
      <c r="BM16" s="398">
        <v>4</v>
      </c>
      <c r="BN16" s="398">
        <v>4</v>
      </c>
      <c r="BO16" s="398">
        <v>4</v>
      </c>
      <c r="BP16" s="398">
        <v>4</v>
      </c>
      <c r="BQ16" s="398">
        <v>4</v>
      </c>
      <c r="BR16" s="398">
        <v>4</v>
      </c>
      <c r="BS16" s="398">
        <v>4</v>
      </c>
      <c r="BT16" s="398">
        <v>4</v>
      </c>
      <c r="BU16" s="398">
        <v>4</v>
      </c>
      <c r="BV16" s="398">
        <v>4</v>
      </c>
      <c r="BW16" s="398">
        <v>4</v>
      </c>
      <c r="BX16" s="398">
        <v>4</v>
      </c>
      <c r="BY16" s="398">
        <v>4</v>
      </c>
      <c r="BZ16" s="398">
        <v>1</v>
      </c>
      <c r="CA16" s="398">
        <v>1</v>
      </c>
      <c r="CB16" s="398">
        <v>2</v>
      </c>
      <c r="CC16" s="398">
        <v>2</v>
      </c>
      <c r="CD16" s="398">
        <v>2</v>
      </c>
      <c r="CE16" s="398">
        <v>2</v>
      </c>
      <c r="CF16" s="398">
        <v>2</v>
      </c>
      <c r="CG16" s="398">
        <v>2</v>
      </c>
      <c r="CH16" s="398">
        <v>2</v>
      </c>
      <c r="CI16" s="398">
        <v>2</v>
      </c>
      <c r="CJ16" s="398">
        <v>1</v>
      </c>
      <c r="CK16" s="398">
        <v>0</v>
      </c>
      <c r="CL16" s="398">
        <v>0</v>
      </c>
      <c r="CM16" s="398">
        <v>1</v>
      </c>
      <c r="CN16" s="398">
        <v>1</v>
      </c>
      <c r="CO16" s="398">
        <v>1</v>
      </c>
      <c r="CP16" s="398">
        <v>1</v>
      </c>
      <c r="CQ16" s="398">
        <v>1</v>
      </c>
      <c r="CR16" s="398">
        <v>1</v>
      </c>
      <c r="CS16" s="398">
        <v>1</v>
      </c>
      <c r="CT16" s="398">
        <v>1</v>
      </c>
      <c r="CU16" s="398">
        <v>1</v>
      </c>
      <c r="CV16" s="398">
        <v>0</v>
      </c>
      <c r="CW16" s="398">
        <v>0</v>
      </c>
      <c r="CX16" s="398">
        <v>0</v>
      </c>
      <c r="CY16" s="398">
        <v>0</v>
      </c>
      <c r="CZ16" s="398">
        <v>0</v>
      </c>
      <c r="DA16" s="398">
        <v>0</v>
      </c>
      <c r="DB16" s="398">
        <v>0</v>
      </c>
      <c r="DC16" s="398">
        <v>0</v>
      </c>
      <c r="DD16" s="398">
        <v>0</v>
      </c>
      <c r="DE16" s="398">
        <v>0</v>
      </c>
      <c r="DF16" s="398">
        <v>0</v>
      </c>
      <c r="DG16" s="398">
        <v>0</v>
      </c>
      <c r="DH16" s="398" t="s">
        <v>263</v>
      </c>
      <c r="DI16" s="398" t="s">
        <v>263</v>
      </c>
      <c r="DJ16" s="398" t="s">
        <v>263</v>
      </c>
      <c r="DK16" s="398" t="s">
        <v>263</v>
      </c>
      <c r="DL16" s="398" t="s">
        <v>263</v>
      </c>
      <c r="DM16" s="398" t="s">
        <v>263</v>
      </c>
      <c r="DN16" s="398" t="s">
        <v>263</v>
      </c>
      <c r="DO16" s="398">
        <v>1</v>
      </c>
      <c r="DP16" s="398">
        <v>1</v>
      </c>
      <c r="DQ16" s="398">
        <v>1</v>
      </c>
      <c r="DR16" s="398">
        <v>1</v>
      </c>
      <c r="DS16" s="398">
        <v>1</v>
      </c>
      <c r="DT16" s="398">
        <v>1</v>
      </c>
      <c r="DU16" s="398">
        <v>1</v>
      </c>
      <c r="DV16" s="398">
        <v>1</v>
      </c>
      <c r="DW16" s="398">
        <v>1</v>
      </c>
      <c r="DX16" s="398">
        <v>1</v>
      </c>
      <c r="DY16" s="398">
        <v>1</v>
      </c>
      <c r="DZ16" s="398">
        <v>2</v>
      </c>
      <c r="EA16" s="398">
        <v>2</v>
      </c>
      <c r="EB16" s="398">
        <v>2</v>
      </c>
      <c r="EC16" s="398">
        <v>2</v>
      </c>
      <c r="ED16" s="398">
        <v>2</v>
      </c>
      <c r="EE16" s="398">
        <v>3</v>
      </c>
      <c r="EF16" s="398">
        <v>4</v>
      </c>
      <c r="EG16" s="398">
        <v>4</v>
      </c>
      <c r="EH16" s="398">
        <v>3</v>
      </c>
      <c r="EI16" s="398">
        <v>3</v>
      </c>
      <c r="EJ16" s="398">
        <v>4</v>
      </c>
      <c r="EK16" s="398">
        <v>4</v>
      </c>
      <c r="EL16" s="398">
        <v>4</v>
      </c>
      <c r="EM16" s="398">
        <v>4</v>
      </c>
      <c r="EN16" s="398">
        <v>3</v>
      </c>
      <c r="EO16" s="398">
        <v>3</v>
      </c>
      <c r="EP16" s="398">
        <v>3</v>
      </c>
      <c r="EQ16" s="398">
        <v>3</v>
      </c>
      <c r="ER16" s="398">
        <v>2</v>
      </c>
      <c r="ES16" s="398">
        <v>3</v>
      </c>
      <c r="ET16" s="398">
        <v>3</v>
      </c>
      <c r="EU16" s="398">
        <v>3</v>
      </c>
      <c r="EV16" s="398">
        <v>4</v>
      </c>
      <c r="EW16" s="398">
        <v>4</v>
      </c>
      <c r="EX16" s="398">
        <v>4</v>
      </c>
      <c r="EY16" s="398">
        <v>4</v>
      </c>
      <c r="EZ16" s="398">
        <v>4</v>
      </c>
      <c r="FA16" s="398">
        <v>4</v>
      </c>
      <c r="FB16" s="398">
        <v>4</v>
      </c>
      <c r="FC16" s="398">
        <v>4</v>
      </c>
      <c r="FD16" s="398">
        <v>4</v>
      </c>
      <c r="FE16" s="398">
        <v>4</v>
      </c>
      <c r="FF16" s="398">
        <v>4</v>
      </c>
      <c r="FG16" s="398">
        <v>4</v>
      </c>
      <c r="FH16" s="398">
        <v>4</v>
      </c>
      <c r="FI16" s="398">
        <v>4</v>
      </c>
      <c r="FJ16" s="398">
        <v>4</v>
      </c>
      <c r="FK16" s="398">
        <v>4</v>
      </c>
      <c r="FL16" s="398">
        <v>4</v>
      </c>
      <c r="FM16" s="398">
        <v>4</v>
      </c>
      <c r="FN16" s="398">
        <v>4</v>
      </c>
      <c r="FO16" s="398">
        <v>4</v>
      </c>
      <c r="FP16" s="398">
        <v>4</v>
      </c>
      <c r="FQ16" s="398">
        <v>4</v>
      </c>
      <c r="FR16" s="398">
        <v>4</v>
      </c>
      <c r="FS16" s="398">
        <v>4</v>
      </c>
      <c r="FT16" s="398">
        <v>4</v>
      </c>
      <c r="FU16" s="398">
        <v>4</v>
      </c>
      <c r="FV16" s="398">
        <v>4</v>
      </c>
      <c r="FW16" s="398">
        <v>3</v>
      </c>
      <c r="FX16" s="398">
        <v>4</v>
      </c>
      <c r="FY16" s="398">
        <v>4</v>
      </c>
      <c r="FZ16" s="398">
        <v>3</v>
      </c>
      <c r="GA16" s="398">
        <v>3</v>
      </c>
      <c r="GB16" s="398">
        <v>3</v>
      </c>
      <c r="GC16" s="398">
        <v>3</v>
      </c>
      <c r="GD16" s="398">
        <v>3</v>
      </c>
      <c r="GE16" s="398">
        <v>3</v>
      </c>
      <c r="GF16" s="398">
        <v>3</v>
      </c>
      <c r="GG16" s="398">
        <v>3</v>
      </c>
      <c r="GH16" s="398">
        <v>2</v>
      </c>
      <c r="GI16" s="398">
        <v>2</v>
      </c>
      <c r="GJ16" s="398">
        <v>3</v>
      </c>
      <c r="GK16" s="398">
        <v>3</v>
      </c>
      <c r="GL16" s="398">
        <v>3</v>
      </c>
      <c r="GM16" s="398">
        <v>2</v>
      </c>
      <c r="GN16" s="398">
        <v>1</v>
      </c>
      <c r="GO16" s="398">
        <v>1</v>
      </c>
      <c r="GP16" s="398">
        <v>2</v>
      </c>
      <c r="GQ16" s="398">
        <v>2</v>
      </c>
      <c r="GR16" s="398">
        <v>1</v>
      </c>
      <c r="GS16" s="398">
        <v>2</v>
      </c>
      <c r="GT16" s="398">
        <v>3</v>
      </c>
      <c r="GU16" s="398">
        <v>3</v>
      </c>
      <c r="GV16" s="398">
        <v>3</v>
      </c>
      <c r="GW16" s="398">
        <v>3</v>
      </c>
      <c r="GX16" s="398">
        <v>3</v>
      </c>
      <c r="GY16" s="398">
        <v>3</v>
      </c>
      <c r="GZ16" s="398">
        <v>3</v>
      </c>
      <c r="HA16" s="398">
        <v>3</v>
      </c>
      <c r="HB16" s="398">
        <v>2</v>
      </c>
      <c r="HC16" s="398">
        <v>2</v>
      </c>
      <c r="HD16" s="398">
        <v>2</v>
      </c>
      <c r="HE16" s="398">
        <v>2</v>
      </c>
      <c r="HF16" s="398">
        <v>2</v>
      </c>
      <c r="HG16" s="398">
        <v>2</v>
      </c>
      <c r="HH16" s="398">
        <v>2</v>
      </c>
      <c r="HI16" s="398">
        <v>2</v>
      </c>
      <c r="HJ16" s="398">
        <v>4</v>
      </c>
      <c r="HK16" s="398">
        <v>5</v>
      </c>
      <c r="HL16" s="398">
        <v>5</v>
      </c>
      <c r="HM16" s="398">
        <v>5</v>
      </c>
      <c r="HN16" s="398">
        <v>5</v>
      </c>
      <c r="HO16" s="398">
        <v>5</v>
      </c>
      <c r="HP16" s="398">
        <v>5</v>
      </c>
      <c r="HQ16" s="398">
        <v>5</v>
      </c>
    </row>
    <row r="17" spans="1:226" ht="13.2" x14ac:dyDescent="0.25">
      <c r="A17" s="674"/>
      <c r="B17" s="528" t="s">
        <v>424</v>
      </c>
      <c r="C17" s="674"/>
      <c r="D17" s="650" t="s">
        <v>424</v>
      </c>
      <c r="E17" s="398" t="s">
        <v>92</v>
      </c>
      <c r="F17" s="398" t="s">
        <v>92</v>
      </c>
      <c r="G17" s="398" t="s">
        <v>92</v>
      </c>
      <c r="H17" s="398" t="s">
        <v>92</v>
      </c>
      <c r="I17" s="398" t="s">
        <v>92</v>
      </c>
      <c r="J17" s="398" t="s">
        <v>92</v>
      </c>
      <c r="K17" s="398" t="s">
        <v>92</v>
      </c>
      <c r="L17" s="398" t="s">
        <v>92</v>
      </c>
      <c r="M17" s="398" t="s">
        <v>92</v>
      </c>
      <c r="N17" s="398" t="s">
        <v>92</v>
      </c>
      <c r="O17" s="398" t="s">
        <v>92</v>
      </c>
      <c r="P17" s="398" t="s">
        <v>92</v>
      </c>
      <c r="Q17" s="398" t="s">
        <v>92</v>
      </c>
      <c r="R17" s="398" t="s">
        <v>92</v>
      </c>
      <c r="S17" s="398" t="s">
        <v>92</v>
      </c>
      <c r="T17" s="398" t="s">
        <v>92</v>
      </c>
      <c r="U17" s="398" t="s">
        <v>92</v>
      </c>
      <c r="V17" s="398" t="s">
        <v>92</v>
      </c>
      <c r="W17" s="398" t="s">
        <v>92</v>
      </c>
      <c r="X17" s="398" t="s">
        <v>92</v>
      </c>
      <c r="Y17" s="398" t="s">
        <v>92</v>
      </c>
      <c r="Z17" s="398" t="s">
        <v>92</v>
      </c>
      <c r="AA17" s="398" t="s">
        <v>92</v>
      </c>
      <c r="AB17" s="398" t="s">
        <v>92</v>
      </c>
      <c r="AC17" s="398" t="s">
        <v>92</v>
      </c>
      <c r="AD17" s="398" t="s">
        <v>92</v>
      </c>
      <c r="AE17" s="398" t="s">
        <v>92</v>
      </c>
      <c r="AF17" s="398" t="s">
        <v>92</v>
      </c>
      <c r="AG17" s="398" t="s">
        <v>92</v>
      </c>
      <c r="AH17" s="398" t="s">
        <v>92</v>
      </c>
      <c r="AI17" s="398" t="s">
        <v>92</v>
      </c>
      <c r="AJ17" s="398" t="s">
        <v>92</v>
      </c>
      <c r="AK17" s="398" t="s">
        <v>92</v>
      </c>
      <c r="AL17" s="398" t="s">
        <v>92</v>
      </c>
      <c r="AM17" s="398" t="s">
        <v>92</v>
      </c>
      <c r="AN17" s="398" t="s">
        <v>92</v>
      </c>
      <c r="AO17" s="398" t="s">
        <v>92</v>
      </c>
      <c r="AP17" s="398" t="s">
        <v>92</v>
      </c>
      <c r="AQ17" s="398" t="s">
        <v>92</v>
      </c>
      <c r="AR17" s="398" t="s">
        <v>92</v>
      </c>
      <c r="AS17" s="398" t="s">
        <v>92</v>
      </c>
      <c r="AT17" s="398" t="s">
        <v>92</v>
      </c>
      <c r="AU17" s="398" t="s">
        <v>92</v>
      </c>
      <c r="AV17" s="398" t="s">
        <v>92</v>
      </c>
      <c r="AW17" s="398" t="s">
        <v>92</v>
      </c>
      <c r="AX17" s="398" t="s">
        <v>92</v>
      </c>
      <c r="AY17" s="398" t="s">
        <v>92</v>
      </c>
      <c r="AZ17" s="398" t="s">
        <v>92</v>
      </c>
      <c r="BA17" s="398" t="s">
        <v>92</v>
      </c>
      <c r="BB17" s="398" t="s">
        <v>92</v>
      </c>
      <c r="BC17" s="398" t="s">
        <v>92</v>
      </c>
      <c r="BD17" s="398" t="s">
        <v>92</v>
      </c>
      <c r="BE17" s="398" t="s">
        <v>92</v>
      </c>
      <c r="BF17" s="398" t="s">
        <v>92</v>
      </c>
      <c r="BG17" s="398" t="s">
        <v>92</v>
      </c>
      <c r="BH17" s="398" t="s">
        <v>92</v>
      </c>
      <c r="BI17" s="398" t="s">
        <v>92</v>
      </c>
      <c r="BJ17" s="398" t="s">
        <v>92</v>
      </c>
      <c r="BK17" s="398" t="s">
        <v>92</v>
      </c>
      <c r="BL17" s="398" t="s">
        <v>92</v>
      </c>
      <c r="BM17" s="398">
        <v>8</v>
      </c>
      <c r="BN17" s="398">
        <v>8</v>
      </c>
      <c r="BO17" s="398">
        <v>8</v>
      </c>
      <c r="BP17" s="398">
        <v>8</v>
      </c>
      <c r="BQ17" s="398">
        <v>10</v>
      </c>
      <c r="BR17" s="398">
        <v>10</v>
      </c>
      <c r="BS17" s="398">
        <v>10</v>
      </c>
      <c r="BT17" s="398">
        <v>9</v>
      </c>
      <c r="BU17" s="398">
        <v>9</v>
      </c>
      <c r="BV17" s="398">
        <v>10</v>
      </c>
      <c r="BW17" s="398">
        <v>10</v>
      </c>
      <c r="BX17" s="398">
        <v>10</v>
      </c>
      <c r="BY17" s="398">
        <v>10</v>
      </c>
      <c r="BZ17" s="398">
        <v>9</v>
      </c>
      <c r="CA17" s="398">
        <v>9</v>
      </c>
      <c r="CB17" s="398">
        <v>9</v>
      </c>
      <c r="CC17" s="398">
        <v>9</v>
      </c>
      <c r="CD17" s="398">
        <v>9</v>
      </c>
      <c r="CE17" s="398">
        <v>8</v>
      </c>
      <c r="CF17" s="398">
        <v>8</v>
      </c>
      <c r="CG17" s="398">
        <v>8</v>
      </c>
      <c r="CH17" s="398">
        <v>9</v>
      </c>
      <c r="CI17" s="398">
        <v>8</v>
      </c>
      <c r="CJ17" s="398">
        <v>9</v>
      </c>
      <c r="CK17" s="398">
        <v>9</v>
      </c>
      <c r="CL17" s="398">
        <v>9</v>
      </c>
      <c r="CM17" s="398">
        <v>10</v>
      </c>
      <c r="CN17" s="398">
        <v>9</v>
      </c>
      <c r="CO17" s="398">
        <v>9</v>
      </c>
      <c r="CP17" s="398">
        <v>9</v>
      </c>
      <c r="CQ17" s="398">
        <v>9</v>
      </c>
      <c r="CR17" s="398">
        <v>9</v>
      </c>
      <c r="CS17" s="398">
        <v>9</v>
      </c>
      <c r="CT17" s="398">
        <v>9</v>
      </c>
      <c r="CU17" s="398">
        <v>10</v>
      </c>
      <c r="CV17" s="398">
        <v>10</v>
      </c>
      <c r="CW17" s="398">
        <v>10</v>
      </c>
      <c r="CX17" s="398">
        <v>10</v>
      </c>
      <c r="CY17" s="398">
        <v>10</v>
      </c>
      <c r="CZ17" s="398">
        <v>10</v>
      </c>
      <c r="DA17" s="398">
        <v>10</v>
      </c>
      <c r="DB17" s="398">
        <v>10</v>
      </c>
      <c r="DC17" s="398">
        <v>10</v>
      </c>
      <c r="DD17" s="398">
        <v>10</v>
      </c>
      <c r="DE17" s="398">
        <v>10</v>
      </c>
      <c r="DF17" s="398">
        <v>10</v>
      </c>
      <c r="DG17" s="398">
        <v>10</v>
      </c>
      <c r="DH17" s="398">
        <v>9</v>
      </c>
      <c r="DI17" s="398">
        <v>9</v>
      </c>
      <c r="DJ17" s="398">
        <v>8</v>
      </c>
      <c r="DK17" s="398">
        <v>10</v>
      </c>
      <c r="DL17" s="398">
        <v>9</v>
      </c>
      <c r="DM17" s="398">
        <v>9</v>
      </c>
      <c r="DN17" s="398">
        <v>9</v>
      </c>
      <c r="DO17" s="398">
        <v>9</v>
      </c>
      <c r="DP17" s="398">
        <v>10</v>
      </c>
      <c r="DQ17" s="398">
        <v>10</v>
      </c>
      <c r="DR17" s="398">
        <v>8</v>
      </c>
      <c r="DS17" s="398">
        <v>8</v>
      </c>
      <c r="DT17" s="398">
        <v>8</v>
      </c>
      <c r="DU17" s="398">
        <v>7</v>
      </c>
      <c r="DV17" s="398">
        <v>7</v>
      </c>
      <c r="DW17" s="398">
        <v>7</v>
      </c>
      <c r="DX17" s="398">
        <v>7</v>
      </c>
      <c r="DY17" s="398">
        <v>7</v>
      </c>
      <c r="DZ17" s="398">
        <v>7</v>
      </c>
      <c r="EA17" s="398">
        <v>7</v>
      </c>
      <c r="EB17" s="398">
        <v>7</v>
      </c>
      <c r="EC17" s="398">
        <v>7</v>
      </c>
      <c r="ED17" s="398">
        <v>7</v>
      </c>
      <c r="EE17" s="398">
        <v>6</v>
      </c>
      <c r="EF17" s="398">
        <v>5</v>
      </c>
      <c r="EG17" s="398">
        <v>5</v>
      </c>
      <c r="EH17" s="398">
        <v>5</v>
      </c>
      <c r="EI17" s="398">
        <v>5</v>
      </c>
      <c r="EJ17" s="398">
        <v>5</v>
      </c>
      <c r="EK17" s="398">
        <v>5</v>
      </c>
      <c r="EL17" s="398">
        <v>5</v>
      </c>
      <c r="EM17" s="398">
        <v>5</v>
      </c>
      <c r="EN17" s="398">
        <v>5</v>
      </c>
      <c r="EO17" s="398">
        <v>5</v>
      </c>
      <c r="EP17" s="398">
        <v>6</v>
      </c>
      <c r="EQ17" s="398">
        <v>6</v>
      </c>
      <c r="ER17" s="398">
        <v>6</v>
      </c>
      <c r="ES17" s="398">
        <v>6</v>
      </c>
      <c r="ET17" s="398">
        <v>6</v>
      </c>
      <c r="EU17" s="398">
        <v>6</v>
      </c>
      <c r="EV17" s="398">
        <v>5</v>
      </c>
      <c r="EW17" s="398">
        <v>5</v>
      </c>
      <c r="EX17" s="398">
        <v>5</v>
      </c>
      <c r="EY17" s="398">
        <v>5</v>
      </c>
      <c r="EZ17" s="398">
        <v>6</v>
      </c>
      <c r="FA17" s="398">
        <v>6</v>
      </c>
      <c r="FB17" s="398">
        <v>6</v>
      </c>
      <c r="FC17" s="398">
        <v>6</v>
      </c>
      <c r="FD17" s="398">
        <v>6</v>
      </c>
      <c r="FE17" s="398">
        <v>6</v>
      </c>
      <c r="FF17" s="398">
        <v>6</v>
      </c>
      <c r="FG17" s="398">
        <v>6</v>
      </c>
      <c r="FH17" s="398">
        <v>5</v>
      </c>
      <c r="FI17" s="398">
        <v>5</v>
      </c>
      <c r="FJ17" s="398">
        <v>5</v>
      </c>
      <c r="FK17" s="398">
        <v>5</v>
      </c>
      <c r="FL17" s="398">
        <v>5</v>
      </c>
      <c r="FM17" s="398">
        <v>5</v>
      </c>
      <c r="FN17" s="398">
        <v>5</v>
      </c>
      <c r="FO17" s="398">
        <v>4</v>
      </c>
      <c r="FP17" s="398">
        <v>4</v>
      </c>
      <c r="FQ17" s="398">
        <v>4</v>
      </c>
      <c r="FR17" s="398">
        <v>4</v>
      </c>
      <c r="FS17" s="398">
        <v>5</v>
      </c>
      <c r="FT17" s="398">
        <v>5</v>
      </c>
      <c r="FU17" s="398">
        <v>5</v>
      </c>
      <c r="FV17" s="398">
        <v>5</v>
      </c>
      <c r="FW17" s="398">
        <v>5</v>
      </c>
      <c r="FX17" s="398">
        <v>5</v>
      </c>
      <c r="FY17" s="398">
        <v>5</v>
      </c>
      <c r="FZ17" s="398">
        <v>5</v>
      </c>
      <c r="GA17" s="398">
        <v>5</v>
      </c>
      <c r="GB17" s="398">
        <v>6</v>
      </c>
      <c r="GC17" s="398">
        <v>5</v>
      </c>
      <c r="GD17" s="398">
        <v>5</v>
      </c>
      <c r="GE17" s="398">
        <v>5</v>
      </c>
      <c r="GF17" s="398">
        <v>5</v>
      </c>
      <c r="GG17" s="398">
        <v>5</v>
      </c>
      <c r="GH17" s="398">
        <v>7</v>
      </c>
      <c r="GI17" s="398">
        <v>7</v>
      </c>
      <c r="GJ17" s="398">
        <v>5</v>
      </c>
      <c r="GK17" s="398">
        <v>6</v>
      </c>
      <c r="GL17" s="398">
        <v>6</v>
      </c>
      <c r="GM17" s="398">
        <v>6</v>
      </c>
      <c r="GN17" s="398">
        <v>6</v>
      </c>
      <c r="GO17" s="398">
        <v>6</v>
      </c>
      <c r="GP17" s="398">
        <v>6</v>
      </c>
      <c r="GQ17" s="398">
        <v>6</v>
      </c>
      <c r="GR17" s="398">
        <v>6</v>
      </c>
      <c r="GS17" s="398">
        <v>6</v>
      </c>
      <c r="GT17" s="398">
        <v>6</v>
      </c>
      <c r="GU17" s="398">
        <v>7</v>
      </c>
      <c r="GV17" s="398">
        <v>6</v>
      </c>
      <c r="GW17" s="398">
        <v>6</v>
      </c>
      <c r="GX17" s="398">
        <v>6</v>
      </c>
      <c r="GY17" s="398">
        <v>5</v>
      </c>
      <c r="GZ17" s="398">
        <v>5</v>
      </c>
      <c r="HA17" s="398">
        <v>5</v>
      </c>
      <c r="HB17" s="398">
        <v>6</v>
      </c>
      <c r="HC17" s="398">
        <v>6</v>
      </c>
      <c r="HD17" s="398">
        <v>6</v>
      </c>
      <c r="HE17" s="398">
        <v>6</v>
      </c>
      <c r="HF17" s="398">
        <v>5</v>
      </c>
      <c r="HG17" s="398">
        <v>6</v>
      </c>
      <c r="HH17" s="398">
        <v>6</v>
      </c>
      <c r="HI17" s="398">
        <v>6</v>
      </c>
      <c r="HJ17" s="398">
        <v>4</v>
      </c>
      <c r="HK17" s="398">
        <v>4</v>
      </c>
      <c r="HL17" s="398">
        <v>4</v>
      </c>
      <c r="HM17" s="398">
        <v>5</v>
      </c>
      <c r="HN17" s="398">
        <v>5</v>
      </c>
      <c r="HO17" s="398">
        <v>5</v>
      </c>
      <c r="HP17" s="398">
        <v>5</v>
      </c>
      <c r="HQ17" s="398">
        <v>5</v>
      </c>
    </row>
    <row r="18" spans="1:226" ht="13.2" x14ac:dyDescent="0.25">
      <c r="A18" s="674"/>
      <c r="B18" s="528" t="s">
        <v>423</v>
      </c>
      <c r="C18" s="674"/>
      <c r="D18" s="650" t="s">
        <v>423</v>
      </c>
      <c r="E18" s="398" t="s">
        <v>92</v>
      </c>
      <c r="F18" s="398" t="s">
        <v>92</v>
      </c>
      <c r="G18" s="398" t="s">
        <v>92</v>
      </c>
      <c r="H18" s="398" t="s">
        <v>92</v>
      </c>
      <c r="I18" s="398" t="s">
        <v>92</v>
      </c>
      <c r="J18" s="398" t="s">
        <v>92</v>
      </c>
      <c r="K18" s="398" t="s">
        <v>92</v>
      </c>
      <c r="L18" s="398" t="s">
        <v>92</v>
      </c>
      <c r="M18" s="398" t="s">
        <v>92</v>
      </c>
      <c r="N18" s="398" t="s">
        <v>92</v>
      </c>
      <c r="O18" s="398" t="s">
        <v>92</v>
      </c>
      <c r="P18" s="398" t="s">
        <v>92</v>
      </c>
      <c r="Q18" s="398" t="s">
        <v>92</v>
      </c>
      <c r="R18" s="398" t="s">
        <v>92</v>
      </c>
      <c r="S18" s="398" t="s">
        <v>92</v>
      </c>
      <c r="T18" s="398" t="s">
        <v>92</v>
      </c>
      <c r="U18" s="398" t="s">
        <v>92</v>
      </c>
      <c r="V18" s="398" t="s">
        <v>92</v>
      </c>
      <c r="W18" s="398" t="s">
        <v>92</v>
      </c>
      <c r="X18" s="398" t="s">
        <v>92</v>
      </c>
      <c r="Y18" s="398" t="s">
        <v>92</v>
      </c>
      <c r="Z18" s="398" t="s">
        <v>92</v>
      </c>
      <c r="AA18" s="398" t="s">
        <v>92</v>
      </c>
      <c r="AB18" s="398" t="s">
        <v>92</v>
      </c>
      <c r="AC18" s="398" t="s">
        <v>92</v>
      </c>
      <c r="AD18" s="398" t="s">
        <v>92</v>
      </c>
      <c r="AE18" s="398" t="s">
        <v>92</v>
      </c>
      <c r="AF18" s="398" t="s">
        <v>92</v>
      </c>
      <c r="AG18" s="398" t="s">
        <v>92</v>
      </c>
      <c r="AH18" s="398" t="s">
        <v>92</v>
      </c>
      <c r="AI18" s="398" t="s">
        <v>92</v>
      </c>
      <c r="AJ18" s="398" t="s">
        <v>92</v>
      </c>
      <c r="AK18" s="398" t="s">
        <v>92</v>
      </c>
      <c r="AL18" s="398" t="s">
        <v>92</v>
      </c>
      <c r="AM18" s="398" t="s">
        <v>92</v>
      </c>
      <c r="AN18" s="398" t="s">
        <v>92</v>
      </c>
      <c r="AO18" s="398" t="s">
        <v>92</v>
      </c>
      <c r="AP18" s="398" t="s">
        <v>92</v>
      </c>
      <c r="AQ18" s="398" t="s">
        <v>92</v>
      </c>
      <c r="AR18" s="398" t="s">
        <v>92</v>
      </c>
      <c r="AS18" s="398" t="s">
        <v>92</v>
      </c>
      <c r="AT18" s="398" t="s">
        <v>92</v>
      </c>
      <c r="AU18" s="398" t="s">
        <v>92</v>
      </c>
      <c r="AV18" s="398" t="s">
        <v>92</v>
      </c>
      <c r="AW18" s="398" t="s">
        <v>92</v>
      </c>
      <c r="AX18" s="398" t="s">
        <v>92</v>
      </c>
      <c r="AY18" s="398" t="s">
        <v>92</v>
      </c>
      <c r="AZ18" s="398" t="s">
        <v>92</v>
      </c>
      <c r="BA18" s="398" t="s">
        <v>92</v>
      </c>
      <c r="BB18" s="398" t="s">
        <v>92</v>
      </c>
      <c r="BC18" s="398" t="s">
        <v>92</v>
      </c>
      <c r="BD18" s="398" t="s">
        <v>92</v>
      </c>
      <c r="BE18" s="398" t="s">
        <v>92</v>
      </c>
      <c r="BF18" s="398" t="s">
        <v>92</v>
      </c>
      <c r="BG18" s="398" t="s">
        <v>92</v>
      </c>
      <c r="BH18" s="398" t="s">
        <v>92</v>
      </c>
      <c r="BI18" s="398" t="s">
        <v>92</v>
      </c>
      <c r="BJ18" s="398" t="s">
        <v>92</v>
      </c>
      <c r="BK18" s="398" t="s">
        <v>92</v>
      </c>
      <c r="BL18" s="398" t="s">
        <v>92</v>
      </c>
      <c r="BM18" s="398">
        <v>2</v>
      </c>
      <c r="BN18" s="398">
        <v>2</v>
      </c>
      <c r="BO18" s="398">
        <v>2</v>
      </c>
      <c r="BP18" s="398">
        <v>2</v>
      </c>
      <c r="BQ18" s="398">
        <v>2</v>
      </c>
      <c r="BR18" s="398">
        <v>2</v>
      </c>
      <c r="BS18" s="398">
        <v>2</v>
      </c>
      <c r="BT18" s="398">
        <v>2</v>
      </c>
      <c r="BU18" s="398">
        <v>2</v>
      </c>
      <c r="BV18" s="398">
        <v>2</v>
      </c>
      <c r="BW18" s="398">
        <v>2</v>
      </c>
      <c r="BX18" s="398">
        <v>2</v>
      </c>
      <c r="BY18" s="398">
        <v>2</v>
      </c>
      <c r="BZ18" s="398">
        <v>2</v>
      </c>
      <c r="CA18" s="398">
        <v>2</v>
      </c>
      <c r="CB18" s="398">
        <v>2</v>
      </c>
      <c r="CC18" s="398">
        <v>2</v>
      </c>
      <c r="CD18" s="398">
        <v>2</v>
      </c>
      <c r="CE18" s="398">
        <v>2</v>
      </c>
      <c r="CF18" s="398">
        <v>2</v>
      </c>
      <c r="CG18" s="398">
        <v>2</v>
      </c>
      <c r="CH18" s="398">
        <v>2</v>
      </c>
      <c r="CI18" s="398">
        <v>2</v>
      </c>
      <c r="CJ18" s="398">
        <v>2</v>
      </c>
      <c r="CK18" s="398">
        <v>2</v>
      </c>
      <c r="CL18" s="398">
        <v>2</v>
      </c>
      <c r="CM18" s="398">
        <v>2</v>
      </c>
      <c r="CN18" s="398">
        <v>3</v>
      </c>
      <c r="CO18" s="398">
        <v>3</v>
      </c>
      <c r="CP18" s="398">
        <v>3</v>
      </c>
      <c r="CQ18" s="398">
        <v>3</v>
      </c>
      <c r="CR18" s="398">
        <v>3</v>
      </c>
      <c r="CS18" s="398">
        <v>3</v>
      </c>
      <c r="CT18" s="398">
        <v>3</v>
      </c>
      <c r="CU18" s="398">
        <v>3</v>
      </c>
      <c r="CV18" s="398">
        <v>3</v>
      </c>
      <c r="CW18" s="398">
        <v>3</v>
      </c>
      <c r="CX18" s="398">
        <v>3</v>
      </c>
      <c r="CY18" s="398">
        <v>3</v>
      </c>
      <c r="CZ18" s="398">
        <v>3</v>
      </c>
      <c r="DA18" s="398">
        <v>3</v>
      </c>
      <c r="DB18" s="398">
        <v>3</v>
      </c>
      <c r="DC18" s="398">
        <v>3</v>
      </c>
      <c r="DD18" s="398">
        <v>3</v>
      </c>
      <c r="DE18" s="398">
        <v>3</v>
      </c>
      <c r="DF18" s="398">
        <v>3</v>
      </c>
      <c r="DG18" s="398">
        <v>3</v>
      </c>
      <c r="DH18" s="398">
        <v>2</v>
      </c>
      <c r="DI18" s="398">
        <v>2</v>
      </c>
      <c r="DJ18" s="398">
        <v>1</v>
      </c>
      <c r="DK18" s="398">
        <v>1</v>
      </c>
      <c r="DL18" s="398">
        <v>2</v>
      </c>
      <c r="DM18" s="398">
        <v>3</v>
      </c>
      <c r="DN18" s="398">
        <v>3</v>
      </c>
      <c r="DO18" s="398">
        <v>2</v>
      </c>
      <c r="DP18" s="398">
        <v>3</v>
      </c>
      <c r="DQ18" s="398">
        <v>2</v>
      </c>
      <c r="DR18" s="398">
        <v>4</v>
      </c>
      <c r="DS18" s="398">
        <v>4</v>
      </c>
      <c r="DT18" s="398">
        <v>4</v>
      </c>
      <c r="DU18" s="398">
        <v>3</v>
      </c>
      <c r="DV18" s="398">
        <v>4</v>
      </c>
      <c r="DW18" s="398">
        <v>4</v>
      </c>
      <c r="DX18" s="398">
        <v>4</v>
      </c>
      <c r="DY18" s="398">
        <v>4</v>
      </c>
      <c r="DZ18" s="398">
        <v>4</v>
      </c>
      <c r="EA18" s="398">
        <v>4</v>
      </c>
      <c r="EB18" s="398">
        <v>4</v>
      </c>
      <c r="EC18" s="398">
        <v>4</v>
      </c>
      <c r="ED18" s="398">
        <v>4</v>
      </c>
      <c r="EE18" s="398">
        <v>4</v>
      </c>
      <c r="EF18" s="398">
        <v>5</v>
      </c>
      <c r="EG18" s="398">
        <v>5</v>
      </c>
      <c r="EH18" s="398">
        <v>5</v>
      </c>
      <c r="EI18" s="398">
        <v>5</v>
      </c>
      <c r="EJ18" s="398">
        <v>4</v>
      </c>
      <c r="EK18" s="398">
        <v>4</v>
      </c>
      <c r="EL18" s="398">
        <v>4</v>
      </c>
      <c r="EM18" s="398">
        <v>4</v>
      </c>
      <c r="EN18" s="398">
        <v>5</v>
      </c>
      <c r="EO18" s="398">
        <v>4</v>
      </c>
      <c r="EP18" s="398">
        <v>4</v>
      </c>
      <c r="EQ18" s="398">
        <v>5</v>
      </c>
      <c r="ER18" s="398">
        <v>5</v>
      </c>
      <c r="ES18" s="398">
        <v>5</v>
      </c>
      <c r="ET18" s="398">
        <v>5</v>
      </c>
      <c r="EU18" s="398">
        <v>5</v>
      </c>
      <c r="EV18" s="398">
        <v>4</v>
      </c>
      <c r="EW18" s="398">
        <v>5</v>
      </c>
      <c r="EX18" s="398">
        <v>5</v>
      </c>
      <c r="EY18" s="398">
        <v>5</v>
      </c>
      <c r="EZ18" s="398">
        <v>5</v>
      </c>
      <c r="FA18" s="398">
        <v>5</v>
      </c>
      <c r="FB18" s="398">
        <v>4</v>
      </c>
      <c r="FC18" s="398">
        <v>5</v>
      </c>
      <c r="FD18" s="398">
        <v>5</v>
      </c>
      <c r="FE18" s="398">
        <v>5</v>
      </c>
      <c r="FF18" s="398">
        <v>5</v>
      </c>
      <c r="FG18" s="398">
        <v>5</v>
      </c>
      <c r="FH18" s="398">
        <v>5</v>
      </c>
      <c r="FI18" s="398">
        <v>5</v>
      </c>
      <c r="FJ18" s="398">
        <v>5</v>
      </c>
      <c r="FK18" s="398">
        <v>5</v>
      </c>
      <c r="FL18" s="398">
        <v>4</v>
      </c>
      <c r="FM18" s="398">
        <v>4</v>
      </c>
      <c r="FN18" s="398">
        <v>4</v>
      </c>
      <c r="FO18" s="398">
        <v>5</v>
      </c>
      <c r="FP18" s="398">
        <v>5</v>
      </c>
      <c r="FQ18" s="398">
        <v>5</v>
      </c>
      <c r="FR18" s="398">
        <v>6</v>
      </c>
      <c r="FS18" s="398">
        <v>6</v>
      </c>
      <c r="FT18" s="398">
        <v>6</v>
      </c>
      <c r="FU18" s="398">
        <v>5</v>
      </c>
      <c r="FV18" s="398">
        <v>5</v>
      </c>
      <c r="FW18" s="398">
        <v>5</v>
      </c>
      <c r="FX18" s="398">
        <v>5</v>
      </c>
      <c r="FY18" s="398">
        <v>5</v>
      </c>
      <c r="FZ18" s="398">
        <v>5</v>
      </c>
      <c r="GA18" s="398">
        <v>4</v>
      </c>
      <c r="GB18" s="398">
        <v>4</v>
      </c>
      <c r="GC18" s="398">
        <v>4</v>
      </c>
      <c r="GD18" s="398">
        <v>4</v>
      </c>
      <c r="GE18" s="398">
        <v>4</v>
      </c>
      <c r="GF18" s="398">
        <v>4</v>
      </c>
      <c r="GG18" s="398">
        <v>4</v>
      </c>
      <c r="GH18" s="398">
        <v>4</v>
      </c>
      <c r="GI18" s="398">
        <v>4</v>
      </c>
      <c r="GJ18" s="398">
        <v>5</v>
      </c>
      <c r="GK18" s="398">
        <v>6</v>
      </c>
      <c r="GL18" s="398">
        <v>6</v>
      </c>
      <c r="GM18" s="398">
        <v>6</v>
      </c>
      <c r="GN18" s="398">
        <v>5</v>
      </c>
      <c r="GO18" s="398">
        <v>5</v>
      </c>
      <c r="GP18" s="398">
        <v>6</v>
      </c>
      <c r="GQ18" s="398">
        <v>6</v>
      </c>
      <c r="GR18" s="398">
        <v>6</v>
      </c>
      <c r="GS18" s="398">
        <v>6</v>
      </c>
      <c r="GT18" s="398">
        <v>7</v>
      </c>
      <c r="GU18" s="398">
        <v>6</v>
      </c>
      <c r="GV18" s="398">
        <v>7</v>
      </c>
      <c r="GW18" s="398">
        <v>6</v>
      </c>
      <c r="GX18" s="398">
        <v>6</v>
      </c>
      <c r="GY18" s="398">
        <v>6</v>
      </c>
      <c r="GZ18" s="398">
        <v>6</v>
      </c>
      <c r="HA18" s="398">
        <v>6</v>
      </c>
      <c r="HB18" s="398">
        <v>7</v>
      </c>
      <c r="HC18" s="398">
        <v>7</v>
      </c>
      <c r="HD18" s="398">
        <v>7</v>
      </c>
      <c r="HE18" s="398">
        <v>7</v>
      </c>
      <c r="HF18" s="398">
        <v>7</v>
      </c>
      <c r="HG18" s="398">
        <v>7</v>
      </c>
      <c r="HH18" s="398">
        <v>7</v>
      </c>
      <c r="HI18" s="398">
        <v>6</v>
      </c>
      <c r="HJ18" s="398">
        <v>7</v>
      </c>
      <c r="HK18" s="398">
        <v>7</v>
      </c>
      <c r="HL18" s="398">
        <v>7</v>
      </c>
      <c r="HM18" s="398">
        <v>7</v>
      </c>
      <c r="HN18" s="398">
        <v>6</v>
      </c>
      <c r="HO18" s="398">
        <v>6</v>
      </c>
      <c r="HP18" s="398">
        <v>6</v>
      </c>
      <c r="HQ18" s="398">
        <v>7</v>
      </c>
    </row>
    <row r="19" spans="1:226" ht="13.2" x14ac:dyDescent="0.25">
      <c r="A19" s="674"/>
      <c r="B19" s="529" t="s">
        <v>422</v>
      </c>
      <c r="C19" s="674"/>
      <c r="D19" s="651" t="s">
        <v>422</v>
      </c>
      <c r="E19" s="407" t="s">
        <v>92</v>
      </c>
      <c r="F19" s="407" t="s">
        <v>92</v>
      </c>
      <c r="G19" s="407" t="s">
        <v>92</v>
      </c>
      <c r="H19" s="407" t="s">
        <v>92</v>
      </c>
      <c r="I19" s="407" t="s">
        <v>92</v>
      </c>
      <c r="J19" s="407" t="s">
        <v>92</v>
      </c>
      <c r="K19" s="407" t="s">
        <v>92</v>
      </c>
      <c r="L19" s="407" t="s">
        <v>92</v>
      </c>
      <c r="M19" s="407" t="s">
        <v>92</v>
      </c>
      <c r="N19" s="407" t="s">
        <v>92</v>
      </c>
      <c r="O19" s="407" t="s">
        <v>92</v>
      </c>
      <c r="P19" s="407" t="s">
        <v>92</v>
      </c>
      <c r="Q19" s="407" t="s">
        <v>92</v>
      </c>
      <c r="R19" s="407" t="s">
        <v>92</v>
      </c>
      <c r="S19" s="407" t="s">
        <v>92</v>
      </c>
      <c r="T19" s="407" t="s">
        <v>92</v>
      </c>
      <c r="U19" s="407" t="s">
        <v>92</v>
      </c>
      <c r="V19" s="407" t="s">
        <v>92</v>
      </c>
      <c r="W19" s="407" t="s">
        <v>92</v>
      </c>
      <c r="X19" s="407" t="s">
        <v>92</v>
      </c>
      <c r="Y19" s="407" t="s">
        <v>92</v>
      </c>
      <c r="Z19" s="407" t="s">
        <v>92</v>
      </c>
      <c r="AA19" s="407" t="s">
        <v>92</v>
      </c>
      <c r="AB19" s="407" t="s">
        <v>92</v>
      </c>
      <c r="AC19" s="407" t="s">
        <v>92</v>
      </c>
      <c r="AD19" s="407" t="s">
        <v>92</v>
      </c>
      <c r="AE19" s="407" t="s">
        <v>92</v>
      </c>
      <c r="AF19" s="407" t="s">
        <v>92</v>
      </c>
      <c r="AG19" s="407" t="s">
        <v>92</v>
      </c>
      <c r="AH19" s="407" t="s">
        <v>92</v>
      </c>
      <c r="AI19" s="407" t="s">
        <v>92</v>
      </c>
      <c r="AJ19" s="407" t="s">
        <v>92</v>
      </c>
      <c r="AK19" s="407" t="s">
        <v>92</v>
      </c>
      <c r="AL19" s="407" t="s">
        <v>92</v>
      </c>
      <c r="AM19" s="407" t="s">
        <v>92</v>
      </c>
      <c r="AN19" s="407" t="s">
        <v>92</v>
      </c>
      <c r="AO19" s="407" t="s">
        <v>92</v>
      </c>
      <c r="AP19" s="407" t="s">
        <v>92</v>
      </c>
      <c r="AQ19" s="407" t="s">
        <v>92</v>
      </c>
      <c r="AR19" s="407" t="s">
        <v>92</v>
      </c>
      <c r="AS19" s="407" t="s">
        <v>92</v>
      </c>
      <c r="AT19" s="407" t="s">
        <v>92</v>
      </c>
      <c r="AU19" s="407" t="s">
        <v>92</v>
      </c>
      <c r="AV19" s="407" t="s">
        <v>92</v>
      </c>
      <c r="AW19" s="407" t="s">
        <v>92</v>
      </c>
      <c r="AX19" s="407" t="s">
        <v>92</v>
      </c>
      <c r="AY19" s="407" t="s">
        <v>92</v>
      </c>
      <c r="AZ19" s="407" t="s">
        <v>92</v>
      </c>
      <c r="BA19" s="407" t="s">
        <v>92</v>
      </c>
      <c r="BB19" s="407" t="s">
        <v>92</v>
      </c>
      <c r="BC19" s="407" t="s">
        <v>92</v>
      </c>
      <c r="BD19" s="407" t="s">
        <v>92</v>
      </c>
      <c r="BE19" s="407" t="s">
        <v>92</v>
      </c>
      <c r="BF19" s="407" t="s">
        <v>92</v>
      </c>
      <c r="BG19" s="407" t="s">
        <v>92</v>
      </c>
      <c r="BH19" s="407" t="s">
        <v>92</v>
      </c>
      <c r="BI19" s="407" t="s">
        <v>92</v>
      </c>
      <c r="BJ19" s="407" t="s">
        <v>92</v>
      </c>
      <c r="BK19" s="407" t="s">
        <v>92</v>
      </c>
      <c r="BL19" s="407" t="s">
        <v>92</v>
      </c>
      <c r="BM19" s="407">
        <v>81</v>
      </c>
      <c r="BN19" s="407">
        <v>80</v>
      </c>
      <c r="BO19" s="407">
        <v>80</v>
      </c>
      <c r="BP19" s="407">
        <v>80</v>
      </c>
      <c r="BQ19" s="407">
        <v>80</v>
      </c>
      <c r="BR19" s="407">
        <v>80</v>
      </c>
      <c r="BS19" s="407">
        <v>80</v>
      </c>
      <c r="BT19" s="407">
        <v>80</v>
      </c>
      <c r="BU19" s="407">
        <v>79</v>
      </c>
      <c r="BV19" s="407">
        <v>79</v>
      </c>
      <c r="BW19" s="407">
        <v>79</v>
      </c>
      <c r="BX19" s="407">
        <v>79</v>
      </c>
      <c r="BY19" s="407">
        <v>79</v>
      </c>
      <c r="BZ19" s="407">
        <v>78</v>
      </c>
      <c r="CA19" s="407">
        <v>77</v>
      </c>
      <c r="CB19" s="407">
        <v>77</v>
      </c>
      <c r="CC19" s="407">
        <v>77</v>
      </c>
      <c r="CD19" s="407">
        <v>77</v>
      </c>
      <c r="CE19" s="407">
        <v>76</v>
      </c>
      <c r="CF19" s="407">
        <v>76</v>
      </c>
      <c r="CG19" s="407">
        <v>76</v>
      </c>
      <c r="CH19" s="407">
        <v>75</v>
      </c>
      <c r="CI19" s="407">
        <v>74</v>
      </c>
      <c r="CJ19" s="407">
        <v>74</v>
      </c>
      <c r="CK19" s="407">
        <v>67</v>
      </c>
      <c r="CL19" s="407">
        <v>67</v>
      </c>
      <c r="CM19" s="407">
        <v>67</v>
      </c>
      <c r="CN19" s="407">
        <v>67</v>
      </c>
      <c r="CO19" s="407">
        <v>67</v>
      </c>
      <c r="CP19" s="407">
        <v>69</v>
      </c>
      <c r="CQ19" s="407">
        <v>68</v>
      </c>
      <c r="CR19" s="407">
        <v>68</v>
      </c>
      <c r="CS19" s="407">
        <v>68</v>
      </c>
      <c r="CT19" s="407">
        <v>67</v>
      </c>
      <c r="CU19" s="407">
        <v>67</v>
      </c>
      <c r="CV19" s="407">
        <v>67</v>
      </c>
      <c r="CW19" s="407">
        <v>67</v>
      </c>
      <c r="CX19" s="407">
        <v>67</v>
      </c>
      <c r="CY19" s="407">
        <v>66</v>
      </c>
      <c r="CZ19" s="407">
        <v>68</v>
      </c>
      <c r="DA19" s="407">
        <v>69</v>
      </c>
      <c r="DB19" s="407">
        <v>71</v>
      </c>
      <c r="DC19" s="407">
        <v>71</v>
      </c>
      <c r="DD19" s="407">
        <v>68</v>
      </c>
      <c r="DE19" s="407">
        <v>70</v>
      </c>
      <c r="DF19" s="407">
        <v>70</v>
      </c>
      <c r="DG19" s="407">
        <v>71</v>
      </c>
      <c r="DH19" s="407">
        <v>72</v>
      </c>
      <c r="DI19" s="407">
        <v>72</v>
      </c>
      <c r="DJ19" s="407">
        <v>73</v>
      </c>
      <c r="DK19" s="407">
        <v>71</v>
      </c>
      <c r="DL19" s="407">
        <v>73</v>
      </c>
      <c r="DM19" s="407">
        <v>74</v>
      </c>
      <c r="DN19" s="407">
        <v>75</v>
      </c>
      <c r="DO19" s="407">
        <v>76</v>
      </c>
      <c r="DP19" s="407">
        <v>78</v>
      </c>
      <c r="DQ19" s="407">
        <v>79</v>
      </c>
      <c r="DR19" s="407">
        <v>79</v>
      </c>
      <c r="DS19" s="407">
        <v>76</v>
      </c>
      <c r="DT19" s="407">
        <v>76</v>
      </c>
      <c r="DU19" s="407">
        <v>77</v>
      </c>
      <c r="DV19" s="407">
        <v>76</v>
      </c>
      <c r="DW19" s="407">
        <v>75</v>
      </c>
      <c r="DX19" s="407">
        <v>77</v>
      </c>
      <c r="DY19" s="407">
        <v>76</v>
      </c>
      <c r="DZ19" s="407">
        <v>77</v>
      </c>
      <c r="EA19" s="407">
        <v>77</v>
      </c>
      <c r="EB19" s="407">
        <v>78</v>
      </c>
      <c r="EC19" s="407">
        <v>77</v>
      </c>
      <c r="ED19" s="407">
        <v>77</v>
      </c>
      <c r="EE19" s="407">
        <v>78</v>
      </c>
      <c r="EF19" s="407">
        <v>76</v>
      </c>
      <c r="EG19" s="407">
        <v>77</v>
      </c>
      <c r="EH19" s="398">
        <v>79</v>
      </c>
      <c r="EI19" s="398">
        <v>77</v>
      </c>
      <c r="EJ19" s="398">
        <v>78</v>
      </c>
      <c r="EK19" s="398">
        <v>78</v>
      </c>
      <c r="EL19" s="398">
        <v>77</v>
      </c>
      <c r="EM19" s="398">
        <v>78</v>
      </c>
      <c r="EN19" s="398">
        <v>78</v>
      </c>
      <c r="EO19" s="398">
        <v>79</v>
      </c>
      <c r="EP19" s="398">
        <v>79</v>
      </c>
      <c r="EQ19" s="398">
        <v>80</v>
      </c>
      <c r="ER19" s="398">
        <v>78</v>
      </c>
      <c r="ES19" s="398">
        <v>79</v>
      </c>
      <c r="ET19" s="398">
        <v>79</v>
      </c>
      <c r="EU19" s="398">
        <v>79</v>
      </c>
      <c r="EV19" s="398">
        <v>80</v>
      </c>
      <c r="EW19" s="398">
        <v>80</v>
      </c>
      <c r="EX19" s="398">
        <v>80</v>
      </c>
      <c r="EY19" s="398">
        <v>80</v>
      </c>
      <c r="EZ19" s="398">
        <v>80</v>
      </c>
      <c r="FA19" s="398">
        <v>80</v>
      </c>
      <c r="FB19" s="398">
        <v>80</v>
      </c>
      <c r="FC19" s="398">
        <v>80</v>
      </c>
      <c r="FD19" s="398">
        <v>80</v>
      </c>
      <c r="FE19" s="398">
        <v>80</v>
      </c>
      <c r="FF19" s="398">
        <v>79</v>
      </c>
      <c r="FG19" s="398">
        <v>79</v>
      </c>
      <c r="FH19" s="398">
        <v>79</v>
      </c>
      <c r="FI19" s="398">
        <v>79</v>
      </c>
      <c r="FJ19" s="398">
        <v>79</v>
      </c>
      <c r="FK19" s="398">
        <v>78</v>
      </c>
      <c r="FL19" s="398">
        <v>79</v>
      </c>
      <c r="FM19" s="398">
        <v>79</v>
      </c>
      <c r="FN19" s="398">
        <v>80</v>
      </c>
      <c r="FO19" s="398">
        <v>79</v>
      </c>
      <c r="FP19" s="398">
        <v>80</v>
      </c>
      <c r="FQ19" s="398">
        <v>80</v>
      </c>
      <c r="FR19" s="398">
        <v>80</v>
      </c>
      <c r="FS19" s="398">
        <v>79</v>
      </c>
      <c r="FT19" s="398">
        <v>79</v>
      </c>
      <c r="FU19" s="398">
        <v>80</v>
      </c>
      <c r="FV19" s="398">
        <v>77</v>
      </c>
      <c r="FW19" s="398">
        <v>77</v>
      </c>
      <c r="FX19" s="398">
        <v>77</v>
      </c>
      <c r="FY19" s="398">
        <v>78</v>
      </c>
      <c r="FZ19" s="398">
        <v>77</v>
      </c>
      <c r="GA19" s="398">
        <v>78</v>
      </c>
      <c r="GB19" s="398">
        <v>78</v>
      </c>
      <c r="GC19" s="398">
        <v>78</v>
      </c>
      <c r="GD19" s="398">
        <v>78</v>
      </c>
      <c r="GE19" s="398">
        <v>78</v>
      </c>
      <c r="GF19" s="398">
        <v>78</v>
      </c>
      <c r="GG19" s="398">
        <v>79</v>
      </c>
      <c r="GH19" s="398">
        <v>79</v>
      </c>
      <c r="GI19" s="398">
        <v>79</v>
      </c>
      <c r="GJ19" s="398">
        <v>78</v>
      </c>
      <c r="GK19" s="398">
        <v>78</v>
      </c>
      <c r="GL19" s="398">
        <v>77</v>
      </c>
      <c r="GM19" s="398">
        <v>76</v>
      </c>
      <c r="GN19" s="398">
        <v>75</v>
      </c>
      <c r="GO19" s="398">
        <v>76</v>
      </c>
      <c r="GP19" s="398">
        <v>74</v>
      </c>
      <c r="GQ19" s="398">
        <v>74</v>
      </c>
      <c r="GR19" s="398">
        <v>75</v>
      </c>
      <c r="GS19" s="398">
        <v>74</v>
      </c>
      <c r="GT19" s="398">
        <v>74</v>
      </c>
      <c r="GU19" s="398">
        <v>75</v>
      </c>
      <c r="GV19" s="398">
        <v>76</v>
      </c>
      <c r="GW19" s="398">
        <v>77</v>
      </c>
      <c r="GX19" s="398">
        <v>77</v>
      </c>
      <c r="GY19" s="398">
        <v>78</v>
      </c>
      <c r="GZ19" s="398">
        <v>75</v>
      </c>
      <c r="HA19" s="398">
        <v>77</v>
      </c>
      <c r="HB19" s="398">
        <v>75</v>
      </c>
      <c r="HC19" s="398">
        <v>75</v>
      </c>
      <c r="HD19" s="398">
        <v>75</v>
      </c>
      <c r="HE19" s="398">
        <v>73</v>
      </c>
      <c r="HF19" s="398">
        <v>72</v>
      </c>
      <c r="HG19" s="398">
        <v>71</v>
      </c>
      <c r="HH19" s="398">
        <v>70</v>
      </c>
      <c r="HI19" s="398">
        <v>70</v>
      </c>
      <c r="HJ19" s="398">
        <v>70</v>
      </c>
      <c r="HK19" s="398">
        <v>71</v>
      </c>
      <c r="HL19" s="398">
        <v>70</v>
      </c>
      <c r="HM19" s="398">
        <v>71</v>
      </c>
      <c r="HN19" s="398">
        <v>72</v>
      </c>
      <c r="HO19" s="398">
        <v>72</v>
      </c>
      <c r="HP19" s="398">
        <v>72</v>
      </c>
      <c r="HQ19" s="398">
        <v>73</v>
      </c>
    </row>
    <row r="20" spans="1:226" ht="12.75" customHeight="1" x14ac:dyDescent="0.25">
      <c r="A20" s="673" t="s">
        <v>469</v>
      </c>
      <c r="B20" s="673"/>
      <c r="C20" s="673" t="s">
        <v>472</v>
      </c>
      <c r="D20" s="673"/>
      <c r="E20" s="423" t="s">
        <v>92</v>
      </c>
      <c r="F20" s="423" t="s">
        <v>92</v>
      </c>
      <c r="G20" s="423" t="s">
        <v>92</v>
      </c>
      <c r="H20" s="423" t="s">
        <v>92</v>
      </c>
      <c r="I20" s="423" t="s">
        <v>92</v>
      </c>
      <c r="J20" s="423" t="s">
        <v>92</v>
      </c>
      <c r="K20" s="423" t="s">
        <v>92</v>
      </c>
      <c r="L20" s="423" t="s">
        <v>92</v>
      </c>
      <c r="M20" s="423" t="s">
        <v>92</v>
      </c>
      <c r="N20" s="423" t="s">
        <v>92</v>
      </c>
      <c r="O20" s="423" t="s">
        <v>92</v>
      </c>
      <c r="P20" s="423" t="s">
        <v>92</v>
      </c>
      <c r="Q20" s="423" t="s">
        <v>92</v>
      </c>
      <c r="R20" s="423" t="s">
        <v>92</v>
      </c>
      <c r="S20" s="423" t="s">
        <v>92</v>
      </c>
      <c r="T20" s="423" t="s">
        <v>92</v>
      </c>
      <c r="U20" s="423" t="s">
        <v>92</v>
      </c>
      <c r="V20" s="423" t="s">
        <v>92</v>
      </c>
      <c r="W20" s="423" t="s">
        <v>92</v>
      </c>
      <c r="X20" s="423" t="s">
        <v>92</v>
      </c>
      <c r="Y20" s="423" t="s">
        <v>92</v>
      </c>
      <c r="Z20" s="423" t="s">
        <v>92</v>
      </c>
      <c r="AA20" s="423" t="s">
        <v>92</v>
      </c>
      <c r="AB20" s="423" t="s">
        <v>92</v>
      </c>
      <c r="AC20" s="423" t="s">
        <v>92</v>
      </c>
      <c r="AD20" s="423" t="s">
        <v>92</v>
      </c>
      <c r="AE20" s="423" t="s">
        <v>92</v>
      </c>
      <c r="AF20" s="423" t="s">
        <v>92</v>
      </c>
      <c r="AG20" s="423" t="s">
        <v>92</v>
      </c>
      <c r="AH20" s="423" t="s">
        <v>92</v>
      </c>
      <c r="AI20" s="423" t="s">
        <v>92</v>
      </c>
      <c r="AJ20" s="423" t="s">
        <v>92</v>
      </c>
      <c r="AK20" s="423" t="s">
        <v>92</v>
      </c>
      <c r="AL20" s="423" t="s">
        <v>92</v>
      </c>
      <c r="AM20" s="423" t="s">
        <v>92</v>
      </c>
      <c r="AN20" s="423" t="s">
        <v>92</v>
      </c>
      <c r="AO20" s="423" t="s">
        <v>92</v>
      </c>
      <c r="AP20" s="423" t="s">
        <v>92</v>
      </c>
      <c r="AQ20" s="423" t="s">
        <v>92</v>
      </c>
      <c r="AR20" s="423" t="s">
        <v>92</v>
      </c>
      <c r="AS20" s="423" t="s">
        <v>92</v>
      </c>
      <c r="AT20" s="423" t="s">
        <v>92</v>
      </c>
      <c r="AU20" s="423" t="s">
        <v>92</v>
      </c>
      <c r="AV20" s="423" t="s">
        <v>92</v>
      </c>
      <c r="AW20" s="423" t="s">
        <v>92</v>
      </c>
      <c r="AX20" s="423" t="s">
        <v>92</v>
      </c>
      <c r="AY20" s="423" t="s">
        <v>92</v>
      </c>
      <c r="AZ20" s="423" t="s">
        <v>92</v>
      </c>
      <c r="BA20" s="423" t="s">
        <v>92</v>
      </c>
      <c r="BB20" s="423" t="s">
        <v>92</v>
      </c>
      <c r="BC20" s="423" t="s">
        <v>92</v>
      </c>
      <c r="BD20" s="423" t="s">
        <v>92</v>
      </c>
      <c r="BE20" s="423" t="s">
        <v>92</v>
      </c>
      <c r="BF20" s="423" t="s">
        <v>92</v>
      </c>
      <c r="BG20" s="423" t="s">
        <v>92</v>
      </c>
      <c r="BH20" s="423" t="s">
        <v>92</v>
      </c>
      <c r="BI20" s="423" t="s">
        <v>92</v>
      </c>
      <c r="BJ20" s="423" t="s">
        <v>92</v>
      </c>
      <c r="BK20" s="423" t="s">
        <v>92</v>
      </c>
      <c r="BL20" s="423" t="s">
        <v>92</v>
      </c>
      <c r="BM20" s="423">
        <v>91.683300000000003</v>
      </c>
      <c r="BN20" s="423">
        <v>93.183300000000003</v>
      </c>
      <c r="BO20" s="423">
        <v>94.183300000000003</v>
      </c>
      <c r="BP20" s="423">
        <v>94.433300000000003</v>
      </c>
      <c r="BQ20" s="423">
        <v>95.433300000000003</v>
      </c>
      <c r="BR20" s="423">
        <v>95.433300000000003</v>
      </c>
      <c r="BS20" s="423">
        <v>95.308300000000003</v>
      </c>
      <c r="BT20" s="423">
        <v>94.933300000000003</v>
      </c>
      <c r="BU20" s="423">
        <v>93.933300000000003</v>
      </c>
      <c r="BV20" s="423">
        <v>94.433300000000003</v>
      </c>
      <c r="BW20" s="423">
        <v>94.308300000000003</v>
      </c>
      <c r="BX20" s="423">
        <v>94.433300000000003</v>
      </c>
      <c r="BY20" s="423">
        <v>94.308300000000003</v>
      </c>
      <c r="BZ20" s="423">
        <v>91.75</v>
      </c>
      <c r="CA20" s="423">
        <v>90.875</v>
      </c>
      <c r="CB20" s="423">
        <v>91.174999999999997</v>
      </c>
      <c r="CC20" s="423">
        <v>91.05</v>
      </c>
      <c r="CD20" s="423">
        <v>90.924999999999997</v>
      </c>
      <c r="CE20" s="423">
        <v>89.424999999999997</v>
      </c>
      <c r="CF20" s="423">
        <v>89.424999999999997</v>
      </c>
      <c r="CG20" s="423">
        <v>89.424999999999997</v>
      </c>
      <c r="CH20" s="423">
        <v>88.3</v>
      </c>
      <c r="CI20" s="423">
        <v>86.674999999999997</v>
      </c>
      <c r="CJ20" s="423">
        <v>86.125</v>
      </c>
      <c r="CK20" s="423">
        <v>78.75</v>
      </c>
      <c r="CL20" s="423">
        <v>78.75</v>
      </c>
      <c r="CM20" s="423">
        <v>79.625</v>
      </c>
      <c r="CN20" s="423">
        <v>79.875</v>
      </c>
      <c r="CO20" s="423">
        <v>80</v>
      </c>
      <c r="CP20" s="423">
        <v>82.125</v>
      </c>
      <c r="CQ20" s="423">
        <v>81</v>
      </c>
      <c r="CR20" s="423">
        <v>81</v>
      </c>
      <c r="CS20" s="423">
        <v>81</v>
      </c>
      <c r="CT20" s="423">
        <v>80</v>
      </c>
      <c r="CU20" s="423">
        <v>80.5</v>
      </c>
      <c r="CV20" s="423">
        <v>80</v>
      </c>
      <c r="CW20" s="423">
        <v>79.875</v>
      </c>
      <c r="CX20" s="423">
        <v>79.875</v>
      </c>
      <c r="CY20" s="423">
        <v>77.125</v>
      </c>
      <c r="CZ20" s="423">
        <v>79.375</v>
      </c>
      <c r="DA20" s="423">
        <v>80.25</v>
      </c>
      <c r="DB20" s="423">
        <v>82.25</v>
      </c>
      <c r="DC20" s="423">
        <v>82.25</v>
      </c>
      <c r="DD20" s="423">
        <v>79.25</v>
      </c>
      <c r="DE20" s="423">
        <v>81.25</v>
      </c>
      <c r="DF20" s="423">
        <v>81.125</v>
      </c>
      <c r="DG20" s="423">
        <v>82.25</v>
      </c>
      <c r="DH20" s="423">
        <v>81.75</v>
      </c>
      <c r="DI20" s="423">
        <v>81.75</v>
      </c>
      <c r="DJ20" s="423">
        <v>81.375</v>
      </c>
      <c r="DK20" s="423">
        <v>80.375</v>
      </c>
      <c r="DL20" s="423">
        <v>82.5</v>
      </c>
      <c r="DM20" s="423">
        <v>84.375</v>
      </c>
      <c r="DN20" s="423">
        <v>85.375</v>
      </c>
      <c r="DO20" s="423">
        <v>86.625</v>
      </c>
      <c r="DP20" s="423">
        <v>88.625</v>
      </c>
      <c r="DQ20" s="423">
        <v>88.875</v>
      </c>
      <c r="DR20" s="423">
        <v>89.375</v>
      </c>
      <c r="DS20" s="423">
        <v>86.875</v>
      </c>
      <c r="DT20" s="423">
        <v>86.4</v>
      </c>
      <c r="DU20" s="423">
        <v>86.5</v>
      </c>
      <c r="DV20" s="423">
        <v>86.625</v>
      </c>
      <c r="DW20" s="423">
        <v>85.625</v>
      </c>
      <c r="DX20" s="423">
        <v>87.625</v>
      </c>
      <c r="DY20" s="423">
        <v>86.625</v>
      </c>
      <c r="DZ20" s="423">
        <v>87.875</v>
      </c>
      <c r="EA20" s="423">
        <v>87.875</v>
      </c>
      <c r="EB20" s="423">
        <v>88.875</v>
      </c>
      <c r="EC20" s="423">
        <v>87.875</v>
      </c>
      <c r="ED20" s="423">
        <v>87.75</v>
      </c>
      <c r="EE20" s="423">
        <v>88.625</v>
      </c>
      <c r="EF20" s="423">
        <v>87.375</v>
      </c>
      <c r="EG20" s="423">
        <v>88.375</v>
      </c>
      <c r="EH20" s="423">
        <v>90</v>
      </c>
      <c r="EI20" s="423">
        <v>87.375</v>
      </c>
      <c r="EJ20" s="423">
        <v>88.25</v>
      </c>
      <c r="EK20" s="423">
        <v>88.25</v>
      </c>
      <c r="EL20" s="423">
        <v>86.875</v>
      </c>
      <c r="EM20" s="423">
        <v>87.75</v>
      </c>
      <c r="EN20" s="423">
        <v>88.25</v>
      </c>
      <c r="EO20" s="423">
        <v>88.125</v>
      </c>
      <c r="EP20" s="423">
        <v>88.625</v>
      </c>
      <c r="EQ20" s="423">
        <v>90.875</v>
      </c>
      <c r="ER20" s="423">
        <v>88.75</v>
      </c>
      <c r="ES20" s="423">
        <v>89.75</v>
      </c>
      <c r="ET20" s="423">
        <v>90</v>
      </c>
      <c r="EU20" s="423">
        <v>90</v>
      </c>
      <c r="EV20" s="423">
        <v>90</v>
      </c>
      <c r="EW20" s="423">
        <v>90.5</v>
      </c>
      <c r="EX20" s="423">
        <v>90.5</v>
      </c>
      <c r="EY20" s="423">
        <v>90.5</v>
      </c>
      <c r="EZ20" s="423">
        <v>91</v>
      </c>
      <c r="FA20" s="423">
        <v>91</v>
      </c>
      <c r="FB20" s="423">
        <v>90.25</v>
      </c>
      <c r="FC20" s="423">
        <v>91.25</v>
      </c>
      <c r="FD20" s="423">
        <v>91.25</v>
      </c>
      <c r="FE20" s="423">
        <v>91.25</v>
      </c>
      <c r="FF20" s="423">
        <v>90.25</v>
      </c>
      <c r="FG20" s="423">
        <v>90.25</v>
      </c>
      <c r="FH20" s="423">
        <v>89.875</v>
      </c>
      <c r="FI20" s="423">
        <v>89.875</v>
      </c>
      <c r="FJ20" s="423">
        <v>89.875</v>
      </c>
      <c r="FK20" s="423">
        <v>88.875</v>
      </c>
      <c r="FL20" s="423">
        <v>88.875</v>
      </c>
      <c r="FM20" s="423">
        <v>88.875</v>
      </c>
      <c r="FN20" s="423">
        <v>89.875</v>
      </c>
      <c r="FO20" s="423">
        <v>89.375</v>
      </c>
      <c r="FP20" s="423">
        <v>90</v>
      </c>
      <c r="FQ20" s="423">
        <v>90</v>
      </c>
      <c r="FR20" s="423">
        <v>90.75</v>
      </c>
      <c r="FS20" s="423">
        <v>90.375</v>
      </c>
      <c r="FT20" s="423">
        <v>90.375</v>
      </c>
      <c r="FU20" s="423">
        <v>90.625</v>
      </c>
      <c r="FV20" s="522">
        <v>88.125</v>
      </c>
      <c r="FW20" s="522">
        <v>87.875</v>
      </c>
      <c r="FX20" s="522">
        <v>88</v>
      </c>
      <c r="FY20" s="522">
        <v>89.125</v>
      </c>
      <c r="FZ20" s="522">
        <v>87.625</v>
      </c>
      <c r="GA20" s="522">
        <v>87.875</v>
      </c>
      <c r="GB20" s="522">
        <v>88.25</v>
      </c>
      <c r="GC20" s="522">
        <v>88.25</v>
      </c>
      <c r="GD20" s="522">
        <v>88.125</v>
      </c>
      <c r="GE20" s="522">
        <v>87.875</v>
      </c>
      <c r="GF20" s="522">
        <v>87.875</v>
      </c>
      <c r="GG20" s="522">
        <v>88.875</v>
      </c>
      <c r="GH20" s="522">
        <v>89.5</v>
      </c>
      <c r="GI20" s="522">
        <v>88.625</v>
      </c>
      <c r="GJ20" s="522">
        <v>88.5</v>
      </c>
      <c r="GK20" s="522">
        <v>89.875</v>
      </c>
      <c r="GL20" s="522">
        <v>89.125</v>
      </c>
      <c r="GM20" s="522">
        <v>87.875</v>
      </c>
      <c r="GN20" s="522">
        <v>86.375</v>
      </c>
      <c r="GO20" s="522">
        <v>86.625</v>
      </c>
      <c r="GP20" s="522">
        <v>86</v>
      </c>
      <c r="GQ20" s="522">
        <v>86</v>
      </c>
      <c r="GR20" s="522">
        <v>86.5</v>
      </c>
      <c r="GS20" s="522">
        <v>85.875</v>
      </c>
      <c r="GT20" s="522">
        <v>87</v>
      </c>
      <c r="GU20" s="522">
        <v>88</v>
      </c>
      <c r="GV20" s="522">
        <v>89</v>
      </c>
      <c r="GW20" s="522">
        <v>89</v>
      </c>
      <c r="GX20" s="522">
        <v>89.375</v>
      </c>
      <c r="GY20" s="522">
        <v>89.75</v>
      </c>
      <c r="GZ20" s="522">
        <v>86.625</v>
      </c>
      <c r="HA20" s="522">
        <v>88.63</v>
      </c>
      <c r="HB20" s="522">
        <v>88</v>
      </c>
      <c r="HC20" s="522">
        <v>88.25</v>
      </c>
      <c r="HD20" s="522">
        <v>88.375</v>
      </c>
      <c r="HE20" s="522">
        <v>86.75</v>
      </c>
      <c r="HF20" s="522">
        <v>85.375</v>
      </c>
      <c r="HG20" s="522">
        <v>84.88</v>
      </c>
      <c r="HH20" s="522">
        <v>83.3</v>
      </c>
      <c r="HI20" s="522">
        <v>82.375</v>
      </c>
      <c r="HJ20" s="522">
        <v>83.13</v>
      </c>
      <c r="HK20" s="522">
        <v>84.625</v>
      </c>
      <c r="HL20" s="522">
        <v>83.5</v>
      </c>
      <c r="HM20" s="522">
        <v>85</v>
      </c>
      <c r="HN20" s="522">
        <v>84.875</v>
      </c>
      <c r="HO20" s="522">
        <v>84.875</v>
      </c>
      <c r="HP20" s="522">
        <v>85</v>
      </c>
      <c r="HQ20" s="522">
        <v>87</v>
      </c>
    </row>
    <row r="21" spans="1:226" ht="24" customHeight="1" x14ac:dyDescent="0.25">
      <c r="A21" s="673" t="s">
        <v>420</v>
      </c>
      <c r="B21" s="673"/>
      <c r="C21" s="673" t="s">
        <v>409</v>
      </c>
      <c r="D21" s="673"/>
      <c r="E21" s="423" t="s">
        <v>92</v>
      </c>
      <c r="F21" s="423" t="s">
        <v>92</v>
      </c>
      <c r="G21" s="423" t="s">
        <v>92</v>
      </c>
      <c r="H21" s="423" t="s">
        <v>92</v>
      </c>
      <c r="I21" s="423" t="s">
        <v>92</v>
      </c>
      <c r="J21" s="423" t="s">
        <v>92</v>
      </c>
      <c r="K21" s="423" t="s">
        <v>92</v>
      </c>
      <c r="L21" s="423" t="s">
        <v>92</v>
      </c>
      <c r="M21" s="423" t="s">
        <v>92</v>
      </c>
      <c r="N21" s="423" t="s">
        <v>92</v>
      </c>
      <c r="O21" s="423" t="s">
        <v>92</v>
      </c>
      <c r="P21" s="423" t="s">
        <v>92</v>
      </c>
      <c r="Q21" s="423" t="s">
        <v>92</v>
      </c>
      <c r="R21" s="423" t="s">
        <v>92</v>
      </c>
      <c r="S21" s="423" t="s">
        <v>92</v>
      </c>
      <c r="T21" s="423" t="s">
        <v>92</v>
      </c>
      <c r="U21" s="423" t="s">
        <v>92</v>
      </c>
      <c r="V21" s="423" t="s">
        <v>92</v>
      </c>
      <c r="W21" s="423" t="s">
        <v>92</v>
      </c>
      <c r="X21" s="423" t="s">
        <v>92</v>
      </c>
      <c r="Y21" s="423" t="s">
        <v>92</v>
      </c>
      <c r="Z21" s="423" t="s">
        <v>92</v>
      </c>
      <c r="AA21" s="423" t="s">
        <v>92</v>
      </c>
      <c r="AB21" s="423" t="s">
        <v>92</v>
      </c>
      <c r="AC21" s="423" t="s">
        <v>92</v>
      </c>
      <c r="AD21" s="423" t="s">
        <v>92</v>
      </c>
      <c r="AE21" s="423" t="s">
        <v>92</v>
      </c>
      <c r="AF21" s="423" t="s">
        <v>92</v>
      </c>
      <c r="AG21" s="423" t="s">
        <v>92</v>
      </c>
      <c r="AH21" s="423" t="s">
        <v>92</v>
      </c>
      <c r="AI21" s="423" t="s">
        <v>92</v>
      </c>
      <c r="AJ21" s="423" t="s">
        <v>92</v>
      </c>
      <c r="AK21" s="423" t="s">
        <v>92</v>
      </c>
      <c r="AL21" s="423" t="s">
        <v>92</v>
      </c>
      <c r="AM21" s="423" t="s">
        <v>92</v>
      </c>
      <c r="AN21" s="423" t="s">
        <v>92</v>
      </c>
      <c r="AO21" s="423" t="s">
        <v>92</v>
      </c>
      <c r="AP21" s="423" t="s">
        <v>92</v>
      </c>
      <c r="AQ21" s="423" t="s">
        <v>92</v>
      </c>
      <c r="AR21" s="423" t="s">
        <v>92</v>
      </c>
      <c r="AS21" s="423" t="s">
        <v>92</v>
      </c>
      <c r="AT21" s="423" t="s">
        <v>92</v>
      </c>
      <c r="AU21" s="423" t="s">
        <v>92</v>
      </c>
      <c r="AV21" s="423" t="s">
        <v>92</v>
      </c>
      <c r="AW21" s="423" t="s">
        <v>92</v>
      </c>
      <c r="AX21" s="423" t="s">
        <v>92</v>
      </c>
      <c r="AY21" s="423" t="s">
        <v>92</v>
      </c>
      <c r="AZ21" s="423" t="s">
        <v>92</v>
      </c>
      <c r="BA21" s="423" t="s">
        <v>92</v>
      </c>
      <c r="BB21" s="423" t="s">
        <v>92</v>
      </c>
      <c r="BC21" s="423" t="s">
        <v>92</v>
      </c>
      <c r="BD21" s="423" t="s">
        <v>92</v>
      </c>
      <c r="BE21" s="423" t="s">
        <v>92</v>
      </c>
      <c r="BF21" s="423" t="s">
        <v>92</v>
      </c>
      <c r="BG21" s="423" t="s">
        <v>92</v>
      </c>
      <c r="BH21" s="423" t="s">
        <v>92</v>
      </c>
      <c r="BI21" s="423" t="s">
        <v>92</v>
      </c>
      <c r="BJ21" s="423" t="s">
        <v>92</v>
      </c>
      <c r="BK21" s="423" t="s">
        <v>92</v>
      </c>
      <c r="BL21" s="423" t="s">
        <v>92</v>
      </c>
      <c r="BM21" s="423">
        <v>132.22784536660438</v>
      </c>
      <c r="BN21" s="423">
        <v>133.63273640137234</v>
      </c>
      <c r="BO21" s="423">
        <v>135.07755274862953</v>
      </c>
      <c r="BP21" s="423">
        <v>138.57238144521054</v>
      </c>
      <c r="BQ21" s="423">
        <v>140.66760071851229</v>
      </c>
      <c r="BR21" s="423">
        <v>143.17694471468553</v>
      </c>
      <c r="BS21" s="423">
        <v>146.86607134772103</v>
      </c>
      <c r="BT21" s="423">
        <v>150.11219246470944</v>
      </c>
      <c r="BU21" s="423">
        <v>155.7049870328201</v>
      </c>
      <c r="BV21" s="423">
        <v>157.18485459472453</v>
      </c>
      <c r="BW21" s="423">
        <v>158.50912027138651</v>
      </c>
      <c r="BX21" s="423">
        <v>160.58031155016292</v>
      </c>
      <c r="BY21" s="423">
        <v>164.22426207226724</v>
      </c>
      <c r="BZ21" s="423">
        <v>174.51035661623979</v>
      </c>
      <c r="CA21" s="423">
        <v>179.50212404742777</v>
      </c>
      <c r="CB21" s="423">
        <v>182.1354095231149</v>
      </c>
      <c r="CC21" s="423">
        <v>187.20394058462384</v>
      </c>
      <c r="CD21" s="423">
        <v>190.53499971459996</v>
      </c>
      <c r="CE21" s="423">
        <v>197.14809488722395</v>
      </c>
      <c r="CF21" s="423">
        <v>201.74434190013977</v>
      </c>
      <c r="CG21" s="423">
        <v>205.34982023282078</v>
      </c>
      <c r="CH21" s="423">
        <v>210.76874663352208</v>
      </c>
      <c r="CI21" s="423">
        <v>217.37142103097779</v>
      </c>
      <c r="CJ21" s="423">
        <v>220.48600959129172</v>
      </c>
      <c r="CK21" s="423">
        <v>245.31071820279365</v>
      </c>
      <c r="CL21" s="423">
        <v>250.16781630780952</v>
      </c>
      <c r="CM21" s="423">
        <v>252.31237075365777</v>
      </c>
      <c r="CN21" s="423">
        <v>254.81492689902973</v>
      </c>
      <c r="CO21" s="423">
        <v>257.38153293925001</v>
      </c>
      <c r="CP21" s="423">
        <v>254.5705423346119</v>
      </c>
      <c r="CQ21" s="423">
        <v>263.76298430753087</v>
      </c>
      <c r="CR21" s="423">
        <v>268.27969405037038</v>
      </c>
      <c r="CS21" s="423">
        <v>272.46578979790127</v>
      </c>
      <c r="CT21" s="423">
        <v>279.71326603174998</v>
      </c>
      <c r="CU21" s="423">
        <v>281.93118024732917</v>
      </c>
      <c r="CV21" s="423">
        <v>287.206013299125</v>
      </c>
      <c r="CW21" s="423">
        <v>292.26627295561815</v>
      </c>
      <c r="CX21" s="423">
        <v>295.02777405007822</v>
      </c>
      <c r="CY21" s="423">
        <v>309.76601776713125</v>
      </c>
      <c r="CZ21" s="423">
        <v>302.11233531074015</v>
      </c>
      <c r="DA21" s="423">
        <v>307.14862759451711</v>
      </c>
      <c r="DB21" s="423">
        <v>305.25656927306989</v>
      </c>
      <c r="DC21" s="423">
        <v>308.51188735647412</v>
      </c>
      <c r="DD21" s="423">
        <v>322.11198961552049</v>
      </c>
      <c r="DE21" s="423">
        <v>318.14199180319997</v>
      </c>
      <c r="DF21" s="423">
        <v>321.07942969158705</v>
      </c>
      <c r="DG21" s="423">
        <v>320.97442777507598</v>
      </c>
      <c r="DH21" s="423">
        <v>346.72418070446486</v>
      </c>
      <c r="DI21" s="423">
        <v>349.02669973443426</v>
      </c>
      <c r="DJ21" s="423">
        <v>354.83599154089097</v>
      </c>
      <c r="DK21" s="423">
        <v>361.59371998494561</v>
      </c>
      <c r="DL21" s="423">
        <v>355.39688202036365</v>
      </c>
      <c r="DM21" s="423">
        <v>351.30548148148148</v>
      </c>
      <c r="DN21" s="423">
        <v>352.11896701411422</v>
      </c>
      <c r="DO21" s="423">
        <v>350.51029294279942</v>
      </c>
      <c r="DP21" s="423">
        <v>346.54894217207334</v>
      </c>
      <c r="DQ21" s="423">
        <v>350.61787623414898</v>
      </c>
      <c r="DR21" s="423">
        <v>350.31058521935665</v>
      </c>
      <c r="DS21" s="423">
        <v>363.56564943953958</v>
      </c>
      <c r="DT21" s="423">
        <v>328.2</v>
      </c>
      <c r="DU21" s="423">
        <v>373.70522648508671</v>
      </c>
      <c r="DV21" s="423">
        <v>378.52908892652238</v>
      </c>
      <c r="DW21" s="423">
        <v>383.8709482724671</v>
      </c>
      <c r="DX21" s="423">
        <v>377.96398778944365</v>
      </c>
      <c r="DY21" s="423">
        <v>385.319116700606</v>
      </c>
      <c r="DZ21" s="423">
        <v>381.9850548483642</v>
      </c>
      <c r="EA21" s="423">
        <v>383.872546230441</v>
      </c>
      <c r="EB21" s="423">
        <v>383.48466947960617</v>
      </c>
      <c r="EC21" s="423">
        <v>391.81420129968706</v>
      </c>
      <c r="ED21" s="423">
        <v>393.93660612934474</v>
      </c>
      <c r="EE21" s="423">
        <v>393.61827689387871</v>
      </c>
      <c r="EF21" s="423">
        <v>404.76680972818309</v>
      </c>
      <c r="EG21" s="423">
        <v>404.15049504950497</v>
      </c>
      <c r="EH21" s="423">
        <v>401.69333333333333</v>
      </c>
      <c r="EI21" s="423">
        <v>418.64949928469241</v>
      </c>
      <c r="EJ21" s="423">
        <v>416.21869688385272</v>
      </c>
      <c r="EK21" s="423">
        <v>420.37733711048162</v>
      </c>
      <c r="EL21" s="423">
        <v>429.70513445571225</v>
      </c>
      <c r="EM21" s="423">
        <v>429.10883190883192</v>
      </c>
      <c r="EN21" s="423">
        <v>431.36883852691221</v>
      </c>
      <c r="EO21" s="423">
        <v>436.40662636028367</v>
      </c>
      <c r="EP21" s="423">
        <v>438.56651409275037</v>
      </c>
      <c r="EQ21" s="423">
        <v>430.21987399174691</v>
      </c>
      <c r="ER21" s="423">
        <v>442.35136946478872</v>
      </c>
      <c r="ES21" s="423">
        <v>441.15623645370471</v>
      </c>
      <c r="ET21" s="423">
        <v>446.5</v>
      </c>
      <c r="EU21" s="423">
        <v>443.5288888888889</v>
      </c>
      <c r="EV21" s="423">
        <v>446.71950698444448</v>
      </c>
      <c r="EW21" s="423">
        <v>460.11655943646406</v>
      </c>
      <c r="EX21" s="423">
        <v>457.83333591160215</v>
      </c>
      <c r="EY21" s="423">
        <v>459.88199639546963</v>
      </c>
      <c r="EZ21" s="423">
        <v>462.32420000000002</v>
      </c>
      <c r="FA21" s="423">
        <v>468.76577396813184</v>
      </c>
      <c r="FB21" s="423">
        <v>478.4210279889196</v>
      </c>
      <c r="FC21" s="423">
        <v>476.53338102827394</v>
      </c>
      <c r="FD21" s="423">
        <v>481.40381892602738</v>
      </c>
      <c r="FE21" s="423">
        <v>490.13200748076713</v>
      </c>
      <c r="FF21" s="423">
        <v>501.3351801</v>
      </c>
      <c r="FG21" s="423">
        <v>504.20221756210526</v>
      </c>
      <c r="FH21" s="423">
        <v>507.70772214842839</v>
      </c>
      <c r="FI21" s="423">
        <v>496.75676255443699</v>
      </c>
      <c r="FJ21" s="423">
        <v>498.0947697341864</v>
      </c>
      <c r="FK21" s="423">
        <v>508.42249071144869</v>
      </c>
      <c r="FL21" s="423">
        <v>507.95388741704642</v>
      </c>
      <c r="FM21" s="423">
        <v>511.25591285355836</v>
      </c>
      <c r="FN21" s="423">
        <v>510.21049533752438</v>
      </c>
      <c r="FO21" s="423">
        <v>513.13988927172034</v>
      </c>
      <c r="FP21" s="423">
        <v>511.77401313555555</v>
      </c>
      <c r="FQ21" s="423">
        <v>514.32419402944447</v>
      </c>
      <c r="FR21" s="423">
        <v>518.10696278633611</v>
      </c>
      <c r="FS21" s="423">
        <v>523.20210396437074</v>
      </c>
      <c r="FT21" s="423">
        <v>526.02050181399727</v>
      </c>
      <c r="FU21" s="423">
        <v>526.4873643974621</v>
      </c>
      <c r="FV21" s="522">
        <v>543.42695035460997</v>
      </c>
      <c r="FW21" s="522">
        <v>546.41558583248934</v>
      </c>
      <c r="FX21" s="522">
        <v>547.76786388590904</v>
      </c>
      <c r="FY21" s="522">
        <v>544.67526998709673</v>
      </c>
      <c r="FZ21" s="522">
        <v>557.40403686048501</v>
      </c>
      <c r="GA21" s="522">
        <v>555.38837916517787</v>
      </c>
      <c r="GB21" s="522">
        <v>552.31158509915019</v>
      </c>
      <c r="GC21" s="522">
        <v>554.2901472747875</v>
      </c>
      <c r="GD21" s="522">
        <v>556.62702220164545</v>
      </c>
      <c r="GE21" s="522">
        <v>571.42279089718352</v>
      </c>
      <c r="GF21" s="522">
        <v>563.71230146514938</v>
      </c>
      <c r="GG21" s="522">
        <v>549.66817129665264</v>
      </c>
      <c r="GH21" s="522">
        <v>548.3788732919553</v>
      </c>
      <c r="GI21" s="522">
        <v>558.05246826516225</v>
      </c>
      <c r="GJ21" s="522">
        <v>540.01404703220339</v>
      </c>
      <c r="GK21" s="522">
        <v>535.2877794616968</v>
      </c>
      <c r="GL21" s="522">
        <v>529.42168314502112</v>
      </c>
      <c r="GM21" s="522">
        <v>536.48472500449498</v>
      </c>
      <c r="GN21" s="522">
        <v>542.20175535548481</v>
      </c>
      <c r="GO21" s="522">
        <v>549.85575868548347</v>
      </c>
      <c r="GP21" s="522">
        <v>560.51268674325581</v>
      </c>
      <c r="GQ21" s="522">
        <v>566.09569999999997</v>
      </c>
      <c r="GR21" s="522">
        <v>569.23468208092493</v>
      </c>
      <c r="GS21" s="522">
        <v>578.51877729257649</v>
      </c>
      <c r="GT21" s="522">
        <v>578.99540229885054</v>
      </c>
      <c r="GU21" s="522">
        <v>578.5886363636364</v>
      </c>
      <c r="GV21" s="522">
        <v>581.61995063707866</v>
      </c>
      <c r="GW21" s="522">
        <v>584.7099164880899</v>
      </c>
      <c r="GX21" s="522">
        <v>584.89525146853146</v>
      </c>
      <c r="GY21" s="522">
        <v>583.95524879866298</v>
      </c>
      <c r="GZ21" s="522">
        <v>605.19309674054841</v>
      </c>
      <c r="HA21" s="522">
        <v>596.83642467441462</v>
      </c>
      <c r="HB21" s="522">
        <v>610.9375</v>
      </c>
      <c r="HC21" s="522">
        <v>615.20083739274787</v>
      </c>
      <c r="HD21" s="522">
        <v>619.59665444390384</v>
      </c>
      <c r="HE21" s="522">
        <v>640.85533141210374</v>
      </c>
      <c r="HF21" s="522">
        <v>655.42137628111277</v>
      </c>
      <c r="HG21" s="522">
        <v>669.30899999999997</v>
      </c>
      <c r="HH21" s="522">
        <v>689.21518596960959</v>
      </c>
      <c r="HI21" s="522">
        <v>706.61533332054626</v>
      </c>
      <c r="HJ21" s="522">
        <v>710.36599999999999</v>
      </c>
      <c r="HK21" s="522">
        <v>706.63047336602654</v>
      </c>
      <c r="HL21" s="522">
        <v>728.95</v>
      </c>
      <c r="HM21" s="522">
        <v>723.04369965035289</v>
      </c>
      <c r="HN21" s="522">
        <v>726.89378985296025</v>
      </c>
      <c r="HO21" s="522">
        <v>731.26389234309272</v>
      </c>
      <c r="HP21" s="522">
        <v>733.43087331564709</v>
      </c>
      <c r="HQ21" s="522">
        <v>710.40082755436788</v>
      </c>
    </row>
    <row r="22" spans="1:226" s="336" customFormat="1" ht="12.75" customHeight="1" x14ac:dyDescent="0.25">
      <c r="A22" s="408"/>
      <c r="C22" s="408"/>
    </row>
    <row r="28" spans="1:226" ht="12.75" customHeight="1" x14ac:dyDescent="0.25">
      <c r="HR28" s="491"/>
    </row>
  </sheetData>
  <mergeCells count="12">
    <mergeCell ref="A21:B21"/>
    <mergeCell ref="C21:D21"/>
    <mergeCell ref="A15:A19"/>
    <mergeCell ref="A1:HQ1"/>
    <mergeCell ref="A2:HQ2"/>
    <mergeCell ref="C20:D20"/>
    <mergeCell ref="A20:B20"/>
    <mergeCell ref="C15:C19"/>
    <mergeCell ref="A5:A8"/>
    <mergeCell ref="C5:C8"/>
    <mergeCell ref="A14:B14"/>
    <mergeCell ref="C14:D14"/>
  </mergeCells>
  <phoneticPr fontId="3" type="noConversion"/>
  <pageMargins left="0.47244094488188981" right="0.47244094488188981" top="0.23622047244094491" bottom="0.2362204724409449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44"/>
  </sheetPr>
  <dimension ref="A1:HV47"/>
  <sheetViews>
    <sheetView showGridLines="0" topLeftCell="B2" zoomScaleNormal="100" workbookViewId="0">
      <selection activeCell="A2" sqref="A2:HO2"/>
    </sheetView>
  </sheetViews>
  <sheetFormatPr defaultColWidth="9.109375" defaultRowHeight="13.2" outlineLevelCol="1" x14ac:dyDescent="0.25"/>
  <cols>
    <col min="1" max="1" width="23.6640625" style="60" hidden="1" customWidth="1"/>
    <col min="2" max="2" width="23.6640625" style="60" customWidth="1"/>
    <col min="3" max="15" width="7.88671875" style="60" hidden="1" customWidth="1" outlineLevel="1"/>
    <col min="16" max="16" width="7.88671875" style="60" hidden="1" customWidth="1" collapsed="1"/>
    <col min="17" max="19" width="7.88671875" style="60" hidden="1" customWidth="1" outlineLevel="1"/>
    <col min="20" max="27" width="7.88671875" style="60" hidden="1" customWidth="1" outlineLevel="1" collapsed="1"/>
    <col min="28" max="28" width="7.88671875" style="24" hidden="1" customWidth="1" collapsed="1"/>
    <col min="29" max="29" width="7.88671875" style="24" hidden="1" customWidth="1" outlineLevel="1" collapsed="1"/>
    <col min="30" max="39" width="7.88671875" style="60" hidden="1" customWidth="1" outlineLevel="1" collapsed="1"/>
    <col min="40" max="40" width="7.88671875" style="60" hidden="1" customWidth="1" collapsed="1"/>
    <col min="41" max="51" width="7.88671875" style="60" hidden="1" customWidth="1" outlineLevel="1" collapsed="1"/>
    <col min="52" max="52" width="7.88671875" style="60" hidden="1" customWidth="1" collapsed="1"/>
    <col min="53" max="63" width="7.88671875" style="60" hidden="1" customWidth="1" outlineLevel="1" collapsed="1"/>
    <col min="64" max="64" width="7.88671875" style="60" hidden="1" customWidth="1" collapsed="1"/>
    <col min="65" max="69" width="7.88671875" style="60" hidden="1" customWidth="1" outlineLevel="1" collapsed="1"/>
    <col min="70" max="75" width="7.88671875" style="60" hidden="1" customWidth="1" outlineLevel="1"/>
    <col min="76" max="76" width="7.88671875" style="60" hidden="1" customWidth="1" collapsed="1"/>
    <col min="77" max="78" width="7.88671875" style="60" hidden="1" customWidth="1" outlineLevel="1"/>
    <col min="79" max="79" width="7.88671875" style="60" hidden="1" customWidth="1" outlineLevel="1" collapsed="1"/>
    <col min="80" max="81" width="7.88671875" style="60" hidden="1" customWidth="1" outlineLevel="1"/>
    <col min="82" max="82" width="7.88671875" style="60" hidden="1" customWidth="1" outlineLevel="1" collapsed="1"/>
    <col min="83" max="84" width="7.88671875" style="60" hidden="1" customWidth="1" outlineLevel="1"/>
    <col min="85" max="85" width="7.88671875" style="60" hidden="1" customWidth="1" outlineLevel="1" collapsed="1"/>
    <col min="86" max="87" width="7.88671875" style="60" hidden="1" customWidth="1" outlineLevel="1"/>
    <col min="88" max="88" width="7.88671875" style="60" hidden="1" customWidth="1" collapsed="1"/>
    <col min="89" max="90" width="7.88671875" style="60" hidden="1" customWidth="1" outlineLevel="1"/>
    <col min="91" max="91" width="7.88671875" style="60" hidden="1" customWidth="1" outlineLevel="1" collapsed="1"/>
    <col min="92" max="93" width="7.88671875" style="60" hidden="1" customWidth="1" outlineLevel="1"/>
    <col min="94" max="94" width="7.88671875" style="60" hidden="1" customWidth="1" outlineLevel="1" collapsed="1"/>
    <col min="95" max="96" width="7.88671875" style="60" hidden="1" customWidth="1" outlineLevel="1"/>
    <col min="97" max="97" width="7.88671875" style="60" hidden="1" customWidth="1" outlineLevel="1" collapsed="1"/>
    <col min="98" max="99" width="7.88671875" style="60" hidden="1" customWidth="1" outlineLevel="1"/>
    <col min="100" max="100" width="7.88671875" style="60" hidden="1" customWidth="1" collapsed="1"/>
    <col min="101" max="102" width="7.88671875" style="60" hidden="1" customWidth="1" outlineLevel="1"/>
    <col min="103" max="103" width="7.88671875" style="60" hidden="1" customWidth="1" outlineLevel="1" collapsed="1"/>
    <col min="104" max="105" width="7.88671875" style="60" hidden="1" customWidth="1" outlineLevel="1"/>
    <col min="106" max="106" width="7.88671875" style="60" hidden="1" customWidth="1" outlineLevel="1" collapsed="1"/>
    <col min="107" max="108" width="7.88671875" style="60" hidden="1" customWidth="1" outlineLevel="1"/>
    <col min="109" max="109" width="7.88671875" style="60" hidden="1" customWidth="1" outlineLevel="1" collapsed="1"/>
    <col min="110" max="111" width="7.88671875" style="60" hidden="1" customWidth="1" outlineLevel="1"/>
    <col min="112" max="112" width="7.88671875" style="60" customWidth="1" collapsed="1"/>
    <col min="113" max="114" width="7.88671875" style="60" hidden="1" customWidth="1" outlineLevel="1"/>
    <col min="115" max="115" width="7.88671875" style="60" hidden="1" customWidth="1" outlineLevel="1" collapsed="1"/>
    <col min="116" max="117" width="7.88671875" style="60" hidden="1" customWidth="1" outlineLevel="1"/>
    <col min="118" max="118" width="7.88671875" style="60" hidden="1" customWidth="1" outlineLevel="1" collapsed="1"/>
    <col min="119" max="120" width="7.88671875" style="60" hidden="1" customWidth="1" outlineLevel="1"/>
    <col min="121" max="121" width="7.88671875" style="60" hidden="1" customWidth="1" outlineLevel="1" collapsed="1"/>
    <col min="122" max="123" width="7.88671875" style="60" hidden="1" customWidth="1" outlineLevel="1"/>
    <col min="124" max="124" width="7.88671875" style="60" customWidth="1" collapsed="1"/>
    <col min="125" max="126" width="7.88671875" style="60" hidden="1" customWidth="1" outlineLevel="1"/>
    <col min="127" max="127" width="7.88671875" style="60" hidden="1" customWidth="1" outlineLevel="1" collapsed="1"/>
    <col min="128" max="129" width="7.88671875" style="60" hidden="1" customWidth="1" outlineLevel="1"/>
    <col min="130" max="130" width="7.88671875" style="60" hidden="1" customWidth="1" outlineLevel="1" collapsed="1"/>
    <col min="131" max="132" width="7.88671875" style="60" hidden="1" customWidth="1" outlineLevel="1"/>
    <col min="133" max="133" width="7.88671875" style="60" hidden="1" customWidth="1" outlineLevel="1" collapsed="1"/>
    <col min="134" max="135" width="7.88671875" style="60" hidden="1" customWidth="1" outlineLevel="1"/>
    <col min="136" max="136" width="7.88671875" style="60" customWidth="1" collapsed="1"/>
    <col min="137" max="138" width="7.88671875" style="60" hidden="1" customWidth="1" outlineLevel="1"/>
    <col min="139" max="139" width="7.88671875" style="60" hidden="1" customWidth="1" outlineLevel="1" collapsed="1"/>
    <col min="140" max="141" width="7.88671875" style="60" hidden="1" customWidth="1" outlineLevel="1"/>
    <col min="142" max="142" width="7.88671875" style="60" hidden="1" customWidth="1" outlineLevel="1" collapsed="1"/>
    <col min="143" max="144" width="7.88671875" style="60" hidden="1" customWidth="1" outlineLevel="1"/>
    <col min="145" max="145" width="7.88671875" style="60" hidden="1" customWidth="1" outlineLevel="1" collapsed="1"/>
    <col min="146" max="147" width="7.88671875" style="60" hidden="1" customWidth="1" outlineLevel="1"/>
    <col min="148" max="148" width="7.88671875" style="60" customWidth="1" collapsed="1"/>
    <col min="149" max="150" width="7.88671875" style="60" hidden="1" customWidth="1" outlineLevel="1"/>
    <col min="151" max="151" width="7.88671875" style="60" hidden="1" customWidth="1" outlineLevel="1" collapsed="1"/>
    <col min="152" max="153" width="7.88671875" style="60" hidden="1" customWidth="1" outlineLevel="1"/>
    <col min="154" max="154" width="7.88671875" style="60" hidden="1" customWidth="1" outlineLevel="1" collapsed="1"/>
    <col min="155" max="156" width="7.88671875" style="60" hidden="1" customWidth="1" outlineLevel="1"/>
    <col min="157" max="157" width="7.88671875" style="60" hidden="1" customWidth="1" outlineLevel="1" collapsed="1"/>
    <col min="158" max="159" width="7.88671875" style="60" hidden="1" customWidth="1" outlineLevel="1"/>
    <col min="160" max="160" width="7.88671875" style="60" customWidth="1" collapsed="1"/>
    <col min="161" max="162" width="7.88671875" style="60" hidden="1" customWidth="1" outlineLevel="1"/>
    <col min="163" max="163" width="7.88671875" style="60" hidden="1" customWidth="1" outlineLevel="1" collapsed="1"/>
    <col min="164" max="165" width="7.88671875" style="60" hidden="1" customWidth="1" outlineLevel="1"/>
    <col min="166" max="166" width="7.88671875" style="60" hidden="1" customWidth="1" outlineLevel="1" collapsed="1"/>
    <col min="167" max="168" width="7.88671875" style="60" hidden="1" customWidth="1" outlineLevel="1"/>
    <col min="169" max="169" width="7.88671875" style="60" hidden="1" customWidth="1" outlineLevel="1" collapsed="1"/>
    <col min="170" max="171" width="7.88671875" style="60" hidden="1" customWidth="1" outlineLevel="1"/>
    <col min="172" max="172" width="7.88671875" style="60" customWidth="1" collapsed="1"/>
    <col min="173" max="174" width="7.88671875" style="60" hidden="1" customWidth="1" outlineLevel="1"/>
    <col min="175" max="175" width="7.88671875" style="60" hidden="1" customWidth="1" outlineLevel="1" collapsed="1"/>
    <col min="176" max="177" width="7.88671875" style="60" hidden="1" customWidth="1" outlineLevel="1"/>
    <col min="178" max="178" width="7.88671875" style="60" hidden="1" customWidth="1" outlineLevel="1" collapsed="1"/>
    <col min="179" max="180" width="7.88671875" style="60" hidden="1" customWidth="1" outlineLevel="1"/>
    <col min="181" max="181" width="7.88671875" style="60" hidden="1" customWidth="1" outlineLevel="1" collapsed="1"/>
    <col min="182" max="183" width="7.88671875" style="60" hidden="1" customWidth="1" outlineLevel="1"/>
    <col min="184" max="184" width="7.88671875" style="60" customWidth="1" collapsed="1"/>
    <col min="185" max="186" width="7.88671875" style="60" hidden="1" customWidth="1" outlineLevel="1"/>
    <col min="187" max="187" width="7.88671875" style="60" hidden="1" customWidth="1" outlineLevel="1" collapsed="1"/>
    <col min="188" max="189" width="7.88671875" style="60" hidden="1" customWidth="1" outlineLevel="1"/>
    <col min="190" max="190" width="7.88671875" style="60" hidden="1" customWidth="1" outlineLevel="1" collapsed="1"/>
    <col min="191" max="192" width="7.88671875" style="60" hidden="1" customWidth="1" outlineLevel="1"/>
    <col min="193" max="193" width="7.88671875" style="60" hidden="1" customWidth="1" outlineLevel="1" collapsed="1"/>
    <col min="194" max="195" width="7.88671875" style="60" hidden="1" customWidth="1" outlineLevel="1"/>
    <col min="196" max="196" width="7.88671875" style="60" customWidth="1" collapsed="1"/>
    <col min="197" max="198" width="7.88671875" style="60" hidden="1" customWidth="1" outlineLevel="1"/>
    <col min="199" max="199" width="7.88671875" style="60" hidden="1" customWidth="1" outlineLevel="1" collapsed="1"/>
    <col min="200" max="201" width="7.88671875" style="60" hidden="1" customWidth="1" outlineLevel="1"/>
    <col min="202" max="202" width="7.88671875" style="60" hidden="1" customWidth="1" outlineLevel="1" collapsed="1"/>
    <col min="203" max="204" width="7.88671875" style="60" hidden="1" customWidth="1" outlineLevel="1"/>
    <col min="205" max="205" width="7.88671875" style="60" hidden="1" customWidth="1" outlineLevel="1" collapsed="1"/>
    <col min="206" max="207" width="7.88671875" style="60" hidden="1" customWidth="1" outlineLevel="1"/>
    <col min="208" max="208" width="7.88671875" style="60" customWidth="1" collapsed="1"/>
    <col min="209" max="210" width="7.88671875" style="60" hidden="1" customWidth="1" outlineLevel="1"/>
    <col min="211" max="211" width="7.88671875" style="60" hidden="1" customWidth="1" outlineLevel="1" collapsed="1"/>
    <col min="212" max="213" width="7.88671875" style="60" hidden="1" customWidth="1" outlineLevel="1"/>
    <col min="214" max="214" width="7.88671875" style="60" hidden="1" customWidth="1" outlineLevel="1" collapsed="1"/>
    <col min="215" max="216" width="7.88671875" style="60" hidden="1" customWidth="1" outlineLevel="1"/>
    <col min="217" max="217" width="7.88671875" style="60" hidden="1" customWidth="1" outlineLevel="1" collapsed="1"/>
    <col min="218" max="219" width="7.88671875" style="60" hidden="1" customWidth="1" outlineLevel="1"/>
    <col min="220" max="220" width="7.88671875" style="60" customWidth="1" collapsed="1"/>
    <col min="221" max="222" width="7.88671875" style="60" hidden="1" customWidth="1" outlineLevel="1"/>
    <col min="223" max="223" width="7.88671875" style="60" customWidth="1" collapsed="1"/>
    <col min="224" max="225" width="9.109375" style="289"/>
    <col min="226" max="226" width="13.33203125" style="289" bestFit="1" customWidth="1"/>
    <col min="227" max="227" width="9.109375" style="289"/>
    <col min="228" max="16384" width="9.109375" style="60"/>
  </cols>
  <sheetData>
    <row r="1" spans="1:230" ht="24.9" hidden="1" customHeight="1" x14ac:dyDescent="0.25">
      <c r="A1" s="660" t="s">
        <v>630</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1"/>
      <c r="BN1" s="661"/>
      <c r="BO1" s="661"/>
      <c r="BP1" s="661"/>
      <c r="BQ1" s="661"/>
      <c r="BR1" s="661"/>
      <c r="BS1" s="661"/>
      <c r="BT1" s="661"/>
      <c r="BU1" s="661"/>
      <c r="BV1" s="661"/>
      <c r="BW1" s="661"/>
      <c r="BX1" s="661"/>
      <c r="BY1" s="661"/>
      <c r="BZ1" s="661"/>
      <c r="CA1" s="661"/>
      <c r="CB1" s="661"/>
      <c r="CC1" s="661"/>
      <c r="CD1" s="661"/>
      <c r="CE1" s="661"/>
      <c r="CF1" s="661"/>
      <c r="CG1" s="661"/>
      <c r="CH1" s="661"/>
      <c r="CI1" s="661"/>
      <c r="CJ1" s="661"/>
      <c r="CK1" s="661"/>
      <c r="CL1" s="661"/>
      <c r="CM1" s="661"/>
      <c r="CN1" s="661"/>
      <c r="CO1" s="661"/>
      <c r="CP1" s="661"/>
      <c r="CQ1" s="661"/>
      <c r="CR1" s="661"/>
      <c r="CS1" s="661"/>
      <c r="CT1" s="661"/>
      <c r="CU1" s="661"/>
      <c r="CV1" s="661"/>
      <c r="CW1" s="661"/>
      <c r="CX1" s="661"/>
      <c r="CY1" s="661"/>
      <c r="CZ1" s="661"/>
      <c r="DA1" s="661"/>
      <c r="DB1" s="661"/>
      <c r="DC1" s="661"/>
      <c r="DD1" s="661"/>
      <c r="DE1" s="661"/>
      <c r="DF1" s="661"/>
      <c r="DG1" s="661"/>
      <c r="DH1" s="661"/>
      <c r="DI1" s="661"/>
      <c r="DJ1" s="661"/>
      <c r="DK1" s="661"/>
      <c r="DL1" s="661"/>
      <c r="DM1" s="661"/>
      <c r="DN1" s="661"/>
      <c r="DO1" s="661"/>
      <c r="DP1" s="661"/>
      <c r="DQ1" s="661"/>
      <c r="DR1" s="661"/>
      <c r="DS1" s="661"/>
      <c r="DT1" s="661"/>
      <c r="DU1" s="661"/>
      <c r="DV1" s="661"/>
      <c r="DW1" s="661"/>
      <c r="DX1" s="661"/>
      <c r="DY1" s="661"/>
      <c r="DZ1" s="661"/>
      <c r="EA1" s="661"/>
      <c r="EB1" s="661"/>
      <c r="EC1" s="661"/>
      <c r="ED1" s="661"/>
      <c r="EE1" s="661"/>
      <c r="EF1" s="661"/>
      <c r="EG1" s="661"/>
      <c r="EH1" s="661"/>
      <c r="EI1" s="661"/>
      <c r="EJ1" s="661"/>
      <c r="EK1" s="661"/>
      <c r="EL1" s="661"/>
      <c r="EM1" s="661"/>
      <c r="EN1" s="661"/>
      <c r="EO1" s="661"/>
      <c r="EP1" s="661"/>
      <c r="EQ1" s="661"/>
      <c r="ER1" s="661"/>
      <c r="ES1" s="661"/>
      <c r="ET1" s="661"/>
      <c r="EU1" s="661"/>
      <c r="EV1" s="661"/>
      <c r="EW1" s="661"/>
      <c r="EX1" s="661"/>
      <c r="EY1" s="661"/>
      <c r="EZ1" s="661"/>
      <c r="FA1" s="661"/>
      <c r="FB1" s="661"/>
      <c r="FC1" s="661"/>
      <c r="FD1" s="661"/>
      <c r="FE1" s="661"/>
      <c r="FF1" s="661"/>
      <c r="FG1" s="661"/>
      <c r="FH1" s="661"/>
      <c r="FI1" s="661"/>
      <c r="FJ1" s="661"/>
      <c r="FK1" s="661"/>
      <c r="FL1" s="661"/>
      <c r="FM1" s="661"/>
      <c r="FN1" s="661"/>
      <c r="FO1" s="661"/>
      <c r="FP1" s="661"/>
      <c r="FQ1" s="661"/>
      <c r="FR1" s="661"/>
      <c r="FS1" s="661"/>
      <c r="FT1" s="661"/>
      <c r="FU1" s="661"/>
      <c r="FV1" s="661"/>
      <c r="FW1" s="661"/>
      <c r="FX1" s="661"/>
      <c r="FY1" s="661"/>
      <c r="FZ1" s="661"/>
      <c r="GA1" s="661"/>
      <c r="GB1" s="661"/>
      <c r="GC1" s="661"/>
      <c r="GD1" s="661"/>
      <c r="GE1" s="661"/>
      <c r="GF1" s="661"/>
      <c r="GG1" s="661"/>
      <c r="GH1" s="661"/>
      <c r="GI1" s="661"/>
      <c r="GJ1" s="661"/>
      <c r="GK1" s="661"/>
      <c r="GL1" s="661"/>
      <c r="GM1" s="661"/>
      <c r="GN1" s="661"/>
      <c r="GO1" s="661"/>
      <c r="GP1" s="661"/>
      <c r="GQ1" s="661"/>
      <c r="GR1" s="661"/>
      <c r="GS1" s="661"/>
      <c r="GT1" s="661"/>
      <c r="GU1" s="661"/>
      <c r="GV1" s="661"/>
      <c r="GW1" s="661"/>
      <c r="GX1" s="661"/>
      <c r="GY1" s="661"/>
      <c r="GZ1" s="661"/>
      <c r="HA1" s="661"/>
      <c r="HB1" s="661"/>
      <c r="HC1" s="661"/>
      <c r="HD1" s="661"/>
      <c r="HE1" s="661"/>
      <c r="HF1" s="661"/>
      <c r="HG1" s="661"/>
      <c r="HH1" s="661"/>
      <c r="HI1" s="661"/>
      <c r="HJ1" s="661"/>
      <c r="HK1" s="661"/>
      <c r="HL1" s="661"/>
      <c r="HM1" s="661"/>
      <c r="HN1" s="661"/>
      <c r="HO1" s="661"/>
      <c r="HP1" s="293"/>
      <c r="HQ1" s="293"/>
      <c r="HR1" s="293"/>
      <c r="HS1" s="293"/>
      <c r="HT1" s="260"/>
      <c r="HU1" s="260"/>
      <c r="HV1" s="260"/>
    </row>
    <row r="2" spans="1:230" ht="24.9" customHeight="1" x14ac:dyDescent="0.25">
      <c r="A2" s="657" t="s">
        <v>631</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c r="DF2" s="659"/>
      <c r="DG2" s="659"/>
      <c r="DH2" s="659"/>
      <c r="DI2" s="659"/>
      <c r="DJ2" s="659"/>
      <c r="DK2" s="659"/>
      <c r="DL2" s="659"/>
      <c r="DM2" s="659"/>
      <c r="DN2" s="659"/>
      <c r="DO2" s="659"/>
      <c r="DP2" s="659"/>
      <c r="DQ2" s="659"/>
      <c r="DR2" s="659"/>
      <c r="DS2" s="659"/>
      <c r="DT2" s="659"/>
      <c r="DU2" s="659"/>
      <c r="DV2" s="659"/>
      <c r="DW2" s="659"/>
      <c r="DX2" s="659"/>
      <c r="DY2" s="659"/>
      <c r="DZ2" s="659"/>
      <c r="EA2" s="659"/>
      <c r="EB2" s="659"/>
      <c r="EC2" s="659"/>
      <c r="ED2" s="659"/>
      <c r="EE2" s="659"/>
      <c r="EF2" s="659"/>
      <c r="EG2" s="659"/>
      <c r="EH2" s="659"/>
      <c r="EI2" s="659"/>
      <c r="EJ2" s="659"/>
      <c r="EK2" s="659"/>
      <c r="EL2" s="659"/>
      <c r="EM2" s="659"/>
      <c r="EN2" s="659"/>
      <c r="EO2" s="659"/>
      <c r="EP2" s="659"/>
      <c r="EQ2" s="659"/>
      <c r="ER2" s="659"/>
      <c r="ES2" s="659"/>
      <c r="ET2" s="659"/>
      <c r="EU2" s="659"/>
      <c r="EV2" s="659"/>
      <c r="EW2" s="659"/>
      <c r="EX2" s="659"/>
      <c r="EY2" s="659"/>
      <c r="EZ2" s="659"/>
      <c r="FA2" s="659"/>
      <c r="FB2" s="659"/>
      <c r="FC2" s="659"/>
      <c r="FD2" s="659"/>
      <c r="FE2" s="659"/>
      <c r="FF2" s="659"/>
      <c r="FG2" s="659"/>
      <c r="FH2" s="659"/>
      <c r="FI2" s="659"/>
      <c r="FJ2" s="659"/>
      <c r="FK2" s="659"/>
      <c r="FL2" s="659"/>
      <c r="FM2" s="659"/>
      <c r="FN2" s="659"/>
      <c r="FO2" s="659"/>
      <c r="FP2" s="659"/>
      <c r="FQ2" s="659"/>
      <c r="FR2" s="659"/>
      <c r="FS2" s="659"/>
      <c r="FT2" s="659"/>
      <c r="FU2" s="659"/>
      <c r="FV2" s="659"/>
      <c r="FW2" s="659"/>
      <c r="FX2" s="659"/>
      <c r="FY2" s="659"/>
      <c r="FZ2" s="659"/>
      <c r="GA2" s="659"/>
      <c r="GB2" s="659"/>
      <c r="GC2" s="659"/>
      <c r="GD2" s="659"/>
      <c r="GE2" s="659"/>
      <c r="GF2" s="659"/>
      <c r="GG2" s="659"/>
      <c r="GH2" s="659"/>
      <c r="GI2" s="659"/>
      <c r="GJ2" s="659"/>
      <c r="GK2" s="659"/>
      <c r="GL2" s="659"/>
      <c r="GM2" s="659"/>
      <c r="GN2" s="659"/>
      <c r="GO2" s="659"/>
      <c r="GP2" s="659"/>
      <c r="GQ2" s="659"/>
      <c r="GR2" s="659"/>
      <c r="GS2" s="659"/>
      <c r="GT2" s="659"/>
      <c r="GU2" s="659"/>
      <c r="GV2" s="659"/>
      <c r="GW2" s="659"/>
      <c r="GX2" s="659"/>
      <c r="GY2" s="659"/>
      <c r="GZ2" s="659"/>
      <c r="HA2" s="659"/>
      <c r="HB2" s="659"/>
      <c r="HC2" s="659"/>
      <c r="HD2" s="659"/>
      <c r="HE2" s="659"/>
      <c r="HF2" s="659"/>
      <c r="HG2" s="659"/>
      <c r="HH2" s="659"/>
      <c r="HI2" s="659"/>
      <c r="HJ2" s="659"/>
      <c r="HK2" s="659"/>
      <c r="HL2" s="659"/>
      <c r="HM2" s="659"/>
      <c r="HN2" s="659"/>
      <c r="HO2" s="659"/>
      <c r="HP2" s="288"/>
      <c r="HQ2" s="288"/>
      <c r="HR2" s="288"/>
      <c r="HS2" s="288"/>
      <c r="HT2" s="260"/>
      <c r="HU2" s="260"/>
      <c r="HV2" s="260"/>
    </row>
    <row r="3" spans="1:230" ht="12.75" hidden="1" customHeight="1" x14ac:dyDescent="0.25">
      <c r="A3" s="24"/>
      <c r="B3" s="24"/>
      <c r="C3" s="24"/>
      <c r="D3" s="24"/>
      <c r="E3" s="24"/>
      <c r="F3" s="24"/>
      <c r="G3" s="24"/>
      <c r="H3" s="24"/>
      <c r="I3" s="24"/>
      <c r="J3" s="24"/>
      <c r="K3" s="24"/>
      <c r="L3" s="24"/>
      <c r="M3" s="24"/>
      <c r="N3" s="24"/>
      <c r="O3" s="24"/>
      <c r="P3" s="14"/>
      <c r="Q3" s="14"/>
      <c r="R3" s="14"/>
      <c r="S3" s="14"/>
      <c r="T3" s="14"/>
      <c r="U3" s="14"/>
      <c r="V3" s="14"/>
      <c r="W3" s="14"/>
      <c r="X3" s="14"/>
      <c r="Y3" s="16"/>
      <c r="Z3" s="15"/>
      <c r="AB3" s="60"/>
      <c r="AC3" s="60"/>
      <c r="HO3" s="22" t="s">
        <v>36</v>
      </c>
      <c r="HT3" s="260"/>
      <c r="HU3" s="260"/>
      <c r="HV3" s="260"/>
    </row>
    <row r="4" spans="1:230" ht="12.75" customHeight="1" x14ac:dyDescent="0.25">
      <c r="A4" s="24"/>
      <c r="B4" s="24"/>
      <c r="C4" s="24"/>
      <c r="D4" s="24"/>
      <c r="E4" s="24"/>
      <c r="F4" s="24"/>
      <c r="G4" s="24"/>
      <c r="H4" s="24"/>
      <c r="I4" s="24"/>
      <c r="J4" s="24"/>
      <c r="K4" s="24"/>
      <c r="L4" s="24"/>
      <c r="M4" s="24"/>
      <c r="N4" s="24"/>
      <c r="O4" s="24"/>
      <c r="P4" s="14"/>
      <c r="Q4" s="14"/>
      <c r="R4" s="14"/>
      <c r="S4" s="14"/>
      <c r="T4" s="14"/>
      <c r="U4" s="14"/>
      <c r="V4" s="14"/>
      <c r="W4" s="14"/>
      <c r="X4" s="14"/>
      <c r="Y4" s="16"/>
      <c r="Z4" s="15"/>
      <c r="AB4" s="60"/>
      <c r="AC4" s="60"/>
      <c r="HO4" s="87" t="s">
        <v>111</v>
      </c>
      <c r="HT4" s="260"/>
      <c r="HU4" s="260"/>
      <c r="HV4" s="260"/>
    </row>
    <row r="5" spans="1:230" ht="12.75" customHeight="1" x14ac:dyDescent="0.25">
      <c r="A5" s="29"/>
      <c r="B5" s="29"/>
      <c r="C5" s="122" t="s">
        <v>182</v>
      </c>
      <c r="D5" s="122" t="s">
        <v>155</v>
      </c>
      <c r="E5" s="122" t="s">
        <v>174</v>
      </c>
      <c r="F5" s="122" t="s">
        <v>175</v>
      </c>
      <c r="G5" s="122" t="s">
        <v>171</v>
      </c>
      <c r="H5" s="122" t="s">
        <v>176</v>
      </c>
      <c r="I5" s="122" t="s">
        <v>177</v>
      </c>
      <c r="J5" s="122" t="s">
        <v>172</v>
      </c>
      <c r="K5" s="122" t="s">
        <v>178</v>
      </c>
      <c r="L5" s="122" t="s">
        <v>179</v>
      </c>
      <c r="M5" s="122" t="s">
        <v>173</v>
      </c>
      <c r="N5" s="122" t="s">
        <v>180</v>
      </c>
      <c r="O5" s="122" t="s">
        <v>181</v>
      </c>
      <c r="P5" s="432" t="s">
        <v>527</v>
      </c>
      <c r="Q5" s="122" t="s">
        <v>157</v>
      </c>
      <c r="R5" s="122" t="s">
        <v>158</v>
      </c>
      <c r="S5" s="122" t="s">
        <v>159</v>
      </c>
      <c r="T5" s="122" t="s">
        <v>160</v>
      </c>
      <c r="U5" s="122" t="s">
        <v>153</v>
      </c>
      <c r="V5" s="122" t="s">
        <v>154</v>
      </c>
      <c r="W5" s="122" t="s">
        <v>161</v>
      </c>
      <c r="X5" s="122" t="s">
        <v>162</v>
      </c>
      <c r="Y5" s="122" t="s">
        <v>163</v>
      </c>
      <c r="Z5" s="122" t="s">
        <v>164</v>
      </c>
      <c r="AA5" s="122" t="s">
        <v>165</v>
      </c>
      <c r="AB5" s="432" t="s">
        <v>528</v>
      </c>
      <c r="AC5" s="122" t="s">
        <v>167</v>
      </c>
      <c r="AD5" s="122" t="s">
        <v>168</v>
      </c>
      <c r="AE5" s="122" t="s">
        <v>169</v>
      </c>
      <c r="AF5" s="122" t="s">
        <v>170</v>
      </c>
      <c r="AG5" s="122" t="s">
        <v>315</v>
      </c>
      <c r="AH5" s="122" t="s">
        <v>352</v>
      </c>
      <c r="AI5" s="122" t="s">
        <v>208</v>
      </c>
      <c r="AJ5" s="122" t="s">
        <v>95</v>
      </c>
      <c r="AK5" s="122" t="s">
        <v>35</v>
      </c>
      <c r="AL5" s="122" t="s">
        <v>19</v>
      </c>
      <c r="AM5" s="122" t="s">
        <v>25</v>
      </c>
      <c r="AN5" s="432" t="s">
        <v>529</v>
      </c>
      <c r="AO5" s="122" t="s">
        <v>349</v>
      </c>
      <c r="AP5" s="122" t="s">
        <v>341</v>
      </c>
      <c r="AQ5" s="122" t="s">
        <v>57</v>
      </c>
      <c r="AR5" s="122" t="s">
        <v>312</v>
      </c>
      <c r="AS5" s="122" t="s">
        <v>15</v>
      </c>
      <c r="AT5" s="122" t="s">
        <v>22</v>
      </c>
      <c r="AU5" s="122" t="s">
        <v>6</v>
      </c>
      <c r="AV5" s="122" t="s">
        <v>89</v>
      </c>
      <c r="AW5" s="122" t="s">
        <v>353</v>
      </c>
      <c r="AX5" s="122" t="s">
        <v>252</v>
      </c>
      <c r="AY5" s="122" t="s">
        <v>361</v>
      </c>
      <c r="AZ5" s="432" t="s">
        <v>530</v>
      </c>
      <c r="BA5" s="122" t="s">
        <v>366</v>
      </c>
      <c r="BB5" s="122" t="s">
        <v>372</v>
      </c>
      <c r="BC5" s="122" t="s">
        <v>375</v>
      </c>
      <c r="BD5" s="122" t="s">
        <v>379</v>
      </c>
      <c r="BE5" s="122" t="s">
        <v>382</v>
      </c>
      <c r="BF5" s="122" t="s">
        <v>384</v>
      </c>
      <c r="BG5" s="122" t="s">
        <v>387</v>
      </c>
      <c r="BH5" s="122" t="s">
        <v>389</v>
      </c>
      <c r="BI5" s="122" t="s">
        <v>392</v>
      </c>
      <c r="BJ5" s="122" t="s">
        <v>394</v>
      </c>
      <c r="BK5" s="122" t="s">
        <v>491</v>
      </c>
      <c r="BL5" s="432" t="s">
        <v>531</v>
      </c>
      <c r="BM5" s="122" t="s">
        <v>497</v>
      </c>
      <c r="BN5" s="122" t="s">
        <v>499</v>
      </c>
      <c r="BO5" s="122" t="s">
        <v>501</v>
      </c>
      <c r="BP5" s="122" t="s">
        <v>502</v>
      </c>
      <c r="BQ5" s="122" t="s">
        <v>504</v>
      </c>
      <c r="BR5" s="122" t="s">
        <v>507</v>
      </c>
      <c r="BS5" s="122" t="s">
        <v>508</v>
      </c>
      <c r="BT5" s="122" t="s">
        <v>509</v>
      </c>
      <c r="BU5" s="122" t="s">
        <v>510</v>
      </c>
      <c r="BV5" s="122" t="s">
        <v>511</v>
      </c>
      <c r="BW5" s="122" t="s">
        <v>513</v>
      </c>
      <c r="BX5" s="432" t="s">
        <v>532</v>
      </c>
      <c r="BY5" s="122" t="s">
        <v>536</v>
      </c>
      <c r="BZ5" s="122" t="s">
        <v>537</v>
      </c>
      <c r="CA5" s="431" t="s">
        <v>533</v>
      </c>
      <c r="CB5" s="122" t="s">
        <v>538</v>
      </c>
      <c r="CC5" s="122" t="s">
        <v>539</v>
      </c>
      <c r="CD5" s="431" t="s">
        <v>534</v>
      </c>
      <c r="CE5" s="122" t="s">
        <v>535</v>
      </c>
      <c r="CF5" s="122" t="s">
        <v>540</v>
      </c>
      <c r="CG5" s="431" t="s">
        <v>542</v>
      </c>
      <c r="CH5" s="122" t="s">
        <v>544</v>
      </c>
      <c r="CI5" s="122" t="s">
        <v>545</v>
      </c>
      <c r="CJ5" s="432" t="s">
        <v>547</v>
      </c>
      <c r="CK5" s="122" t="s">
        <v>554</v>
      </c>
      <c r="CL5" s="122" t="s">
        <v>565</v>
      </c>
      <c r="CM5" s="431" t="s">
        <v>567</v>
      </c>
      <c r="CN5" s="122" t="s">
        <v>569</v>
      </c>
      <c r="CO5" s="122" t="s">
        <v>572</v>
      </c>
      <c r="CP5" s="431" t="s">
        <v>575</v>
      </c>
      <c r="CQ5" s="122" t="s">
        <v>577</v>
      </c>
      <c r="CR5" s="122" t="s">
        <v>578</v>
      </c>
      <c r="CS5" s="431" t="s">
        <v>580</v>
      </c>
      <c r="CT5" s="122" t="s">
        <v>581</v>
      </c>
      <c r="CU5" s="122" t="s">
        <v>586</v>
      </c>
      <c r="CV5" s="432" t="s">
        <v>588</v>
      </c>
      <c r="CW5" s="122" t="s">
        <v>589</v>
      </c>
      <c r="CX5" s="122" t="s">
        <v>592</v>
      </c>
      <c r="CY5" s="431" t="s">
        <v>595</v>
      </c>
      <c r="CZ5" s="122" t="s">
        <v>596</v>
      </c>
      <c r="DA5" s="122" t="s">
        <v>597</v>
      </c>
      <c r="DB5" s="431" t="s">
        <v>599</v>
      </c>
      <c r="DC5" s="122" t="s">
        <v>600</v>
      </c>
      <c r="DD5" s="122" t="s">
        <v>602</v>
      </c>
      <c r="DE5" s="431" t="s">
        <v>604</v>
      </c>
      <c r="DF5" s="122" t="s">
        <v>605</v>
      </c>
      <c r="DG5" s="122" t="s">
        <v>606</v>
      </c>
      <c r="DH5" s="432" t="s">
        <v>608</v>
      </c>
      <c r="DI5" s="432" t="s">
        <v>609</v>
      </c>
      <c r="DJ5" s="432" t="s">
        <v>654</v>
      </c>
      <c r="DK5" s="432" t="s">
        <v>656</v>
      </c>
      <c r="DL5" s="432" t="s">
        <v>657</v>
      </c>
      <c r="DM5" s="432" t="s">
        <v>658</v>
      </c>
      <c r="DN5" s="432" t="s">
        <v>660</v>
      </c>
      <c r="DO5" s="432" t="s">
        <v>661</v>
      </c>
      <c r="DP5" s="432" t="s">
        <v>662</v>
      </c>
      <c r="DQ5" s="432" t="s">
        <v>664</v>
      </c>
      <c r="DR5" s="432" t="s">
        <v>665</v>
      </c>
      <c r="DS5" s="432" t="s">
        <v>681</v>
      </c>
      <c r="DT5" s="432" t="s">
        <v>683</v>
      </c>
      <c r="DU5" s="432" t="s">
        <v>684</v>
      </c>
      <c r="DV5" s="432" t="s">
        <v>686</v>
      </c>
      <c r="DW5" s="432" t="s">
        <v>688</v>
      </c>
      <c r="DX5" s="432" t="s">
        <v>689</v>
      </c>
      <c r="DY5" s="432" t="s">
        <v>690</v>
      </c>
      <c r="DZ5" s="432" t="s">
        <v>692</v>
      </c>
      <c r="EA5" s="432" t="s">
        <v>693</v>
      </c>
      <c r="EB5" s="432" t="s">
        <v>695</v>
      </c>
      <c r="EC5" s="432" t="s">
        <v>697</v>
      </c>
      <c r="ED5" s="432" t="s">
        <v>698</v>
      </c>
      <c r="EE5" s="432" t="s">
        <v>699</v>
      </c>
      <c r="EF5" s="432" t="s">
        <v>703</v>
      </c>
      <c r="EG5" s="432" t="s">
        <v>704</v>
      </c>
      <c r="EH5" s="432" t="s">
        <v>707</v>
      </c>
      <c r="EI5" s="432" t="s">
        <v>709</v>
      </c>
      <c r="EJ5" s="432" t="s">
        <v>710</v>
      </c>
      <c r="EK5" s="432" t="s">
        <v>711</v>
      </c>
      <c r="EL5" s="432" t="s">
        <v>713</v>
      </c>
      <c r="EM5" s="432" t="s">
        <v>714</v>
      </c>
      <c r="EN5" s="432" t="s">
        <v>715</v>
      </c>
      <c r="EO5" s="432" t="s">
        <v>718</v>
      </c>
      <c r="EP5" s="432" t="s">
        <v>719</v>
      </c>
      <c r="EQ5" s="432" t="s">
        <v>720</v>
      </c>
      <c r="ER5" s="432" t="s">
        <v>722</v>
      </c>
      <c r="ES5" s="432" t="s">
        <v>723</v>
      </c>
      <c r="ET5" s="432" t="s">
        <v>725</v>
      </c>
      <c r="EU5" s="432" t="s">
        <v>727</v>
      </c>
      <c r="EV5" s="432" t="s">
        <v>728</v>
      </c>
      <c r="EW5" s="432" t="s">
        <v>729</v>
      </c>
      <c r="EX5" s="432" t="s">
        <v>731</v>
      </c>
      <c r="EY5" s="432" t="s">
        <v>732</v>
      </c>
      <c r="EZ5" s="432" t="s">
        <v>733</v>
      </c>
      <c r="FA5" s="432" t="s">
        <v>735</v>
      </c>
      <c r="FB5" s="432" t="s">
        <v>736</v>
      </c>
      <c r="FC5" s="432" t="s">
        <v>737</v>
      </c>
      <c r="FD5" s="432" t="s">
        <v>739</v>
      </c>
      <c r="FE5" s="432" t="s">
        <v>740</v>
      </c>
      <c r="FF5" s="432" t="s">
        <v>742</v>
      </c>
      <c r="FG5" s="432" t="s">
        <v>744</v>
      </c>
      <c r="FH5" s="432" t="s">
        <v>745</v>
      </c>
      <c r="FI5" s="432" t="s">
        <v>746</v>
      </c>
      <c r="FJ5" s="432" t="s">
        <v>748</v>
      </c>
      <c r="FK5" s="432" t="s">
        <v>750</v>
      </c>
      <c r="FL5" s="432" t="s">
        <v>751</v>
      </c>
      <c r="FM5" s="432" t="s">
        <v>754</v>
      </c>
      <c r="FN5" s="432" t="s">
        <v>758</v>
      </c>
      <c r="FO5" s="432" t="s">
        <v>759</v>
      </c>
      <c r="FP5" s="432" t="s">
        <v>761</v>
      </c>
      <c r="FQ5" s="432" t="s">
        <v>762</v>
      </c>
      <c r="FR5" s="432" t="s">
        <v>764</v>
      </c>
      <c r="FS5" s="432" t="s">
        <v>766</v>
      </c>
      <c r="FT5" s="432" t="s">
        <v>767</v>
      </c>
      <c r="FU5" s="432" t="s">
        <v>768</v>
      </c>
      <c r="FV5" s="432" t="s">
        <v>770</v>
      </c>
      <c r="FW5" s="432" t="s">
        <v>771</v>
      </c>
      <c r="FX5" s="432" t="s">
        <v>772</v>
      </c>
      <c r="FY5" s="432" t="s">
        <v>774</v>
      </c>
      <c r="FZ5" s="432" t="s">
        <v>776</v>
      </c>
      <c r="GA5" s="432" t="s">
        <v>777</v>
      </c>
      <c r="GB5" s="432" t="s">
        <v>779</v>
      </c>
      <c r="GC5" s="432" t="s">
        <v>780</v>
      </c>
      <c r="GD5" s="432" t="s">
        <v>782</v>
      </c>
      <c r="GE5" s="432" t="s">
        <v>784</v>
      </c>
      <c r="GF5" s="432" t="s">
        <v>785</v>
      </c>
      <c r="GG5" s="432" t="s">
        <v>787</v>
      </c>
      <c r="GH5" s="432" t="s">
        <v>790</v>
      </c>
      <c r="GI5" s="432" t="s">
        <v>792</v>
      </c>
      <c r="GJ5" s="432" t="s">
        <v>793</v>
      </c>
      <c r="GK5" s="432" t="s">
        <v>795</v>
      </c>
      <c r="GL5" s="432" t="s">
        <v>796</v>
      </c>
      <c r="GM5" s="432" t="s">
        <v>798</v>
      </c>
      <c r="GN5" s="432" t="s">
        <v>800</v>
      </c>
      <c r="GO5" s="432" t="s">
        <v>801</v>
      </c>
      <c r="GP5" s="432" t="s">
        <v>803</v>
      </c>
      <c r="GQ5" s="432" t="s">
        <v>805</v>
      </c>
      <c r="GR5" s="432" t="s">
        <v>806</v>
      </c>
      <c r="GS5" s="432" t="s">
        <v>807</v>
      </c>
      <c r="GT5" s="432" t="s">
        <v>809</v>
      </c>
      <c r="GU5" s="432" t="s">
        <v>810</v>
      </c>
      <c r="GV5" s="432" t="s">
        <v>811</v>
      </c>
      <c r="GW5" s="432" t="s">
        <v>813</v>
      </c>
      <c r="GX5" s="432" t="s">
        <v>814</v>
      </c>
      <c r="GY5" s="432" t="s">
        <v>815</v>
      </c>
      <c r="GZ5" s="432" t="s">
        <v>817</v>
      </c>
      <c r="HA5" s="432" t="s">
        <v>818</v>
      </c>
      <c r="HB5" s="432" t="s">
        <v>820</v>
      </c>
      <c r="HC5" s="432" t="s">
        <v>822</v>
      </c>
      <c r="HD5" s="432" t="s">
        <v>824</v>
      </c>
      <c r="HE5" s="432" t="s">
        <v>825</v>
      </c>
      <c r="HF5" s="432" t="s">
        <v>827</v>
      </c>
      <c r="HG5" s="432" t="s">
        <v>828</v>
      </c>
      <c r="HH5" s="432" t="s">
        <v>830</v>
      </c>
      <c r="HI5" s="432" t="s">
        <v>832</v>
      </c>
      <c r="HJ5" s="432" t="s">
        <v>834</v>
      </c>
      <c r="HK5" s="432" t="s">
        <v>835</v>
      </c>
      <c r="HL5" s="432" t="s">
        <v>837</v>
      </c>
      <c r="HM5" s="432" t="s">
        <v>838</v>
      </c>
      <c r="HN5" s="432" t="s">
        <v>840</v>
      </c>
      <c r="HO5" s="432" t="s">
        <v>843</v>
      </c>
      <c r="HT5" s="260"/>
      <c r="HU5" s="260"/>
      <c r="HV5" s="260"/>
    </row>
    <row r="6" spans="1:230" ht="12.75" customHeight="1" x14ac:dyDescent="0.25">
      <c r="A6" s="314" t="s">
        <v>428</v>
      </c>
      <c r="B6" s="314" t="s">
        <v>438</v>
      </c>
      <c r="C6" s="266">
        <v>0</v>
      </c>
      <c r="D6" s="266">
        <v>0</v>
      </c>
      <c r="E6" s="266">
        <v>0.17891539869949591</v>
      </c>
      <c r="F6" s="266">
        <v>0.90112879000000001</v>
      </c>
      <c r="G6" s="266">
        <v>3.03850445</v>
      </c>
      <c r="H6" s="266">
        <v>4.0186157199999997</v>
      </c>
      <c r="I6" s="149">
        <v>5.6808926500000005</v>
      </c>
      <c r="J6" s="149">
        <v>26.194919630000001</v>
      </c>
      <c r="K6" s="149">
        <v>20.687811809999999</v>
      </c>
      <c r="L6" s="149">
        <v>24.40392318</v>
      </c>
      <c r="M6" s="149">
        <v>40.903102109999999</v>
      </c>
      <c r="N6" s="149">
        <v>13.92490812</v>
      </c>
      <c r="O6" s="149">
        <v>11.0929062</v>
      </c>
      <c r="P6" s="149">
        <v>77.230121709999992</v>
      </c>
      <c r="Q6" s="149">
        <v>15.78724105</v>
      </c>
      <c r="R6" s="149">
        <v>30.843673119999998</v>
      </c>
      <c r="S6" s="149">
        <v>51.090736929999998</v>
      </c>
      <c r="T6" s="149">
        <v>51.728271390000003</v>
      </c>
      <c r="U6" s="149">
        <v>18.883162859999999</v>
      </c>
      <c r="V6" s="149">
        <v>55.507571349999999</v>
      </c>
      <c r="W6" s="149">
        <v>35.86205116</v>
      </c>
      <c r="X6" s="149">
        <v>19.971031190000001</v>
      </c>
      <c r="Y6" s="149">
        <v>19.70730842</v>
      </c>
      <c r="Z6" s="149">
        <v>16.91984072</v>
      </c>
      <c r="AA6" s="149">
        <v>18.08333794</v>
      </c>
      <c r="AB6" s="149">
        <v>51.475445800000003</v>
      </c>
      <c r="AC6" s="149">
        <v>59.969373820000001</v>
      </c>
      <c r="AD6" s="149">
        <v>109.47011487</v>
      </c>
      <c r="AE6" s="149">
        <v>177.76249862</v>
      </c>
      <c r="AF6" s="149">
        <v>197.26759106999998</v>
      </c>
      <c r="AG6" s="149">
        <v>428.77860093000004</v>
      </c>
      <c r="AH6" s="149">
        <v>441.26393079000002</v>
      </c>
      <c r="AI6" s="149">
        <v>493.24779530999996</v>
      </c>
      <c r="AJ6" s="149">
        <v>537.82520731</v>
      </c>
      <c r="AK6" s="149">
        <v>532.24973298999998</v>
      </c>
      <c r="AL6" s="149">
        <v>491.67198580000002</v>
      </c>
      <c r="AM6" s="149">
        <v>574.50750092999999</v>
      </c>
      <c r="AN6" s="149">
        <v>620.21739798999999</v>
      </c>
      <c r="AO6" s="149">
        <v>587.68200374000003</v>
      </c>
      <c r="AP6" s="149">
        <v>615.78808300999992</v>
      </c>
      <c r="AQ6" s="149">
        <v>695.40493889000015</v>
      </c>
      <c r="AR6" s="149">
        <v>710.21745352999994</v>
      </c>
      <c r="AS6" s="149">
        <v>681.14849638999999</v>
      </c>
      <c r="AT6" s="149">
        <v>683.84181561000003</v>
      </c>
      <c r="AU6" s="149">
        <v>858.83589155999994</v>
      </c>
      <c r="AV6" s="149">
        <v>813.46600817000001</v>
      </c>
      <c r="AW6" s="149">
        <v>800.90397044999997</v>
      </c>
      <c r="AX6" s="149">
        <v>853.8713816500001</v>
      </c>
      <c r="AY6" s="149">
        <v>815.19820261999996</v>
      </c>
      <c r="AZ6" s="149">
        <v>854.49409123999999</v>
      </c>
      <c r="BA6" s="149">
        <v>911.74097097000003</v>
      </c>
      <c r="BB6" s="149">
        <v>966.90728242</v>
      </c>
      <c r="BC6" s="149">
        <v>894.48766246999992</v>
      </c>
      <c r="BD6" s="149">
        <v>1031.4953564899999</v>
      </c>
      <c r="BE6" s="149">
        <v>981.40940312000009</v>
      </c>
      <c r="BF6" s="149">
        <v>1185.1307557</v>
      </c>
      <c r="BG6" s="149">
        <v>1224.25969631</v>
      </c>
      <c r="BH6" s="149">
        <v>1256.6662811699998</v>
      </c>
      <c r="BI6" s="149">
        <v>1234.7087431299999</v>
      </c>
      <c r="BJ6" s="149">
        <v>1183.1671884</v>
      </c>
      <c r="BK6" s="149">
        <v>1244.7295735099999</v>
      </c>
      <c r="BL6" s="149">
        <v>1253.4155201599999</v>
      </c>
      <c r="BM6" s="149">
        <v>1248.4197146500001</v>
      </c>
      <c r="BN6" s="149">
        <v>1394.6958070000001</v>
      </c>
      <c r="BO6" s="149">
        <v>1454.1069330600001</v>
      </c>
      <c r="BP6" s="149">
        <v>1532.50623804</v>
      </c>
      <c r="BQ6" s="149">
        <v>1567.8873853299999</v>
      </c>
      <c r="BR6" s="149">
        <v>1582.1254807</v>
      </c>
      <c r="BS6" s="149">
        <v>1595.4530569399999</v>
      </c>
      <c r="BT6" s="149">
        <v>1483.1638729599999</v>
      </c>
      <c r="BU6" s="149">
        <v>1525.9346904399999</v>
      </c>
      <c r="BV6" s="149">
        <v>1547.96001299</v>
      </c>
      <c r="BW6" s="149">
        <v>1567.10184669</v>
      </c>
      <c r="BX6" s="149">
        <v>1564.1346859499999</v>
      </c>
      <c r="BY6" s="149">
        <v>1575.3385146600001</v>
      </c>
      <c r="BZ6" s="149">
        <v>1437.64436127</v>
      </c>
      <c r="CA6" s="149">
        <v>1682.82941243</v>
      </c>
      <c r="CB6" s="149">
        <v>1708.4617358600001</v>
      </c>
      <c r="CC6" s="149">
        <v>1311.7769176100001</v>
      </c>
      <c r="CD6" s="149">
        <v>1256.2616175200001</v>
      </c>
      <c r="CE6" s="149">
        <v>1266.77153727</v>
      </c>
      <c r="CF6" s="149">
        <v>1321.59061331</v>
      </c>
      <c r="CG6" s="149">
        <v>1316.1433701200001</v>
      </c>
      <c r="CH6" s="149">
        <v>1516.5583704400001</v>
      </c>
      <c r="CI6" s="149">
        <v>1973.1698726899999</v>
      </c>
      <c r="CJ6" s="149">
        <v>1944.3882124300001</v>
      </c>
      <c r="CK6" s="149">
        <v>1627.2254693499999</v>
      </c>
      <c r="CL6" s="149">
        <v>1997.81297488</v>
      </c>
      <c r="CM6" s="149">
        <v>1873.04499895</v>
      </c>
      <c r="CN6" s="149">
        <v>2018.82554949</v>
      </c>
      <c r="CO6" s="149">
        <v>2071.5304601600001</v>
      </c>
      <c r="CP6" s="149">
        <v>2394.5147866799998</v>
      </c>
      <c r="CQ6" s="149">
        <v>2515.8932279700002</v>
      </c>
      <c r="CR6" s="149">
        <v>2533.3417404900001</v>
      </c>
      <c r="CS6" s="149">
        <v>2588.31147827</v>
      </c>
      <c r="CT6" s="149">
        <v>2575.8211810100001</v>
      </c>
      <c r="CU6" s="149">
        <v>2404.9672393300002</v>
      </c>
      <c r="CV6" s="149">
        <v>2600.21989601</v>
      </c>
      <c r="CW6" s="149">
        <v>2236.7879022000002</v>
      </c>
      <c r="CX6" s="149">
        <v>2209.4785698300002</v>
      </c>
      <c r="CY6" s="149">
        <v>2280.8426386900001</v>
      </c>
      <c r="CZ6" s="149">
        <v>2249.8393570500002</v>
      </c>
      <c r="DA6" s="149">
        <v>2413.9991802599998</v>
      </c>
      <c r="DB6" s="149">
        <v>2395.5567666900001</v>
      </c>
      <c r="DC6" s="149">
        <v>2301.3437502000002</v>
      </c>
      <c r="DD6" s="149">
        <v>2315.3537821</v>
      </c>
      <c r="DE6" s="149">
        <v>2612.2489624099999</v>
      </c>
      <c r="DF6" s="149">
        <v>3003.1448017900002</v>
      </c>
      <c r="DG6" s="149">
        <v>2921.7545189500001</v>
      </c>
      <c r="DH6" s="149">
        <v>2935.9004384300001</v>
      </c>
      <c r="DI6" s="149">
        <v>2948.5026443100001</v>
      </c>
      <c r="DJ6" s="149">
        <v>2930.82509119</v>
      </c>
      <c r="DK6" s="149">
        <v>2949.9738220700001</v>
      </c>
      <c r="DL6" s="149">
        <v>2890.5</v>
      </c>
      <c r="DM6" s="149">
        <v>3123.6911158900002</v>
      </c>
      <c r="DN6" s="149">
        <v>3097.4</v>
      </c>
      <c r="DO6" s="149">
        <v>3268.9656540300002</v>
      </c>
      <c r="DP6" s="149">
        <v>3465.8</v>
      </c>
      <c r="DQ6" s="149">
        <v>3472.5</v>
      </c>
      <c r="DR6" s="149">
        <v>3339.5</v>
      </c>
      <c r="DS6" s="149">
        <v>3334.7</v>
      </c>
      <c r="DT6" s="149">
        <v>3492.9</v>
      </c>
      <c r="DU6" s="149">
        <v>3480.3</v>
      </c>
      <c r="DV6" s="149">
        <v>3532.5</v>
      </c>
      <c r="DW6" s="149">
        <v>3587.6</v>
      </c>
      <c r="DX6" s="149">
        <v>3614.7</v>
      </c>
      <c r="DY6" s="149">
        <v>3706.1</v>
      </c>
      <c r="DZ6" s="149">
        <v>3686.7</v>
      </c>
      <c r="EA6" s="149">
        <v>3925.4</v>
      </c>
      <c r="EB6" s="149">
        <v>3946.5</v>
      </c>
      <c r="EC6" s="149">
        <v>3895.2</v>
      </c>
      <c r="ED6" s="149">
        <v>4043</v>
      </c>
      <c r="EE6" s="149">
        <v>4060.1</v>
      </c>
      <c r="EF6" s="149">
        <v>4050.5</v>
      </c>
      <c r="EG6" s="149">
        <v>4234.1000000000004</v>
      </c>
      <c r="EH6" s="149">
        <v>4204.1000000000004</v>
      </c>
      <c r="EI6" s="149">
        <v>4284.8</v>
      </c>
      <c r="EJ6" s="149">
        <v>4280.8999999999996</v>
      </c>
      <c r="EK6" s="149">
        <v>4112</v>
      </c>
      <c r="EL6" s="149">
        <v>4311.7</v>
      </c>
      <c r="EM6" s="149">
        <v>4467.3</v>
      </c>
      <c r="EN6" s="149">
        <v>4511.5</v>
      </c>
      <c r="EO6" s="149">
        <v>4495.8</v>
      </c>
      <c r="EP6" s="149">
        <v>4666.7</v>
      </c>
      <c r="EQ6" s="149">
        <v>4557.2</v>
      </c>
      <c r="ER6" s="149">
        <v>4764.5</v>
      </c>
      <c r="ES6" s="149">
        <v>4561.1000000000004</v>
      </c>
      <c r="ET6" s="149">
        <v>4843</v>
      </c>
      <c r="EU6" s="149">
        <v>4846.3</v>
      </c>
      <c r="EV6" s="149">
        <v>4823.3</v>
      </c>
      <c r="EW6" s="149">
        <v>4952.5</v>
      </c>
      <c r="EX6" s="149">
        <v>4921.7</v>
      </c>
      <c r="EY6" s="149">
        <v>5067.2</v>
      </c>
      <c r="EZ6" s="149">
        <v>5128.2</v>
      </c>
      <c r="FA6" s="149">
        <v>5114.6000000000004</v>
      </c>
      <c r="FB6" s="149">
        <v>5119.6000000000004</v>
      </c>
      <c r="FC6" s="149">
        <v>5327.5</v>
      </c>
      <c r="FD6" s="149">
        <v>5384.4</v>
      </c>
      <c r="FE6" s="149">
        <v>5331.4</v>
      </c>
      <c r="FF6" s="149">
        <v>5497.6</v>
      </c>
      <c r="FG6" s="149">
        <v>5512.8</v>
      </c>
      <c r="FH6" s="149">
        <v>5279.1</v>
      </c>
      <c r="FI6" s="149">
        <v>5358.5</v>
      </c>
      <c r="FJ6" s="149">
        <v>5501.0086133900004</v>
      </c>
      <c r="FK6" s="149">
        <v>5640.6</v>
      </c>
      <c r="FL6" s="149">
        <v>5646.5</v>
      </c>
      <c r="FM6" s="149">
        <v>5608.5</v>
      </c>
      <c r="FN6" s="149">
        <v>5672.3</v>
      </c>
      <c r="FO6" s="149">
        <v>5686.5</v>
      </c>
      <c r="FP6" s="149">
        <v>5756.4</v>
      </c>
      <c r="FQ6" s="149">
        <v>5852.2</v>
      </c>
      <c r="FR6" s="149">
        <v>5595.2</v>
      </c>
      <c r="FS6" s="149">
        <v>5912.6</v>
      </c>
      <c r="FT6" s="149">
        <v>5720</v>
      </c>
      <c r="FU6" s="149">
        <v>5529</v>
      </c>
      <c r="FV6" s="149">
        <v>5553.3</v>
      </c>
      <c r="FW6" s="149">
        <v>5882.9</v>
      </c>
      <c r="FX6" s="149">
        <v>5915.2</v>
      </c>
      <c r="FY6" s="149">
        <v>6161.6</v>
      </c>
      <c r="FZ6" s="149">
        <v>6151.5</v>
      </c>
      <c r="GA6" s="149">
        <v>6114.1</v>
      </c>
      <c r="GB6" s="149">
        <v>5992</v>
      </c>
      <c r="GC6" s="149">
        <v>6116.8</v>
      </c>
      <c r="GD6" s="149">
        <v>6037.8</v>
      </c>
      <c r="GE6" s="149">
        <v>5977.7</v>
      </c>
      <c r="GF6" s="149">
        <v>5825.5</v>
      </c>
      <c r="GG6" s="149">
        <v>5883.2</v>
      </c>
      <c r="GH6" s="149">
        <v>5729.7</v>
      </c>
      <c r="GI6" s="149">
        <v>5741.4</v>
      </c>
      <c r="GJ6" s="149">
        <v>5463.2</v>
      </c>
      <c r="GK6" s="149">
        <v>5071.2</v>
      </c>
      <c r="GL6" s="149">
        <v>5278.1</v>
      </c>
      <c r="GM6" s="149">
        <v>5333</v>
      </c>
      <c r="GN6" s="149">
        <v>5317</v>
      </c>
      <c r="GO6" s="149">
        <v>5112.8</v>
      </c>
      <c r="GP6" s="149">
        <v>5442.6</v>
      </c>
      <c r="GQ6" s="149">
        <v>5474.5</v>
      </c>
      <c r="GR6" s="149">
        <v>5344.4</v>
      </c>
      <c r="GS6" s="149">
        <v>5673.4</v>
      </c>
      <c r="GT6" s="149">
        <v>5704.9</v>
      </c>
      <c r="GU6" s="149">
        <v>5742.6</v>
      </c>
      <c r="GV6" s="149">
        <v>5756.9</v>
      </c>
      <c r="GW6" s="149">
        <v>5999.1</v>
      </c>
      <c r="GX6" s="149">
        <v>5728.7</v>
      </c>
      <c r="GY6" s="149">
        <v>5773.7</v>
      </c>
      <c r="GZ6" s="149">
        <v>5849.7</v>
      </c>
      <c r="HA6" s="149">
        <v>5639.9</v>
      </c>
      <c r="HB6" s="149">
        <v>5492.6</v>
      </c>
      <c r="HC6" s="149">
        <v>5081.5</v>
      </c>
      <c r="HD6" s="149">
        <v>4955.1000000000004</v>
      </c>
      <c r="HE6" s="149">
        <v>4701</v>
      </c>
      <c r="HF6" s="149">
        <v>5729.6</v>
      </c>
      <c r="HG6" s="149">
        <v>5676.6</v>
      </c>
      <c r="HH6" s="149">
        <v>5533.7</v>
      </c>
      <c r="HI6" s="149">
        <v>5586.8</v>
      </c>
      <c r="HJ6" s="149">
        <v>5458.9</v>
      </c>
      <c r="HK6" s="149">
        <v>5480</v>
      </c>
      <c r="HL6" s="149">
        <v>5845.7</v>
      </c>
      <c r="HM6" s="149">
        <v>6362.9</v>
      </c>
      <c r="HN6" s="149">
        <v>6550.5</v>
      </c>
      <c r="HO6" s="149">
        <v>6532.1</v>
      </c>
      <c r="HT6" s="260"/>
      <c r="HU6" s="260"/>
      <c r="HV6" s="260"/>
    </row>
    <row r="7" spans="1:230" ht="12.75" customHeight="1" x14ac:dyDescent="0.25">
      <c r="A7" s="315" t="s">
        <v>72</v>
      </c>
      <c r="B7" s="315" t="s">
        <v>123</v>
      </c>
      <c r="C7" s="263">
        <v>0</v>
      </c>
      <c r="D7" s="263">
        <v>0</v>
      </c>
      <c r="E7" s="263">
        <v>0.17891539869949591</v>
      </c>
      <c r="F7" s="263">
        <v>0.78090636999999996</v>
      </c>
      <c r="G7" s="263">
        <v>1.53784999</v>
      </c>
      <c r="H7" s="263">
        <v>2.3486409999999998</v>
      </c>
      <c r="I7" s="150">
        <v>3.7311204899999999</v>
      </c>
      <c r="J7" s="150">
        <v>5.1065807100000002</v>
      </c>
      <c r="K7" s="150">
        <v>7.7058189700000002</v>
      </c>
      <c r="L7" s="150">
        <v>14.80111353</v>
      </c>
      <c r="M7" s="150">
        <v>17.78803267</v>
      </c>
      <c r="N7" s="150">
        <v>13.55737504</v>
      </c>
      <c r="O7" s="150">
        <v>11.0929062</v>
      </c>
      <c r="P7" s="150">
        <v>16.992067469999999</v>
      </c>
      <c r="Q7" s="150">
        <v>15.35344712</v>
      </c>
      <c r="R7" s="150">
        <v>15.477716429999999</v>
      </c>
      <c r="S7" s="150">
        <v>1.0726822</v>
      </c>
      <c r="T7" s="150">
        <v>2.0680799999999997</v>
      </c>
      <c r="U7" s="150">
        <v>0.36449999999999999</v>
      </c>
      <c r="V7" s="150">
        <v>8.2386809599999999</v>
      </c>
      <c r="W7" s="150">
        <v>6.7369203600000001</v>
      </c>
      <c r="X7" s="150">
        <v>6.1569835900000003</v>
      </c>
      <c r="Y7" s="150">
        <v>4.3173668999999997</v>
      </c>
      <c r="Z7" s="150">
        <v>0</v>
      </c>
      <c r="AA7" s="150">
        <v>0</v>
      </c>
      <c r="AB7" s="150">
        <v>0</v>
      </c>
      <c r="AC7" s="150">
        <v>0</v>
      </c>
      <c r="AD7" s="150">
        <v>0</v>
      </c>
      <c r="AE7" s="150">
        <v>0</v>
      </c>
      <c r="AF7" s="150">
        <v>0</v>
      </c>
      <c r="AG7" s="150">
        <v>0</v>
      </c>
      <c r="AH7" s="150">
        <v>0</v>
      </c>
      <c r="AI7" s="150">
        <v>0</v>
      </c>
      <c r="AJ7" s="150">
        <v>0</v>
      </c>
      <c r="AK7" s="150">
        <v>0</v>
      </c>
      <c r="AL7" s="150">
        <v>0</v>
      </c>
      <c r="AM7" s="150">
        <v>0</v>
      </c>
      <c r="AN7" s="150">
        <v>0</v>
      </c>
      <c r="AO7" s="150">
        <v>0</v>
      </c>
      <c r="AP7" s="150">
        <v>0</v>
      </c>
      <c r="AQ7" s="150">
        <v>0</v>
      </c>
      <c r="AR7" s="150">
        <v>0</v>
      </c>
      <c r="AS7" s="150">
        <v>0</v>
      </c>
      <c r="AT7" s="150">
        <v>0</v>
      </c>
      <c r="AU7" s="150">
        <v>0</v>
      </c>
      <c r="AV7" s="150">
        <v>0</v>
      </c>
      <c r="AW7" s="150">
        <v>28.950177700000001</v>
      </c>
      <c r="AX7" s="150">
        <v>46.831213679999998</v>
      </c>
      <c r="AY7" s="150">
        <v>91.611538899999999</v>
      </c>
      <c r="AZ7" s="150">
        <v>90.378200500000005</v>
      </c>
      <c r="BA7" s="150">
        <v>93.018077599999998</v>
      </c>
      <c r="BB7" s="150">
        <v>0</v>
      </c>
      <c r="BC7" s="150">
        <v>3.8218231500000002</v>
      </c>
      <c r="BD7" s="150">
        <v>13.961792300000001</v>
      </c>
      <c r="BE7" s="150">
        <v>16.476590250000001</v>
      </c>
      <c r="BF7" s="150">
        <v>14.559101549999999</v>
      </c>
      <c r="BG7" s="150">
        <v>12.7509408</v>
      </c>
      <c r="BH7" s="150">
        <v>11.1087744</v>
      </c>
      <c r="BI7" s="150">
        <v>9.4741976999999995</v>
      </c>
      <c r="BJ7" s="150">
        <v>8.0494178099999996</v>
      </c>
      <c r="BK7" s="150">
        <v>7.6013155599999997</v>
      </c>
      <c r="BL7" s="150">
        <v>2.1116340199999999</v>
      </c>
      <c r="BM7" s="150">
        <v>2.3113999999999999</v>
      </c>
      <c r="BN7" s="150">
        <v>2.41703942</v>
      </c>
      <c r="BO7" s="150">
        <v>2.8722645</v>
      </c>
      <c r="BP7" s="150">
        <v>2.5947399999999998</v>
      </c>
      <c r="BQ7" s="150">
        <v>2.627532</v>
      </c>
      <c r="BR7" s="150">
        <v>2.4628614</v>
      </c>
      <c r="BS7" s="150">
        <v>2.34630114</v>
      </c>
      <c r="BT7" s="150">
        <v>2.66627043</v>
      </c>
      <c r="BU7" s="150">
        <v>2.7063820500000002</v>
      </c>
      <c r="BV7" s="150">
        <v>2.5883503800000001</v>
      </c>
      <c r="BW7" s="150">
        <v>2.6883905100000001</v>
      </c>
      <c r="BX7" s="150">
        <v>3.0132816600000001</v>
      </c>
      <c r="BY7" s="150">
        <v>3.37890318</v>
      </c>
      <c r="BZ7" s="150">
        <v>3.55066689</v>
      </c>
      <c r="CA7" s="150">
        <v>23.748882649999999</v>
      </c>
      <c r="CB7" s="150">
        <v>21.466239389999998</v>
      </c>
      <c r="CC7" s="150">
        <v>21.297992999999998</v>
      </c>
      <c r="CD7" s="150">
        <v>18.639963590000001</v>
      </c>
      <c r="CE7" s="150">
        <v>19.158924540000001</v>
      </c>
      <c r="CF7" s="150">
        <v>22.465547539999999</v>
      </c>
      <c r="CG7" s="150">
        <v>21.107294240000002</v>
      </c>
      <c r="CH7" s="150">
        <v>21.228345439999998</v>
      </c>
      <c r="CI7" s="150">
        <v>22.73593726</v>
      </c>
      <c r="CJ7" s="150">
        <v>23.366160069999999</v>
      </c>
      <c r="CK7" s="150">
        <v>22.70920512</v>
      </c>
      <c r="CL7" s="150">
        <v>23.47838462</v>
      </c>
      <c r="CM7" s="150">
        <v>22.55915207</v>
      </c>
      <c r="CN7" s="150">
        <v>23.407519229999998</v>
      </c>
      <c r="CO7" s="150">
        <v>23.666518360000001</v>
      </c>
      <c r="CP7" s="150">
        <v>22.335207350000001</v>
      </c>
      <c r="CQ7" s="150">
        <v>22.756364649999998</v>
      </c>
      <c r="CR7" s="150">
        <v>22.82496033</v>
      </c>
      <c r="CS7" s="150">
        <v>22.304440169999999</v>
      </c>
      <c r="CT7" s="150">
        <v>21.944565040000001</v>
      </c>
      <c r="CU7" s="150">
        <v>21.348135689999999</v>
      </c>
      <c r="CV7" s="150">
        <v>20.067262679999999</v>
      </c>
      <c r="CW7" s="150">
        <v>17.996530589999999</v>
      </c>
      <c r="CX7" s="150">
        <v>17.938274700000001</v>
      </c>
      <c r="CY7" s="150">
        <v>16.035501150000002</v>
      </c>
      <c r="CZ7" s="150">
        <v>17.098229809999999</v>
      </c>
      <c r="DA7" s="150">
        <v>17.837398700000001</v>
      </c>
      <c r="DB7" s="150">
        <v>16.68337726</v>
      </c>
      <c r="DC7" s="150">
        <v>16.648070659999998</v>
      </c>
      <c r="DD7" s="150">
        <v>16.138646860000001</v>
      </c>
      <c r="DE7" s="150">
        <v>15.780284869999999</v>
      </c>
      <c r="DF7" s="150">
        <v>16.08114754</v>
      </c>
      <c r="DG7" s="150">
        <v>15.58105477</v>
      </c>
      <c r="DH7" s="150">
        <v>15.13493066</v>
      </c>
      <c r="DI7" s="150">
        <v>14.101960419999999</v>
      </c>
      <c r="DJ7" s="150">
        <v>13.588501580000001</v>
      </c>
      <c r="DK7" s="150">
        <v>14.76698545</v>
      </c>
      <c r="DL7" s="150">
        <v>15.4</v>
      </c>
      <c r="DM7" s="150">
        <v>16.166387759999999</v>
      </c>
      <c r="DN7" s="150">
        <v>15.6</v>
      </c>
      <c r="DO7" s="150">
        <v>15.489257609999999</v>
      </c>
      <c r="DP7" s="150">
        <v>14.4</v>
      </c>
      <c r="DQ7" s="150">
        <v>14.9</v>
      </c>
      <c r="DR7" s="150">
        <v>16.5</v>
      </c>
      <c r="DS7" s="150">
        <v>17</v>
      </c>
      <c r="DT7" s="150">
        <v>18.8</v>
      </c>
      <c r="DU7" s="150">
        <v>18.7</v>
      </c>
      <c r="DV7" s="150">
        <v>19.2</v>
      </c>
      <c r="DW7" s="150">
        <v>18.8</v>
      </c>
      <c r="DX7" s="150">
        <v>18.8</v>
      </c>
      <c r="DY7" s="150">
        <v>18.600000000000001</v>
      </c>
      <c r="DZ7" s="150">
        <v>17</v>
      </c>
      <c r="EA7" s="150">
        <v>17.399999999999999</v>
      </c>
      <c r="EB7" s="150">
        <v>17.3</v>
      </c>
      <c r="EC7" s="150">
        <v>17</v>
      </c>
      <c r="ED7" s="150">
        <v>17.8</v>
      </c>
      <c r="EE7" s="150">
        <v>17.600000000000001</v>
      </c>
      <c r="EF7" s="150">
        <v>18.3</v>
      </c>
      <c r="EG7" s="150">
        <v>18.100000000000001</v>
      </c>
      <c r="EH7" s="150">
        <v>18</v>
      </c>
      <c r="EI7" s="150">
        <v>18.3</v>
      </c>
      <c r="EJ7" s="150">
        <v>18.2</v>
      </c>
      <c r="EK7" s="150">
        <v>18.3</v>
      </c>
      <c r="EL7" s="150">
        <v>17.3</v>
      </c>
      <c r="EM7" s="150">
        <v>17.399999999999999</v>
      </c>
      <c r="EN7" s="150">
        <v>17.3</v>
      </c>
      <c r="EO7" s="150">
        <v>17.100000000000001</v>
      </c>
      <c r="EP7" s="150">
        <v>17.3</v>
      </c>
      <c r="EQ7" s="150">
        <v>17.100000000000001</v>
      </c>
      <c r="ER7" s="150">
        <v>17.899999999999999</v>
      </c>
      <c r="ES7" s="150">
        <v>17.2</v>
      </c>
      <c r="ET7" s="150">
        <v>17.8</v>
      </c>
      <c r="EU7" s="150">
        <v>18.3</v>
      </c>
      <c r="EV7" s="150">
        <v>18.600000000000001</v>
      </c>
      <c r="EW7" s="150">
        <v>18.2</v>
      </c>
      <c r="EX7" s="150">
        <v>17.3</v>
      </c>
      <c r="EY7" s="150">
        <v>17.399999999999999</v>
      </c>
      <c r="EZ7" s="150">
        <v>17.3</v>
      </c>
      <c r="FA7" s="150">
        <v>17.100000000000001</v>
      </c>
      <c r="FB7" s="150">
        <v>16.899999999999999</v>
      </c>
      <c r="FC7" s="150">
        <v>18.3</v>
      </c>
      <c r="FD7" s="150">
        <v>18.8</v>
      </c>
      <c r="FE7" s="150">
        <v>18.899999999999999</v>
      </c>
      <c r="FF7" s="150">
        <v>18</v>
      </c>
      <c r="FG7" s="150">
        <v>13.9</v>
      </c>
      <c r="FH7" s="150">
        <v>13.1</v>
      </c>
      <c r="FI7" s="150">
        <v>15.2</v>
      </c>
      <c r="FJ7" s="150">
        <v>14.359194219999999</v>
      </c>
      <c r="FK7" s="150">
        <v>13.8</v>
      </c>
      <c r="FL7" s="150">
        <v>14.6</v>
      </c>
      <c r="FM7" s="150">
        <v>14.5</v>
      </c>
      <c r="FN7" s="150">
        <v>13.9</v>
      </c>
      <c r="FO7" s="150">
        <v>14.5</v>
      </c>
      <c r="FP7" s="150">
        <v>16.2</v>
      </c>
      <c r="FQ7" s="150">
        <v>15.8</v>
      </c>
      <c r="FR7" s="150">
        <v>16</v>
      </c>
      <c r="FS7" s="150">
        <v>15.7</v>
      </c>
      <c r="FT7" s="150">
        <v>15.7</v>
      </c>
      <c r="FU7" s="150">
        <v>15.4</v>
      </c>
      <c r="FV7" s="150">
        <v>15.4</v>
      </c>
      <c r="FW7" s="150">
        <v>15.4</v>
      </c>
      <c r="FX7" s="150">
        <v>15.4</v>
      </c>
      <c r="FY7" s="150">
        <v>15.3</v>
      </c>
      <c r="FZ7" s="150">
        <v>15</v>
      </c>
      <c r="GA7" s="150">
        <v>15.5</v>
      </c>
      <c r="GB7" s="150">
        <v>15.6</v>
      </c>
      <c r="GC7" s="150">
        <v>15.5</v>
      </c>
      <c r="GD7" s="150">
        <v>15.1</v>
      </c>
      <c r="GE7" s="150">
        <v>13.8</v>
      </c>
      <c r="GF7" s="150">
        <v>14.1</v>
      </c>
      <c r="GG7" s="150">
        <v>14.6</v>
      </c>
      <c r="GH7" s="150">
        <v>15.1</v>
      </c>
      <c r="GI7" s="150">
        <v>15.3</v>
      </c>
      <c r="GJ7" s="150">
        <v>15.8</v>
      </c>
      <c r="GK7" s="150">
        <v>15.7</v>
      </c>
      <c r="GL7" s="150">
        <v>15.3</v>
      </c>
      <c r="GM7" s="150">
        <v>16.8</v>
      </c>
      <c r="GN7" s="150">
        <v>17</v>
      </c>
      <c r="GO7" s="150">
        <v>17.5</v>
      </c>
      <c r="GP7" s="150">
        <v>19</v>
      </c>
      <c r="GQ7" s="150">
        <v>0</v>
      </c>
      <c r="GR7" s="150">
        <v>0</v>
      </c>
      <c r="GS7" s="150">
        <v>0</v>
      </c>
      <c r="GT7" s="150">
        <v>0</v>
      </c>
      <c r="GU7" s="150">
        <v>0</v>
      </c>
      <c r="GV7" s="150">
        <v>0</v>
      </c>
      <c r="GW7" s="150">
        <v>0</v>
      </c>
      <c r="GX7" s="150">
        <v>0</v>
      </c>
      <c r="GY7" s="150">
        <v>0</v>
      </c>
      <c r="GZ7" s="150">
        <v>0</v>
      </c>
      <c r="HA7" s="150">
        <v>0</v>
      </c>
      <c r="HB7" s="150">
        <v>0</v>
      </c>
      <c r="HC7" s="150">
        <v>0</v>
      </c>
      <c r="HD7" s="150">
        <v>0</v>
      </c>
      <c r="HE7" s="150">
        <v>0</v>
      </c>
      <c r="HF7" s="150">
        <v>0</v>
      </c>
      <c r="HG7" s="150">
        <v>0</v>
      </c>
      <c r="HH7" s="150">
        <v>0</v>
      </c>
      <c r="HI7" s="150" t="s">
        <v>263</v>
      </c>
      <c r="HJ7" s="150">
        <v>0</v>
      </c>
      <c r="HK7" s="150">
        <v>0</v>
      </c>
      <c r="HL7" s="150">
        <v>0</v>
      </c>
      <c r="HM7" s="150">
        <v>0</v>
      </c>
      <c r="HN7" s="150">
        <v>0</v>
      </c>
      <c r="HO7" s="150">
        <v>0</v>
      </c>
      <c r="HT7" s="260"/>
      <c r="HU7" s="260"/>
      <c r="HV7" s="260"/>
    </row>
    <row r="8" spans="1:230" ht="12.75" customHeight="1" x14ac:dyDescent="0.25">
      <c r="A8" s="315" t="s">
        <v>359</v>
      </c>
      <c r="B8" s="315" t="s">
        <v>360</v>
      </c>
      <c r="C8" s="263">
        <v>0</v>
      </c>
      <c r="D8" s="263">
        <v>0</v>
      </c>
      <c r="E8" s="263">
        <v>0</v>
      </c>
      <c r="F8" s="263">
        <v>0</v>
      </c>
      <c r="G8" s="263">
        <v>0</v>
      </c>
      <c r="H8" s="263">
        <v>0</v>
      </c>
      <c r="I8" s="150">
        <v>0</v>
      </c>
      <c r="J8" s="150">
        <v>21.088338920000002</v>
      </c>
      <c r="K8" s="150">
        <v>12.98199284</v>
      </c>
      <c r="L8" s="150">
        <v>9.6028096499999993</v>
      </c>
      <c r="M8" s="150">
        <v>23.115069439999999</v>
      </c>
      <c r="N8" s="150">
        <v>0.36753308000000001</v>
      </c>
      <c r="O8" s="150">
        <v>0</v>
      </c>
      <c r="P8" s="150">
        <v>60.238054239999997</v>
      </c>
      <c r="Q8" s="150">
        <v>0.43379392999999999</v>
      </c>
      <c r="R8" s="150">
        <v>9.3292900200000002</v>
      </c>
      <c r="S8" s="150">
        <v>42.568474729999998</v>
      </c>
      <c r="T8" s="150">
        <v>41.50721514</v>
      </c>
      <c r="U8" s="150">
        <v>8.9815641999999993</v>
      </c>
      <c r="V8" s="150">
        <v>37.207400370000002</v>
      </c>
      <c r="W8" s="150">
        <v>18.79513747</v>
      </c>
      <c r="X8" s="150">
        <v>0</v>
      </c>
      <c r="Y8" s="150">
        <v>0.64209298000000004</v>
      </c>
      <c r="Z8" s="150">
        <v>0.82949214000000004</v>
      </c>
      <c r="AA8" s="150">
        <v>0.95705129</v>
      </c>
      <c r="AB8" s="150">
        <v>33.161770199999999</v>
      </c>
      <c r="AC8" s="150">
        <v>40.56791724</v>
      </c>
      <c r="AD8" s="150">
        <v>41.812672620000001</v>
      </c>
      <c r="AE8" s="150">
        <v>60.698323109999997</v>
      </c>
      <c r="AF8" s="150">
        <v>47.70323389</v>
      </c>
      <c r="AG8" s="150">
        <v>41.103008180000003</v>
      </c>
      <c r="AH8" s="150">
        <v>28.155009679999999</v>
      </c>
      <c r="AI8" s="150">
        <v>59.968785439999998</v>
      </c>
      <c r="AJ8" s="150">
        <v>78.473272960000003</v>
      </c>
      <c r="AK8" s="150">
        <v>78.863439380000003</v>
      </c>
      <c r="AL8" s="150">
        <v>0</v>
      </c>
      <c r="AM8" s="150">
        <v>0</v>
      </c>
      <c r="AN8" s="150">
        <v>109.60450101000001</v>
      </c>
      <c r="AO8" s="150">
        <v>85.947348669999997</v>
      </c>
      <c r="AP8" s="150">
        <v>113.21403784</v>
      </c>
      <c r="AQ8" s="150">
        <v>135.82919719</v>
      </c>
      <c r="AR8" s="150">
        <v>125.12346547999999</v>
      </c>
      <c r="AS8" s="150">
        <v>109.96854444</v>
      </c>
      <c r="AT8" s="150">
        <v>105.7491599</v>
      </c>
      <c r="AU8" s="150">
        <v>279.57341796999998</v>
      </c>
      <c r="AV8" s="150">
        <v>280.42419054999999</v>
      </c>
      <c r="AW8" s="150">
        <v>286.02237743000001</v>
      </c>
      <c r="AX8" s="150">
        <v>314.93903590000002</v>
      </c>
      <c r="AY8" s="150">
        <v>318.67641086999998</v>
      </c>
      <c r="AZ8" s="150">
        <v>316.67862034000001</v>
      </c>
      <c r="BA8" s="150">
        <v>315.09942371</v>
      </c>
      <c r="BB8" s="150">
        <v>310.45609944</v>
      </c>
      <c r="BC8" s="150">
        <v>86.887802989999997</v>
      </c>
      <c r="BD8" s="150">
        <v>83.736272229999997</v>
      </c>
      <c r="BE8" s="150">
        <v>87.158802800000004</v>
      </c>
      <c r="BF8" s="150">
        <v>145.78240081000001</v>
      </c>
      <c r="BG8" s="150">
        <v>163.85275651000001</v>
      </c>
      <c r="BH8" s="150">
        <v>240.82797088999999</v>
      </c>
      <c r="BI8" s="150">
        <v>314.24574917000001</v>
      </c>
      <c r="BJ8" s="150">
        <v>221.00927945000001</v>
      </c>
      <c r="BK8" s="150">
        <v>282.42848169000001</v>
      </c>
      <c r="BL8" s="150">
        <v>285.95919882999999</v>
      </c>
      <c r="BM8" s="150">
        <v>289.53405443999998</v>
      </c>
      <c r="BN8" s="150">
        <v>292.91872176999999</v>
      </c>
      <c r="BO8" s="150">
        <v>296.58058032000002</v>
      </c>
      <c r="BP8" s="150">
        <v>425.47647683000002</v>
      </c>
      <c r="BQ8" s="150">
        <v>430.67048140000003</v>
      </c>
      <c r="BR8" s="150">
        <v>472.09911619000002</v>
      </c>
      <c r="BS8" s="150">
        <v>444.09555025999998</v>
      </c>
      <c r="BT8" s="150">
        <v>446.73148759999998</v>
      </c>
      <c r="BU8" s="150">
        <v>520.34040201000005</v>
      </c>
      <c r="BV8" s="150">
        <v>502.94667489</v>
      </c>
      <c r="BW8" s="150">
        <v>511.87598514000001</v>
      </c>
      <c r="BX8" s="150">
        <v>519.84976975999996</v>
      </c>
      <c r="BY8" s="150">
        <v>535.70544957000004</v>
      </c>
      <c r="BZ8" s="150">
        <v>598.59454474999995</v>
      </c>
      <c r="CA8" s="150">
        <v>812.23534670000004</v>
      </c>
      <c r="CB8" s="150">
        <v>868.25482308999995</v>
      </c>
      <c r="CC8" s="150">
        <v>883.19224824000003</v>
      </c>
      <c r="CD8" s="150">
        <v>892.15271325000003</v>
      </c>
      <c r="CE8" s="150">
        <v>901.29873586999997</v>
      </c>
      <c r="CF8" s="150">
        <v>903.68454348</v>
      </c>
      <c r="CG8" s="150">
        <v>898.38422849999995</v>
      </c>
      <c r="CH8" s="150">
        <v>1096.0261453600001</v>
      </c>
      <c r="CI8" s="150">
        <v>1676.93448936</v>
      </c>
      <c r="CJ8" s="150">
        <v>1657.1398457299999</v>
      </c>
      <c r="CK8" s="150">
        <v>1364.74909045</v>
      </c>
      <c r="CL8" s="150">
        <v>1774.7156402200001</v>
      </c>
      <c r="CM8" s="150">
        <v>1649.95701181</v>
      </c>
      <c r="CN8" s="150">
        <v>1794.0116136700001</v>
      </c>
      <c r="CO8" s="150">
        <v>1848.4444259899999</v>
      </c>
      <c r="CP8" s="150">
        <v>2171.9268113200001</v>
      </c>
      <c r="CQ8" s="150">
        <v>2191.4502234699999</v>
      </c>
      <c r="CR8" s="150">
        <v>2210.2281483199999</v>
      </c>
      <c r="CS8" s="150">
        <v>2276.2549016299999</v>
      </c>
      <c r="CT8" s="150">
        <v>2284.51383704</v>
      </c>
      <c r="CU8" s="150">
        <v>2218.0867145900002</v>
      </c>
      <c r="CV8" s="150">
        <v>2448.67198869</v>
      </c>
      <c r="CW8" s="150">
        <v>2086.36247138</v>
      </c>
      <c r="CX8" s="150">
        <v>2058.2549059799999</v>
      </c>
      <c r="CY8" s="150">
        <v>2130.5734928000002</v>
      </c>
      <c r="CZ8" s="150">
        <v>2097.5898158</v>
      </c>
      <c r="DA8" s="150">
        <v>2115.0622145299999</v>
      </c>
      <c r="DB8" s="150">
        <v>2096.8561556999998</v>
      </c>
      <c r="DC8" s="150">
        <v>2111.0960795400001</v>
      </c>
      <c r="DD8" s="150">
        <v>2125.4155852399999</v>
      </c>
      <c r="DE8" s="150">
        <v>2422.47562754</v>
      </c>
      <c r="DF8" s="150">
        <v>2812.8706542499999</v>
      </c>
      <c r="DG8" s="150">
        <v>2761.1734641799999</v>
      </c>
      <c r="DH8" s="150">
        <v>2775.7655077700001</v>
      </c>
      <c r="DI8" s="150">
        <v>2789.40068389</v>
      </c>
      <c r="DJ8" s="150">
        <v>2772.23658961</v>
      </c>
      <c r="DK8" s="150">
        <v>2790.2068366200001</v>
      </c>
      <c r="DL8" s="150">
        <v>2730.2</v>
      </c>
      <c r="DM8" s="150">
        <v>2767.4261353799998</v>
      </c>
      <c r="DN8" s="150">
        <v>2741.3</v>
      </c>
      <c r="DO8" s="150">
        <v>2912.9663846899998</v>
      </c>
      <c r="DP8" s="150">
        <v>3110.9</v>
      </c>
      <c r="DQ8" s="150">
        <v>3117.1</v>
      </c>
      <c r="DR8" s="150">
        <v>2982.5</v>
      </c>
      <c r="DS8" s="150">
        <v>2977.3</v>
      </c>
      <c r="DT8" s="150">
        <v>3013.2</v>
      </c>
      <c r="DU8" s="150">
        <v>3000.3</v>
      </c>
      <c r="DV8" s="150">
        <v>3051.8</v>
      </c>
      <c r="DW8" s="150">
        <v>3107.9</v>
      </c>
      <c r="DX8" s="150">
        <v>3134.7</v>
      </c>
      <c r="DY8" s="150">
        <v>3396.3</v>
      </c>
      <c r="DZ8" s="150">
        <v>3378.9</v>
      </c>
      <c r="EA8" s="150">
        <v>3415.9</v>
      </c>
      <c r="EB8" s="150">
        <v>3436.2</v>
      </c>
      <c r="EC8" s="150">
        <v>3384.9</v>
      </c>
      <c r="ED8" s="150">
        <v>3406.1</v>
      </c>
      <c r="EE8" s="150">
        <v>3422.5</v>
      </c>
      <c r="EF8" s="150">
        <v>3329.4</v>
      </c>
      <c r="EG8" s="150">
        <v>3479.4</v>
      </c>
      <c r="EH8" s="150">
        <v>3449.1</v>
      </c>
      <c r="EI8" s="150">
        <v>3529.2</v>
      </c>
      <c r="EJ8" s="150">
        <v>3513.7</v>
      </c>
      <c r="EK8" s="150">
        <v>3520.7</v>
      </c>
      <c r="EL8" s="150">
        <v>3501.4</v>
      </c>
      <c r="EM8" s="150">
        <v>3657.3</v>
      </c>
      <c r="EN8" s="150">
        <v>3701</v>
      </c>
      <c r="EO8" s="150">
        <v>3685.9</v>
      </c>
      <c r="EP8" s="150">
        <v>3856.4</v>
      </c>
      <c r="EQ8" s="150">
        <v>3746.8</v>
      </c>
      <c r="ER8" s="150">
        <v>3794.3</v>
      </c>
      <c r="ES8" s="150">
        <v>3590.7</v>
      </c>
      <c r="ET8" s="150">
        <v>3549.7</v>
      </c>
      <c r="EU8" s="150">
        <v>3553.3</v>
      </c>
      <c r="EV8" s="150">
        <v>3488.3</v>
      </c>
      <c r="EW8" s="150">
        <v>3618.2</v>
      </c>
      <c r="EX8" s="150">
        <v>3589.2</v>
      </c>
      <c r="EY8" s="150">
        <v>3612.8</v>
      </c>
      <c r="EZ8" s="150">
        <v>3674.2</v>
      </c>
      <c r="FA8" s="150">
        <v>3661.7</v>
      </c>
      <c r="FB8" s="150">
        <v>3665.2</v>
      </c>
      <c r="FC8" s="150">
        <v>3871.6</v>
      </c>
      <c r="FD8" s="150">
        <v>4040.8</v>
      </c>
      <c r="FE8" s="150">
        <v>4019.4</v>
      </c>
      <c r="FF8" s="150">
        <v>4187.2</v>
      </c>
      <c r="FG8" s="150">
        <v>4205.2</v>
      </c>
      <c r="FH8" s="150">
        <v>3771.7</v>
      </c>
      <c r="FI8" s="150">
        <v>3803.6</v>
      </c>
      <c r="FJ8" s="150">
        <v>3783.90962214</v>
      </c>
      <c r="FK8" s="150">
        <v>3796.6</v>
      </c>
      <c r="FL8" s="150">
        <v>3803.3</v>
      </c>
      <c r="FM8" s="150">
        <v>3763.9</v>
      </c>
      <c r="FN8" s="150">
        <v>3747.2</v>
      </c>
      <c r="FO8" s="150">
        <v>3760.3</v>
      </c>
      <c r="FP8" s="150">
        <v>3796.1</v>
      </c>
      <c r="FQ8" s="150">
        <v>3890.6</v>
      </c>
      <c r="FR8" s="150">
        <v>3846.6</v>
      </c>
      <c r="FS8" s="150">
        <v>4162.8999999999996</v>
      </c>
      <c r="FT8" s="150">
        <v>4172.3999999999996</v>
      </c>
      <c r="FU8" s="150">
        <v>4162</v>
      </c>
      <c r="FV8" s="150">
        <v>4000.6</v>
      </c>
      <c r="FW8" s="150">
        <v>4332.8</v>
      </c>
      <c r="FX8" s="150">
        <v>4364.3999999999996</v>
      </c>
      <c r="FY8" s="150">
        <v>4610</v>
      </c>
      <c r="FZ8" s="150">
        <v>4592.2</v>
      </c>
      <c r="GA8" s="150">
        <v>4553.7</v>
      </c>
      <c r="GB8" s="150">
        <v>4545.3999999999996</v>
      </c>
      <c r="GC8" s="150">
        <v>4670.3999999999996</v>
      </c>
      <c r="GD8" s="150">
        <v>4704.2</v>
      </c>
      <c r="GE8" s="150">
        <v>4644.5</v>
      </c>
      <c r="GF8" s="150">
        <v>4676.3999999999996</v>
      </c>
      <c r="GG8" s="150">
        <v>4732.8</v>
      </c>
      <c r="GH8" s="150">
        <v>4564.3</v>
      </c>
      <c r="GI8" s="150">
        <v>4575.7</v>
      </c>
      <c r="GJ8" s="150">
        <v>4296.5</v>
      </c>
      <c r="GK8" s="150">
        <v>3903.9</v>
      </c>
      <c r="GL8" s="150">
        <v>3841.6</v>
      </c>
      <c r="GM8" s="150">
        <v>3894.2</v>
      </c>
      <c r="GN8" s="150">
        <v>3880.2</v>
      </c>
      <c r="GO8" s="150">
        <v>3675.5</v>
      </c>
      <c r="GP8" s="150">
        <v>4005.8</v>
      </c>
      <c r="GQ8" s="150">
        <v>4055.9</v>
      </c>
      <c r="GR8" s="150">
        <v>3925.6</v>
      </c>
      <c r="GS8" s="150">
        <v>4254.6000000000004</v>
      </c>
      <c r="GT8" s="150">
        <v>4290.8999999999996</v>
      </c>
      <c r="GU8" s="150">
        <v>4328.6000000000004</v>
      </c>
      <c r="GV8" s="150">
        <v>4323</v>
      </c>
      <c r="GW8" s="150">
        <v>4564.8</v>
      </c>
      <c r="GX8" s="150">
        <v>4575.5</v>
      </c>
      <c r="GY8" s="150">
        <v>4620.5</v>
      </c>
      <c r="GZ8" s="150">
        <v>4696.3999999999996</v>
      </c>
      <c r="HA8" s="150">
        <v>4486.7</v>
      </c>
      <c r="HB8" s="150">
        <v>4339.6000000000004</v>
      </c>
      <c r="HC8" s="150">
        <v>3928.2</v>
      </c>
      <c r="HD8" s="150">
        <v>3962</v>
      </c>
      <c r="HE8" s="150">
        <v>3999.4</v>
      </c>
      <c r="HF8" s="150">
        <v>5028.1000000000004</v>
      </c>
      <c r="HG8" s="150">
        <v>5105.7</v>
      </c>
      <c r="HH8" s="150">
        <v>5133.7</v>
      </c>
      <c r="HI8" s="150">
        <v>5186.8</v>
      </c>
      <c r="HJ8" s="150">
        <v>5108.8</v>
      </c>
      <c r="HK8" s="150">
        <v>5129.8999999999996</v>
      </c>
      <c r="HL8" s="150">
        <v>5145.2</v>
      </c>
      <c r="HM8" s="150">
        <v>5661.5</v>
      </c>
      <c r="HN8" s="150">
        <v>5849.3</v>
      </c>
      <c r="HO8" s="150">
        <v>5830.7</v>
      </c>
      <c r="HT8" s="260"/>
      <c r="HU8" s="260"/>
      <c r="HV8" s="260"/>
    </row>
    <row r="9" spans="1:230" ht="12.75" customHeight="1" x14ac:dyDescent="0.25">
      <c r="A9" s="315" t="s">
        <v>73</v>
      </c>
      <c r="B9" s="315" t="s">
        <v>125</v>
      </c>
      <c r="C9" s="263">
        <v>0</v>
      </c>
      <c r="D9" s="263">
        <v>0</v>
      </c>
      <c r="E9" s="263">
        <v>0</v>
      </c>
      <c r="F9" s="263">
        <v>0</v>
      </c>
      <c r="G9" s="263">
        <v>1.2801606999999999</v>
      </c>
      <c r="H9" s="263">
        <v>1.2893022999999999</v>
      </c>
      <c r="I9" s="150">
        <v>1.29850888</v>
      </c>
      <c r="J9" s="150">
        <v>0</v>
      </c>
      <c r="K9" s="150">
        <v>0</v>
      </c>
      <c r="L9" s="150">
        <v>0</v>
      </c>
      <c r="M9" s="150">
        <v>0</v>
      </c>
      <c r="N9" s="150">
        <v>0</v>
      </c>
      <c r="O9" s="150">
        <v>0</v>
      </c>
      <c r="P9" s="150">
        <v>0</v>
      </c>
      <c r="Q9" s="150">
        <v>0</v>
      </c>
      <c r="R9" s="150">
        <v>0</v>
      </c>
      <c r="S9" s="150">
        <v>0</v>
      </c>
      <c r="T9" s="150">
        <v>0</v>
      </c>
      <c r="U9" s="150">
        <v>0</v>
      </c>
      <c r="V9" s="150">
        <v>0</v>
      </c>
      <c r="W9" s="150">
        <v>0</v>
      </c>
      <c r="X9" s="150">
        <v>0</v>
      </c>
      <c r="Y9" s="150">
        <v>0</v>
      </c>
      <c r="Z9" s="150">
        <v>0</v>
      </c>
      <c r="AA9" s="150">
        <v>0</v>
      </c>
      <c r="AB9" s="150">
        <v>0</v>
      </c>
      <c r="AC9" s="150">
        <v>0</v>
      </c>
      <c r="AD9" s="150">
        <v>48.223752500000003</v>
      </c>
      <c r="AE9" s="150">
        <v>97.536778200000001</v>
      </c>
      <c r="AF9" s="150">
        <v>127.9578896</v>
      </c>
      <c r="AG9" s="150">
        <v>363.98833867000002</v>
      </c>
      <c r="AH9" s="150">
        <v>393.42509086000001</v>
      </c>
      <c r="AI9" s="150">
        <v>407.28352534999999</v>
      </c>
      <c r="AJ9" s="150">
        <v>433.06278651999997</v>
      </c>
      <c r="AK9" s="150">
        <v>426.81295548000003</v>
      </c>
      <c r="AL9" s="150">
        <v>464.80498435999999</v>
      </c>
      <c r="AM9" s="150">
        <v>544.07711330999996</v>
      </c>
      <c r="AN9" s="150">
        <v>479.85652204000002</v>
      </c>
      <c r="AO9" s="150">
        <v>469.00789473999998</v>
      </c>
      <c r="AP9" s="150">
        <v>469.58945524000001</v>
      </c>
      <c r="AQ9" s="150">
        <v>523.28142247000005</v>
      </c>
      <c r="AR9" s="150">
        <v>545.28332280999996</v>
      </c>
      <c r="AS9" s="150">
        <v>530.27148498999998</v>
      </c>
      <c r="AT9" s="150">
        <v>534.84692715000006</v>
      </c>
      <c r="AU9" s="150">
        <v>539.61673923000001</v>
      </c>
      <c r="AV9" s="150">
        <v>487.73951904</v>
      </c>
      <c r="AW9" s="150">
        <v>440.23750529</v>
      </c>
      <c r="AX9" s="150">
        <v>444.14386363</v>
      </c>
      <c r="AY9" s="150">
        <v>366.33118598999999</v>
      </c>
      <c r="AZ9" s="150">
        <v>447.43727039999999</v>
      </c>
      <c r="BA9" s="150">
        <v>503.62346966000001</v>
      </c>
      <c r="BB9" s="150">
        <v>618.87580797999999</v>
      </c>
      <c r="BC9" s="150">
        <v>768.74135823999995</v>
      </c>
      <c r="BD9" s="150">
        <v>877.67413297999997</v>
      </c>
      <c r="BE9" s="150">
        <v>820.83815040000002</v>
      </c>
      <c r="BF9" s="150">
        <v>967.71315747000006</v>
      </c>
      <c r="BG9" s="150">
        <v>997.05588955999997</v>
      </c>
      <c r="BH9" s="150">
        <v>942.80284912000002</v>
      </c>
      <c r="BI9" s="150">
        <v>910.98879625999996</v>
      </c>
      <c r="BJ9" s="150">
        <v>919.06007446000001</v>
      </c>
      <c r="BK9" s="150">
        <v>887.18984569999998</v>
      </c>
      <c r="BL9" s="150">
        <v>897.18011782999997</v>
      </c>
      <c r="BM9" s="150">
        <v>886.57426021000003</v>
      </c>
      <c r="BN9" s="150">
        <v>1029.36004581</v>
      </c>
      <c r="BO9" s="150">
        <v>1079.88144152</v>
      </c>
      <c r="BP9" s="150">
        <v>1030.23502121</v>
      </c>
      <c r="BQ9" s="150">
        <v>1060.3893719299999</v>
      </c>
      <c r="BR9" s="150">
        <v>1032.6190531100001</v>
      </c>
      <c r="BS9" s="150">
        <v>932.29505554000002</v>
      </c>
      <c r="BT9" s="150">
        <v>937.76611492999996</v>
      </c>
      <c r="BU9" s="150">
        <v>804.63099146000002</v>
      </c>
      <c r="BV9" s="150">
        <v>810.23018506000005</v>
      </c>
      <c r="BW9" s="150">
        <v>782.19467137000004</v>
      </c>
      <c r="BX9" s="150">
        <v>795.77220933000001</v>
      </c>
      <c r="BY9" s="150">
        <v>743.84731184999998</v>
      </c>
      <c r="BZ9" s="150">
        <v>543.25901200999999</v>
      </c>
      <c r="CA9" s="150">
        <v>552.39513795000005</v>
      </c>
      <c r="CB9" s="150">
        <v>524.20086089999995</v>
      </c>
      <c r="CC9" s="150">
        <v>128.44772907999999</v>
      </c>
      <c r="CD9" s="150">
        <v>130.10220243000001</v>
      </c>
      <c r="CE9" s="150">
        <v>131.07552501000001</v>
      </c>
      <c r="CF9" s="150">
        <v>181.28038486</v>
      </c>
      <c r="CG9" s="150">
        <v>182.74998622000001</v>
      </c>
      <c r="CH9" s="150">
        <v>184.49417878</v>
      </c>
      <c r="CI9" s="150">
        <v>0</v>
      </c>
      <c r="CJ9" s="150">
        <v>0</v>
      </c>
      <c r="CK9" s="150">
        <v>0</v>
      </c>
      <c r="CL9" s="150">
        <v>0</v>
      </c>
      <c r="CM9" s="150">
        <v>0</v>
      </c>
      <c r="CN9" s="150">
        <v>0</v>
      </c>
      <c r="CO9" s="150">
        <v>0</v>
      </c>
      <c r="CP9" s="150">
        <v>0</v>
      </c>
      <c r="CQ9" s="150">
        <v>0</v>
      </c>
      <c r="CR9" s="150">
        <v>0</v>
      </c>
      <c r="CS9" s="150">
        <v>0</v>
      </c>
      <c r="CT9" s="150">
        <v>0</v>
      </c>
      <c r="CU9" s="150">
        <v>0</v>
      </c>
      <c r="CV9" s="150">
        <v>0</v>
      </c>
      <c r="CW9" s="150">
        <v>0</v>
      </c>
      <c r="CX9" s="150">
        <v>0</v>
      </c>
      <c r="CY9" s="150">
        <v>0</v>
      </c>
      <c r="CZ9" s="150">
        <v>0</v>
      </c>
      <c r="DA9" s="150">
        <v>0</v>
      </c>
      <c r="DB9" s="150">
        <v>0</v>
      </c>
      <c r="DC9" s="150">
        <v>0</v>
      </c>
      <c r="DD9" s="150">
        <v>0</v>
      </c>
      <c r="DE9" s="150">
        <v>0</v>
      </c>
      <c r="DF9" s="150">
        <v>0</v>
      </c>
      <c r="DG9" s="150">
        <v>0</v>
      </c>
      <c r="DH9" s="150">
        <v>0</v>
      </c>
      <c r="DI9" s="150">
        <v>0</v>
      </c>
      <c r="DJ9" s="150">
        <v>0</v>
      </c>
      <c r="DK9" s="150">
        <v>0</v>
      </c>
      <c r="DL9" s="150">
        <v>0</v>
      </c>
      <c r="DM9" s="150">
        <v>0</v>
      </c>
      <c r="DN9" s="150">
        <v>0</v>
      </c>
      <c r="DO9" s="150">
        <v>0</v>
      </c>
      <c r="DP9" s="150">
        <v>0</v>
      </c>
      <c r="DQ9" s="150">
        <v>0</v>
      </c>
      <c r="DR9" s="150">
        <v>0</v>
      </c>
      <c r="DS9" s="150">
        <v>0</v>
      </c>
      <c r="DT9" s="150">
        <v>0</v>
      </c>
      <c r="DU9" s="150">
        <v>0</v>
      </c>
      <c r="DV9" s="150">
        <v>0</v>
      </c>
      <c r="DW9" s="150">
        <v>0</v>
      </c>
      <c r="DX9" s="150">
        <v>0</v>
      </c>
      <c r="DY9" s="150">
        <v>0</v>
      </c>
      <c r="DZ9" s="150">
        <v>0</v>
      </c>
      <c r="EA9" s="150">
        <v>0</v>
      </c>
      <c r="EB9" s="150">
        <v>0</v>
      </c>
      <c r="EC9" s="150">
        <v>0</v>
      </c>
      <c r="ED9" s="150">
        <v>0</v>
      </c>
      <c r="EE9" s="150">
        <v>0</v>
      </c>
      <c r="EF9" s="150">
        <v>0</v>
      </c>
      <c r="EG9" s="150">
        <v>0</v>
      </c>
      <c r="EH9" s="150">
        <v>0</v>
      </c>
      <c r="EI9" s="150">
        <v>0</v>
      </c>
      <c r="EJ9" s="150">
        <v>0</v>
      </c>
      <c r="EK9" s="150">
        <v>0</v>
      </c>
      <c r="EL9" s="150">
        <v>0</v>
      </c>
      <c r="EM9" s="150">
        <v>0</v>
      </c>
      <c r="EN9" s="150">
        <v>0</v>
      </c>
      <c r="EO9" s="150">
        <v>0</v>
      </c>
      <c r="EP9" s="150">
        <v>0</v>
      </c>
      <c r="EQ9" s="150">
        <v>0</v>
      </c>
      <c r="ER9" s="150">
        <v>0</v>
      </c>
      <c r="ES9" s="150">
        <v>0</v>
      </c>
      <c r="ET9" s="150">
        <v>0</v>
      </c>
      <c r="EU9" s="150">
        <v>0</v>
      </c>
      <c r="EV9" s="150">
        <v>0</v>
      </c>
      <c r="EW9" s="150">
        <v>0</v>
      </c>
      <c r="EX9" s="150">
        <v>0</v>
      </c>
      <c r="EY9" s="150">
        <v>0</v>
      </c>
      <c r="EZ9" s="150">
        <v>0</v>
      </c>
      <c r="FA9" s="150">
        <v>0</v>
      </c>
      <c r="FB9" s="150">
        <v>0</v>
      </c>
      <c r="FC9" s="150">
        <v>0</v>
      </c>
      <c r="FD9" s="150">
        <v>0</v>
      </c>
      <c r="FE9" s="150">
        <v>0</v>
      </c>
      <c r="FF9" s="150">
        <v>0</v>
      </c>
      <c r="FG9" s="150">
        <v>0</v>
      </c>
      <c r="FH9" s="150">
        <v>199.5</v>
      </c>
      <c r="FI9" s="150">
        <v>199.9</v>
      </c>
      <c r="FJ9" s="150">
        <v>200.14844443999999</v>
      </c>
      <c r="FK9" s="150">
        <v>200.4</v>
      </c>
      <c r="FL9" s="150">
        <v>200.7</v>
      </c>
      <c r="FM9" s="150">
        <v>201</v>
      </c>
      <c r="FN9" s="150">
        <v>201.3</v>
      </c>
      <c r="FO9" s="150">
        <v>201.6</v>
      </c>
      <c r="FP9" s="150">
        <v>202</v>
      </c>
      <c r="FQ9" s="150">
        <v>202.3</v>
      </c>
      <c r="FR9" s="150">
        <v>202.6</v>
      </c>
      <c r="FS9" s="150">
        <v>202.9</v>
      </c>
      <c r="FT9" s="150">
        <v>0</v>
      </c>
      <c r="FU9" s="150">
        <v>0</v>
      </c>
      <c r="FV9" s="150">
        <v>0</v>
      </c>
      <c r="FW9" s="150">
        <v>0</v>
      </c>
      <c r="FX9" s="150">
        <v>0</v>
      </c>
      <c r="FY9" s="150">
        <v>0</v>
      </c>
      <c r="FZ9" s="150">
        <v>0</v>
      </c>
      <c r="GA9" s="150">
        <v>0</v>
      </c>
      <c r="GB9" s="150">
        <v>0</v>
      </c>
      <c r="GC9" s="150">
        <v>0</v>
      </c>
      <c r="GD9" s="150">
        <v>0</v>
      </c>
      <c r="GE9" s="150">
        <v>0</v>
      </c>
      <c r="GF9" s="150">
        <v>0</v>
      </c>
      <c r="GG9" s="150">
        <v>0</v>
      </c>
      <c r="GH9" s="150">
        <v>0</v>
      </c>
      <c r="GI9" s="150">
        <v>0</v>
      </c>
      <c r="GJ9" s="150">
        <v>0</v>
      </c>
      <c r="GK9" s="150">
        <v>0</v>
      </c>
      <c r="GL9" s="150">
        <v>0</v>
      </c>
      <c r="GM9" s="150">
        <v>0</v>
      </c>
      <c r="GN9" s="150">
        <v>0</v>
      </c>
      <c r="GO9" s="150">
        <v>0</v>
      </c>
      <c r="GP9" s="150">
        <v>0</v>
      </c>
      <c r="GQ9" s="150">
        <v>0</v>
      </c>
      <c r="GR9" s="150">
        <v>0</v>
      </c>
      <c r="GS9" s="150">
        <v>0</v>
      </c>
      <c r="GT9" s="150">
        <v>0</v>
      </c>
      <c r="GU9" s="150">
        <v>0</v>
      </c>
      <c r="GV9" s="150">
        <v>0</v>
      </c>
      <c r="GW9" s="150">
        <v>0</v>
      </c>
      <c r="GX9" s="150">
        <v>0</v>
      </c>
      <c r="GY9" s="150">
        <v>0</v>
      </c>
      <c r="GZ9" s="150">
        <v>0</v>
      </c>
      <c r="HA9" s="150">
        <v>0</v>
      </c>
      <c r="HB9" s="150">
        <v>0</v>
      </c>
      <c r="HC9" s="150">
        <v>0</v>
      </c>
      <c r="HD9" s="150">
        <v>0</v>
      </c>
      <c r="HE9" s="150">
        <v>0</v>
      </c>
      <c r="HF9" s="150">
        <v>0</v>
      </c>
      <c r="HG9" s="150">
        <v>0</v>
      </c>
      <c r="HH9" s="150">
        <v>0</v>
      </c>
      <c r="HI9" s="150" t="s">
        <v>263</v>
      </c>
      <c r="HJ9" s="150">
        <v>0</v>
      </c>
      <c r="HK9" s="150">
        <v>0</v>
      </c>
      <c r="HL9" s="150">
        <v>0</v>
      </c>
      <c r="HM9" s="150">
        <v>0</v>
      </c>
      <c r="HN9" s="150">
        <v>0</v>
      </c>
      <c r="HO9" s="150">
        <v>0</v>
      </c>
      <c r="HT9" s="260"/>
      <c r="HU9" s="260"/>
      <c r="HV9" s="260"/>
    </row>
    <row r="10" spans="1:230" ht="12.75" customHeight="1" x14ac:dyDescent="0.25">
      <c r="A10" s="315" t="s">
        <v>8</v>
      </c>
      <c r="B10" s="315" t="s">
        <v>9</v>
      </c>
      <c r="C10" s="263">
        <v>0</v>
      </c>
      <c r="D10" s="263">
        <v>0</v>
      </c>
      <c r="E10" s="263">
        <v>0</v>
      </c>
      <c r="F10" s="263">
        <v>0</v>
      </c>
      <c r="G10" s="263">
        <v>0</v>
      </c>
      <c r="H10" s="263">
        <v>0</v>
      </c>
      <c r="I10" s="150">
        <v>0</v>
      </c>
      <c r="J10" s="150">
        <v>0</v>
      </c>
      <c r="K10" s="150">
        <v>0</v>
      </c>
      <c r="L10" s="150">
        <v>0</v>
      </c>
      <c r="M10" s="150">
        <v>0</v>
      </c>
      <c r="N10" s="150">
        <v>0</v>
      </c>
      <c r="O10" s="150">
        <v>0</v>
      </c>
      <c r="P10" s="150">
        <v>0</v>
      </c>
      <c r="Q10" s="150">
        <v>0</v>
      </c>
      <c r="R10" s="150">
        <v>0</v>
      </c>
      <c r="S10" s="150">
        <v>0</v>
      </c>
      <c r="T10" s="150">
        <v>0</v>
      </c>
      <c r="U10" s="150">
        <v>0</v>
      </c>
      <c r="V10" s="150">
        <v>0</v>
      </c>
      <c r="W10" s="150">
        <v>0</v>
      </c>
      <c r="X10" s="150">
        <v>0</v>
      </c>
      <c r="Y10" s="150">
        <v>0</v>
      </c>
      <c r="Z10" s="150">
        <v>0</v>
      </c>
      <c r="AA10" s="150">
        <v>0</v>
      </c>
      <c r="AB10" s="150">
        <v>0</v>
      </c>
      <c r="AC10" s="150">
        <v>0</v>
      </c>
      <c r="AD10" s="150">
        <v>0</v>
      </c>
      <c r="AE10" s="150">
        <v>0</v>
      </c>
      <c r="AF10" s="150">
        <v>0</v>
      </c>
      <c r="AG10" s="150">
        <v>0</v>
      </c>
      <c r="AH10" s="150">
        <v>0</v>
      </c>
      <c r="AI10" s="150">
        <v>0</v>
      </c>
      <c r="AJ10" s="150">
        <v>0</v>
      </c>
      <c r="AK10" s="150">
        <v>0</v>
      </c>
      <c r="AL10" s="150">
        <v>0</v>
      </c>
      <c r="AM10" s="150">
        <v>0</v>
      </c>
      <c r="AN10" s="150">
        <v>0</v>
      </c>
      <c r="AO10" s="150">
        <v>0</v>
      </c>
      <c r="AP10" s="150">
        <v>0</v>
      </c>
      <c r="AQ10" s="150">
        <v>0</v>
      </c>
      <c r="AR10" s="150">
        <v>0</v>
      </c>
      <c r="AS10" s="150">
        <v>0</v>
      </c>
      <c r="AT10" s="150">
        <v>0</v>
      </c>
      <c r="AU10" s="150">
        <v>0</v>
      </c>
      <c r="AV10" s="150">
        <v>0</v>
      </c>
      <c r="AW10" s="150">
        <v>0</v>
      </c>
      <c r="AX10" s="150">
        <v>0</v>
      </c>
      <c r="AY10" s="150">
        <v>0</v>
      </c>
      <c r="AZ10" s="150">
        <v>0</v>
      </c>
      <c r="BA10" s="150">
        <v>0</v>
      </c>
      <c r="BB10" s="150">
        <v>0</v>
      </c>
      <c r="BC10" s="150">
        <v>0</v>
      </c>
      <c r="BD10" s="150">
        <v>0</v>
      </c>
      <c r="BE10" s="150">
        <v>0</v>
      </c>
      <c r="BF10" s="150">
        <v>0</v>
      </c>
      <c r="BG10" s="150">
        <v>0</v>
      </c>
      <c r="BH10" s="150">
        <v>0</v>
      </c>
      <c r="BI10" s="150">
        <v>0</v>
      </c>
      <c r="BJ10" s="150">
        <v>0</v>
      </c>
      <c r="BK10" s="150">
        <v>0</v>
      </c>
      <c r="BL10" s="150">
        <v>0</v>
      </c>
      <c r="BM10" s="150">
        <v>0</v>
      </c>
      <c r="BN10" s="150">
        <v>0</v>
      </c>
      <c r="BO10" s="150">
        <v>0</v>
      </c>
      <c r="BP10" s="150">
        <v>0</v>
      </c>
      <c r="BQ10" s="150">
        <v>0</v>
      </c>
      <c r="BR10" s="150">
        <v>0</v>
      </c>
      <c r="BS10" s="150">
        <v>0</v>
      </c>
      <c r="BT10" s="150">
        <v>0</v>
      </c>
      <c r="BU10" s="150">
        <v>0</v>
      </c>
      <c r="BV10" s="150">
        <v>0</v>
      </c>
      <c r="BW10" s="150">
        <v>37.432900000000004</v>
      </c>
      <c r="BX10" s="150">
        <v>37.703000000000003</v>
      </c>
      <c r="BY10" s="150">
        <v>83.638350000000003</v>
      </c>
      <c r="BZ10" s="150">
        <v>81.118497509999997</v>
      </c>
      <c r="CA10" s="150">
        <v>82.159126659999998</v>
      </c>
      <c r="CB10" s="150">
        <v>83.178896080000001</v>
      </c>
      <c r="CC10" s="150">
        <v>83.638350000000003</v>
      </c>
      <c r="CD10" s="150">
        <v>84.922609850000001</v>
      </c>
      <c r="CE10" s="150">
        <v>85.818775529999996</v>
      </c>
      <c r="CF10" s="150">
        <v>83.670329199999998</v>
      </c>
      <c r="CG10" s="150">
        <v>84.524652700000004</v>
      </c>
      <c r="CH10" s="150">
        <v>85.416618839999998</v>
      </c>
      <c r="CI10" s="150">
        <v>83.235738010000006</v>
      </c>
      <c r="CJ10" s="150">
        <v>84.11410257</v>
      </c>
      <c r="CK10" s="150">
        <v>85.001736280000003</v>
      </c>
      <c r="CL10" s="150">
        <v>82.530283280000006</v>
      </c>
      <c r="CM10" s="150">
        <v>83.430668299999994</v>
      </c>
      <c r="CN10" s="150">
        <v>84.311416489999999</v>
      </c>
      <c r="CO10" s="150">
        <v>82.325349119999998</v>
      </c>
      <c r="CP10" s="150">
        <v>83.165934739999997</v>
      </c>
      <c r="CQ10" s="150">
        <v>84.043612150000001</v>
      </c>
      <c r="CR10" s="150">
        <v>81.897298550000002</v>
      </c>
      <c r="CS10" s="150">
        <v>82.724469709999994</v>
      </c>
      <c r="CT10" s="150">
        <v>61.586806580000001</v>
      </c>
      <c r="CU10" s="150">
        <v>0</v>
      </c>
      <c r="CV10" s="150">
        <v>0</v>
      </c>
      <c r="CW10" s="150">
        <v>0</v>
      </c>
      <c r="CX10" s="150">
        <v>0</v>
      </c>
      <c r="CY10" s="150">
        <v>0</v>
      </c>
      <c r="CZ10" s="150">
        <v>0</v>
      </c>
      <c r="DA10" s="150">
        <v>0</v>
      </c>
      <c r="DB10" s="150">
        <v>0</v>
      </c>
      <c r="DC10" s="150">
        <v>0</v>
      </c>
      <c r="DD10" s="150">
        <v>0</v>
      </c>
      <c r="DE10" s="150">
        <v>0</v>
      </c>
      <c r="DF10" s="150">
        <v>0</v>
      </c>
      <c r="DG10" s="150">
        <v>0</v>
      </c>
      <c r="DH10" s="150">
        <v>0</v>
      </c>
      <c r="DI10" s="150">
        <v>0</v>
      </c>
      <c r="DJ10" s="150">
        <v>0</v>
      </c>
      <c r="DK10" s="150">
        <v>0</v>
      </c>
      <c r="DL10" s="150">
        <v>0</v>
      </c>
      <c r="DM10" s="150">
        <v>0</v>
      </c>
      <c r="DN10" s="150">
        <v>0</v>
      </c>
      <c r="DO10" s="150">
        <v>0</v>
      </c>
      <c r="DP10" s="150">
        <v>0</v>
      </c>
      <c r="DQ10" s="150">
        <v>0</v>
      </c>
      <c r="DR10" s="150">
        <v>0</v>
      </c>
      <c r="DS10" s="150">
        <v>0</v>
      </c>
      <c r="DT10" s="150">
        <v>0</v>
      </c>
      <c r="DU10" s="150">
        <v>0</v>
      </c>
      <c r="DV10" s="150">
        <v>0</v>
      </c>
      <c r="DW10" s="150">
        <v>0</v>
      </c>
      <c r="DX10" s="150">
        <v>0</v>
      </c>
      <c r="DY10" s="150">
        <v>0</v>
      </c>
      <c r="DZ10" s="150">
        <v>0</v>
      </c>
      <c r="EA10" s="150">
        <v>0</v>
      </c>
      <c r="EB10" s="150">
        <v>0</v>
      </c>
      <c r="EC10" s="150">
        <v>0</v>
      </c>
      <c r="ED10" s="150">
        <v>0</v>
      </c>
      <c r="EE10" s="150">
        <v>0</v>
      </c>
      <c r="EF10" s="150">
        <v>0</v>
      </c>
      <c r="EG10" s="150">
        <v>0</v>
      </c>
      <c r="EH10" s="150">
        <v>0</v>
      </c>
      <c r="EI10" s="150">
        <v>0</v>
      </c>
      <c r="EJ10" s="150">
        <v>0</v>
      </c>
      <c r="EK10" s="150">
        <v>0</v>
      </c>
      <c r="EL10" s="150">
        <v>0</v>
      </c>
      <c r="EM10" s="150">
        <v>0</v>
      </c>
      <c r="EN10" s="150">
        <v>0</v>
      </c>
      <c r="EO10" s="150">
        <v>0</v>
      </c>
      <c r="EP10" s="150">
        <v>0</v>
      </c>
      <c r="EQ10" s="150">
        <v>0</v>
      </c>
      <c r="ER10" s="150">
        <v>0</v>
      </c>
      <c r="ES10" s="150">
        <v>0</v>
      </c>
      <c r="ET10" s="150">
        <v>221.7</v>
      </c>
      <c r="EU10" s="150">
        <v>222.4</v>
      </c>
      <c r="EV10" s="150">
        <v>223.2</v>
      </c>
      <c r="EW10" s="150">
        <v>221.7</v>
      </c>
      <c r="EX10" s="150">
        <v>222.5</v>
      </c>
      <c r="EY10" s="150">
        <v>223.2</v>
      </c>
      <c r="EZ10" s="150">
        <v>221.6</v>
      </c>
      <c r="FA10" s="150">
        <v>222.2</v>
      </c>
      <c r="FB10" s="150">
        <v>222.8</v>
      </c>
      <c r="FC10" s="150">
        <v>221.6</v>
      </c>
      <c r="FD10" s="150">
        <v>222.1</v>
      </c>
      <c r="FE10" s="150">
        <v>222.6</v>
      </c>
      <c r="FF10" s="150">
        <v>221.5</v>
      </c>
      <c r="FG10" s="150">
        <v>222</v>
      </c>
      <c r="FH10" s="150">
        <v>222.5</v>
      </c>
      <c r="FI10" s="150">
        <v>221.5</v>
      </c>
      <c r="FJ10" s="150">
        <v>221.93329002999999</v>
      </c>
      <c r="FK10" s="150">
        <v>222.3</v>
      </c>
      <c r="FL10" s="150">
        <v>221.5</v>
      </c>
      <c r="FM10" s="150">
        <v>221.9</v>
      </c>
      <c r="FN10" s="150">
        <v>222.3</v>
      </c>
      <c r="FO10" s="150">
        <v>221.5</v>
      </c>
      <c r="FP10" s="150">
        <v>221.9</v>
      </c>
      <c r="FQ10" s="150">
        <v>222.3</v>
      </c>
      <c r="FR10" s="150">
        <v>0</v>
      </c>
      <c r="FS10" s="150">
        <v>0</v>
      </c>
      <c r="FT10" s="150">
        <v>0</v>
      </c>
      <c r="FU10" s="150">
        <v>0</v>
      </c>
      <c r="FV10" s="150">
        <v>0</v>
      </c>
      <c r="FW10" s="150">
        <v>0</v>
      </c>
      <c r="FX10" s="150">
        <v>0</v>
      </c>
      <c r="FY10" s="150">
        <v>0</v>
      </c>
      <c r="FZ10" s="150">
        <v>0</v>
      </c>
      <c r="GA10" s="150">
        <v>0</v>
      </c>
      <c r="GB10" s="150">
        <v>0</v>
      </c>
      <c r="GC10" s="150">
        <v>0</v>
      </c>
      <c r="GD10" s="150">
        <v>0</v>
      </c>
      <c r="GE10" s="150">
        <v>0</v>
      </c>
      <c r="GF10" s="150">
        <v>0</v>
      </c>
      <c r="GG10" s="150">
        <v>0</v>
      </c>
      <c r="GH10" s="150">
        <v>0</v>
      </c>
      <c r="GI10" s="150">
        <v>0</v>
      </c>
      <c r="GJ10" s="150">
        <v>0</v>
      </c>
      <c r="GK10" s="150">
        <v>0</v>
      </c>
      <c r="GL10" s="150">
        <v>0</v>
      </c>
      <c r="GM10" s="150">
        <v>0</v>
      </c>
      <c r="GN10" s="150">
        <v>0</v>
      </c>
      <c r="GO10" s="150">
        <v>0</v>
      </c>
      <c r="GP10" s="150">
        <v>0</v>
      </c>
      <c r="GQ10" s="150">
        <v>0</v>
      </c>
      <c r="GR10" s="150">
        <v>0</v>
      </c>
      <c r="GS10" s="150">
        <v>0</v>
      </c>
      <c r="GT10" s="150">
        <v>0</v>
      </c>
      <c r="GU10" s="150">
        <v>0</v>
      </c>
      <c r="GV10" s="150">
        <v>0</v>
      </c>
      <c r="GW10" s="150">
        <v>0</v>
      </c>
      <c r="GX10" s="150">
        <v>0</v>
      </c>
      <c r="GY10" s="150">
        <v>0</v>
      </c>
      <c r="GZ10" s="150">
        <v>0</v>
      </c>
      <c r="HA10" s="150">
        <v>0</v>
      </c>
      <c r="HB10" s="150">
        <v>0</v>
      </c>
      <c r="HC10" s="150">
        <v>0</v>
      </c>
      <c r="HD10" s="150">
        <v>0</v>
      </c>
      <c r="HE10" s="150">
        <v>0</v>
      </c>
      <c r="HF10" s="150">
        <v>0</v>
      </c>
      <c r="HG10" s="150">
        <v>0</v>
      </c>
      <c r="HH10" s="150">
        <v>0</v>
      </c>
      <c r="HI10" s="150" t="s">
        <v>263</v>
      </c>
      <c r="HJ10" s="150">
        <v>0</v>
      </c>
      <c r="HK10" s="150">
        <v>0</v>
      </c>
      <c r="HL10" s="150">
        <v>0</v>
      </c>
      <c r="HM10" s="150">
        <v>0</v>
      </c>
      <c r="HN10" s="150">
        <v>0</v>
      </c>
      <c r="HO10" s="150">
        <v>0</v>
      </c>
      <c r="HT10" s="260"/>
      <c r="HU10" s="260"/>
      <c r="HV10" s="260"/>
    </row>
    <row r="11" spans="1:230" ht="12.75" customHeight="1" x14ac:dyDescent="0.25">
      <c r="A11" s="315" t="s">
        <v>433</v>
      </c>
      <c r="B11" s="315" t="s">
        <v>435</v>
      </c>
      <c r="C11" s="263">
        <v>0</v>
      </c>
      <c r="D11" s="263">
        <v>0</v>
      </c>
      <c r="E11" s="263">
        <v>0</v>
      </c>
      <c r="F11" s="263">
        <v>0</v>
      </c>
      <c r="G11" s="263">
        <v>0</v>
      </c>
      <c r="H11" s="263">
        <v>0</v>
      </c>
      <c r="I11" s="150">
        <v>0</v>
      </c>
      <c r="J11" s="150">
        <v>0</v>
      </c>
      <c r="K11" s="150">
        <v>0</v>
      </c>
      <c r="L11" s="150">
        <v>0</v>
      </c>
      <c r="M11" s="150">
        <v>0</v>
      </c>
      <c r="N11" s="150">
        <v>0</v>
      </c>
      <c r="O11" s="150">
        <v>0</v>
      </c>
      <c r="P11" s="150">
        <v>0</v>
      </c>
      <c r="Q11" s="150">
        <v>0</v>
      </c>
      <c r="R11" s="150">
        <v>0</v>
      </c>
      <c r="S11" s="150">
        <v>0</v>
      </c>
      <c r="T11" s="150">
        <v>0</v>
      </c>
      <c r="U11" s="150">
        <v>0</v>
      </c>
      <c r="V11" s="150">
        <v>0</v>
      </c>
      <c r="W11" s="150">
        <v>0</v>
      </c>
      <c r="X11" s="150">
        <v>0</v>
      </c>
      <c r="Y11" s="150">
        <v>0</v>
      </c>
      <c r="Z11" s="150">
        <v>0</v>
      </c>
      <c r="AA11" s="150">
        <v>0</v>
      </c>
      <c r="AB11" s="150">
        <v>0</v>
      </c>
      <c r="AC11" s="150">
        <v>0</v>
      </c>
      <c r="AD11" s="150">
        <v>0</v>
      </c>
      <c r="AE11" s="150">
        <v>0</v>
      </c>
      <c r="AF11" s="150">
        <v>0</v>
      </c>
      <c r="AG11" s="150">
        <v>0</v>
      </c>
      <c r="AH11" s="150">
        <v>0</v>
      </c>
      <c r="AI11" s="150">
        <v>0</v>
      </c>
      <c r="AJ11" s="150">
        <v>0</v>
      </c>
      <c r="AK11" s="150">
        <v>0</v>
      </c>
      <c r="AL11" s="150">
        <v>0</v>
      </c>
      <c r="AM11" s="150">
        <v>0</v>
      </c>
      <c r="AN11" s="150">
        <v>0</v>
      </c>
      <c r="AO11" s="150">
        <v>0</v>
      </c>
      <c r="AP11" s="150">
        <v>0</v>
      </c>
      <c r="AQ11" s="150">
        <v>0</v>
      </c>
      <c r="AR11" s="150">
        <v>0</v>
      </c>
      <c r="AS11" s="150">
        <v>0</v>
      </c>
      <c r="AT11" s="150">
        <v>0</v>
      </c>
      <c r="AU11" s="150">
        <v>0</v>
      </c>
      <c r="AV11" s="150">
        <v>0</v>
      </c>
      <c r="AW11" s="150">
        <v>0</v>
      </c>
      <c r="AX11" s="150">
        <v>0</v>
      </c>
      <c r="AY11" s="150">
        <v>0</v>
      </c>
      <c r="AZ11" s="150">
        <v>0</v>
      </c>
      <c r="BA11" s="150">
        <v>0</v>
      </c>
      <c r="BB11" s="150">
        <v>0</v>
      </c>
      <c r="BC11" s="150">
        <v>0</v>
      </c>
      <c r="BD11" s="150">
        <v>0</v>
      </c>
      <c r="BE11" s="150">
        <v>0</v>
      </c>
      <c r="BF11" s="150">
        <v>0</v>
      </c>
      <c r="BG11" s="150">
        <v>0</v>
      </c>
      <c r="BH11" s="150">
        <v>0</v>
      </c>
      <c r="BI11" s="150">
        <v>0</v>
      </c>
      <c r="BJ11" s="150">
        <v>0</v>
      </c>
      <c r="BK11" s="150">
        <v>0</v>
      </c>
      <c r="BL11" s="150">
        <v>0</v>
      </c>
      <c r="BM11" s="150">
        <v>0</v>
      </c>
      <c r="BN11" s="150">
        <v>0</v>
      </c>
      <c r="BO11" s="150">
        <v>0</v>
      </c>
      <c r="BP11" s="150">
        <v>0</v>
      </c>
      <c r="BQ11" s="150">
        <v>0</v>
      </c>
      <c r="BR11" s="150">
        <v>0</v>
      </c>
      <c r="BS11" s="150">
        <v>0</v>
      </c>
      <c r="BT11" s="150">
        <v>0</v>
      </c>
      <c r="BU11" s="150">
        <v>0</v>
      </c>
      <c r="BV11" s="150">
        <v>0</v>
      </c>
      <c r="BW11" s="150">
        <v>0</v>
      </c>
      <c r="BX11" s="150">
        <v>0</v>
      </c>
      <c r="BY11" s="150">
        <v>0</v>
      </c>
      <c r="BZ11" s="150">
        <v>0</v>
      </c>
      <c r="CA11" s="150">
        <v>0</v>
      </c>
      <c r="CB11" s="150">
        <v>0</v>
      </c>
      <c r="CC11" s="150">
        <v>0</v>
      </c>
      <c r="CD11" s="150">
        <v>0</v>
      </c>
      <c r="CE11" s="150">
        <v>0</v>
      </c>
      <c r="CF11" s="150">
        <v>0</v>
      </c>
      <c r="CG11" s="150">
        <v>0</v>
      </c>
      <c r="CH11" s="150">
        <v>0</v>
      </c>
      <c r="CI11" s="150">
        <v>0</v>
      </c>
      <c r="CJ11" s="150">
        <v>0</v>
      </c>
      <c r="CK11" s="150">
        <v>0</v>
      </c>
      <c r="CL11" s="150">
        <v>0</v>
      </c>
      <c r="CM11" s="150">
        <v>0</v>
      </c>
      <c r="CN11" s="150">
        <v>0</v>
      </c>
      <c r="CO11" s="150">
        <v>0</v>
      </c>
      <c r="CP11" s="150">
        <v>0</v>
      </c>
      <c r="CQ11" s="150">
        <v>0</v>
      </c>
      <c r="CR11" s="150">
        <v>0</v>
      </c>
      <c r="CS11" s="150">
        <v>0</v>
      </c>
      <c r="CT11" s="150">
        <v>0</v>
      </c>
      <c r="CU11" s="150">
        <v>0</v>
      </c>
      <c r="CV11" s="150">
        <v>0</v>
      </c>
      <c r="CW11" s="150">
        <v>0</v>
      </c>
      <c r="CX11" s="150">
        <v>0</v>
      </c>
      <c r="CY11" s="150">
        <v>0</v>
      </c>
      <c r="CZ11" s="150">
        <v>0</v>
      </c>
      <c r="DA11" s="150">
        <v>0</v>
      </c>
      <c r="DB11" s="150">
        <v>0</v>
      </c>
      <c r="DC11" s="150">
        <v>0</v>
      </c>
      <c r="DD11" s="150">
        <v>0</v>
      </c>
      <c r="DE11" s="150">
        <v>0</v>
      </c>
      <c r="DF11" s="150">
        <v>0</v>
      </c>
      <c r="DG11" s="150">
        <v>0</v>
      </c>
      <c r="DH11" s="150">
        <v>0</v>
      </c>
      <c r="DI11" s="150">
        <v>0</v>
      </c>
      <c r="DJ11" s="150">
        <v>0</v>
      </c>
      <c r="DK11" s="150">
        <v>0</v>
      </c>
      <c r="DL11" s="150">
        <v>0</v>
      </c>
      <c r="DM11" s="150">
        <v>0</v>
      </c>
      <c r="DN11" s="150">
        <v>0</v>
      </c>
      <c r="DO11" s="150">
        <v>0</v>
      </c>
      <c r="DP11" s="150">
        <v>0</v>
      </c>
      <c r="DQ11" s="150">
        <v>0</v>
      </c>
      <c r="DR11" s="150">
        <v>0</v>
      </c>
      <c r="DS11" s="150">
        <v>0</v>
      </c>
      <c r="DT11" s="150">
        <v>120.3</v>
      </c>
      <c r="DU11" s="150">
        <v>120.7</v>
      </c>
      <c r="DV11" s="150">
        <v>121.1</v>
      </c>
      <c r="DW11" s="150">
        <v>120.3</v>
      </c>
      <c r="DX11" s="150">
        <v>120.7</v>
      </c>
      <c r="DY11" s="150">
        <v>121.1</v>
      </c>
      <c r="DZ11" s="150">
        <v>120</v>
      </c>
      <c r="EA11" s="150">
        <v>120.7</v>
      </c>
      <c r="EB11" s="150">
        <v>121.2</v>
      </c>
      <c r="EC11" s="150">
        <v>120.3</v>
      </c>
      <c r="ED11" s="150">
        <v>120.7</v>
      </c>
      <c r="EE11" s="150">
        <v>121.1</v>
      </c>
      <c r="EF11" s="150">
        <v>120.3</v>
      </c>
      <c r="EG11" s="150">
        <v>120.4</v>
      </c>
      <c r="EH11" s="150">
        <v>121</v>
      </c>
      <c r="EI11" s="150">
        <v>120.3</v>
      </c>
      <c r="EJ11" s="150">
        <v>120.7</v>
      </c>
      <c r="EK11" s="150">
        <v>121</v>
      </c>
      <c r="EL11" s="150">
        <v>121</v>
      </c>
      <c r="EM11" s="150">
        <v>120.6</v>
      </c>
      <c r="EN11" s="150">
        <v>121</v>
      </c>
      <c r="EO11" s="150">
        <v>120.3</v>
      </c>
      <c r="EP11" s="150">
        <v>120.6</v>
      </c>
      <c r="EQ11" s="150">
        <v>121</v>
      </c>
      <c r="ER11" s="150">
        <v>120.3</v>
      </c>
      <c r="ES11" s="150">
        <v>120.7</v>
      </c>
      <c r="ET11" s="150">
        <v>121</v>
      </c>
      <c r="EU11" s="150">
        <v>120.3</v>
      </c>
      <c r="EV11" s="150">
        <v>120.6</v>
      </c>
      <c r="EW11" s="150">
        <v>121</v>
      </c>
      <c r="EX11" s="150">
        <v>120.3</v>
      </c>
      <c r="EY11" s="150">
        <v>120.6</v>
      </c>
      <c r="EZ11" s="150">
        <v>121</v>
      </c>
      <c r="FA11" s="150">
        <v>120.2</v>
      </c>
      <c r="FB11" s="150">
        <v>120.5</v>
      </c>
      <c r="FC11" s="150">
        <v>120.7</v>
      </c>
      <c r="FD11" s="150">
        <v>0</v>
      </c>
      <c r="FE11" s="150">
        <v>0</v>
      </c>
      <c r="FF11" s="150">
        <v>0</v>
      </c>
      <c r="FG11" s="150">
        <v>0</v>
      </c>
      <c r="FH11" s="150">
        <v>0</v>
      </c>
      <c r="FI11" s="150">
        <v>0</v>
      </c>
      <c r="FJ11" s="150">
        <v>0</v>
      </c>
      <c r="FK11" s="150">
        <v>0</v>
      </c>
      <c r="FL11" s="150">
        <v>0</v>
      </c>
      <c r="FM11" s="150">
        <v>0</v>
      </c>
      <c r="FN11" s="150">
        <v>0</v>
      </c>
      <c r="FO11" s="150">
        <v>0</v>
      </c>
      <c r="FP11" s="150">
        <v>0</v>
      </c>
      <c r="FQ11" s="150">
        <v>0</v>
      </c>
      <c r="FR11" s="150">
        <v>0</v>
      </c>
      <c r="FS11" s="150">
        <v>0</v>
      </c>
      <c r="FT11" s="150">
        <v>0</v>
      </c>
      <c r="FU11" s="150">
        <v>0</v>
      </c>
      <c r="FV11" s="150">
        <v>0</v>
      </c>
      <c r="FW11" s="150">
        <v>0</v>
      </c>
      <c r="FX11" s="150">
        <v>0</v>
      </c>
      <c r="FY11" s="150">
        <v>0</v>
      </c>
      <c r="FZ11" s="150">
        <v>0</v>
      </c>
      <c r="GA11" s="150">
        <v>0</v>
      </c>
      <c r="GB11" s="150">
        <v>0</v>
      </c>
      <c r="GC11" s="150">
        <v>0</v>
      </c>
      <c r="GD11" s="150">
        <v>0</v>
      </c>
      <c r="GE11" s="150">
        <v>0</v>
      </c>
      <c r="GF11" s="150">
        <v>0</v>
      </c>
      <c r="GG11" s="150">
        <v>0</v>
      </c>
      <c r="GH11" s="150">
        <v>0</v>
      </c>
      <c r="GI11" s="150">
        <v>0</v>
      </c>
      <c r="GJ11" s="150">
        <v>0</v>
      </c>
      <c r="GK11" s="150">
        <v>0</v>
      </c>
      <c r="GL11" s="150">
        <v>0</v>
      </c>
      <c r="GM11" s="150">
        <v>0</v>
      </c>
      <c r="GN11" s="150">
        <v>0</v>
      </c>
      <c r="GO11" s="150">
        <v>0</v>
      </c>
      <c r="GP11" s="150">
        <v>0</v>
      </c>
      <c r="GQ11" s="150">
        <v>0</v>
      </c>
      <c r="GR11" s="150">
        <v>0</v>
      </c>
      <c r="GS11" s="150">
        <v>0</v>
      </c>
      <c r="GT11" s="150">
        <v>0</v>
      </c>
      <c r="GU11" s="150">
        <v>0</v>
      </c>
      <c r="GV11" s="150">
        <v>0</v>
      </c>
      <c r="GW11" s="150">
        <v>0</v>
      </c>
      <c r="GX11" s="150">
        <v>0</v>
      </c>
      <c r="GY11" s="150">
        <v>0</v>
      </c>
      <c r="GZ11" s="150">
        <v>0</v>
      </c>
      <c r="HA11" s="150">
        <v>0</v>
      </c>
      <c r="HB11" s="150">
        <v>0</v>
      </c>
      <c r="HC11" s="150">
        <v>0</v>
      </c>
      <c r="HD11" s="150">
        <v>0</v>
      </c>
      <c r="HE11" s="150">
        <v>0</v>
      </c>
      <c r="HF11" s="150">
        <v>0</v>
      </c>
      <c r="HG11" s="150">
        <v>0</v>
      </c>
      <c r="HH11" s="150">
        <v>0</v>
      </c>
      <c r="HI11" s="150" t="s">
        <v>263</v>
      </c>
      <c r="HJ11" s="150">
        <v>0</v>
      </c>
      <c r="HK11" s="150">
        <v>0</v>
      </c>
      <c r="HL11" s="150">
        <v>0</v>
      </c>
      <c r="HM11" s="150">
        <v>0</v>
      </c>
      <c r="HN11" s="150">
        <v>0</v>
      </c>
      <c r="HO11" s="150">
        <v>0</v>
      </c>
      <c r="HT11" s="260"/>
      <c r="HU11" s="260"/>
      <c r="HV11" s="260"/>
    </row>
    <row r="12" spans="1:230" ht="12.75" customHeight="1" x14ac:dyDescent="0.25">
      <c r="A12" s="315" t="s">
        <v>434</v>
      </c>
      <c r="B12" s="315" t="s">
        <v>436</v>
      </c>
      <c r="C12" s="263">
        <v>0</v>
      </c>
      <c r="D12" s="263">
        <v>0</v>
      </c>
      <c r="E12" s="263">
        <v>0</v>
      </c>
      <c r="F12" s="263">
        <v>0</v>
      </c>
      <c r="G12" s="263">
        <v>0</v>
      </c>
      <c r="H12" s="263">
        <v>0</v>
      </c>
      <c r="I12" s="150">
        <v>0</v>
      </c>
      <c r="J12" s="150">
        <v>0</v>
      </c>
      <c r="K12" s="150">
        <v>0</v>
      </c>
      <c r="L12" s="150">
        <v>0</v>
      </c>
      <c r="M12" s="150">
        <v>0</v>
      </c>
      <c r="N12" s="150">
        <v>0</v>
      </c>
      <c r="O12" s="150">
        <v>0</v>
      </c>
      <c r="P12" s="150">
        <v>0</v>
      </c>
      <c r="Q12" s="150">
        <v>0</v>
      </c>
      <c r="R12" s="150">
        <v>0</v>
      </c>
      <c r="S12" s="150">
        <v>0</v>
      </c>
      <c r="T12" s="150">
        <v>0</v>
      </c>
      <c r="U12" s="150">
        <v>0</v>
      </c>
      <c r="V12" s="150">
        <v>0</v>
      </c>
      <c r="W12" s="150">
        <v>0</v>
      </c>
      <c r="X12" s="150">
        <v>0</v>
      </c>
      <c r="Y12" s="150">
        <v>0</v>
      </c>
      <c r="Z12" s="150">
        <v>0</v>
      </c>
      <c r="AA12" s="150">
        <v>0</v>
      </c>
      <c r="AB12" s="150">
        <v>0</v>
      </c>
      <c r="AC12" s="150">
        <v>0</v>
      </c>
      <c r="AD12" s="150">
        <v>0</v>
      </c>
      <c r="AE12" s="150">
        <v>0</v>
      </c>
      <c r="AF12" s="150">
        <v>0</v>
      </c>
      <c r="AG12" s="150">
        <v>0</v>
      </c>
      <c r="AH12" s="150">
        <v>0</v>
      </c>
      <c r="AI12" s="150">
        <v>0</v>
      </c>
      <c r="AJ12" s="150">
        <v>0</v>
      </c>
      <c r="AK12" s="150">
        <v>0</v>
      </c>
      <c r="AL12" s="150">
        <v>0</v>
      </c>
      <c r="AM12" s="150">
        <v>0</v>
      </c>
      <c r="AN12" s="150">
        <v>0</v>
      </c>
      <c r="AO12" s="150">
        <v>0</v>
      </c>
      <c r="AP12" s="150">
        <v>0</v>
      </c>
      <c r="AQ12" s="150">
        <v>0</v>
      </c>
      <c r="AR12" s="150">
        <v>0</v>
      </c>
      <c r="AS12" s="150">
        <v>0</v>
      </c>
      <c r="AT12" s="150">
        <v>0</v>
      </c>
      <c r="AU12" s="150">
        <v>0</v>
      </c>
      <c r="AV12" s="150">
        <v>0</v>
      </c>
      <c r="AW12" s="150">
        <v>0</v>
      </c>
      <c r="AX12" s="150">
        <v>0</v>
      </c>
      <c r="AY12" s="150">
        <v>0</v>
      </c>
      <c r="AZ12" s="150">
        <v>0</v>
      </c>
      <c r="BA12" s="150">
        <v>0</v>
      </c>
      <c r="BB12" s="150">
        <v>0</v>
      </c>
      <c r="BC12" s="150">
        <v>0</v>
      </c>
      <c r="BD12" s="150">
        <v>0</v>
      </c>
      <c r="BE12" s="150">
        <v>0</v>
      </c>
      <c r="BF12" s="150">
        <v>0</v>
      </c>
      <c r="BG12" s="150">
        <v>0</v>
      </c>
      <c r="BH12" s="150">
        <v>0</v>
      </c>
      <c r="BI12" s="150">
        <v>0</v>
      </c>
      <c r="BJ12" s="150">
        <v>0</v>
      </c>
      <c r="BK12" s="150">
        <v>0</v>
      </c>
      <c r="BL12" s="150">
        <v>0</v>
      </c>
      <c r="BM12" s="150">
        <v>0</v>
      </c>
      <c r="BN12" s="150">
        <v>0</v>
      </c>
      <c r="BO12" s="150">
        <v>0</v>
      </c>
      <c r="BP12" s="150">
        <v>0</v>
      </c>
      <c r="BQ12" s="150">
        <v>0</v>
      </c>
      <c r="BR12" s="150">
        <v>0</v>
      </c>
      <c r="BS12" s="150">
        <v>0</v>
      </c>
      <c r="BT12" s="150">
        <v>0</v>
      </c>
      <c r="BU12" s="150">
        <v>0</v>
      </c>
      <c r="BV12" s="150">
        <v>0</v>
      </c>
      <c r="BW12" s="150">
        <v>0</v>
      </c>
      <c r="BX12" s="150">
        <v>0</v>
      </c>
      <c r="BY12" s="150">
        <v>0</v>
      </c>
      <c r="BZ12" s="150">
        <v>0</v>
      </c>
      <c r="CA12" s="150">
        <v>0</v>
      </c>
      <c r="CB12" s="150">
        <v>0</v>
      </c>
      <c r="CC12" s="150">
        <v>0</v>
      </c>
      <c r="CD12" s="150">
        <v>0</v>
      </c>
      <c r="CE12" s="150">
        <v>0</v>
      </c>
      <c r="CF12" s="150">
        <v>0</v>
      </c>
      <c r="CG12" s="150">
        <v>0</v>
      </c>
      <c r="CH12" s="150">
        <v>0</v>
      </c>
      <c r="CI12" s="150">
        <v>0</v>
      </c>
      <c r="CJ12" s="150">
        <v>0</v>
      </c>
      <c r="CK12" s="150">
        <v>0</v>
      </c>
      <c r="CL12" s="150">
        <v>0</v>
      </c>
      <c r="CM12" s="150">
        <v>0</v>
      </c>
      <c r="CN12" s="150">
        <v>0</v>
      </c>
      <c r="CO12" s="150">
        <v>0</v>
      </c>
      <c r="CP12" s="150">
        <v>0</v>
      </c>
      <c r="CQ12" s="150">
        <v>0</v>
      </c>
      <c r="CR12" s="150">
        <v>0</v>
      </c>
      <c r="CS12" s="150">
        <v>0</v>
      </c>
      <c r="CT12" s="150">
        <v>0</v>
      </c>
      <c r="CU12" s="150">
        <v>0</v>
      </c>
      <c r="CV12" s="150">
        <v>0</v>
      </c>
      <c r="CW12" s="150">
        <v>0</v>
      </c>
      <c r="CX12" s="150">
        <v>0</v>
      </c>
      <c r="CY12" s="150">
        <v>0</v>
      </c>
      <c r="CZ12" s="150">
        <v>0</v>
      </c>
      <c r="DA12" s="150">
        <v>0</v>
      </c>
      <c r="DB12" s="150">
        <v>0</v>
      </c>
      <c r="DC12" s="150">
        <v>0</v>
      </c>
      <c r="DD12" s="150">
        <v>0</v>
      </c>
      <c r="DE12" s="150">
        <v>0</v>
      </c>
      <c r="DF12" s="150">
        <v>0</v>
      </c>
      <c r="DG12" s="150">
        <v>0</v>
      </c>
      <c r="DH12" s="150">
        <v>0</v>
      </c>
      <c r="DI12" s="150">
        <v>0</v>
      </c>
      <c r="DJ12" s="150">
        <v>0</v>
      </c>
      <c r="DK12" s="150">
        <v>0</v>
      </c>
      <c r="DL12" s="150">
        <v>0</v>
      </c>
      <c r="DM12" s="150">
        <v>0</v>
      </c>
      <c r="DN12" s="150">
        <v>0</v>
      </c>
      <c r="DO12" s="150">
        <v>0</v>
      </c>
      <c r="DP12" s="150">
        <v>0</v>
      </c>
      <c r="DQ12" s="150">
        <v>0</v>
      </c>
      <c r="DR12" s="150">
        <v>0</v>
      </c>
      <c r="DS12" s="150">
        <v>0</v>
      </c>
      <c r="DT12" s="150">
        <v>0</v>
      </c>
      <c r="DU12" s="150">
        <v>0</v>
      </c>
      <c r="DV12" s="150">
        <v>0</v>
      </c>
      <c r="DW12" s="150">
        <v>0</v>
      </c>
      <c r="DX12" s="150">
        <v>0</v>
      </c>
      <c r="DY12" s="150">
        <v>0</v>
      </c>
      <c r="DZ12" s="150">
        <v>0</v>
      </c>
      <c r="EA12" s="150">
        <v>0</v>
      </c>
      <c r="EB12" s="150">
        <v>0</v>
      </c>
      <c r="EC12" s="150">
        <v>0</v>
      </c>
      <c r="ED12" s="150">
        <v>0</v>
      </c>
      <c r="EE12" s="150">
        <v>0</v>
      </c>
      <c r="EF12" s="150">
        <v>0</v>
      </c>
      <c r="EG12" s="150">
        <v>0</v>
      </c>
      <c r="EH12" s="150">
        <v>0</v>
      </c>
      <c r="EI12" s="150">
        <v>0</v>
      </c>
      <c r="EJ12" s="150">
        <v>0</v>
      </c>
      <c r="EK12" s="150">
        <v>0</v>
      </c>
      <c r="EL12" s="150">
        <v>0</v>
      </c>
      <c r="EM12" s="150">
        <v>0</v>
      </c>
      <c r="EN12" s="150">
        <v>0</v>
      </c>
      <c r="EO12" s="150">
        <v>0</v>
      </c>
      <c r="EP12" s="150">
        <v>0</v>
      </c>
      <c r="EQ12" s="150">
        <v>0</v>
      </c>
      <c r="ER12" s="150">
        <v>0</v>
      </c>
      <c r="ES12" s="150">
        <v>0</v>
      </c>
      <c r="ET12" s="150">
        <v>0</v>
      </c>
      <c r="EU12" s="150">
        <v>0</v>
      </c>
      <c r="EV12" s="150">
        <v>0</v>
      </c>
      <c r="EW12" s="150">
        <v>0</v>
      </c>
      <c r="EX12" s="150">
        <v>0</v>
      </c>
      <c r="EY12" s="150">
        <v>0</v>
      </c>
      <c r="EZ12" s="150">
        <v>0</v>
      </c>
      <c r="FA12" s="150">
        <v>0</v>
      </c>
      <c r="FB12" s="150">
        <v>0</v>
      </c>
      <c r="FC12" s="150">
        <v>0</v>
      </c>
      <c r="FD12" s="150">
        <v>0</v>
      </c>
      <c r="FE12" s="150">
        <v>0</v>
      </c>
      <c r="FF12" s="150">
        <v>0</v>
      </c>
      <c r="FG12" s="150">
        <v>0</v>
      </c>
      <c r="FH12" s="150">
        <v>0</v>
      </c>
      <c r="FI12" s="150">
        <v>0</v>
      </c>
      <c r="FJ12" s="150">
        <v>0</v>
      </c>
      <c r="FK12" s="150">
        <v>0</v>
      </c>
      <c r="FL12" s="150">
        <v>0</v>
      </c>
      <c r="FM12" s="150">
        <v>0</v>
      </c>
      <c r="FN12" s="150">
        <v>0</v>
      </c>
      <c r="FO12" s="150">
        <v>0</v>
      </c>
      <c r="FP12" s="150">
        <v>0</v>
      </c>
      <c r="FQ12" s="150">
        <v>0</v>
      </c>
      <c r="FR12" s="150">
        <v>0</v>
      </c>
      <c r="FS12" s="150">
        <v>0</v>
      </c>
      <c r="FT12" s="150">
        <v>0</v>
      </c>
      <c r="FU12" s="150">
        <v>0</v>
      </c>
      <c r="FV12" s="150">
        <v>0</v>
      </c>
      <c r="FW12" s="150">
        <v>0</v>
      </c>
      <c r="FX12" s="150">
        <v>0</v>
      </c>
      <c r="FY12" s="150">
        <v>0</v>
      </c>
      <c r="FZ12" s="150">
        <v>0</v>
      </c>
      <c r="GA12" s="150">
        <v>0</v>
      </c>
      <c r="GB12" s="150">
        <v>0</v>
      </c>
      <c r="GC12" s="150">
        <v>0</v>
      </c>
      <c r="GD12" s="150">
        <v>0</v>
      </c>
      <c r="GE12" s="150">
        <v>0</v>
      </c>
      <c r="GF12" s="150">
        <v>0</v>
      </c>
      <c r="GG12" s="150">
        <v>0</v>
      </c>
      <c r="GH12" s="150">
        <v>0</v>
      </c>
      <c r="GI12" s="150">
        <v>0</v>
      </c>
      <c r="GJ12" s="150">
        <v>0</v>
      </c>
      <c r="GK12" s="150">
        <v>0</v>
      </c>
      <c r="GL12" s="150">
        <v>0</v>
      </c>
      <c r="GM12" s="150">
        <v>0</v>
      </c>
      <c r="GN12" s="150">
        <v>0</v>
      </c>
      <c r="GO12" s="150">
        <v>0</v>
      </c>
      <c r="GP12" s="150">
        <v>0</v>
      </c>
      <c r="GQ12" s="150">
        <v>0</v>
      </c>
      <c r="GR12" s="150">
        <v>0</v>
      </c>
      <c r="GS12" s="150">
        <v>0</v>
      </c>
      <c r="GT12" s="150">
        <v>0</v>
      </c>
      <c r="GU12" s="150">
        <v>0</v>
      </c>
      <c r="GV12" s="150">
        <v>0</v>
      </c>
      <c r="GW12" s="150">
        <v>0</v>
      </c>
      <c r="GX12" s="150">
        <v>0</v>
      </c>
      <c r="GY12" s="150">
        <v>0</v>
      </c>
      <c r="GZ12" s="150">
        <v>0</v>
      </c>
      <c r="HA12" s="150">
        <v>0</v>
      </c>
      <c r="HB12" s="150">
        <v>0</v>
      </c>
      <c r="HC12" s="150">
        <v>0</v>
      </c>
      <c r="HD12" s="150">
        <v>0</v>
      </c>
      <c r="HE12" s="150">
        <v>0</v>
      </c>
      <c r="HF12" s="150">
        <v>0</v>
      </c>
      <c r="HG12" s="150">
        <v>0</v>
      </c>
      <c r="HH12" s="150">
        <v>0</v>
      </c>
      <c r="HI12" s="150" t="s">
        <v>263</v>
      </c>
      <c r="HJ12" s="150">
        <v>0</v>
      </c>
      <c r="HK12" s="150">
        <v>0</v>
      </c>
      <c r="HL12" s="150">
        <v>0</v>
      </c>
      <c r="HM12" s="150">
        <v>0</v>
      </c>
      <c r="HN12" s="150">
        <v>0</v>
      </c>
      <c r="HO12" s="150">
        <v>0</v>
      </c>
      <c r="HT12" s="260"/>
      <c r="HU12" s="260"/>
      <c r="HV12" s="260"/>
    </row>
    <row r="13" spans="1:230" ht="12.75" customHeight="1" x14ac:dyDescent="0.25">
      <c r="A13" s="315" t="s">
        <v>427</v>
      </c>
      <c r="B13" s="315" t="s">
        <v>437</v>
      </c>
      <c r="C13" s="263">
        <v>0</v>
      </c>
      <c r="D13" s="263">
        <v>0</v>
      </c>
      <c r="E13" s="263">
        <v>0</v>
      </c>
      <c r="F13" s="263">
        <v>0</v>
      </c>
      <c r="G13" s="263">
        <v>0</v>
      </c>
      <c r="H13" s="263">
        <v>0</v>
      </c>
      <c r="I13" s="150">
        <v>0</v>
      </c>
      <c r="J13" s="150">
        <v>0</v>
      </c>
      <c r="K13" s="150">
        <v>0</v>
      </c>
      <c r="L13" s="150">
        <v>0</v>
      </c>
      <c r="M13" s="150">
        <v>0</v>
      </c>
      <c r="N13" s="150">
        <v>0</v>
      </c>
      <c r="O13" s="150">
        <v>0</v>
      </c>
      <c r="P13" s="150">
        <v>0</v>
      </c>
      <c r="Q13" s="150">
        <v>0</v>
      </c>
      <c r="R13" s="150">
        <v>0</v>
      </c>
      <c r="S13" s="150">
        <v>0</v>
      </c>
      <c r="T13" s="150">
        <v>0</v>
      </c>
      <c r="U13" s="150">
        <v>0</v>
      </c>
      <c r="V13" s="150">
        <v>0</v>
      </c>
      <c r="W13" s="150">
        <v>0</v>
      </c>
      <c r="X13" s="150">
        <v>0</v>
      </c>
      <c r="Y13" s="150">
        <v>0</v>
      </c>
      <c r="Z13" s="150">
        <v>0</v>
      </c>
      <c r="AA13" s="150">
        <v>0</v>
      </c>
      <c r="AB13" s="150">
        <v>0</v>
      </c>
      <c r="AC13" s="150">
        <v>0</v>
      </c>
      <c r="AD13" s="150">
        <v>0</v>
      </c>
      <c r="AE13" s="150">
        <v>0</v>
      </c>
      <c r="AF13" s="150">
        <v>0</v>
      </c>
      <c r="AG13" s="150">
        <v>0</v>
      </c>
      <c r="AH13" s="150">
        <v>0</v>
      </c>
      <c r="AI13" s="150">
        <v>0</v>
      </c>
      <c r="AJ13" s="150">
        <v>0</v>
      </c>
      <c r="AK13" s="150">
        <v>0</v>
      </c>
      <c r="AL13" s="150">
        <v>0</v>
      </c>
      <c r="AM13" s="150">
        <v>0</v>
      </c>
      <c r="AN13" s="150">
        <v>0</v>
      </c>
      <c r="AO13" s="150">
        <v>0</v>
      </c>
      <c r="AP13" s="150">
        <v>0</v>
      </c>
      <c r="AQ13" s="150">
        <v>0</v>
      </c>
      <c r="AR13" s="150">
        <v>0</v>
      </c>
      <c r="AS13" s="150">
        <v>0</v>
      </c>
      <c r="AT13" s="150">
        <v>0</v>
      </c>
      <c r="AU13" s="150">
        <v>0</v>
      </c>
      <c r="AV13" s="150">
        <v>0</v>
      </c>
      <c r="AW13" s="150">
        <v>0</v>
      </c>
      <c r="AX13" s="150">
        <v>0</v>
      </c>
      <c r="AY13" s="150">
        <v>0</v>
      </c>
      <c r="AZ13" s="150">
        <v>0</v>
      </c>
      <c r="BA13" s="150">
        <v>0</v>
      </c>
      <c r="BB13" s="150">
        <v>0</v>
      </c>
      <c r="BC13" s="150">
        <v>0</v>
      </c>
      <c r="BD13" s="150">
        <v>0</v>
      </c>
      <c r="BE13" s="150">
        <v>0</v>
      </c>
      <c r="BF13" s="150">
        <v>0</v>
      </c>
      <c r="BG13" s="150">
        <v>0</v>
      </c>
      <c r="BH13" s="150">
        <v>0</v>
      </c>
      <c r="BI13" s="150">
        <v>0</v>
      </c>
      <c r="BJ13" s="150">
        <v>0</v>
      </c>
      <c r="BK13" s="150">
        <v>0</v>
      </c>
      <c r="BL13" s="150">
        <v>0</v>
      </c>
      <c r="BM13" s="150">
        <v>0</v>
      </c>
      <c r="BN13" s="150">
        <v>0</v>
      </c>
      <c r="BO13" s="150">
        <v>0</v>
      </c>
      <c r="BP13" s="150">
        <v>0</v>
      </c>
      <c r="BQ13" s="150">
        <v>0</v>
      </c>
      <c r="BR13" s="150">
        <v>0</v>
      </c>
      <c r="BS13" s="150">
        <v>0</v>
      </c>
      <c r="BT13" s="150">
        <v>0</v>
      </c>
      <c r="BU13" s="150">
        <v>0</v>
      </c>
      <c r="BV13" s="150">
        <v>0</v>
      </c>
      <c r="BW13" s="150">
        <v>0</v>
      </c>
      <c r="BX13" s="150">
        <v>0</v>
      </c>
      <c r="BY13" s="150">
        <v>0</v>
      </c>
      <c r="BZ13" s="150">
        <v>0</v>
      </c>
      <c r="CA13" s="150">
        <v>0</v>
      </c>
      <c r="CB13" s="150">
        <v>0</v>
      </c>
      <c r="CC13" s="150">
        <v>0</v>
      </c>
      <c r="CD13" s="150">
        <v>0</v>
      </c>
      <c r="CE13" s="150">
        <v>0</v>
      </c>
      <c r="CF13" s="150">
        <v>0</v>
      </c>
      <c r="CG13" s="150">
        <v>0</v>
      </c>
      <c r="CH13" s="150">
        <v>0</v>
      </c>
      <c r="CI13" s="150">
        <v>0</v>
      </c>
      <c r="CJ13" s="150">
        <v>0</v>
      </c>
      <c r="CK13" s="150">
        <v>0</v>
      </c>
      <c r="CL13" s="150">
        <v>0</v>
      </c>
      <c r="CM13" s="150">
        <v>0</v>
      </c>
      <c r="CN13" s="150">
        <v>0</v>
      </c>
      <c r="CO13" s="150">
        <v>0</v>
      </c>
      <c r="CP13" s="150">
        <v>0</v>
      </c>
      <c r="CQ13" s="150">
        <v>0</v>
      </c>
      <c r="CR13" s="150">
        <v>0</v>
      </c>
      <c r="CS13" s="150">
        <v>0</v>
      </c>
      <c r="CT13" s="150">
        <v>0</v>
      </c>
      <c r="CU13" s="150">
        <v>0</v>
      </c>
      <c r="CV13" s="150">
        <v>0</v>
      </c>
      <c r="CW13" s="150">
        <v>0</v>
      </c>
      <c r="CX13" s="150">
        <v>0</v>
      </c>
      <c r="CY13" s="150">
        <v>0</v>
      </c>
      <c r="CZ13" s="150">
        <v>0</v>
      </c>
      <c r="DA13" s="150">
        <v>0</v>
      </c>
      <c r="DB13" s="150">
        <v>0</v>
      </c>
      <c r="DC13" s="150">
        <v>0</v>
      </c>
      <c r="DD13" s="150">
        <v>0</v>
      </c>
      <c r="DE13" s="150">
        <v>0</v>
      </c>
      <c r="DF13" s="150">
        <v>0</v>
      </c>
      <c r="DG13" s="150">
        <v>0</v>
      </c>
      <c r="DH13" s="150">
        <v>0</v>
      </c>
      <c r="DI13" s="150">
        <v>0</v>
      </c>
      <c r="DJ13" s="150">
        <v>0</v>
      </c>
      <c r="DK13" s="150">
        <v>0</v>
      </c>
      <c r="DL13" s="150">
        <v>0</v>
      </c>
      <c r="DM13" s="150">
        <v>0</v>
      </c>
      <c r="DN13" s="150">
        <v>0</v>
      </c>
      <c r="DO13" s="150">
        <v>0</v>
      </c>
      <c r="DP13" s="150">
        <v>0</v>
      </c>
      <c r="DQ13" s="150">
        <v>0</v>
      </c>
      <c r="DR13" s="150">
        <v>0</v>
      </c>
      <c r="DS13" s="150">
        <v>0</v>
      </c>
      <c r="DT13" s="150">
        <v>0</v>
      </c>
      <c r="DU13" s="150">
        <v>0</v>
      </c>
      <c r="DV13" s="150">
        <v>0</v>
      </c>
      <c r="DW13" s="150">
        <v>0</v>
      </c>
      <c r="DX13" s="150">
        <v>0</v>
      </c>
      <c r="DY13" s="150">
        <v>0</v>
      </c>
      <c r="DZ13" s="150">
        <v>0</v>
      </c>
      <c r="EA13" s="150">
        <v>0</v>
      </c>
      <c r="EB13" s="150">
        <v>0</v>
      </c>
      <c r="EC13" s="150">
        <v>0</v>
      </c>
      <c r="ED13" s="150">
        <v>0</v>
      </c>
      <c r="EE13" s="150">
        <v>0</v>
      </c>
      <c r="EF13" s="150">
        <v>0</v>
      </c>
      <c r="EG13" s="150">
        <v>0</v>
      </c>
      <c r="EH13" s="150">
        <v>0</v>
      </c>
      <c r="EI13" s="150">
        <v>0</v>
      </c>
      <c r="EJ13" s="150">
        <v>0</v>
      </c>
      <c r="EK13" s="150">
        <v>0</v>
      </c>
      <c r="EL13" s="150">
        <v>0</v>
      </c>
      <c r="EM13" s="150">
        <v>0</v>
      </c>
      <c r="EN13" s="150">
        <v>0</v>
      </c>
      <c r="EO13" s="150">
        <v>0</v>
      </c>
      <c r="EP13" s="150">
        <v>0</v>
      </c>
      <c r="EQ13" s="150">
        <v>0</v>
      </c>
      <c r="ER13" s="150">
        <v>0</v>
      </c>
      <c r="ES13" s="150">
        <v>0</v>
      </c>
      <c r="ET13" s="150">
        <v>0</v>
      </c>
      <c r="EU13" s="150">
        <v>0</v>
      </c>
      <c r="EV13" s="150">
        <v>0</v>
      </c>
      <c r="EW13" s="150">
        <v>0</v>
      </c>
      <c r="EX13" s="150">
        <v>0</v>
      </c>
      <c r="EY13" s="150">
        <v>0</v>
      </c>
      <c r="EZ13" s="150">
        <v>0</v>
      </c>
      <c r="FA13" s="150">
        <v>0</v>
      </c>
      <c r="FB13" s="150">
        <v>0</v>
      </c>
      <c r="FC13" s="150">
        <v>0</v>
      </c>
      <c r="FD13" s="150">
        <v>0</v>
      </c>
      <c r="FE13" s="150">
        <v>0</v>
      </c>
      <c r="FF13" s="150">
        <v>0</v>
      </c>
      <c r="FG13" s="150">
        <v>0</v>
      </c>
      <c r="FH13" s="150">
        <v>0</v>
      </c>
      <c r="FI13" s="150">
        <v>0</v>
      </c>
      <c r="FJ13" s="150">
        <v>0</v>
      </c>
      <c r="FK13" s="150">
        <v>0</v>
      </c>
      <c r="FL13" s="150">
        <v>0</v>
      </c>
      <c r="FM13" s="150">
        <v>0</v>
      </c>
      <c r="FN13" s="150">
        <v>0</v>
      </c>
      <c r="FO13" s="150">
        <v>0</v>
      </c>
      <c r="FP13" s="150">
        <v>0</v>
      </c>
      <c r="FQ13" s="150">
        <v>0</v>
      </c>
      <c r="FR13" s="150">
        <v>0</v>
      </c>
      <c r="FS13" s="150">
        <v>0</v>
      </c>
      <c r="FT13" s="150">
        <v>0</v>
      </c>
      <c r="FU13" s="150">
        <v>0</v>
      </c>
      <c r="FV13" s="150">
        <v>0</v>
      </c>
      <c r="FW13" s="150">
        <v>0</v>
      </c>
      <c r="FX13" s="150">
        <v>0</v>
      </c>
      <c r="FY13" s="150">
        <v>0</v>
      </c>
      <c r="FZ13" s="150">
        <v>0</v>
      </c>
      <c r="GA13" s="150">
        <v>0</v>
      </c>
      <c r="GB13" s="150">
        <v>0</v>
      </c>
      <c r="GC13" s="150">
        <v>0</v>
      </c>
      <c r="GD13" s="150">
        <v>0</v>
      </c>
      <c r="GE13" s="150">
        <v>0</v>
      </c>
      <c r="GF13" s="150">
        <v>0</v>
      </c>
      <c r="GG13" s="150">
        <v>0</v>
      </c>
      <c r="GH13" s="150">
        <v>0</v>
      </c>
      <c r="GI13" s="150">
        <v>0</v>
      </c>
      <c r="GJ13" s="150">
        <v>0</v>
      </c>
      <c r="GK13" s="150">
        <v>0</v>
      </c>
      <c r="GL13" s="150">
        <v>0</v>
      </c>
      <c r="GM13" s="150">
        <v>0</v>
      </c>
      <c r="GN13" s="150">
        <v>0</v>
      </c>
      <c r="GO13" s="150">
        <v>0</v>
      </c>
      <c r="GP13" s="150">
        <v>0</v>
      </c>
      <c r="GQ13" s="150">
        <v>0</v>
      </c>
      <c r="GR13" s="150">
        <v>0</v>
      </c>
      <c r="GS13" s="150">
        <v>0</v>
      </c>
      <c r="GT13" s="150">
        <v>0</v>
      </c>
      <c r="GU13" s="150">
        <v>0</v>
      </c>
      <c r="GV13" s="150">
        <v>0</v>
      </c>
      <c r="GW13" s="150">
        <v>0</v>
      </c>
      <c r="GX13" s="150">
        <v>0</v>
      </c>
      <c r="GY13" s="150">
        <v>0</v>
      </c>
      <c r="GZ13" s="150">
        <v>0</v>
      </c>
      <c r="HA13" s="150">
        <v>0</v>
      </c>
      <c r="HB13" s="150">
        <v>0</v>
      </c>
      <c r="HC13" s="150">
        <v>0</v>
      </c>
      <c r="HD13" s="150">
        <v>0</v>
      </c>
      <c r="HE13" s="150">
        <v>0</v>
      </c>
      <c r="HF13" s="150">
        <v>0</v>
      </c>
      <c r="HG13" s="150">
        <v>0</v>
      </c>
      <c r="HH13" s="150">
        <v>0</v>
      </c>
      <c r="HI13" s="150" t="s">
        <v>263</v>
      </c>
      <c r="HJ13" s="150">
        <v>0</v>
      </c>
      <c r="HK13" s="150">
        <v>0</v>
      </c>
      <c r="HL13" s="150">
        <v>0</v>
      </c>
      <c r="HM13" s="150">
        <v>0</v>
      </c>
      <c r="HN13" s="150">
        <v>0</v>
      </c>
      <c r="HO13" s="150">
        <v>0</v>
      </c>
      <c r="HT13" s="260"/>
      <c r="HU13" s="260"/>
      <c r="HV13" s="260"/>
    </row>
    <row r="14" spans="1:230" ht="12.75" customHeight="1" x14ac:dyDescent="0.25">
      <c r="A14" s="315" t="s">
        <v>74</v>
      </c>
      <c r="B14" s="315" t="s">
        <v>126</v>
      </c>
      <c r="C14" s="263">
        <v>0</v>
      </c>
      <c r="D14" s="263">
        <v>0</v>
      </c>
      <c r="E14" s="263">
        <v>0</v>
      </c>
      <c r="F14" s="263">
        <v>0.12022242</v>
      </c>
      <c r="G14" s="263">
        <v>0.22049376000000001</v>
      </c>
      <c r="H14" s="263">
        <v>0.38067241999999996</v>
      </c>
      <c r="I14" s="150">
        <v>0.65126328</v>
      </c>
      <c r="J14" s="150">
        <v>0</v>
      </c>
      <c r="K14" s="150">
        <v>0</v>
      </c>
      <c r="L14" s="150">
        <v>0</v>
      </c>
      <c r="M14" s="150">
        <v>0</v>
      </c>
      <c r="N14" s="150">
        <v>0</v>
      </c>
      <c r="O14" s="150">
        <v>0</v>
      </c>
      <c r="P14" s="150">
        <v>0</v>
      </c>
      <c r="Q14" s="150">
        <v>0</v>
      </c>
      <c r="R14" s="150">
        <v>6.0366666699999998</v>
      </c>
      <c r="S14" s="150">
        <v>7.4495800000000001</v>
      </c>
      <c r="T14" s="150">
        <v>8.15297625</v>
      </c>
      <c r="U14" s="150">
        <v>9.5370986599999998</v>
      </c>
      <c r="V14" s="150">
        <v>10.061490020000001</v>
      </c>
      <c r="W14" s="150">
        <v>10.329993330000001</v>
      </c>
      <c r="X14" s="150">
        <v>13.8140476</v>
      </c>
      <c r="Y14" s="150">
        <v>14.74784854</v>
      </c>
      <c r="Z14" s="150">
        <v>16.090348580000001</v>
      </c>
      <c r="AA14" s="150">
        <v>17.126286650000001</v>
      </c>
      <c r="AB14" s="150">
        <v>18.3136756</v>
      </c>
      <c r="AC14" s="150">
        <v>19.401456580000001</v>
      </c>
      <c r="AD14" s="150">
        <v>19.433689749999999</v>
      </c>
      <c r="AE14" s="150">
        <v>19.527397310000001</v>
      </c>
      <c r="AF14" s="150">
        <v>21.60646758</v>
      </c>
      <c r="AG14" s="150">
        <v>23.687254079999999</v>
      </c>
      <c r="AH14" s="150">
        <v>19.68383025</v>
      </c>
      <c r="AI14" s="150">
        <v>25.995484520000002</v>
      </c>
      <c r="AJ14" s="150">
        <v>26.289147830000001</v>
      </c>
      <c r="AK14" s="150">
        <v>26.57333813</v>
      </c>
      <c r="AL14" s="150">
        <v>26.867001439999999</v>
      </c>
      <c r="AM14" s="150">
        <v>30.430387620000001</v>
      </c>
      <c r="AN14" s="150">
        <v>30.756374940000001</v>
      </c>
      <c r="AO14" s="150">
        <v>32.726760329999998</v>
      </c>
      <c r="AP14" s="150">
        <v>32.984589929999999</v>
      </c>
      <c r="AQ14" s="150">
        <v>36.294319229999999</v>
      </c>
      <c r="AR14" s="150">
        <v>39.810665239999999</v>
      </c>
      <c r="AS14" s="150">
        <v>40.908466959999998</v>
      </c>
      <c r="AT14" s="150">
        <v>43.245728560000003</v>
      </c>
      <c r="AU14" s="150">
        <v>39.645734359999999</v>
      </c>
      <c r="AV14" s="150">
        <v>45.302298579999999</v>
      </c>
      <c r="AW14" s="150">
        <v>45.693910029999998</v>
      </c>
      <c r="AX14" s="150">
        <v>47.95726844</v>
      </c>
      <c r="AY14" s="150">
        <v>38.579066859999998</v>
      </c>
      <c r="AZ14" s="150">
        <v>0</v>
      </c>
      <c r="BA14" s="150">
        <v>0</v>
      </c>
      <c r="BB14" s="150">
        <v>37.575375000000001</v>
      </c>
      <c r="BC14" s="150">
        <v>35.036678090000002</v>
      </c>
      <c r="BD14" s="150">
        <v>56.123158979999999</v>
      </c>
      <c r="BE14" s="150">
        <v>56.935859669999999</v>
      </c>
      <c r="BF14" s="150">
        <v>57.076095870000003</v>
      </c>
      <c r="BG14" s="150">
        <v>50.600109439999997</v>
      </c>
      <c r="BH14" s="150">
        <v>61.926686760000003</v>
      </c>
      <c r="BI14" s="150">
        <v>0</v>
      </c>
      <c r="BJ14" s="150">
        <v>35.048416680000003</v>
      </c>
      <c r="BK14" s="150">
        <v>67.509930560000001</v>
      </c>
      <c r="BL14" s="150">
        <v>68.164569479999997</v>
      </c>
      <c r="BM14" s="150">
        <v>70</v>
      </c>
      <c r="BN14" s="150">
        <v>70</v>
      </c>
      <c r="BO14" s="150">
        <v>74.772646719999997</v>
      </c>
      <c r="BP14" s="150">
        <v>74.2</v>
      </c>
      <c r="BQ14" s="150">
        <v>74.2</v>
      </c>
      <c r="BR14" s="150">
        <v>74.944450000000003</v>
      </c>
      <c r="BS14" s="150">
        <v>216.71615</v>
      </c>
      <c r="BT14" s="150">
        <v>96</v>
      </c>
      <c r="BU14" s="150">
        <v>198.25691492000001</v>
      </c>
      <c r="BV14" s="150">
        <v>232.19480265999999</v>
      </c>
      <c r="BW14" s="150">
        <v>232.90989966999999</v>
      </c>
      <c r="BX14" s="150">
        <v>207.79642519999999</v>
      </c>
      <c r="BY14" s="150">
        <v>208.76850006000001</v>
      </c>
      <c r="BZ14" s="150">
        <v>211.12164010999999</v>
      </c>
      <c r="CA14" s="150">
        <v>212.29091847000001</v>
      </c>
      <c r="CB14" s="150">
        <v>211.36091640000001</v>
      </c>
      <c r="CC14" s="150">
        <v>195.20059728999999</v>
      </c>
      <c r="CD14" s="150">
        <v>130.44412840000001</v>
      </c>
      <c r="CE14" s="150">
        <v>129.41957632</v>
      </c>
      <c r="CF14" s="150">
        <v>130.48980822999999</v>
      </c>
      <c r="CG14" s="150">
        <v>129.37720845999999</v>
      </c>
      <c r="CH14" s="150">
        <v>129.39308202000001</v>
      </c>
      <c r="CI14" s="150">
        <v>190.26370806</v>
      </c>
      <c r="CJ14" s="150">
        <v>179.76810406000001</v>
      </c>
      <c r="CK14" s="150">
        <v>154.76543749999999</v>
      </c>
      <c r="CL14" s="150">
        <v>117.08866676</v>
      </c>
      <c r="CM14" s="150">
        <v>117.09816677000001</v>
      </c>
      <c r="CN14" s="150">
        <v>117.09500009999999</v>
      </c>
      <c r="CO14" s="150">
        <v>117.09416668999999</v>
      </c>
      <c r="CP14" s="150">
        <v>117.08683327</v>
      </c>
      <c r="CQ14" s="150">
        <v>217.6430277</v>
      </c>
      <c r="CR14" s="150">
        <v>218.39133329000001</v>
      </c>
      <c r="CS14" s="150">
        <v>207.02766675999999</v>
      </c>
      <c r="CT14" s="150">
        <v>207.77597234999999</v>
      </c>
      <c r="CU14" s="150">
        <v>165.53238905000001</v>
      </c>
      <c r="CV14" s="150">
        <v>131.48064464000001</v>
      </c>
      <c r="CW14" s="150">
        <v>132.42890023000001</v>
      </c>
      <c r="CX14" s="150">
        <v>133.28538914999999</v>
      </c>
      <c r="CY14" s="150">
        <v>134.23364473999999</v>
      </c>
      <c r="CZ14" s="150">
        <v>135.15131144</v>
      </c>
      <c r="DA14" s="150">
        <v>281.09956703</v>
      </c>
      <c r="DB14" s="150">
        <v>282.01723372999999</v>
      </c>
      <c r="DC14" s="150">
        <v>173.59960000000001</v>
      </c>
      <c r="DD14" s="150">
        <v>173.79955000000001</v>
      </c>
      <c r="DE14" s="150">
        <v>173.99304999999998</v>
      </c>
      <c r="DF14" s="150">
        <v>174.19300000000001</v>
      </c>
      <c r="DG14" s="150">
        <v>145</v>
      </c>
      <c r="DH14" s="150">
        <v>145</v>
      </c>
      <c r="DI14" s="150">
        <v>145</v>
      </c>
      <c r="DJ14" s="150">
        <v>145</v>
      </c>
      <c r="DK14" s="150">
        <v>145</v>
      </c>
      <c r="DL14" s="150">
        <v>145</v>
      </c>
      <c r="DM14" s="150">
        <v>340.09859275000002</v>
      </c>
      <c r="DN14" s="150">
        <v>340.5</v>
      </c>
      <c r="DO14" s="150">
        <v>340.51001172999997</v>
      </c>
      <c r="DP14" s="150">
        <v>340.5</v>
      </c>
      <c r="DQ14" s="150">
        <v>340.5</v>
      </c>
      <c r="DR14" s="150">
        <v>340.5</v>
      </c>
      <c r="DS14" s="150">
        <v>340.5</v>
      </c>
      <c r="DT14" s="150">
        <v>340.5</v>
      </c>
      <c r="DU14" s="150">
        <v>340.5</v>
      </c>
      <c r="DV14" s="150">
        <v>340.5</v>
      </c>
      <c r="DW14" s="150">
        <v>340.5</v>
      </c>
      <c r="DX14" s="150">
        <v>340.5</v>
      </c>
      <c r="DY14" s="150">
        <v>170.1</v>
      </c>
      <c r="DZ14" s="150">
        <v>170.7</v>
      </c>
      <c r="EA14" s="150">
        <v>371.2</v>
      </c>
      <c r="EB14" s="150">
        <v>371.8</v>
      </c>
      <c r="EC14" s="150">
        <v>373</v>
      </c>
      <c r="ED14" s="150">
        <v>498.3</v>
      </c>
      <c r="EE14" s="150">
        <v>498.9</v>
      </c>
      <c r="EF14" s="150">
        <v>582.5</v>
      </c>
      <c r="EG14" s="150">
        <v>616.1</v>
      </c>
      <c r="EH14" s="150">
        <v>616</v>
      </c>
      <c r="EI14" s="150">
        <v>617</v>
      </c>
      <c r="EJ14" s="150">
        <v>628.29999999999995</v>
      </c>
      <c r="EK14" s="150">
        <v>452</v>
      </c>
      <c r="EL14" s="150">
        <v>672</v>
      </c>
      <c r="EM14" s="150">
        <v>672</v>
      </c>
      <c r="EN14" s="150">
        <v>672.2</v>
      </c>
      <c r="EO14" s="150">
        <v>672.5</v>
      </c>
      <c r="EP14" s="150">
        <v>672.4</v>
      </c>
      <c r="EQ14" s="150">
        <v>672.4</v>
      </c>
      <c r="ER14" s="150">
        <v>832</v>
      </c>
      <c r="ES14" s="150">
        <v>832.5</v>
      </c>
      <c r="ET14" s="150">
        <v>932.9</v>
      </c>
      <c r="EU14" s="150">
        <v>931.9</v>
      </c>
      <c r="EV14" s="150">
        <v>972.7</v>
      </c>
      <c r="EW14" s="150">
        <v>973.4</v>
      </c>
      <c r="EX14" s="150">
        <v>972.6</v>
      </c>
      <c r="EY14" s="150">
        <v>1093</v>
      </c>
      <c r="EZ14" s="150">
        <v>1094.0999999999999</v>
      </c>
      <c r="FA14" s="150">
        <v>1093.4000000000001</v>
      </c>
      <c r="FB14" s="150">
        <v>1094.2</v>
      </c>
      <c r="FC14" s="150">
        <v>1095.3</v>
      </c>
      <c r="FD14" s="150">
        <v>1102.8</v>
      </c>
      <c r="FE14" s="150">
        <v>1070.5</v>
      </c>
      <c r="FF14" s="150">
        <v>1070.8</v>
      </c>
      <c r="FG14" s="150">
        <v>1071.7</v>
      </c>
      <c r="FH14" s="150">
        <v>1072.2</v>
      </c>
      <c r="FI14" s="150">
        <v>1118.3</v>
      </c>
      <c r="FJ14" s="150">
        <v>1280.65806256</v>
      </c>
      <c r="FK14" s="150">
        <v>1407.4</v>
      </c>
      <c r="FL14" s="150">
        <v>1406.4</v>
      </c>
      <c r="FM14" s="150">
        <v>1407.1</v>
      </c>
      <c r="FN14" s="150">
        <v>1487.6</v>
      </c>
      <c r="FO14" s="150">
        <v>1488.6</v>
      </c>
      <c r="FP14" s="150">
        <v>1520.2</v>
      </c>
      <c r="FQ14" s="150">
        <v>1521.2</v>
      </c>
      <c r="FR14" s="150">
        <v>1530</v>
      </c>
      <c r="FS14" s="150">
        <v>1531.1</v>
      </c>
      <c r="FT14" s="150">
        <v>1532</v>
      </c>
      <c r="FU14" s="150">
        <v>1351.6</v>
      </c>
      <c r="FV14" s="150">
        <v>1537.3</v>
      </c>
      <c r="FW14" s="150">
        <v>1534.7</v>
      </c>
      <c r="FX14" s="150">
        <v>1535.5</v>
      </c>
      <c r="FY14" s="150">
        <v>1536.2</v>
      </c>
      <c r="FZ14" s="150">
        <v>1544.3</v>
      </c>
      <c r="GA14" s="150">
        <v>1545</v>
      </c>
      <c r="GB14" s="150">
        <v>1431</v>
      </c>
      <c r="GC14" s="150">
        <v>1430.8</v>
      </c>
      <c r="GD14" s="150">
        <v>1318.5</v>
      </c>
      <c r="GE14" s="150">
        <v>1319.4</v>
      </c>
      <c r="GF14" s="150">
        <v>1134.9000000000001</v>
      </c>
      <c r="GG14" s="150">
        <v>1135.8</v>
      </c>
      <c r="GH14" s="150">
        <v>1150.3</v>
      </c>
      <c r="GI14" s="150">
        <v>1150.4000000000001</v>
      </c>
      <c r="GJ14" s="150">
        <v>1150.8</v>
      </c>
      <c r="GK14" s="150">
        <v>1151.5999999999999</v>
      </c>
      <c r="GL14" s="150">
        <v>1421.2</v>
      </c>
      <c r="GM14" s="150">
        <v>1422</v>
      </c>
      <c r="GN14" s="150">
        <v>1419.8</v>
      </c>
      <c r="GO14" s="150">
        <v>1419.8</v>
      </c>
      <c r="GP14" s="150">
        <v>1417.9</v>
      </c>
      <c r="GQ14" s="150">
        <v>1418.6</v>
      </c>
      <c r="GR14" s="150">
        <v>1418.8</v>
      </c>
      <c r="GS14" s="150">
        <v>1418.8</v>
      </c>
      <c r="GT14" s="150">
        <v>1414</v>
      </c>
      <c r="GU14" s="150">
        <v>1414</v>
      </c>
      <c r="GV14" s="150">
        <v>1434</v>
      </c>
      <c r="GW14" s="150">
        <v>1434.3</v>
      </c>
      <c r="GX14" s="150">
        <v>1153.2</v>
      </c>
      <c r="GY14" s="150">
        <v>1153.0999999999999</v>
      </c>
      <c r="GZ14" s="150">
        <v>1153.3</v>
      </c>
      <c r="HA14" s="150">
        <v>1153.2</v>
      </c>
      <c r="HB14" s="150">
        <v>1153</v>
      </c>
      <c r="HC14" s="150">
        <v>1153.3</v>
      </c>
      <c r="HD14" s="150">
        <v>993.1</v>
      </c>
      <c r="HE14" s="150">
        <v>701.5</v>
      </c>
      <c r="HF14" s="150">
        <v>701.5</v>
      </c>
      <c r="HG14" s="150">
        <v>570.9</v>
      </c>
      <c r="HH14" s="150">
        <v>400</v>
      </c>
      <c r="HI14" s="150">
        <v>400</v>
      </c>
      <c r="HJ14" s="150">
        <v>350.1</v>
      </c>
      <c r="HK14" s="150">
        <v>350.1</v>
      </c>
      <c r="HL14" s="150">
        <v>700.5</v>
      </c>
      <c r="HM14" s="150">
        <v>701.4</v>
      </c>
      <c r="HN14" s="150">
        <v>701.2</v>
      </c>
      <c r="HO14" s="150">
        <v>701.4</v>
      </c>
      <c r="HT14" s="260"/>
      <c r="HU14" s="260"/>
      <c r="HV14" s="260"/>
    </row>
    <row r="15" spans="1:230" ht="12.75" customHeight="1" x14ac:dyDescent="0.25">
      <c r="A15" s="316" t="s">
        <v>429</v>
      </c>
      <c r="B15" s="316" t="s">
        <v>430</v>
      </c>
      <c r="C15" s="264">
        <v>0</v>
      </c>
      <c r="D15" s="264">
        <v>0</v>
      </c>
      <c r="E15" s="264">
        <v>0</v>
      </c>
      <c r="F15" s="264">
        <v>0</v>
      </c>
      <c r="G15" s="264">
        <v>0</v>
      </c>
      <c r="H15" s="264">
        <v>0</v>
      </c>
      <c r="I15" s="152">
        <v>0</v>
      </c>
      <c r="J15" s="152">
        <v>0</v>
      </c>
      <c r="K15" s="152">
        <v>0</v>
      </c>
      <c r="L15" s="152">
        <v>0</v>
      </c>
      <c r="M15" s="152">
        <v>0</v>
      </c>
      <c r="N15" s="152">
        <v>0</v>
      </c>
      <c r="O15" s="152">
        <v>0</v>
      </c>
      <c r="P15" s="152">
        <v>0</v>
      </c>
      <c r="Q15" s="152">
        <v>0</v>
      </c>
      <c r="R15" s="152">
        <v>0</v>
      </c>
      <c r="S15" s="152">
        <v>0</v>
      </c>
      <c r="T15" s="152">
        <v>0</v>
      </c>
      <c r="U15" s="152">
        <v>0</v>
      </c>
      <c r="V15" s="152">
        <v>0</v>
      </c>
      <c r="W15" s="152">
        <v>0</v>
      </c>
      <c r="X15" s="152">
        <v>0</v>
      </c>
      <c r="Y15" s="152">
        <v>0</v>
      </c>
      <c r="Z15" s="152">
        <v>0</v>
      </c>
      <c r="AA15" s="152">
        <v>0</v>
      </c>
      <c r="AB15" s="152">
        <v>0</v>
      </c>
      <c r="AC15" s="152">
        <v>0</v>
      </c>
      <c r="AD15" s="152">
        <v>0</v>
      </c>
      <c r="AE15" s="152">
        <v>0</v>
      </c>
      <c r="AF15" s="152">
        <v>0</v>
      </c>
      <c r="AG15" s="152">
        <v>0</v>
      </c>
      <c r="AH15" s="152">
        <v>0</v>
      </c>
      <c r="AI15" s="152">
        <v>0</v>
      </c>
      <c r="AJ15" s="152">
        <v>0</v>
      </c>
      <c r="AK15" s="152">
        <v>0</v>
      </c>
      <c r="AL15" s="152">
        <v>0</v>
      </c>
      <c r="AM15" s="152">
        <v>0</v>
      </c>
      <c r="AN15" s="152">
        <v>0</v>
      </c>
      <c r="AO15" s="152">
        <v>0</v>
      </c>
      <c r="AP15" s="152">
        <v>0</v>
      </c>
      <c r="AQ15" s="152">
        <v>0</v>
      </c>
      <c r="AR15" s="152">
        <v>0</v>
      </c>
      <c r="AS15" s="152">
        <v>0</v>
      </c>
      <c r="AT15" s="152">
        <v>0</v>
      </c>
      <c r="AU15" s="152">
        <v>0</v>
      </c>
      <c r="AV15" s="152">
        <v>0</v>
      </c>
      <c r="AW15" s="152">
        <v>0</v>
      </c>
      <c r="AX15" s="152">
        <v>0</v>
      </c>
      <c r="AY15" s="152">
        <v>0</v>
      </c>
      <c r="AZ15" s="152">
        <v>0</v>
      </c>
      <c r="BA15" s="152">
        <v>0</v>
      </c>
      <c r="BB15" s="152">
        <v>0</v>
      </c>
      <c r="BC15" s="152">
        <v>0</v>
      </c>
      <c r="BD15" s="152">
        <v>0</v>
      </c>
      <c r="BE15" s="152">
        <v>0</v>
      </c>
      <c r="BF15" s="152">
        <v>0</v>
      </c>
      <c r="BG15" s="152">
        <v>0</v>
      </c>
      <c r="BH15" s="152">
        <v>0</v>
      </c>
      <c r="BI15" s="152">
        <v>0</v>
      </c>
      <c r="BJ15" s="152">
        <v>0</v>
      </c>
      <c r="BK15" s="152">
        <v>0</v>
      </c>
      <c r="BL15" s="152">
        <v>0</v>
      </c>
      <c r="BM15" s="152">
        <v>0</v>
      </c>
      <c r="BN15" s="152">
        <v>0</v>
      </c>
      <c r="BO15" s="152">
        <v>0</v>
      </c>
      <c r="BP15" s="152">
        <v>0</v>
      </c>
      <c r="BQ15" s="152">
        <v>0</v>
      </c>
      <c r="BR15" s="152">
        <v>0</v>
      </c>
      <c r="BS15" s="152">
        <v>0</v>
      </c>
      <c r="BT15" s="152">
        <v>0</v>
      </c>
      <c r="BU15" s="152">
        <v>0</v>
      </c>
      <c r="BV15" s="152">
        <v>0</v>
      </c>
      <c r="BW15" s="152">
        <v>0</v>
      </c>
      <c r="BX15" s="152">
        <v>0</v>
      </c>
      <c r="BY15" s="152">
        <v>0</v>
      </c>
      <c r="BZ15" s="152">
        <v>0</v>
      </c>
      <c r="CA15" s="152">
        <v>0</v>
      </c>
      <c r="CB15" s="152">
        <v>0</v>
      </c>
      <c r="CC15" s="152">
        <v>0</v>
      </c>
      <c r="CD15" s="152">
        <v>0</v>
      </c>
      <c r="CE15" s="152">
        <v>0</v>
      </c>
      <c r="CF15" s="152">
        <v>0</v>
      </c>
      <c r="CG15" s="152">
        <v>0</v>
      </c>
      <c r="CH15" s="152">
        <v>0</v>
      </c>
      <c r="CI15" s="152">
        <v>0</v>
      </c>
      <c r="CJ15" s="152">
        <v>0</v>
      </c>
      <c r="CK15" s="152">
        <v>0</v>
      </c>
      <c r="CL15" s="152">
        <v>0</v>
      </c>
      <c r="CM15" s="152">
        <v>0</v>
      </c>
      <c r="CN15" s="152">
        <v>0</v>
      </c>
      <c r="CO15" s="152">
        <v>0</v>
      </c>
      <c r="CP15" s="152">
        <v>0</v>
      </c>
      <c r="CQ15" s="152">
        <v>0</v>
      </c>
      <c r="CR15" s="152">
        <v>0</v>
      </c>
      <c r="CS15" s="152">
        <v>0</v>
      </c>
      <c r="CT15" s="152">
        <v>0</v>
      </c>
      <c r="CU15" s="152">
        <v>0</v>
      </c>
      <c r="CV15" s="152">
        <v>0</v>
      </c>
      <c r="CW15" s="152">
        <v>0</v>
      </c>
      <c r="CX15" s="152">
        <v>0</v>
      </c>
      <c r="CY15" s="152">
        <v>0</v>
      </c>
      <c r="CZ15" s="152">
        <v>0</v>
      </c>
      <c r="DA15" s="152">
        <v>0</v>
      </c>
      <c r="DB15" s="152">
        <v>0</v>
      </c>
      <c r="DC15" s="152">
        <v>0</v>
      </c>
      <c r="DD15" s="152">
        <v>0</v>
      </c>
      <c r="DE15" s="152">
        <v>0</v>
      </c>
      <c r="DF15" s="152">
        <v>0</v>
      </c>
      <c r="DG15" s="152">
        <v>0</v>
      </c>
      <c r="DH15" s="152">
        <v>0</v>
      </c>
      <c r="DI15" s="152">
        <v>0</v>
      </c>
      <c r="DJ15" s="152">
        <v>0</v>
      </c>
      <c r="DK15" s="152">
        <v>0</v>
      </c>
      <c r="DL15" s="152">
        <v>0</v>
      </c>
      <c r="DM15" s="152">
        <v>0</v>
      </c>
      <c r="DN15" s="152">
        <v>0</v>
      </c>
      <c r="DO15" s="152">
        <v>0</v>
      </c>
      <c r="DP15" s="152">
        <v>0</v>
      </c>
      <c r="DQ15" s="152">
        <v>0</v>
      </c>
      <c r="DR15" s="152">
        <v>0</v>
      </c>
      <c r="DS15" s="152">
        <v>0</v>
      </c>
      <c r="DT15" s="152">
        <v>0</v>
      </c>
      <c r="DU15" s="152">
        <v>0</v>
      </c>
      <c r="DV15" s="152">
        <v>0</v>
      </c>
      <c r="DW15" s="152">
        <v>0</v>
      </c>
      <c r="DX15" s="152">
        <v>0</v>
      </c>
      <c r="DY15" s="152">
        <v>0</v>
      </c>
      <c r="DZ15" s="152">
        <v>0</v>
      </c>
      <c r="EA15" s="152">
        <v>0</v>
      </c>
      <c r="EB15" s="152">
        <v>0</v>
      </c>
      <c r="EC15" s="152">
        <v>0</v>
      </c>
      <c r="ED15" s="152">
        <v>0</v>
      </c>
      <c r="EE15" s="152">
        <v>0</v>
      </c>
      <c r="EF15" s="152">
        <v>0</v>
      </c>
      <c r="EG15" s="152">
        <v>0</v>
      </c>
      <c r="EH15" s="152">
        <v>0</v>
      </c>
      <c r="EI15" s="152">
        <v>0</v>
      </c>
      <c r="EJ15" s="152">
        <v>0</v>
      </c>
      <c r="EK15" s="152">
        <v>0</v>
      </c>
      <c r="EL15" s="152">
        <v>0</v>
      </c>
      <c r="EM15" s="152">
        <v>0</v>
      </c>
      <c r="EN15" s="152">
        <v>0</v>
      </c>
      <c r="EO15" s="152">
        <v>0</v>
      </c>
      <c r="EP15" s="152">
        <v>0</v>
      </c>
      <c r="EQ15" s="152">
        <v>0</v>
      </c>
      <c r="ER15" s="152">
        <v>0</v>
      </c>
      <c r="ES15" s="152">
        <v>0</v>
      </c>
      <c r="ET15" s="152">
        <v>0</v>
      </c>
      <c r="EU15" s="152">
        <v>0</v>
      </c>
      <c r="EV15" s="152">
        <v>0</v>
      </c>
      <c r="EW15" s="152">
        <v>0</v>
      </c>
      <c r="EX15" s="152">
        <v>0</v>
      </c>
      <c r="EY15" s="152">
        <v>0</v>
      </c>
      <c r="EZ15" s="152">
        <v>0</v>
      </c>
      <c r="FA15" s="152">
        <v>0</v>
      </c>
      <c r="FB15" s="152">
        <v>0</v>
      </c>
      <c r="FC15" s="152">
        <v>0</v>
      </c>
      <c r="FD15" s="152">
        <v>0</v>
      </c>
      <c r="FE15" s="152">
        <v>0</v>
      </c>
      <c r="FF15" s="152">
        <v>0</v>
      </c>
      <c r="FG15" s="152">
        <v>0</v>
      </c>
      <c r="FH15" s="152">
        <v>0</v>
      </c>
      <c r="FI15" s="152">
        <v>0</v>
      </c>
      <c r="FJ15" s="152">
        <v>0</v>
      </c>
      <c r="FK15" s="152">
        <v>0</v>
      </c>
      <c r="FL15" s="152">
        <v>0</v>
      </c>
      <c r="FM15" s="152">
        <v>0</v>
      </c>
      <c r="FN15" s="152">
        <v>0</v>
      </c>
      <c r="FO15" s="152">
        <v>0</v>
      </c>
      <c r="FP15" s="152">
        <v>0</v>
      </c>
      <c r="FQ15" s="152">
        <v>0</v>
      </c>
      <c r="FR15" s="152">
        <v>0</v>
      </c>
      <c r="FS15" s="152">
        <v>0</v>
      </c>
      <c r="FT15" s="152">
        <v>0</v>
      </c>
      <c r="FU15" s="152">
        <v>0</v>
      </c>
      <c r="FV15" s="152">
        <v>0</v>
      </c>
      <c r="FW15" s="152">
        <v>0</v>
      </c>
      <c r="FX15" s="152">
        <v>0</v>
      </c>
      <c r="FY15" s="152">
        <v>0</v>
      </c>
      <c r="FZ15" s="152">
        <v>0</v>
      </c>
      <c r="GA15" s="152">
        <v>0</v>
      </c>
      <c r="GB15" s="152">
        <v>0</v>
      </c>
      <c r="GC15" s="152">
        <v>0</v>
      </c>
      <c r="GD15" s="152">
        <v>0</v>
      </c>
      <c r="GE15" s="152">
        <v>0</v>
      </c>
      <c r="GF15" s="152">
        <v>0</v>
      </c>
      <c r="GG15" s="152">
        <v>0</v>
      </c>
      <c r="GH15" s="152">
        <v>0</v>
      </c>
      <c r="GI15" s="152">
        <v>0</v>
      </c>
      <c r="GJ15" s="152">
        <v>0</v>
      </c>
      <c r="GK15" s="152">
        <v>0</v>
      </c>
      <c r="GL15" s="152">
        <v>0</v>
      </c>
      <c r="GM15" s="152">
        <v>0</v>
      </c>
      <c r="GN15" s="152">
        <v>0</v>
      </c>
      <c r="GO15" s="152">
        <v>0</v>
      </c>
      <c r="GP15" s="152">
        <v>0</v>
      </c>
      <c r="GQ15" s="152">
        <v>0</v>
      </c>
      <c r="GR15" s="152">
        <v>0</v>
      </c>
      <c r="GS15" s="152">
        <v>0</v>
      </c>
      <c r="GT15" s="152">
        <v>0</v>
      </c>
      <c r="GU15" s="152">
        <v>0</v>
      </c>
      <c r="GV15" s="152">
        <v>0</v>
      </c>
      <c r="GW15" s="152">
        <v>0</v>
      </c>
      <c r="GX15" s="152">
        <v>0</v>
      </c>
      <c r="GY15" s="152">
        <v>0</v>
      </c>
      <c r="GZ15" s="152">
        <v>0</v>
      </c>
      <c r="HA15" s="152">
        <v>0</v>
      </c>
      <c r="HB15" s="152">
        <v>0</v>
      </c>
      <c r="HC15" s="152">
        <v>409.4</v>
      </c>
      <c r="HD15" s="152">
        <v>548.1</v>
      </c>
      <c r="HE15" s="152">
        <v>621.70000000000005</v>
      </c>
      <c r="HF15" s="152">
        <v>658.3</v>
      </c>
      <c r="HG15" s="152">
        <v>601.29999999999995</v>
      </c>
      <c r="HH15" s="152">
        <v>604.9</v>
      </c>
      <c r="HI15" s="152">
        <v>612.70000000000005</v>
      </c>
      <c r="HJ15" s="152">
        <v>613.9</v>
      </c>
      <c r="HK15" s="152">
        <v>664.3</v>
      </c>
      <c r="HL15" s="152">
        <v>660.4</v>
      </c>
      <c r="HM15" s="152">
        <v>676.4</v>
      </c>
      <c r="HN15" s="152">
        <v>664.4</v>
      </c>
      <c r="HO15" s="450">
        <v>589</v>
      </c>
      <c r="HT15" s="260"/>
      <c r="HU15" s="260"/>
      <c r="HV15" s="260"/>
    </row>
    <row r="16" spans="1:230" ht="12.75" customHeight="1" x14ac:dyDescent="0.25">
      <c r="A16" s="315" t="s">
        <v>431</v>
      </c>
      <c r="B16" s="315" t="s">
        <v>432</v>
      </c>
      <c r="C16" s="263">
        <v>0</v>
      </c>
      <c r="D16" s="263">
        <v>0</v>
      </c>
      <c r="E16" s="263">
        <v>0</v>
      </c>
      <c r="F16" s="263">
        <v>0</v>
      </c>
      <c r="G16" s="263">
        <v>0</v>
      </c>
      <c r="H16" s="263">
        <v>0</v>
      </c>
      <c r="I16" s="150">
        <v>0</v>
      </c>
      <c r="J16" s="150">
        <v>0</v>
      </c>
      <c r="K16" s="150">
        <v>0</v>
      </c>
      <c r="L16" s="150">
        <v>0</v>
      </c>
      <c r="M16" s="150">
        <v>0</v>
      </c>
      <c r="N16" s="150">
        <v>0</v>
      </c>
      <c r="O16" s="150">
        <v>0</v>
      </c>
      <c r="P16" s="150">
        <v>0</v>
      </c>
      <c r="Q16" s="150">
        <v>0</v>
      </c>
      <c r="R16" s="150">
        <v>0</v>
      </c>
      <c r="S16" s="150">
        <v>0</v>
      </c>
      <c r="T16" s="150">
        <v>0</v>
      </c>
      <c r="U16" s="150">
        <v>0</v>
      </c>
      <c r="V16" s="150">
        <v>0</v>
      </c>
      <c r="W16" s="150">
        <v>0</v>
      </c>
      <c r="X16" s="150">
        <v>0</v>
      </c>
      <c r="Y16" s="150">
        <v>0</v>
      </c>
      <c r="Z16" s="150">
        <v>0</v>
      </c>
      <c r="AA16" s="150">
        <v>0</v>
      </c>
      <c r="AB16" s="150">
        <v>0</v>
      </c>
      <c r="AC16" s="150">
        <v>0</v>
      </c>
      <c r="AD16" s="150">
        <v>0</v>
      </c>
      <c r="AE16" s="150">
        <v>0</v>
      </c>
      <c r="AF16" s="150">
        <v>0</v>
      </c>
      <c r="AG16" s="150">
        <v>0</v>
      </c>
      <c r="AH16" s="150">
        <v>0</v>
      </c>
      <c r="AI16" s="150">
        <v>0</v>
      </c>
      <c r="AJ16" s="150">
        <v>0</v>
      </c>
      <c r="AK16" s="150">
        <v>0</v>
      </c>
      <c r="AL16" s="150">
        <v>0</v>
      </c>
      <c r="AM16" s="150">
        <v>0</v>
      </c>
      <c r="AN16" s="150">
        <v>0</v>
      </c>
      <c r="AO16" s="150">
        <v>0</v>
      </c>
      <c r="AP16" s="150">
        <v>0</v>
      </c>
      <c r="AQ16" s="150">
        <v>0</v>
      </c>
      <c r="AR16" s="150">
        <v>0</v>
      </c>
      <c r="AS16" s="150">
        <v>0</v>
      </c>
      <c r="AT16" s="150">
        <v>0</v>
      </c>
      <c r="AU16" s="150">
        <v>0</v>
      </c>
      <c r="AV16" s="150">
        <v>0</v>
      </c>
      <c r="AW16" s="150">
        <v>0</v>
      </c>
      <c r="AX16" s="150">
        <v>0</v>
      </c>
      <c r="AY16" s="150">
        <v>0</v>
      </c>
      <c r="AZ16" s="150">
        <v>0</v>
      </c>
      <c r="BA16" s="150">
        <v>0</v>
      </c>
      <c r="BB16" s="150">
        <v>0</v>
      </c>
      <c r="BC16" s="150">
        <v>0</v>
      </c>
      <c r="BD16" s="150">
        <v>0</v>
      </c>
      <c r="BE16" s="150">
        <v>0</v>
      </c>
      <c r="BF16" s="150">
        <v>0</v>
      </c>
      <c r="BG16" s="150">
        <v>0</v>
      </c>
      <c r="BH16" s="150">
        <v>0</v>
      </c>
      <c r="BI16" s="150">
        <v>0</v>
      </c>
      <c r="BJ16" s="150">
        <v>0</v>
      </c>
      <c r="BK16" s="150">
        <v>0</v>
      </c>
      <c r="BL16" s="150">
        <v>0</v>
      </c>
      <c r="BM16" s="150">
        <v>0</v>
      </c>
      <c r="BN16" s="150">
        <v>0</v>
      </c>
      <c r="BO16" s="150">
        <v>0</v>
      </c>
      <c r="BP16" s="150">
        <v>0</v>
      </c>
      <c r="BQ16" s="150">
        <v>0</v>
      </c>
      <c r="BR16" s="150">
        <v>0</v>
      </c>
      <c r="BS16" s="150">
        <v>0</v>
      </c>
      <c r="BT16" s="150">
        <v>0</v>
      </c>
      <c r="BU16" s="150">
        <v>0</v>
      </c>
      <c r="BV16" s="150">
        <v>0</v>
      </c>
      <c r="BW16" s="150">
        <v>0</v>
      </c>
      <c r="BX16" s="150">
        <v>0</v>
      </c>
      <c r="BY16" s="150">
        <v>0</v>
      </c>
      <c r="BZ16" s="150">
        <v>0</v>
      </c>
      <c r="CA16" s="150">
        <v>0</v>
      </c>
      <c r="CB16" s="150">
        <v>0</v>
      </c>
      <c r="CC16" s="150">
        <v>0</v>
      </c>
      <c r="CD16" s="150">
        <v>0</v>
      </c>
      <c r="CE16" s="150">
        <v>0</v>
      </c>
      <c r="CF16" s="150">
        <v>0</v>
      </c>
      <c r="CG16" s="150">
        <v>0</v>
      </c>
      <c r="CH16" s="150">
        <v>0</v>
      </c>
      <c r="CI16" s="150">
        <v>0</v>
      </c>
      <c r="CJ16" s="150">
        <v>0</v>
      </c>
      <c r="CK16" s="150">
        <v>0</v>
      </c>
      <c r="CL16" s="150">
        <v>0</v>
      </c>
      <c r="CM16" s="150">
        <v>0</v>
      </c>
      <c r="CN16" s="150">
        <v>0</v>
      </c>
      <c r="CO16" s="150">
        <v>0</v>
      </c>
      <c r="CP16" s="150">
        <v>0</v>
      </c>
      <c r="CQ16" s="150">
        <v>0</v>
      </c>
      <c r="CR16" s="150">
        <v>0</v>
      </c>
      <c r="CS16" s="150">
        <v>0</v>
      </c>
      <c r="CT16" s="150">
        <v>0</v>
      </c>
      <c r="CU16" s="150">
        <v>0</v>
      </c>
      <c r="CV16" s="150">
        <v>0</v>
      </c>
      <c r="CW16" s="150">
        <v>0</v>
      </c>
      <c r="CX16" s="150">
        <v>0</v>
      </c>
      <c r="CY16" s="150">
        <v>0</v>
      </c>
      <c r="CZ16" s="150">
        <v>0</v>
      </c>
      <c r="DA16" s="150">
        <v>0</v>
      </c>
      <c r="DB16" s="150">
        <v>0</v>
      </c>
      <c r="DC16" s="150">
        <v>0</v>
      </c>
      <c r="DD16" s="150">
        <v>0</v>
      </c>
      <c r="DE16" s="150">
        <v>0</v>
      </c>
      <c r="DF16" s="150">
        <v>0</v>
      </c>
      <c r="DG16" s="150">
        <v>0</v>
      </c>
      <c r="DH16" s="150">
        <v>0</v>
      </c>
      <c r="DI16" s="150">
        <v>0</v>
      </c>
      <c r="DJ16" s="150">
        <v>0</v>
      </c>
      <c r="DK16" s="150">
        <v>0</v>
      </c>
      <c r="DL16" s="150">
        <v>0</v>
      </c>
      <c r="DM16" s="150">
        <v>0</v>
      </c>
      <c r="DN16" s="150">
        <v>0</v>
      </c>
      <c r="DO16" s="150">
        <v>0</v>
      </c>
      <c r="DP16" s="150">
        <v>0</v>
      </c>
      <c r="DQ16" s="150">
        <v>0</v>
      </c>
      <c r="DR16" s="150">
        <v>0</v>
      </c>
      <c r="DS16" s="150">
        <v>0</v>
      </c>
      <c r="DT16" s="150">
        <v>0</v>
      </c>
      <c r="DU16" s="150">
        <v>0</v>
      </c>
      <c r="DV16" s="150">
        <v>0</v>
      </c>
      <c r="DW16" s="150">
        <v>0</v>
      </c>
      <c r="DX16" s="150">
        <v>0</v>
      </c>
      <c r="DY16" s="150">
        <v>0</v>
      </c>
      <c r="DZ16" s="150">
        <v>0</v>
      </c>
      <c r="EA16" s="150">
        <v>0</v>
      </c>
      <c r="EB16" s="150">
        <v>0</v>
      </c>
      <c r="EC16" s="150">
        <v>0</v>
      </c>
      <c r="ED16" s="150">
        <v>0</v>
      </c>
      <c r="EE16" s="150">
        <v>0</v>
      </c>
      <c r="EF16" s="150">
        <v>0</v>
      </c>
      <c r="EG16" s="150">
        <v>0</v>
      </c>
      <c r="EH16" s="150">
        <v>0</v>
      </c>
      <c r="EI16" s="150">
        <v>0</v>
      </c>
      <c r="EJ16" s="150">
        <v>0</v>
      </c>
      <c r="EK16" s="150">
        <v>0</v>
      </c>
      <c r="EL16" s="150">
        <v>0</v>
      </c>
      <c r="EM16" s="150">
        <v>0</v>
      </c>
      <c r="EN16" s="150">
        <v>0</v>
      </c>
      <c r="EO16" s="150">
        <v>0</v>
      </c>
      <c r="EP16" s="150">
        <v>0</v>
      </c>
      <c r="EQ16" s="150">
        <v>0</v>
      </c>
      <c r="ER16" s="150">
        <v>0</v>
      </c>
      <c r="ES16" s="150">
        <v>0</v>
      </c>
      <c r="ET16" s="150">
        <v>0</v>
      </c>
      <c r="EU16" s="150">
        <v>0</v>
      </c>
      <c r="EV16" s="150">
        <v>0</v>
      </c>
      <c r="EW16" s="150">
        <v>0</v>
      </c>
      <c r="EX16" s="150">
        <v>0</v>
      </c>
      <c r="EY16" s="150">
        <v>0</v>
      </c>
      <c r="EZ16" s="150">
        <v>0</v>
      </c>
      <c r="FA16" s="150">
        <v>0</v>
      </c>
      <c r="FB16" s="150">
        <v>0</v>
      </c>
      <c r="FC16" s="150">
        <v>0</v>
      </c>
      <c r="FD16" s="150">
        <v>0</v>
      </c>
      <c r="FE16" s="150">
        <v>0</v>
      </c>
      <c r="FF16" s="150">
        <v>0</v>
      </c>
      <c r="FG16" s="150">
        <v>0</v>
      </c>
      <c r="FH16" s="150">
        <v>0</v>
      </c>
      <c r="FI16" s="150">
        <v>0</v>
      </c>
      <c r="FJ16" s="150">
        <v>0</v>
      </c>
      <c r="FK16" s="150">
        <v>0</v>
      </c>
      <c r="FL16" s="150">
        <v>0</v>
      </c>
      <c r="FM16" s="150">
        <v>0</v>
      </c>
      <c r="FN16" s="150">
        <v>0</v>
      </c>
      <c r="FO16" s="150">
        <v>0</v>
      </c>
      <c r="FP16" s="150">
        <v>0</v>
      </c>
      <c r="FQ16" s="150">
        <v>0</v>
      </c>
      <c r="FR16" s="150">
        <v>0</v>
      </c>
      <c r="FS16" s="150">
        <v>0</v>
      </c>
      <c r="FT16" s="150">
        <v>0</v>
      </c>
      <c r="FU16" s="150">
        <v>0</v>
      </c>
      <c r="FV16" s="150">
        <v>0</v>
      </c>
      <c r="FW16" s="150">
        <v>0</v>
      </c>
      <c r="FX16" s="150">
        <v>0</v>
      </c>
      <c r="FY16" s="150">
        <v>0</v>
      </c>
      <c r="FZ16" s="150">
        <v>0</v>
      </c>
      <c r="GA16" s="150">
        <v>0</v>
      </c>
      <c r="GB16" s="150">
        <v>0</v>
      </c>
      <c r="GC16" s="150">
        <v>0</v>
      </c>
      <c r="GD16" s="150">
        <v>0</v>
      </c>
      <c r="GE16" s="150">
        <v>0</v>
      </c>
      <c r="GF16" s="150">
        <v>0</v>
      </c>
      <c r="GG16" s="150">
        <v>0</v>
      </c>
      <c r="GH16" s="150">
        <v>0</v>
      </c>
      <c r="GI16" s="150">
        <v>0</v>
      </c>
      <c r="GJ16" s="150">
        <v>0</v>
      </c>
      <c r="GK16" s="150">
        <v>0</v>
      </c>
      <c r="GL16" s="150">
        <v>0</v>
      </c>
      <c r="GM16" s="150">
        <v>0</v>
      </c>
      <c r="GN16" s="150">
        <v>0</v>
      </c>
      <c r="GO16" s="150">
        <v>0</v>
      </c>
      <c r="GP16" s="150">
        <v>0</v>
      </c>
      <c r="GQ16" s="150">
        <v>0</v>
      </c>
      <c r="GR16" s="150">
        <v>0</v>
      </c>
      <c r="GS16" s="150">
        <v>0</v>
      </c>
      <c r="GT16" s="150">
        <v>0</v>
      </c>
      <c r="GU16" s="150">
        <v>0</v>
      </c>
      <c r="GV16" s="150">
        <v>0</v>
      </c>
      <c r="GW16" s="150">
        <v>0</v>
      </c>
      <c r="GX16" s="150">
        <v>0</v>
      </c>
      <c r="GY16" s="150">
        <v>0</v>
      </c>
      <c r="GZ16" s="150">
        <v>0</v>
      </c>
      <c r="HA16" s="150">
        <v>0</v>
      </c>
      <c r="HB16" s="150">
        <v>0</v>
      </c>
      <c r="HC16" s="150">
        <v>409.4</v>
      </c>
      <c r="HD16" s="150">
        <v>548.1</v>
      </c>
      <c r="HE16" s="150">
        <v>621.70000000000005</v>
      </c>
      <c r="HF16" s="150">
        <v>658.3</v>
      </c>
      <c r="HG16" s="150">
        <v>601.29999999999995</v>
      </c>
      <c r="HH16" s="150">
        <v>604.9</v>
      </c>
      <c r="HI16" s="150">
        <v>612.70000000000005</v>
      </c>
      <c r="HJ16" s="150">
        <v>613.9</v>
      </c>
      <c r="HK16" s="150">
        <v>664.3</v>
      </c>
      <c r="HL16" s="150">
        <v>660.4</v>
      </c>
      <c r="HM16" s="150">
        <v>676.4</v>
      </c>
      <c r="HN16" s="150">
        <v>664.4</v>
      </c>
      <c r="HO16" s="150">
        <v>589</v>
      </c>
      <c r="HT16" s="260"/>
      <c r="HU16" s="260"/>
      <c r="HV16" s="260"/>
    </row>
    <row r="17" spans="1:230" ht="12.75" customHeight="1" x14ac:dyDescent="0.25">
      <c r="A17" s="315" t="s">
        <v>434</v>
      </c>
      <c r="B17" s="315" t="s">
        <v>436</v>
      </c>
      <c r="C17" s="263">
        <v>0</v>
      </c>
      <c r="D17" s="263">
        <v>0</v>
      </c>
      <c r="E17" s="263">
        <v>0</v>
      </c>
      <c r="F17" s="263">
        <v>0</v>
      </c>
      <c r="G17" s="263">
        <v>0</v>
      </c>
      <c r="H17" s="263">
        <v>0</v>
      </c>
      <c r="I17" s="150">
        <v>0</v>
      </c>
      <c r="J17" s="150">
        <v>0</v>
      </c>
      <c r="K17" s="150">
        <v>0</v>
      </c>
      <c r="L17" s="150">
        <v>0</v>
      </c>
      <c r="M17" s="150">
        <v>0</v>
      </c>
      <c r="N17" s="150">
        <v>0</v>
      </c>
      <c r="O17" s="150">
        <v>0</v>
      </c>
      <c r="P17" s="150">
        <v>0</v>
      </c>
      <c r="Q17" s="150">
        <v>0</v>
      </c>
      <c r="R17" s="150">
        <v>0</v>
      </c>
      <c r="S17" s="150">
        <v>0</v>
      </c>
      <c r="T17" s="150">
        <v>0</v>
      </c>
      <c r="U17" s="150">
        <v>0</v>
      </c>
      <c r="V17" s="150">
        <v>0</v>
      </c>
      <c r="W17" s="150">
        <v>0</v>
      </c>
      <c r="X17" s="150">
        <v>0</v>
      </c>
      <c r="Y17" s="150">
        <v>0</v>
      </c>
      <c r="Z17" s="150">
        <v>0</v>
      </c>
      <c r="AA17" s="150">
        <v>0</v>
      </c>
      <c r="AB17" s="150">
        <v>0</v>
      </c>
      <c r="AC17" s="150">
        <v>0</v>
      </c>
      <c r="AD17" s="150">
        <v>0</v>
      </c>
      <c r="AE17" s="150">
        <v>0</v>
      </c>
      <c r="AF17" s="150">
        <v>0</v>
      </c>
      <c r="AG17" s="150">
        <v>0</v>
      </c>
      <c r="AH17" s="150">
        <v>0</v>
      </c>
      <c r="AI17" s="150">
        <v>0</v>
      </c>
      <c r="AJ17" s="150">
        <v>0</v>
      </c>
      <c r="AK17" s="150">
        <v>0</v>
      </c>
      <c r="AL17" s="150">
        <v>0</v>
      </c>
      <c r="AM17" s="150">
        <v>0</v>
      </c>
      <c r="AN17" s="150">
        <v>0</v>
      </c>
      <c r="AO17" s="150">
        <v>0</v>
      </c>
      <c r="AP17" s="150">
        <v>0</v>
      </c>
      <c r="AQ17" s="150">
        <v>0</v>
      </c>
      <c r="AR17" s="150">
        <v>0</v>
      </c>
      <c r="AS17" s="150">
        <v>0</v>
      </c>
      <c r="AT17" s="150">
        <v>0</v>
      </c>
      <c r="AU17" s="150">
        <v>0</v>
      </c>
      <c r="AV17" s="150">
        <v>0</v>
      </c>
      <c r="AW17" s="150">
        <v>0</v>
      </c>
      <c r="AX17" s="150">
        <v>0</v>
      </c>
      <c r="AY17" s="150">
        <v>0</v>
      </c>
      <c r="AZ17" s="150">
        <v>0</v>
      </c>
      <c r="BA17" s="150">
        <v>0</v>
      </c>
      <c r="BB17" s="150">
        <v>0</v>
      </c>
      <c r="BC17" s="150">
        <v>0</v>
      </c>
      <c r="BD17" s="150">
        <v>0</v>
      </c>
      <c r="BE17" s="150">
        <v>0</v>
      </c>
      <c r="BF17" s="150">
        <v>0</v>
      </c>
      <c r="BG17" s="150">
        <v>0</v>
      </c>
      <c r="BH17" s="150">
        <v>0</v>
      </c>
      <c r="BI17" s="150">
        <v>0</v>
      </c>
      <c r="BJ17" s="150">
        <v>0</v>
      </c>
      <c r="BK17" s="150">
        <v>0</v>
      </c>
      <c r="BL17" s="150">
        <v>0</v>
      </c>
      <c r="BM17" s="150">
        <v>0</v>
      </c>
      <c r="BN17" s="150">
        <v>0</v>
      </c>
      <c r="BO17" s="150">
        <v>0</v>
      </c>
      <c r="BP17" s="150">
        <v>0</v>
      </c>
      <c r="BQ17" s="150">
        <v>0</v>
      </c>
      <c r="BR17" s="150">
        <v>0</v>
      </c>
      <c r="BS17" s="150">
        <v>0</v>
      </c>
      <c r="BT17" s="150">
        <v>0</v>
      </c>
      <c r="BU17" s="150">
        <v>0</v>
      </c>
      <c r="BV17" s="150">
        <v>0</v>
      </c>
      <c r="BW17" s="150">
        <v>0</v>
      </c>
      <c r="BX17" s="150">
        <v>0</v>
      </c>
      <c r="BY17" s="150">
        <v>0</v>
      </c>
      <c r="BZ17" s="150">
        <v>0</v>
      </c>
      <c r="CA17" s="150">
        <v>0</v>
      </c>
      <c r="CB17" s="150">
        <v>0</v>
      </c>
      <c r="CC17" s="150">
        <v>0</v>
      </c>
      <c r="CD17" s="150">
        <v>0</v>
      </c>
      <c r="CE17" s="150">
        <v>0</v>
      </c>
      <c r="CF17" s="150">
        <v>0</v>
      </c>
      <c r="CG17" s="150">
        <v>0</v>
      </c>
      <c r="CH17" s="150">
        <v>0</v>
      </c>
      <c r="CI17" s="150">
        <v>0</v>
      </c>
      <c r="CJ17" s="150">
        <v>0</v>
      </c>
      <c r="CK17" s="150">
        <v>0</v>
      </c>
      <c r="CL17" s="150">
        <v>0</v>
      </c>
      <c r="CM17" s="150">
        <v>0</v>
      </c>
      <c r="CN17" s="150">
        <v>0</v>
      </c>
      <c r="CO17" s="150">
        <v>0</v>
      </c>
      <c r="CP17" s="150">
        <v>0</v>
      </c>
      <c r="CQ17" s="150">
        <v>0</v>
      </c>
      <c r="CR17" s="150">
        <v>0</v>
      </c>
      <c r="CS17" s="150">
        <v>0</v>
      </c>
      <c r="CT17" s="150">
        <v>0</v>
      </c>
      <c r="CU17" s="150">
        <v>0</v>
      </c>
      <c r="CV17" s="150">
        <v>0</v>
      </c>
      <c r="CW17" s="150">
        <v>0</v>
      </c>
      <c r="CX17" s="150">
        <v>0</v>
      </c>
      <c r="CY17" s="150">
        <v>0</v>
      </c>
      <c r="CZ17" s="150">
        <v>0</v>
      </c>
      <c r="DA17" s="150">
        <v>0</v>
      </c>
      <c r="DB17" s="150">
        <v>0</v>
      </c>
      <c r="DC17" s="150">
        <v>0</v>
      </c>
      <c r="DD17" s="150">
        <v>0</v>
      </c>
      <c r="DE17" s="150">
        <v>0</v>
      </c>
      <c r="DF17" s="150">
        <v>0</v>
      </c>
      <c r="DG17" s="150">
        <v>0</v>
      </c>
      <c r="DH17" s="150">
        <v>0</v>
      </c>
      <c r="DI17" s="150">
        <v>0</v>
      </c>
      <c r="DJ17" s="150">
        <v>0</v>
      </c>
      <c r="DK17" s="150">
        <v>0</v>
      </c>
      <c r="DL17" s="150">
        <v>0</v>
      </c>
      <c r="DM17" s="150">
        <v>0</v>
      </c>
      <c r="DN17" s="150">
        <v>0</v>
      </c>
      <c r="DO17" s="150">
        <v>0</v>
      </c>
      <c r="DP17" s="150">
        <v>0</v>
      </c>
      <c r="DQ17" s="150">
        <v>0</v>
      </c>
      <c r="DR17" s="150">
        <v>0</v>
      </c>
      <c r="DS17" s="150">
        <v>0</v>
      </c>
      <c r="DT17" s="150">
        <v>0</v>
      </c>
      <c r="DU17" s="150">
        <v>0</v>
      </c>
      <c r="DV17" s="150">
        <v>0</v>
      </c>
      <c r="DW17" s="150">
        <v>0</v>
      </c>
      <c r="DX17" s="150">
        <v>0</v>
      </c>
      <c r="DY17" s="150">
        <v>0</v>
      </c>
      <c r="DZ17" s="150">
        <v>0</v>
      </c>
      <c r="EA17" s="150">
        <v>0</v>
      </c>
      <c r="EB17" s="150">
        <v>0</v>
      </c>
      <c r="EC17" s="150">
        <v>0</v>
      </c>
      <c r="ED17" s="150">
        <v>0</v>
      </c>
      <c r="EE17" s="150">
        <v>0</v>
      </c>
      <c r="EF17" s="150">
        <v>0</v>
      </c>
      <c r="EG17" s="150">
        <v>0</v>
      </c>
      <c r="EH17" s="150">
        <v>0</v>
      </c>
      <c r="EI17" s="150">
        <v>0</v>
      </c>
      <c r="EJ17" s="150">
        <v>0</v>
      </c>
      <c r="EK17" s="150">
        <v>0</v>
      </c>
      <c r="EL17" s="150">
        <v>0</v>
      </c>
      <c r="EM17" s="150">
        <v>0</v>
      </c>
      <c r="EN17" s="150">
        <v>0</v>
      </c>
      <c r="EO17" s="150">
        <v>0</v>
      </c>
      <c r="EP17" s="150">
        <v>0</v>
      </c>
      <c r="EQ17" s="150">
        <v>0</v>
      </c>
      <c r="ER17" s="150">
        <v>0</v>
      </c>
      <c r="ES17" s="150">
        <v>0</v>
      </c>
      <c r="ET17" s="150">
        <v>0</v>
      </c>
      <c r="EU17" s="150">
        <v>0</v>
      </c>
      <c r="EV17" s="150">
        <v>0</v>
      </c>
      <c r="EW17" s="150">
        <v>0</v>
      </c>
      <c r="EX17" s="150">
        <v>0</v>
      </c>
      <c r="EY17" s="150">
        <v>0</v>
      </c>
      <c r="EZ17" s="150">
        <v>0</v>
      </c>
      <c r="FA17" s="150">
        <v>0</v>
      </c>
      <c r="FB17" s="150">
        <v>0</v>
      </c>
      <c r="FC17" s="150">
        <v>0</v>
      </c>
      <c r="FD17" s="150">
        <v>0</v>
      </c>
      <c r="FE17" s="150">
        <v>0</v>
      </c>
      <c r="FF17" s="150">
        <v>0</v>
      </c>
      <c r="FG17" s="150">
        <v>0</v>
      </c>
      <c r="FH17" s="150">
        <v>0</v>
      </c>
      <c r="FI17" s="150">
        <v>0</v>
      </c>
      <c r="FJ17" s="150">
        <v>0</v>
      </c>
      <c r="FK17" s="150">
        <v>0</v>
      </c>
      <c r="FL17" s="150">
        <v>0</v>
      </c>
      <c r="FM17" s="150">
        <v>0</v>
      </c>
      <c r="FN17" s="150">
        <v>0</v>
      </c>
      <c r="FO17" s="150">
        <v>0</v>
      </c>
      <c r="FP17" s="150">
        <v>0</v>
      </c>
      <c r="FQ17" s="150">
        <v>0</v>
      </c>
      <c r="FR17" s="150">
        <v>0</v>
      </c>
      <c r="FS17" s="150">
        <v>0</v>
      </c>
      <c r="FT17" s="150">
        <v>0</v>
      </c>
      <c r="FU17" s="150">
        <v>0</v>
      </c>
      <c r="FV17" s="150">
        <v>0</v>
      </c>
      <c r="FW17" s="150">
        <v>0</v>
      </c>
      <c r="FX17" s="150">
        <v>0</v>
      </c>
      <c r="FY17" s="150">
        <v>0</v>
      </c>
      <c r="FZ17" s="150">
        <v>0</v>
      </c>
      <c r="GA17" s="150">
        <v>0</v>
      </c>
      <c r="GB17" s="150">
        <v>0</v>
      </c>
      <c r="GC17" s="150">
        <v>0</v>
      </c>
      <c r="GD17" s="150">
        <v>0</v>
      </c>
      <c r="GE17" s="150">
        <v>0</v>
      </c>
      <c r="GF17" s="150">
        <v>0</v>
      </c>
      <c r="GG17" s="150">
        <v>0</v>
      </c>
      <c r="GH17" s="150">
        <v>0</v>
      </c>
      <c r="GI17" s="150">
        <v>0</v>
      </c>
      <c r="GJ17" s="150">
        <v>0</v>
      </c>
      <c r="GK17" s="150">
        <v>0</v>
      </c>
      <c r="GL17" s="150">
        <v>0</v>
      </c>
      <c r="GM17" s="150">
        <v>0</v>
      </c>
      <c r="GN17" s="150">
        <v>0</v>
      </c>
      <c r="GO17" s="150">
        <v>0</v>
      </c>
      <c r="GP17" s="150">
        <v>0</v>
      </c>
      <c r="GQ17" s="150">
        <v>0</v>
      </c>
      <c r="GR17" s="150">
        <v>0</v>
      </c>
      <c r="GS17" s="150">
        <v>0</v>
      </c>
      <c r="GT17" s="150">
        <v>0</v>
      </c>
      <c r="GU17" s="150">
        <v>0</v>
      </c>
      <c r="GV17" s="150">
        <v>0</v>
      </c>
      <c r="GW17" s="150">
        <v>0</v>
      </c>
      <c r="GX17" s="150">
        <v>0</v>
      </c>
      <c r="GY17" s="150">
        <v>0</v>
      </c>
      <c r="GZ17" s="150">
        <v>0</v>
      </c>
      <c r="HA17" s="150">
        <v>0</v>
      </c>
      <c r="HB17" s="150">
        <v>0</v>
      </c>
      <c r="HC17" s="150">
        <v>0</v>
      </c>
      <c r="HD17" s="150">
        <v>0</v>
      </c>
      <c r="HE17" s="150">
        <v>0</v>
      </c>
      <c r="HF17" s="150">
        <v>0</v>
      </c>
      <c r="HG17" s="150">
        <v>0</v>
      </c>
      <c r="HH17" s="150">
        <v>0</v>
      </c>
      <c r="HI17" s="150" t="s">
        <v>263</v>
      </c>
      <c r="HJ17" s="150">
        <v>0</v>
      </c>
      <c r="HK17" s="150">
        <v>0</v>
      </c>
      <c r="HL17" s="150">
        <v>0</v>
      </c>
      <c r="HM17" s="150">
        <v>0</v>
      </c>
      <c r="HN17" s="150">
        <v>0</v>
      </c>
      <c r="HO17" s="150">
        <v>0</v>
      </c>
      <c r="HT17" s="260"/>
      <c r="HU17" s="260"/>
      <c r="HV17" s="260"/>
    </row>
    <row r="18" spans="1:230" ht="12.75" customHeight="1" x14ac:dyDescent="0.25">
      <c r="A18" s="316" t="s">
        <v>75</v>
      </c>
      <c r="B18" s="316" t="s">
        <v>127</v>
      </c>
      <c r="C18" s="320">
        <v>0</v>
      </c>
      <c r="D18" s="261">
        <v>0</v>
      </c>
      <c r="E18" s="261">
        <v>0.55969997999999999</v>
      </c>
      <c r="F18" s="261">
        <v>2.0404071299999997</v>
      </c>
      <c r="G18" s="261">
        <v>1.9314473299999999</v>
      </c>
      <c r="H18" s="261">
        <v>5.4416213999999998</v>
      </c>
      <c r="I18" s="153">
        <v>9.3372478599999997</v>
      </c>
      <c r="J18" s="153">
        <v>21.450160180000001</v>
      </c>
      <c r="K18" s="153">
        <v>21.321766400000001</v>
      </c>
      <c r="L18" s="153">
        <v>33.091640470000002</v>
      </c>
      <c r="M18" s="153">
        <v>30.360931350000001</v>
      </c>
      <c r="N18" s="153">
        <v>68.125246079999997</v>
      </c>
      <c r="O18" s="153">
        <v>87.846632779999993</v>
      </c>
      <c r="P18" s="153">
        <v>41.943079390000001</v>
      </c>
      <c r="Q18" s="153">
        <v>122.83099448999999</v>
      </c>
      <c r="R18" s="153">
        <v>118.45419247</v>
      </c>
      <c r="S18" s="153">
        <v>107.55935553</v>
      </c>
      <c r="T18" s="153">
        <v>119.52249777</v>
      </c>
      <c r="U18" s="153">
        <v>165.76717601000001</v>
      </c>
      <c r="V18" s="153">
        <v>152.59099293</v>
      </c>
      <c r="W18" s="153">
        <v>190.54196944</v>
      </c>
      <c r="X18" s="153">
        <v>268.11028169000002</v>
      </c>
      <c r="Y18" s="153">
        <v>289.16925298000001</v>
      </c>
      <c r="Z18" s="153">
        <v>314.17510322999999</v>
      </c>
      <c r="AA18" s="153">
        <v>333.08759892</v>
      </c>
      <c r="AB18" s="153">
        <v>322.82111934</v>
      </c>
      <c r="AC18" s="153">
        <v>334.49072747000002</v>
      </c>
      <c r="AD18" s="153">
        <v>299.94758446999998</v>
      </c>
      <c r="AE18" s="153">
        <v>249.18478787999999</v>
      </c>
      <c r="AF18" s="153">
        <v>248.80207759999999</v>
      </c>
      <c r="AG18" s="153">
        <v>43.183027930000002</v>
      </c>
      <c r="AH18" s="153">
        <v>59.579270360000002</v>
      </c>
      <c r="AI18" s="153">
        <v>36.970345690000002</v>
      </c>
      <c r="AJ18" s="153">
        <v>8.7710670099999994</v>
      </c>
      <c r="AK18" s="153">
        <v>31.915226990000001</v>
      </c>
      <c r="AL18" s="153">
        <v>91.864091999999999</v>
      </c>
      <c r="AM18" s="153">
        <v>35.3826173</v>
      </c>
      <c r="AN18" s="153">
        <v>27.104386139999999</v>
      </c>
      <c r="AO18" s="153">
        <v>78.061938010000006</v>
      </c>
      <c r="AP18" s="153">
        <v>105.78809036</v>
      </c>
      <c r="AQ18" s="153">
        <v>73.153146489999997</v>
      </c>
      <c r="AR18" s="153">
        <v>90.879655639999996</v>
      </c>
      <c r="AS18" s="153">
        <v>145.31087300999999</v>
      </c>
      <c r="AT18" s="153">
        <v>177.58846958999999</v>
      </c>
      <c r="AU18" s="153">
        <v>33.39437882</v>
      </c>
      <c r="AV18" s="153">
        <v>98.359862469999996</v>
      </c>
      <c r="AW18" s="153">
        <v>135.98757426</v>
      </c>
      <c r="AX18" s="153">
        <v>125.77784868000001</v>
      </c>
      <c r="AY18" s="153">
        <v>204.82852567</v>
      </c>
      <c r="AZ18" s="153">
        <v>179.02800513</v>
      </c>
      <c r="BA18" s="153">
        <v>143.57336045</v>
      </c>
      <c r="BB18" s="153">
        <v>16.512372320000001</v>
      </c>
      <c r="BC18" s="153">
        <v>213.56421359000001</v>
      </c>
      <c r="BD18" s="153">
        <v>102.67962537</v>
      </c>
      <c r="BE18" s="153">
        <v>183.25195325999999</v>
      </c>
      <c r="BF18" s="153">
        <v>19.05622331</v>
      </c>
      <c r="BG18" s="153">
        <v>13.065377549999999</v>
      </c>
      <c r="BH18" s="153">
        <v>7.2264937199999997</v>
      </c>
      <c r="BI18" s="153">
        <v>59.721478079999997</v>
      </c>
      <c r="BJ18" s="153">
        <v>146.37210802000001</v>
      </c>
      <c r="BK18" s="153">
        <v>120.00963679</v>
      </c>
      <c r="BL18" s="153">
        <v>152.15301062</v>
      </c>
      <c r="BM18" s="153">
        <v>190.86960429999999</v>
      </c>
      <c r="BN18" s="153">
        <v>78.203507650000006</v>
      </c>
      <c r="BO18" s="153">
        <v>58.617652579999998</v>
      </c>
      <c r="BP18" s="153">
        <v>13.023600030000001</v>
      </c>
      <c r="BQ18" s="153">
        <v>10.92246654</v>
      </c>
      <c r="BR18" s="153">
        <v>29.724859460000001</v>
      </c>
      <c r="BS18" s="153">
        <v>51.86420459</v>
      </c>
      <c r="BT18" s="153">
        <v>193.02475881000001</v>
      </c>
      <c r="BU18" s="153">
        <v>176.91050455000001</v>
      </c>
      <c r="BV18" s="153">
        <v>176.63109757999999</v>
      </c>
      <c r="BW18" s="153">
        <v>197.46791879</v>
      </c>
      <c r="BX18" s="153">
        <v>243.47568860000001</v>
      </c>
      <c r="BY18" s="153">
        <v>272.17902471999997</v>
      </c>
      <c r="BZ18" s="153">
        <v>446.81473233999998</v>
      </c>
      <c r="CA18" s="153">
        <v>261.72489087000002</v>
      </c>
      <c r="CB18" s="153">
        <v>272.11234129000002</v>
      </c>
      <c r="CC18" s="153">
        <v>716.76694149000002</v>
      </c>
      <c r="CD18" s="153">
        <v>809.79181114999994</v>
      </c>
      <c r="CE18" s="153">
        <v>836.78630645999999</v>
      </c>
      <c r="CF18" s="153">
        <v>818.85961745999998</v>
      </c>
      <c r="CG18" s="153">
        <v>850.53156057000001</v>
      </c>
      <c r="CH18" s="153">
        <v>683.12505503</v>
      </c>
      <c r="CI18" s="153">
        <v>274.41546822999999</v>
      </c>
      <c r="CJ18" s="153">
        <v>347.86525703000001</v>
      </c>
      <c r="CK18" s="153">
        <v>713.74232717999996</v>
      </c>
      <c r="CL18" s="153">
        <v>377.89733273000002</v>
      </c>
      <c r="CM18" s="153">
        <v>530.42929403000005</v>
      </c>
      <c r="CN18" s="153">
        <v>421.0449855</v>
      </c>
      <c r="CO18" s="153">
        <v>404.53263078999998</v>
      </c>
      <c r="CP18" s="153">
        <v>123.55449249</v>
      </c>
      <c r="CQ18" s="153">
        <v>48.468339589999999</v>
      </c>
      <c r="CR18" s="153">
        <v>65.615257049999997</v>
      </c>
      <c r="CS18" s="153">
        <v>42.409657539999998</v>
      </c>
      <c r="CT18" s="153">
        <v>93.693460389999998</v>
      </c>
      <c r="CU18" s="153">
        <v>312.10228844</v>
      </c>
      <c r="CV18" s="153">
        <v>159.52542352</v>
      </c>
      <c r="CW18" s="153">
        <v>555.61339318</v>
      </c>
      <c r="CX18" s="153">
        <v>622.97819107999999</v>
      </c>
      <c r="CY18" s="153">
        <v>617.16388893999999</v>
      </c>
      <c r="CZ18" s="153">
        <v>707.45732999999996</v>
      </c>
      <c r="DA18" s="153">
        <v>578.77427243</v>
      </c>
      <c r="DB18" s="153">
        <v>629.75439077999999</v>
      </c>
      <c r="DC18" s="153">
        <v>758.75817905999997</v>
      </c>
      <c r="DD18" s="153">
        <v>777.55989566999995</v>
      </c>
      <c r="DE18" s="153">
        <v>545.27475397000001</v>
      </c>
      <c r="DF18" s="153">
        <v>282.23356723000001</v>
      </c>
      <c r="DG18" s="153">
        <v>400.01633877</v>
      </c>
      <c r="DH18" s="153">
        <v>410.90814174000002</v>
      </c>
      <c r="DI18" s="153">
        <v>428.73914380000002</v>
      </c>
      <c r="DJ18" s="153">
        <v>517.32515134000005</v>
      </c>
      <c r="DK18" s="153">
        <v>536.97597003999999</v>
      </c>
      <c r="DL18" s="153">
        <v>636.20000000000005</v>
      </c>
      <c r="DM18" s="153">
        <v>437.52576778999997</v>
      </c>
      <c r="DN18" s="153">
        <v>514.20000000000005</v>
      </c>
      <c r="DO18" s="153">
        <v>403.50133875</v>
      </c>
      <c r="DP18" s="153">
        <v>224.7</v>
      </c>
      <c r="DQ18" s="153">
        <v>281.89999999999998</v>
      </c>
      <c r="DR18" s="153">
        <v>430</v>
      </c>
      <c r="DS18" s="153">
        <v>457.2</v>
      </c>
      <c r="DT18" s="153">
        <v>363</v>
      </c>
      <c r="DU18" s="153">
        <v>391.9</v>
      </c>
      <c r="DV18" s="153">
        <v>338</v>
      </c>
      <c r="DW18" s="153">
        <v>309.8</v>
      </c>
      <c r="DX18" s="153">
        <v>329.8</v>
      </c>
      <c r="DY18" s="153">
        <v>251.4</v>
      </c>
      <c r="DZ18" s="153">
        <v>325.3</v>
      </c>
      <c r="EA18" s="153">
        <v>141.69999999999999</v>
      </c>
      <c r="EB18" s="153">
        <v>131.4</v>
      </c>
      <c r="EC18" s="153">
        <v>228.7</v>
      </c>
      <c r="ED18" s="153">
        <v>130.19999999999999</v>
      </c>
      <c r="EE18" s="153">
        <v>158.5</v>
      </c>
      <c r="EF18" s="153">
        <v>222</v>
      </c>
      <c r="EG18" s="153">
        <v>73.7</v>
      </c>
      <c r="EH18" s="153">
        <v>145.30000000000001</v>
      </c>
      <c r="EI18" s="153">
        <v>112.5</v>
      </c>
      <c r="EJ18" s="153">
        <v>163.9</v>
      </c>
      <c r="EK18" s="153">
        <v>367.1</v>
      </c>
      <c r="EL18" s="153">
        <v>231.8</v>
      </c>
      <c r="EM18" s="153">
        <v>130.69999999999999</v>
      </c>
      <c r="EN18" s="153">
        <v>157.6</v>
      </c>
      <c r="EO18" s="153">
        <v>208.3</v>
      </c>
      <c r="EP18" s="153">
        <v>59.3</v>
      </c>
      <c r="EQ18" s="153">
        <v>227.6</v>
      </c>
      <c r="ER18" s="153">
        <v>96.6</v>
      </c>
      <c r="ES18" s="153">
        <v>302.89999999999998</v>
      </c>
      <c r="ET18" s="153">
        <v>78.900000000000006</v>
      </c>
      <c r="EU18" s="153">
        <v>115.1</v>
      </c>
      <c r="EV18" s="153">
        <v>154.5</v>
      </c>
      <c r="EW18" s="153">
        <v>71.599999999999994</v>
      </c>
      <c r="EX18" s="153">
        <v>140.69999999999999</v>
      </c>
      <c r="EY18" s="153">
        <v>70.599999999999994</v>
      </c>
      <c r="EZ18" s="153">
        <v>101.7</v>
      </c>
      <c r="FA18" s="153">
        <v>159.1</v>
      </c>
      <c r="FB18" s="153">
        <v>197.7</v>
      </c>
      <c r="FC18" s="153">
        <v>78.5</v>
      </c>
      <c r="FD18" s="153">
        <v>82</v>
      </c>
      <c r="FE18" s="153">
        <v>176</v>
      </c>
      <c r="FF18" s="153">
        <v>89</v>
      </c>
      <c r="FG18" s="153">
        <v>84.2</v>
      </c>
      <c r="FH18" s="153">
        <v>353.5</v>
      </c>
      <c r="FI18" s="153">
        <v>329.1</v>
      </c>
      <c r="FJ18" s="153">
        <v>203.83013763</v>
      </c>
      <c r="FK18" s="153">
        <v>91.2</v>
      </c>
      <c r="FL18" s="153">
        <v>132.9</v>
      </c>
      <c r="FM18" s="153">
        <v>186.9</v>
      </c>
      <c r="FN18" s="153">
        <v>110.7</v>
      </c>
      <c r="FO18" s="153">
        <v>135.19999999999999</v>
      </c>
      <c r="FP18" s="153">
        <v>127.3</v>
      </c>
      <c r="FQ18" s="153">
        <v>82.4</v>
      </c>
      <c r="FR18" s="153">
        <v>422.6</v>
      </c>
      <c r="FS18" s="153">
        <v>138.9</v>
      </c>
      <c r="FT18" s="153">
        <v>355.1</v>
      </c>
      <c r="FU18" s="153">
        <v>559.20000000000005</v>
      </c>
      <c r="FV18" s="153">
        <v>562.4</v>
      </c>
      <c r="FW18" s="153">
        <v>297</v>
      </c>
      <c r="FX18" s="153">
        <v>289.39999999999998</v>
      </c>
      <c r="FY18" s="153">
        <v>35.200000000000003</v>
      </c>
      <c r="FZ18" s="153">
        <v>55.6</v>
      </c>
      <c r="GA18" s="153">
        <v>60.2</v>
      </c>
      <c r="GB18" s="153">
        <v>214.4</v>
      </c>
      <c r="GC18" s="153">
        <v>166.5</v>
      </c>
      <c r="GD18" s="153">
        <v>240.3</v>
      </c>
      <c r="GE18" s="153">
        <v>66</v>
      </c>
      <c r="GF18" s="153">
        <v>216.5</v>
      </c>
      <c r="GG18" s="153">
        <v>194.5</v>
      </c>
      <c r="GH18" s="153">
        <v>186</v>
      </c>
      <c r="GI18" s="153">
        <v>197.3</v>
      </c>
      <c r="GJ18" s="153">
        <v>234.6</v>
      </c>
      <c r="GK18" s="153">
        <v>650.5</v>
      </c>
      <c r="GL18" s="153">
        <v>406.2</v>
      </c>
      <c r="GM18" s="153">
        <v>427.2</v>
      </c>
      <c r="GN18" s="153">
        <v>454.1</v>
      </c>
      <c r="GO18" s="153">
        <v>708.4</v>
      </c>
      <c r="GP18" s="153">
        <v>404.5</v>
      </c>
      <c r="GQ18" s="153">
        <v>449.1</v>
      </c>
      <c r="GR18" s="153">
        <v>651.9</v>
      </c>
      <c r="GS18" s="153">
        <v>334.9</v>
      </c>
      <c r="GT18" s="153">
        <v>353.2</v>
      </c>
      <c r="GU18" s="153">
        <v>391.9</v>
      </c>
      <c r="GV18" s="153">
        <v>395.8</v>
      </c>
      <c r="GW18" s="153">
        <v>155.30000000000001</v>
      </c>
      <c r="GX18" s="153">
        <v>467.7</v>
      </c>
      <c r="GY18" s="153">
        <v>476.9</v>
      </c>
      <c r="GZ18" s="153">
        <v>518.20000000000005</v>
      </c>
      <c r="HA18" s="153">
        <v>792.4</v>
      </c>
      <c r="HB18" s="153">
        <v>980.2</v>
      </c>
      <c r="HC18" s="153">
        <v>1093.2</v>
      </c>
      <c r="HD18" s="153">
        <v>1022.8</v>
      </c>
      <c r="HE18" s="153">
        <v>1310.2</v>
      </c>
      <c r="HF18" s="153">
        <v>333.4</v>
      </c>
      <c r="HG18" s="153">
        <v>570.4</v>
      </c>
      <c r="HH18" s="153">
        <v>799.3</v>
      </c>
      <c r="HI18" s="153">
        <v>828.2</v>
      </c>
      <c r="HJ18" s="153">
        <v>1097.4000000000001</v>
      </c>
      <c r="HK18" s="153">
        <v>1130.5999999999999</v>
      </c>
      <c r="HL18" s="153">
        <v>820.7</v>
      </c>
      <c r="HM18" s="153">
        <v>358.1</v>
      </c>
      <c r="HN18" s="153">
        <v>208.6</v>
      </c>
      <c r="HO18" s="153">
        <v>249.5</v>
      </c>
      <c r="HT18" s="260"/>
      <c r="HU18" s="260"/>
      <c r="HV18" s="260"/>
    </row>
    <row r="19" spans="1:230" ht="12.75" customHeight="1" x14ac:dyDescent="0.25">
      <c r="A19" s="317" t="s">
        <v>76</v>
      </c>
      <c r="B19" s="317" t="s">
        <v>140</v>
      </c>
      <c r="C19" s="321">
        <v>0</v>
      </c>
      <c r="D19" s="262">
        <v>0</v>
      </c>
      <c r="E19" s="262">
        <v>2.5943099999999998E-3</v>
      </c>
      <c r="F19" s="262">
        <v>8.5660300000000005E-3</v>
      </c>
      <c r="G19" s="262">
        <v>1.0767479999999999E-2</v>
      </c>
      <c r="H19" s="262">
        <v>2.4251830000000002E-2</v>
      </c>
      <c r="I19" s="154">
        <v>4.7659689999999998E-2</v>
      </c>
      <c r="J19" s="154">
        <v>0.34823995000000002</v>
      </c>
      <c r="K19" s="154">
        <v>0.32624722</v>
      </c>
      <c r="L19" s="154">
        <v>4.3051489999999998E-2</v>
      </c>
      <c r="M19" s="154">
        <v>7.8009759999999997E-2</v>
      </c>
      <c r="N19" s="154">
        <v>4.658706E-2</v>
      </c>
      <c r="O19" s="154">
        <v>3.068593E-2</v>
      </c>
      <c r="P19" s="154">
        <v>3.6508404400000001</v>
      </c>
      <c r="Q19" s="154">
        <v>1.0425200000000001E-3</v>
      </c>
      <c r="R19" s="154">
        <v>1.5049740000000001E-2</v>
      </c>
      <c r="S19" s="154">
        <v>1.8007000000000001E-3</v>
      </c>
      <c r="T19" s="154">
        <v>1.7964560000000001E-2</v>
      </c>
      <c r="U19" s="154">
        <v>10.87953971</v>
      </c>
      <c r="V19" s="154">
        <v>2.4929159999999999E-2</v>
      </c>
      <c r="W19" s="154">
        <v>2.5140579999999999E-2</v>
      </c>
      <c r="X19" s="154">
        <v>2.494232E-2</v>
      </c>
      <c r="Y19" s="154">
        <v>2.904499E-2</v>
      </c>
      <c r="Z19" s="154">
        <v>3.2675E-4</v>
      </c>
      <c r="AA19" s="154">
        <v>1.72514E-3</v>
      </c>
      <c r="AB19" s="154">
        <v>3.667E-5</v>
      </c>
      <c r="AC19" s="154">
        <v>6.01608E-3</v>
      </c>
      <c r="AD19" s="154">
        <v>4.5786500000000001E-3</v>
      </c>
      <c r="AE19" s="154">
        <v>1.067078E-2</v>
      </c>
      <c r="AF19" s="154">
        <v>6.1616300000000004E-3</v>
      </c>
      <c r="AG19" s="154">
        <v>10.006995570000001</v>
      </c>
      <c r="AH19" s="154">
        <v>1.332004E-2</v>
      </c>
      <c r="AI19" s="154">
        <v>0</v>
      </c>
      <c r="AJ19" s="154">
        <v>0.13621816</v>
      </c>
      <c r="AK19" s="154">
        <v>5.976E-4</v>
      </c>
      <c r="AL19" s="154">
        <v>6.3277799999999999E-3</v>
      </c>
      <c r="AM19" s="154">
        <v>5.3193950000000004E-2</v>
      </c>
      <c r="AN19" s="154">
        <v>1.1349800000000001E-3</v>
      </c>
      <c r="AO19" s="154">
        <v>2.9318179999999999E-2</v>
      </c>
      <c r="AP19" s="154">
        <v>2.620014E-2</v>
      </c>
      <c r="AQ19" s="154">
        <v>3.3999999999999997E-4</v>
      </c>
      <c r="AR19" s="154">
        <v>1.4779400000000001E-3</v>
      </c>
      <c r="AS19" s="154">
        <v>5.6607300000000001E-3</v>
      </c>
      <c r="AT19" s="154">
        <v>1.095702E-2</v>
      </c>
      <c r="AU19" s="154">
        <v>7.0301000000000001E-4</v>
      </c>
      <c r="AV19" s="154">
        <v>5.7981999999999999E-4</v>
      </c>
      <c r="AW19" s="154">
        <v>1.30846E-3</v>
      </c>
      <c r="AX19" s="154">
        <v>0.10571754</v>
      </c>
      <c r="AY19" s="154">
        <v>5.0174950000000003E-2</v>
      </c>
      <c r="AZ19" s="154">
        <v>4.3924690000000002E-2</v>
      </c>
      <c r="BA19" s="154">
        <v>1.20918E-2</v>
      </c>
      <c r="BB19" s="154">
        <v>96.410471180000002</v>
      </c>
      <c r="BC19" s="154">
        <v>1.501283E-2</v>
      </c>
      <c r="BD19" s="154">
        <v>5.09772E-2</v>
      </c>
      <c r="BE19" s="154">
        <v>33.56064001</v>
      </c>
      <c r="BF19" s="154">
        <v>9.2964240000000004E-2</v>
      </c>
      <c r="BG19" s="154">
        <v>0.10355757</v>
      </c>
      <c r="BH19" s="154">
        <v>8.7846339999999995E-2</v>
      </c>
      <c r="BI19" s="154">
        <v>1.332995E-2</v>
      </c>
      <c r="BJ19" s="154">
        <v>0.50729053999999996</v>
      </c>
      <c r="BK19" s="154">
        <v>3.4985509999999997E-2</v>
      </c>
      <c r="BL19" s="154">
        <v>3.5211999999999998E-4</v>
      </c>
      <c r="BM19" s="154">
        <v>84.490444280000006</v>
      </c>
      <c r="BN19" s="154">
        <v>3.3333500000000001E-3</v>
      </c>
      <c r="BO19" s="154">
        <v>1.6883500000000001E-3</v>
      </c>
      <c r="BP19" s="154">
        <v>3.2722950000000001E-2</v>
      </c>
      <c r="BQ19" s="154">
        <v>1.251148E-2</v>
      </c>
      <c r="BR19" s="154">
        <v>0.13392548000000001</v>
      </c>
      <c r="BS19" s="154">
        <v>7.0488000000000007E-4</v>
      </c>
      <c r="BT19" s="154">
        <v>3.1078000000000003E-4</v>
      </c>
      <c r="BU19" s="154">
        <v>4.0221159999999999E-2</v>
      </c>
      <c r="BV19" s="154">
        <v>3.2959700000000001E-3</v>
      </c>
      <c r="BW19" s="154">
        <v>0</v>
      </c>
      <c r="BX19" s="154">
        <v>2.77107E-3</v>
      </c>
      <c r="BY19" s="154">
        <v>1.63181E-3</v>
      </c>
      <c r="BZ19" s="154">
        <v>0</v>
      </c>
      <c r="CA19" s="154">
        <v>1.8935560000000001E-2</v>
      </c>
      <c r="CB19" s="154">
        <v>2.8811700000000002E-3</v>
      </c>
      <c r="CC19" s="154">
        <v>1.63054E-3</v>
      </c>
      <c r="CD19" s="154">
        <v>1.66345016</v>
      </c>
      <c r="CE19" s="154">
        <v>1.6814209999999998</v>
      </c>
      <c r="CF19" s="154">
        <v>2.045744E-2</v>
      </c>
      <c r="CG19" s="154">
        <v>1.2E-5</v>
      </c>
      <c r="CH19" s="154">
        <v>4.6757E-4</v>
      </c>
      <c r="CI19" s="154">
        <v>0.11711202</v>
      </c>
      <c r="CJ19" s="154">
        <v>0.89224953000000007</v>
      </c>
      <c r="CK19" s="154">
        <v>0.89899170000000006</v>
      </c>
      <c r="CL19" s="154">
        <v>0.90783100999999999</v>
      </c>
      <c r="CM19" s="154">
        <v>144.21254052</v>
      </c>
      <c r="CN19" s="154">
        <v>0.87663679000000005</v>
      </c>
      <c r="CO19" s="154">
        <v>0.89940604000000002</v>
      </c>
      <c r="CP19" s="154">
        <v>2.89678937</v>
      </c>
      <c r="CQ19" s="154">
        <v>2.9313528099999999</v>
      </c>
      <c r="CR19" s="154">
        <v>2.9318958099999999</v>
      </c>
      <c r="CS19" s="154">
        <v>2.8971649500000001</v>
      </c>
      <c r="CT19" s="154">
        <v>2.9242237000000002</v>
      </c>
      <c r="CU19" s="154">
        <v>0.30063894000000002</v>
      </c>
      <c r="CV19" s="154">
        <v>1.4652600000000001E-3</v>
      </c>
      <c r="CW19" s="154">
        <v>5.00508519</v>
      </c>
      <c r="CX19" s="154">
        <v>441.89170282999999</v>
      </c>
      <c r="CY19" s="154">
        <v>1.9580409999999999E-2</v>
      </c>
      <c r="CZ19" s="154">
        <v>2.3592620000000002E-2</v>
      </c>
      <c r="DA19" s="154">
        <v>0.17592616</v>
      </c>
      <c r="DB19" s="154">
        <v>2.06706491</v>
      </c>
      <c r="DC19" s="154">
        <v>2.0895430699999999</v>
      </c>
      <c r="DD19" s="154">
        <v>0.90885128999999998</v>
      </c>
      <c r="DE19" s="154">
        <v>0.87655194999999997</v>
      </c>
      <c r="DF19" s="154">
        <v>0.91177689000000006</v>
      </c>
      <c r="DG19" s="154">
        <v>0.88201285000000007</v>
      </c>
      <c r="DH19" s="154">
        <v>0.91363863000000001</v>
      </c>
      <c r="DI19" s="154">
        <v>5.8994676300000002</v>
      </c>
      <c r="DJ19" s="154">
        <v>0.85346785999999997</v>
      </c>
      <c r="DK19" s="154">
        <v>0.91027716000000003</v>
      </c>
      <c r="DL19" s="154">
        <v>0.9</v>
      </c>
      <c r="DM19" s="154">
        <v>0.12939673000000002</v>
      </c>
      <c r="DN19" s="154">
        <v>1.1000000000000001</v>
      </c>
      <c r="DO19" s="154">
        <v>1.16229867</v>
      </c>
      <c r="DP19" s="154">
        <v>1.2</v>
      </c>
      <c r="DQ19" s="154">
        <v>0.5</v>
      </c>
      <c r="DR19" s="154">
        <v>0.5</v>
      </c>
      <c r="DS19" s="154">
        <v>0.5</v>
      </c>
      <c r="DT19" s="154">
        <v>0.5</v>
      </c>
      <c r="DU19" s="154">
        <v>0.5</v>
      </c>
      <c r="DV19" s="154">
        <v>0.5</v>
      </c>
      <c r="DW19" s="154">
        <v>0.5</v>
      </c>
      <c r="DX19" s="154">
        <v>0.5</v>
      </c>
      <c r="DY19" s="154">
        <v>0</v>
      </c>
      <c r="DZ19" s="154">
        <v>0.6</v>
      </c>
      <c r="EA19" s="154">
        <v>0.9</v>
      </c>
      <c r="EB19" s="154">
        <v>0.6</v>
      </c>
      <c r="EC19" s="154">
        <v>0</v>
      </c>
      <c r="ED19" s="154">
        <v>0.6</v>
      </c>
      <c r="EE19" s="154">
        <v>0.6</v>
      </c>
      <c r="EF19" s="154">
        <v>0.6</v>
      </c>
      <c r="EG19" s="154">
        <v>0.7</v>
      </c>
      <c r="EH19" s="154">
        <v>0.6</v>
      </c>
      <c r="EI19" s="154">
        <v>0.6</v>
      </c>
      <c r="EJ19" s="154">
        <v>0.6</v>
      </c>
      <c r="EK19" s="154">
        <v>0.6</v>
      </c>
      <c r="EL19" s="154">
        <v>1.7</v>
      </c>
      <c r="EM19" s="154">
        <v>1.3</v>
      </c>
      <c r="EN19" s="154">
        <v>0.6</v>
      </c>
      <c r="EO19" s="154">
        <v>0.6</v>
      </c>
      <c r="EP19" s="154">
        <v>0.6</v>
      </c>
      <c r="EQ19" s="154">
        <v>0.6</v>
      </c>
      <c r="ER19" s="154">
        <v>0.6</v>
      </c>
      <c r="ES19" s="154">
        <v>0.6</v>
      </c>
      <c r="ET19" s="154">
        <v>0.6</v>
      </c>
      <c r="EU19" s="154">
        <v>0.6</v>
      </c>
      <c r="EV19" s="154">
        <v>0.6</v>
      </c>
      <c r="EW19" s="154">
        <v>0.6</v>
      </c>
      <c r="EX19" s="154">
        <v>1.6</v>
      </c>
      <c r="EY19" s="154">
        <v>1.3</v>
      </c>
      <c r="EZ19" s="154">
        <v>1.6</v>
      </c>
      <c r="FA19" s="154">
        <v>0.6</v>
      </c>
      <c r="FB19" s="154">
        <v>0.6</v>
      </c>
      <c r="FC19" s="154">
        <v>0.6</v>
      </c>
      <c r="FD19" s="154">
        <v>0.6</v>
      </c>
      <c r="FE19" s="154">
        <v>0.6</v>
      </c>
      <c r="FF19" s="154">
        <v>0.5</v>
      </c>
      <c r="FG19" s="154">
        <v>0.6</v>
      </c>
      <c r="FH19" s="154">
        <v>0.6</v>
      </c>
      <c r="FI19" s="154">
        <v>0.6</v>
      </c>
      <c r="FJ19" s="154">
        <v>0.55463728000000001</v>
      </c>
      <c r="FK19" s="154">
        <v>0.9</v>
      </c>
      <c r="FL19" s="154">
        <v>1.2</v>
      </c>
      <c r="FM19" s="154">
        <v>1.2</v>
      </c>
      <c r="FN19" s="154">
        <v>1.2</v>
      </c>
      <c r="FO19" s="154">
        <v>0.5</v>
      </c>
      <c r="FP19" s="154">
        <v>0.5</v>
      </c>
      <c r="FQ19" s="154">
        <v>10.4</v>
      </c>
      <c r="FR19" s="154">
        <v>0.5</v>
      </c>
      <c r="FS19" s="154">
        <v>0.5</v>
      </c>
      <c r="FT19" s="154">
        <v>0.5</v>
      </c>
      <c r="FU19" s="154">
        <v>0.5</v>
      </c>
      <c r="FV19" s="154">
        <v>0.7</v>
      </c>
      <c r="FW19" s="154">
        <v>0.7</v>
      </c>
      <c r="FX19" s="154">
        <v>0.5</v>
      </c>
      <c r="FY19" s="154">
        <v>0.5</v>
      </c>
      <c r="FZ19" s="154">
        <v>0.5</v>
      </c>
      <c r="GA19" s="154">
        <v>0.5</v>
      </c>
      <c r="GB19" s="154">
        <v>0.5</v>
      </c>
      <c r="GC19" s="154">
        <v>0.2</v>
      </c>
      <c r="GD19" s="154">
        <v>0.5</v>
      </c>
      <c r="GE19" s="154">
        <v>0.6</v>
      </c>
      <c r="GF19" s="154">
        <v>0.5</v>
      </c>
      <c r="GG19" s="154">
        <v>0.5</v>
      </c>
      <c r="GH19" s="154">
        <v>1.4</v>
      </c>
      <c r="GI19" s="154">
        <v>8.1999999999999993</v>
      </c>
      <c r="GJ19" s="154">
        <v>0.5</v>
      </c>
      <c r="GK19" s="154">
        <v>0.5</v>
      </c>
      <c r="GL19" s="154">
        <v>0.5</v>
      </c>
      <c r="GM19" s="154">
        <v>0.5</v>
      </c>
      <c r="GN19" s="154">
        <v>0.5</v>
      </c>
      <c r="GO19" s="154">
        <v>0.6</v>
      </c>
      <c r="GP19" s="154">
        <v>1.3</v>
      </c>
      <c r="GQ19" s="154">
        <v>1.5</v>
      </c>
      <c r="GR19" s="154">
        <v>0.5</v>
      </c>
      <c r="GS19" s="154">
        <v>1.5</v>
      </c>
      <c r="GT19" s="154">
        <v>1.4</v>
      </c>
      <c r="GU19" s="154">
        <v>1.5</v>
      </c>
      <c r="GV19" s="154">
        <v>1.5</v>
      </c>
      <c r="GW19" s="154">
        <v>1.4</v>
      </c>
      <c r="GX19" s="154">
        <v>1.5</v>
      </c>
      <c r="GY19" s="154">
        <v>1.4</v>
      </c>
      <c r="GZ19" s="154">
        <v>1.6</v>
      </c>
      <c r="HA19" s="154">
        <v>1.5</v>
      </c>
      <c r="HB19" s="154">
        <v>1.4</v>
      </c>
      <c r="HC19" s="154">
        <v>1.5</v>
      </c>
      <c r="HD19" s="154">
        <v>1.5</v>
      </c>
      <c r="HE19" s="154">
        <v>1.8</v>
      </c>
      <c r="HF19" s="154">
        <v>1.5</v>
      </c>
      <c r="HG19" s="154">
        <v>1.8</v>
      </c>
      <c r="HH19" s="154">
        <v>1.9</v>
      </c>
      <c r="HI19" s="154">
        <v>1.5</v>
      </c>
      <c r="HJ19" s="154">
        <v>0.3</v>
      </c>
      <c r="HK19" s="154">
        <v>0.5</v>
      </c>
      <c r="HL19" s="154">
        <v>0.1</v>
      </c>
      <c r="HM19" s="154">
        <v>0.4</v>
      </c>
      <c r="HN19" s="154">
        <v>0.4</v>
      </c>
      <c r="HO19" s="154">
        <v>16</v>
      </c>
      <c r="HT19" s="260"/>
      <c r="HU19" s="260"/>
      <c r="HV19" s="260"/>
    </row>
    <row r="20" spans="1:230" ht="12.75" customHeight="1" x14ac:dyDescent="0.25">
      <c r="A20" s="292" t="s">
        <v>77</v>
      </c>
      <c r="B20" s="292" t="s">
        <v>128</v>
      </c>
      <c r="C20" s="322">
        <v>0</v>
      </c>
      <c r="D20" s="265">
        <v>0</v>
      </c>
      <c r="E20" s="265">
        <v>0.74120968869949599</v>
      </c>
      <c r="F20" s="265">
        <v>2.9501019499999996</v>
      </c>
      <c r="G20" s="265">
        <v>4.9807192600000008</v>
      </c>
      <c r="H20" s="265">
        <v>9.4844889500000011</v>
      </c>
      <c r="I20" s="155">
        <v>15.0658002</v>
      </c>
      <c r="J20" s="155">
        <v>47.993319759999999</v>
      </c>
      <c r="K20" s="155">
        <v>42.33582543</v>
      </c>
      <c r="L20" s="155">
        <v>57.538615139999997</v>
      </c>
      <c r="M20" s="155">
        <v>71.342043219999994</v>
      </c>
      <c r="N20" s="155">
        <v>82.096741260000002</v>
      </c>
      <c r="O20" s="155">
        <v>98.970224909999999</v>
      </c>
      <c r="P20" s="155">
        <v>122.82404154</v>
      </c>
      <c r="Q20" s="155">
        <v>138.61927806</v>
      </c>
      <c r="R20" s="155">
        <v>149.31291533000001</v>
      </c>
      <c r="S20" s="155">
        <v>158.65189315999999</v>
      </c>
      <c r="T20" s="155">
        <v>171.26873372</v>
      </c>
      <c r="U20" s="155">
        <v>195.52987858</v>
      </c>
      <c r="V20" s="155">
        <v>208.12349344</v>
      </c>
      <c r="W20" s="155">
        <v>226.42916117999999</v>
      </c>
      <c r="X20" s="155">
        <v>288.10625520000002</v>
      </c>
      <c r="Y20" s="155">
        <v>308.90560639</v>
      </c>
      <c r="Z20" s="155">
        <v>331.09527070000001</v>
      </c>
      <c r="AA20" s="155">
        <v>351.172662</v>
      </c>
      <c r="AB20" s="155">
        <v>374.29660181000003</v>
      </c>
      <c r="AC20" s="155">
        <v>394.46611737000001</v>
      </c>
      <c r="AD20" s="155">
        <v>409.42227799</v>
      </c>
      <c r="AE20" s="155">
        <v>426.95795728000002</v>
      </c>
      <c r="AF20" s="155">
        <v>446.07583030000001</v>
      </c>
      <c r="AG20" s="155">
        <v>481.96862442999998</v>
      </c>
      <c r="AH20" s="155">
        <v>500.85652119000002</v>
      </c>
      <c r="AI20" s="155">
        <v>530.21814099999995</v>
      </c>
      <c r="AJ20" s="155">
        <v>546.73249248000002</v>
      </c>
      <c r="AK20" s="155">
        <v>564.16555758000004</v>
      </c>
      <c r="AL20" s="155">
        <v>583.54240558000004</v>
      </c>
      <c r="AM20" s="155">
        <v>609.94331218000002</v>
      </c>
      <c r="AN20" s="155">
        <v>647.32291911000004</v>
      </c>
      <c r="AO20" s="155">
        <v>665.77325992999999</v>
      </c>
      <c r="AP20" s="155">
        <v>721.60237351000001</v>
      </c>
      <c r="AQ20" s="155">
        <v>768.55842538000002</v>
      </c>
      <c r="AR20" s="155">
        <v>801.09858711000004</v>
      </c>
      <c r="AS20" s="155">
        <v>826.46503012999995</v>
      </c>
      <c r="AT20" s="155">
        <v>861.44124222000005</v>
      </c>
      <c r="AU20" s="155">
        <v>892.23097339000003</v>
      </c>
      <c r="AV20" s="155">
        <v>911.82645046000005</v>
      </c>
      <c r="AW20" s="155">
        <v>936.89285316999997</v>
      </c>
      <c r="AX20" s="155">
        <v>979.75494787000002</v>
      </c>
      <c r="AY20" s="155">
        <v>1020.07690324</v>
      </c>
      <c r="AZ20" s="155">
        <v>1033.5660210599999</v>
      </c>
      <c r="BA20" s="155">
        <v>1055.3264232199999</v>
      </c>
      <c r="BB20" s="155">
        <v>1079.83012592</v>
      </c>
      <c r="BC20" s="155">
        <v>1108.06688889</v>
      </c>
      <c r="BD20" s="155">
        <v>1134.2259590599999</v>
      </c>
      <c r="BE20" s="155">
        <v>1198.22199639</v>
      </c>
      <c r="BF20" s="155">
        <v>1204.2799432500001</v>
      </c>
      <c r="BG20" s="155">
        <v>1237.42863143</v>
      </c>
      <c r="BH20" s="155">
        <v>1263.98062123</v>
      </c>
      <c r="BI20" s="155">
        <v>1294.44355116</v>
      </c>
      <c r="BJ20" s="155">
        <v>1330.04658696</v>
      </c>
      <c r="BK20" s="155">
        <v>1364.77419581</v>
      </c>
      <c r="BL20" s="155">
        <v>1405.5688829000001</v>
      </c>
      <c r="BM20" s="155">
        <v>1523.7797632300001</v>
      </c>
      <c r="BN20" s="155">
        <v>1472.902648</v>
      </c>
      <c r="BO20" s="155">
        <v>1512.72627399</v>
      </c>
      <c r="BP20" s="155">
        <v>1545.56256102</v>
      </c>
      <c r="BQ20" s="155">
        <v>1578.8223633499999</v>
      </c>
      <c r="BR20" s="155">
        <v>1611.9842656400001</v>
      </c>
      <c r="BS20" s="155">
        <v>1647.3179664100001</v>
      </c>
      <c r="BT20" s="155">
        <v>1676.1889425500001</v>
      </c>
      <c r="BU20" s="155">
        <v>1702.8854161500001</v>
      </c>
      <c r="BV20" s="155">
        <v>1724.5944065399999</v>
      </c>
      <c r="BW20" s="155">
        <v>1764.5697654799999</v>
      </c>
      <c r="BX20" s="155">
        <v>1807.6131456200001</v>
      </c>
      <c r="BY20" s="155">
        <v>1847.51917119</v>
      </c>
      <c r="BZ20" s="155">
        <v>1884.4590936100001</v>
      </c>
      <c r="CA20" s="155">
        <v>1944.5732388599999</v>
      </c>
      <c r="CB20" s="155">
        <v>1980.5769583199999</v>
      </c>
      <c r="CC20" s="155">
        <v>2028.5454896399999</v>
      </c>
      <c r="CD20" s="155">
        <v>2067.71687883</v>
      </c>
      <c r="CE20" s="155">
        <v>2105.2392647299998</v>
      </c>
      <c r="CF20" s="155">
        <v>2140.4706882099999</v>
      </c>
      <c r="CG20" s="155">
        <v>2166.6749426900001</v>
      </c>
      <c r="CH20" s="155">
        <v>2199.6838930399999</v>
      </c>
      <c r="CI20" s="155">
        <v>2247.7024529400001</v>
      </c>
      <c r="CJ20" s="155">
        <v>2293.1457189900002</v>
      </c>
      <c r="CK20" s="155">
        <v>2341.8667882300001</v>
      </c>
      <c r="CL20" s="155">
        <v>2376.6181386200001</v>
      </c>
      <c r="CM20" s="155">
        <v>2547.6868334999999</v>
      </c>
      <c r="CN20" s="155">
        <v>2440.7471717799999</v>
      </c>
      <c r="CO20" s="155">
        <v>2476.9624969900001</v>
      </c>
      <c r="CP20" s="155">
        <v>2520.9660685399999</v>
      </c>
      <c r="CQ20" s="155">
        <v>2567.29292037</v>
      </c>
      <c r="CR20" s="155">
        <v>2601.8888933500002</v>
      </c>
      <c r="CS20" s="155">
        <v>2633.6183007599998</v>
      </c>
      <c r="CT20" s="155">
        <v>2672.4388650999999</v>
      </c>
      <c r="CU20" s="155">
        <v>2717.3701667099999</v>
      </c>
      <c r="CV20" s="155">
        <v>2759.7467847900002</v>
      </c>
      <c r="CW20" s="155">
        <v>2797.4063805699998</v>
      </c>
      <c r="CX20" s="155">
        <v>3274.3484637400002</v>
      </c>
      <c r="CY20" s="155">
        <v>2898.0261080400001</v>
      </c>
      <c r="CZ20" s="155">
        <v>2957.3202796700002</v>
      </c>
      <c r="DA20" s="155">
        <v>2992.9493788499999</v>
      </c>
      <c r="DB20" s="155">
        <v>3027.3782223799999</v>
      </c>
      <c r="DC20" s="155">
        <v>3062.1914723300001</v>
      </c>
      <c r="DD20" s="155">
        <v>3093.8225290599999</v>
      </c>
      <c r="DE20" s="155">
        <v>3158.40026833</v>
      </c>
      <c r="DF20" s="155">
        <v>3286.2901459099999</v>
      </c>
      <c r="DG20" s="155">
        <v>3322.6528705699998</v>
      </c>
      <c r="DH20" s="155">
        <v>3347.7222188000001</v>
      </c>
      <c r="DI20" s="155">
        <v>3383.1412557399999</v>
      </c>
      <c r="DJ20" s="155">
        <v>3449.0037103899999</v>
      </c>
      <c r="DK20" s="155">
        <v>3487.8600692700002</v>
      </c>
      <c r="DL20" s="155">
        <v>3527.6</v>
      </c>
      <c r="DM20" s="155">
        <v>3561.34628041</v>
      </c>
      <c r="DN20" s="155">
        <v>3612.7</v>
      </c>
      <c r="DO20" s="155">
        <v>3673.62929145</v>
      </c>
      <c r="DP20" s="155">
        <v>3691.7</v>
      </c>
      <c r="DQ20" s="155">
        <v>3754.9</v>
      </c>
      <c r="DR20" s="155">
        <v>3770</v>
      </c>
      <c r="DS20" s="155">
        <v>3792.5</v>
      </c>
      <c r="DT20" s="155">
        <v>3856.4</v>
      </c>
      <c r="DU20" s="155">
        <v>3872.7</v>
      </c>
      <c r="DV20" s="155">
        <v>3871</v>
      </c>
      <c r="DW20" s="155">
        <v>3897.9</v>
      </c>
      <c r="DX20" s="155">
        <v>3945</v>
      </c>
      <c r="DY20" s="155">
        <v>3957.6</v>
      </c>
      <c r="DZ20" s="155">
        <v>4012.6</v>
      </c>
      <c r="EA20" s="155">
        <v>4067.9</v>
      </c>
      <c r="EB20" s="155">
        <v>4078.5</v>
      </c>
      <c r="EC20" s="155">
        <v>4124</v>
      </c>
      <c r="ED20" s="155">
        <v>4173.8999999999996</v>
      </c>
      <c r="EE20" s="155">
        <v>4219.2</v>
      </c>
      <c r="EF20" s="155">
        <v>4273.1000000000004</v>
      </c>
      <c r="EG20" s="155">
        <v>4308.5</v>
      </c>
      <c r="EH20" s="155">
        <v>4350</v>
      </c>
      <c r="EI20" s="155">
        <v>4397.8999999999996</v>
      </c>
      <c r="EJ20" s="155">
        <v>4445.3999999999996</v>
      </c>
      <c r="EK20" s="155">
        <v>4479.8</v>
      </c>
      <c r="EL20" s="155">
        <v>4545.2</v>
      </c>
      <c r="EM20" s="155">
        <v>4599.3</v>
      </c>
      <c r="EN20" s="155">
        <v>4669.7</v>
      </c>
      <c r="EO20" s="155">
        <v>4704.7</v>
      </c>
      <c r="EP20" s="155">
        <v>4726.6000000000004</v>
      </c>
      <c r="EQ20" s="155">
        <v>4785.3999999999996</v>
      </c>
      <c r="ER20" s="155">
        <v>4861.7</v>
      </c>
      <c r="ES20" s="155">
        <v>4864.6000000000004</v>
      </c>
      <c r="ET20" s="155">
        <v>4922.5</v>
      </c>
      <c r="EU20" s="155">
        <v>4962</v>
      </c>
      <c r="EV20" s="155">
        <v>4978.5</v>
      </c>
      <c r="EW20" s="155">
        <v>5024.7</v>
      </c>
      <c r="EX20" s="155">
        <v>5064.1000000000004</v>
      </c>
      <c r="EY20" s="155">
        <v>5139</v>
      </c>
      <c r="EZ20" s="155">
        <v>5231.3999999999996</v>
      </c>
      <c r="FA20" s="155">
        <v>5274.3</v>
      </c>
      <c r="FB20" s="155">
        <v>5317.9</v>
      </c>
      <c r="FC20" s="155">
        <v>5406.5</v>
      </c>
      <c r="FD20" s="155">
        <v>5467</v>
      </c>
      <c r="FE20" s="155">
        <v>5508</v>
      </c>
      <c r="FF20" s="155">
        <v>5587.1</v>
      </c>
      <c r="FG20" s="155">
        <v>5597.7</v>
      </c>
      <c r="FH20" s="155">
        <v>5633.1</v>
      </c>
      <c r="FI20" s="155">
        <v>5688.2</v>
      </c>
      <c r="FJ20" s="155">
        <v>5705.3933883</v>
      </c>
      <c r="FK20" s="155">
        <v>5732.7</v>
      </c>
      <c r="FL20" s="155">
        <v>5780.6</v>
      </c>
      <c r="FM20" s="155">
        <v>5796.6</v>
      </c>
      <c r="FN20" s="155">
        <v>5784.1</v>
      </c>
      <c r="FO20" s="155">
        <v>5822.3</v>
      </c>
      <c r="FP20" s="155">
        <v>5884.2</v>
      </c>
      <c r="FQ20" s="155">
        <v>5945</v>
      </c>
      <c r="FR20" s="155">
        <v>6018.2</v>
      </c>
      <c r="FS20" s="155">
        <v>6052.1</v>
      </c>
      <c r="FT20" s="155">
        <v>6075.6</v>
      </c>
      <c r="FU20" s="155">
        <v>6088.8</v>
      </c>
      <c r="FV20" s="155">
        <v>6116.5</v>
      </c>
      <c r="FW20" s="155">
        <v>6180.6</v>
      </c>
      <c r="FX20" s="155">
        <v>6205.2</v>
      </c>
      <c r="FY20" s="155">
        <v>6197.4</v>
      </c>
      <c r="FZ20" s="155">
        <v>6207.6</v>
      </c>
      <c r="GA20" s="155">
        <v>6174.8</v>
      </c>
      <c r="GB20" s="155">
        <v>6206.9</v>
      </c>
      <c r="GC20" s="155">
        <v>6283.5</v>
      </c>
      <c r="GD20" s="155">
        <v>6278.6</v>
      </c>
      <c r="GE20" s="155">
        <v>6044.2</v>
      </c>
      <c r="GF20" s="155">
        <v>6042.5</v>
      </c>
      <c r="GG20" s="155">
        <v>6078.2</v>
      </c>
      <c r="GH20" s="155">
        <v>5917.1</v>
      </c>
      <c r="GI20" s="155">
        <v>5946.9</v>
      </c>
      <c r="GJ20" s="155">
        <v>5698.3</v>
      </c>
      <c r="GK20" s="155">
        <v>5722.2</v>
      </c>
      <c r="GL20" s="155">
        <v>5684.9</v>
      </c>
      <c r="GM20" s="155">
        <v>5760.7</v>
      </c>
      <c r="GN20" s="155">
        <v>5771.7</v>
      </c>
      <c r="GO20" s="155">
        <v>5821.8</v>
      </c>
      <c r="GP20" s="155">
        <v>5848.5</v>
      </c>
      <c r="GQ20" s="155">
        <v>5925.1</v>
      </c>
      <c r="GR20" s="155">
        <v>5996.8</v>
      </c>
      <c r="GS20" s="155">
        <v>6009.8</v>
      </c>
      <c r="GT20" s="155">
        <v>6059.5</v>
      </c>
      <c r="GU20" s="155">
        <v>6135.9</v>
      </c>
      <c r="GV20" s="155">
        <v>6154.2</v>
      </c>
      <c r="GW20" s="155">
        <v>6155.8</v>
      </c>
      <c r="GX20" s="155">
        <v>6197.8</v>
      </c>
      <c r="GY20" s="155">
        <v>6252</v>
      </c>
      <c r="GZ20" s="155">
        <v>6369.5</v>
      </c>
      <c r="HA20" s="155">
        <v>6433.7</v>
      </c>
      <c r="HB20" s="155">
        <v>6474.2</v>
      </c>
      <c r="HC20" s="155">
        <v>6585.6</v>
      </c>
      <c r="HD20" s="155">
        <v>6527.6</v>
      </c>
      <c r="HE20" s="155">
        <v>6634.7</v>
      </c>
      <c r="HF20" s="155">
        <v>6722.8</v>
      </c>
      <c r="HG20" s="155">
        <v>6850.1</v>
      </c>
      <c r="HH20" s="155">
        <v>6939.8</v>
      </c>
      <c r="HI20" s="155">
        <v>7029.2</v>
      </c>
      <c r="HJ20" s="155">
        <v>7170.5</v>
      </c>
      <c r="HK20" s="155">
        <v>7275.5</v>
      </c>
      <c r="HL20" s="155">
        <v>7326.9</v>
      </c>
      <c r="HM20" s="155">
        <v>7397.8</v>
      </c>
      <c r="HN20" s="155">
        <v>7423.9</v>
      </c>
      <c r="HO20" s="155">
        <v>7386.6</v>
      </c>
      <c r="HR20" s="533"/>
      <c r="HT20" s="260"/>
      <c r="HU20" s="260"/>
      <c r="HV20" s="260"/>
    </row>
    <row r="21" spans="1:230" ht="12.75" hidden="1"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17"/>
      <c r="Z21" s="17"/>
      <c r="AB21" s="60"/>
      <c r="AC21" s="60"/>
      <c r="HO21" s="78" t="s">
        <v>91</v>
      </c>
      <c r="HR21" s="533"/>
      <c r="HT21" s="260"/>
      <c r="HU21" s="260"/>
      <c r="HV21" s="260"/>
    </row>
    <row r="22" spans="1:230" ht="12.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17"/>
      <c r="Z22" s="17"/>
      <c r="AB22" s="60"/>
      <c r="AC22" s="60"/>
      <c r="HO22" s="78" t="s">
        <v>122</v>
      </c>
      <c r="HT22" s="260"/>
      <c r="HU22" s="260"/>
      <c r="HV22" s="260"/>
    </row>
    <row r="23" spans="1:230" ht="12.75" customHeight="1" x14ac:dyDescent="0.25">
      <c r="A23" s="29"/>
      <c r="B23" s="29"/>
      <c r="C23" s="122" t="s">
        <v>182</v>
      </c>
      <c r="D23" s="122" t="s">
        <v>155</v>
      </c>
      <c r="E23" s="122" t="s">
        <v>174</v>
      </c>
      <c r="F23" s="122" t="s">
        <v>175</v>
      </c>
      <c r="G23" s="122" t="s">
        <v>171</v>
      </c>
      <c r="H23" s="122" t="s">
        <v>176</v>
      </c>
      <c r="I23" s="122" t="s">
        <v>177</v>
      </c>
      <c r="J23" s="122" t="s">
        <v>172</v>
      </c>
      <c r="K23" s="122" t="s">
        <v>178</v>
      </c>
      <c r="L23" s="122" t="s">
        <v>179</v>
      </c>
      <c r="M23" s="122" t="s">
        <v>173</v>
      </c>
      <c r="N23" s="122" t="s">
        <v>180</v>
      </c>
      <c r="O23" s="122" t="s">
        <v>181</v>
      </c>
      <c r="P23" s="432" t="s">
        <v>527</v>
      </c>
      <c r="Q23" s="122" t="s">
        <v>157</v>
      </c>
      <c r="R23" s="122" t="s">
        <v>158</v>
      </c>
      <c r="S23" s="122" t="s">
        <v>159</v>
      </c>
      <c r="T23" s="122" t="s">
        <v>160</v>
      </c>
      <c r="U23" s="122" t="s">
        <v>153</v>
      </c>
      <c r="V23" s="122" t="s">
        <v>154</v>
      </c>
      <c r="W23" s="122" t="s">
        <v>161</v>
      </c>
      <c r="X23" s="122" t="s">
        <v>162</v>
      </c>
      <c r="Y23" s="122" t="s">
        <v>163</v>
      </c>
      <c r="Z23" s="122" t="s">
        <v>164</v>
      </c>
      <c r="AA23" s="122" t="s">
        <v>165</v>
      </c>
      <c r="AB23" s="432" t="s">
        <v>528</v>
      </c>
      <c r="AC23" s="122" t="s">
        <v>167</v>
      </c>
      <c r="AD23" s="122" t="s">
        <v>168</v>
      </c>
      <c r="AE23" s="122" t="s">
        <v>169</v>
      </c>
      <c r="AF23" s="122" t="s">
        <v>170</v>
      </c>
      <c r="AG23" s="122" t="s">
        <v>315</v>
      </c>
      <c r="AH23" s="122" t="s">
        <v>352</v>
      </c>
      <c r="AI23" s="122" t="s">
        <v>208</v>
      </c>
      <c r="AJ23" s="122" t="s">
        <v>95</v>
      </c>
      <c r="AK23" s="122" t="s">
        <v>35</v>
      </c>
      <c r="AL23" s="122" t="s">
        <v>19</v>
      </c>
      <c r="AM23" s="122" t="s">
        <v>25</v>
      </c>
      <c r="AN23" s="432" t="s">
        <v>529</v>
      </c>
      <c r="AO23" s="122" t="s">
        <v>349</v>
      </c>
      <c r="AP23" s="122" t="s">
        <v>341</v>
      </c>
      <c r="AQ23" s="122" t="s">
        <v>57</v>
      </c>
      <c r="AR23" s="122" t="s">
        <v>312</v>
      </c>
      <c r="AS23" s="122" t="s">
        <v>15</v>
      </c>
      <c r="AT23" s="122" t="s">
        <v>22</v>
      </c>
      <c r="AU23" s="122" t="s">
        <v>6</v>
      </c>
      <c r="AV23" s="122" t="s">
        <v>89</v>
      </c>
      <c r="AW23" s="122" t="s">
        <v>353</v>
      </c>
      <c r="AX23" s="122" t="s">
        <v>252</v>
      </c>
      <c r="AY23" s="122" t="s">
        <v>361</v>
      </c>
      <c r="AZ23" s="432" t="s">
        <v>530</v>
      </c>
      <c r="BA23" s="122" t="s">
        <v>366</v>
      </c>
      <c r="BB23" s="122" t="s">
        <v>372</v>
      </c>
      <c r="BC23" s="122" t="s">
        <v>375</v>
      </c>
      <c r="BD23" s="122" t="s">
        <v>379</v>
      </c>
      <c r="BE23" s="122" t="s">
        <v>382</v>
      </c>
      <c r="BF23" s="122" t="s">
        <v>384</v>
      </c>
      <c r="BG23" s="122" t="s">
        <v>387</v>
      </c>
      <c r="BH23" s="122" t="s">
        <v>389</v>
      </c>
      <c r="BI23" s="122" t="s">
        <v>392</v>
      </c>
      <c r="BJ23" s="122" t="s">
        <v>394</v>
      </c>
      <c r="BK23" s="122" t="s">
        <v>491</v>
      </c>
      <c r="BL23" s="432" t="s">
        <v>531</v>
      </c>
      <c r="BM23" s="122" t="s">
        <v>497</v>
      </c>
      <c r="BN23" s="122" t="s">
        <v>499</v>
      </c>
      <c r="BO23" s="122" t="s">
        <v>501</v>
      </c>
      <c r="BP23" s="122" t="s">
        <v>502</v>
      </c>
      <c r="BQ23" s="122" t="s">
        <v>504</v>
      </c>
      <c r="BR23" s="122" t="s">
        <v>507</v>
      </c>
      <c r="BS23" s="122" t="s">
        <v>508</v>
      </c>
      <c r="BT23" s="122" t="s">
        <v>509</v>
      </c>
      <c r="BU23" s="122" t="s">
        <v>510</v>
      </c>
      <c r="BV23" s="122" t="s">
        <v>511</v>
      </c>
      <c r="BW23" s="122" t="s">
        <v>513</v>
      </c>
      <c r="BX23" s="432" t="s">
        <v>532</v>
      </c>
      <c r="BY23" s="122" t="s">
        <v>536</v>
      </c>
      <c r="BZ23" s="122" t="s">
        <v>537</v>
      </c>
      <c r="CA23" s="431" t="s">
        <v>533</v>
      </c>
      <c r="CB23" s="122" t="s">
        <v>538</v>
      </c>
      <c r="CC23" s="122" t="s">
        <v>539</v>
      </c>
      <c r="CD23" s="431" t="s">
        <v>534</v>
      </c>
      <c r="CE23" s="122" t="s">
        <v>535</v>
      </c>
      <c r="CF23" s="122" t="s">
        <v>540</v>
      </c>
      <c r="CG23" s="431" t="s">
        <v>542</v>
      </c>
      <c r="CH23" s="122" t="s">
        <v>544</v>
      </c>
      <c r="CI23" s="122" t="s">
        <v>545</v>
      </c>
      <c r="CJ23" s="432" t="s">
        <v>547</v>
      </c>
      <c r="CK23" s="122" t="s">
        <v>554</v>
      </c>
      <c r="CL23" s="122" t="s">
        <v>565</v>
      </c>
      <c r="CM23" s="431" t="s">
        <v>567</v>
      </c>
      <c r="CN23" s="122" t="s">
        <v>569</v>
      </c>
      <c r="CO23" s="122" t="s">
        <v>572</v>
      </c>
      <c r="CP23" s="431" t="s">
        <v>575</v>
      </c>
      <c r="CQ23" s="122" t="s">
        <v>577</v>
      </c>
      <c r="CR23" s="122" t="s">
        <v>578</v>
      </c>
      <c r="CS23" s="431" t="s">
        <v>580</v>
      </c>
      <c r="CT23" s="122" t="s">
        <v>581</v>
      </c>
      <c r="CU23" s="122" t="s">
        <v>586</v>
      </c>
      <c r="CV23" s="432" t="s">
        <v>588</v>
      </c>
      <c r="CW23" s="122" t="s">
        <v>589</v>
      </c>
      <c r="CX23" s="122" t="s">
        <v>592</v>
      </c>
      <c r="CY23" s="431" t="s">
        <v>595</v>
      </c>
      <c r="CZ23" s="122" t="s">
        <v>596</v>
      </c>
      <c r="DA23" s="122" t="s">
        <v>597</v>
      </c>
      <c r="DB23" s="431" t="s">
        <v>599</v>
      </c>
      <c r="DC23" s="122" t="s">
        <v>600</v>
      </c>
      <c r="DD23" s="122" t="s">
        <v>602</v>
      </c>
      <c r="DE23" s="431" t="s">
        <v>604</v>
      </c>
      <c r="DF23" s="122" t="s">
        <v>605</v>
      </c>
      <c r="DG23" s="122" t="s">
        <v>606</v>
      </c>
      <c r="DH23" s="432" t="s">
        <v>608</v>
      </c>
      <c r="DI23" s="432" t="s">
        <v>609</v>
      </c>
      <c r="DJ23" s="432" t="s">
        <v>654</v>
      </c>
      <c r="DK23" s="432" t="s">
        <v>656</v>
      </c>
      <c r="DL23" s="432" t="s">
        <v>657</v>
      </c>
      <c r="DM23" s="432" t="s">
        <v>658</v>
      </c>
      <c r="DN23" s="432" t="s">
        <v>660</v>
      </c>
      <c r="DO23" s="432" t="s">
        <v>661</v>
      </c>
      <c r="DP23" s="432" t="s">
        <v>662</v>
      </c>
      <c r="DQ23" s="432" t="s">
        <v>664</v>
      </c>
      <c r="DR23" s="432" t="s">
        <v>665</v>
      </c>
      <c r="DS23" s="432" t="s">
        <v>681</v>
      </c>
      <c r="DT23" s="432" t="s">
        <v>683</v>
      </c>
      <c r="DU23" s="432" t="s">
        <v>684</v>
      </c>
      <c r="DV23" s="432" t="s">
        <v>686</v>
      </c>
      <c r="DW23" s="432" t="s">
        <v>688</v>
      </c>
      <c r="DX23" s="432" t="s">
        <v>689</v>
      </c>
      <c r="DY23" s="432" t="s">
        <v>690</v>
      </c>
      <c r="DZ23" s="432" t="s">
        <v>692</v>
      </c>
      <c r="EA23" s="432" t="s">
        <v>693</v>
      </c>
      <c r="EB23" s="432" t="s">
        <v>695</v>
      </c>
      <c r="EC23" s="432" t="s">
        <v>697</v>
      </c>
      <c r="ED23" s="432" t="s">
        <v>698</v>
      </c>
      <c r="EE23" s="432" t="s">
        <v>699</v>
      </c>
      <c r="EF23" s="432" t="s">
        <v>703</v>
      </c>
      <c r="EG23" s="432" t="s">
        <v>704</v>
      </c>
      <c r="EH23" s="432" t="s">
        <v>707</v>
      </c>
      <c r="EI23" s="432" t="s">
        <v>709</v>
      </c>
      <c r="EJ23" s="432" t="s">
        <v>710</v>
      </c>
      <c r="EK23" s="432" t="s">
        <v>711</v>
      </c>
      <c r="EL23" s="432" t="s">
        <v>713</v>
      </c>
      <c r="EM23" s="432" t="s">
        <v>714</v>
      </c>
      <c r="EN23" s="432" t="s">
        <v>715</v>
      </c>
      <c r="EO23" s="432" t="s">
        <v>718</v>
      </c>
      <c r="EP23" s="432" t="s">
        <v>719</v>
      </c>
      <c r="EQ23" s="432" t="s">
        <v>720</v>
      </c>
      <c r="ER23" s="432" t="s">
        <v>722</v>
      </c>
      <c r="ES23" s="432" t="s">
        <v>723</v>
      </c>
      <c r="ET23" s="432" t="s">
        <v>725</v>
      </c>
      <c r="EU23" s="432" t="s">
        <v>727</v>
      </c>
      <c r="EV23" s="432" t="s">
        <v>728</v>
      </c>
      <c r="EW23" s="432" t="s">
        <v>729</v>
      </c>
      <c r="EX23" s="432" t="s">
        <v>731</v>
      </c>
      <c r="EY23" s="432" t="s">
        <v>732</v>
      </c>
      <c r="EZ23" s="432" t="s">
        <v>733</v>
      </c>
      <c r="FA23" s="432" t="s">
        <v>735</v>
      </c>
      <c r="FB23" s="432" t="s">
        <v>736</v>
      </c>
      <c r="FC23" s="432" t="s">
        <v>737</v>
      </c>
      <c r="FD23" s="432" t="s">
        <v>739</v>
      </c>
      <c r="FE23" s="432" t="s">
        <v>740</v>
      </c>
      <c r="FF23" s="432" t="s">
        <v>742</v>
      </c>
      <c r="FG23" s="432" t="s">
        <v>744</v>
      </c>
      <c r="FH23" s="432" t="s">
        <v>745</v>
      </c>
      <c r="FI23" s="432" t="s">
        <v>746</v>
      </c>
      <c r="FJ23" s="432" t="s">
        <v>748</v>
      </c>
      <c r="FK23" s="432" t="s">
        <v>750</v>
      </c>
      <c r="FL23" s="432" t="s">
        <v>751</v>
      </c>
      <c r="FM23" s="432" t="s">
        <v>754</v>
      </c>
      <c r="FN23" s="432" t="s">
        <v>758</v>
      </c>
      <c r="FO23" s="432" t="s">
        <v>759</v>
      </c>
      <c r="FP23" s="432" t="s">
        <v>761</v>
      </c>
      <c r="FQ23" s="432" t="s">
        <v>762</v>
      </c>
      <c r="FR23" s="432" t="s">
        <v>764</v>
      </c>
      <c r="FS23" s="432" t="s">
        <v>766</v>
      </c>
      <c r="FT23" s="432" t="s">
        <v>767</v>
      </c>
      <c r="FU23" s="432" t="s">
        <v>768</v>
      </c>
      <c r="FV23" s="432" t="s">
        <v>770</v>
      </c>
      <c r="FW23" s="432" t="s">
        <v>771</v>
      </c>
      <c r="FX23" s="432" t="s">
        <v>772</v>
      </c>
      <c r="FY23" s="432" t="s">
        <v>774</v>
      </c>
      <c r="FZ23" s="432" t="s">
        <v>776</v>
      </c>
      <c r="GA23" s="432" t="s">
        <v>777</v>
      </c>
      <c r="GB23" s="432" t="s">
        <v>779</v>
      </c>
      <c r="GC23" s="432" t="s">
        <v>780</v>
      </c>
      <c r="GD23" s="432" t="s">
        <v>782</v>
      </c>
      <c r="GE23" s="432" t="s">
        <v>784</v>
      </c>
      <c r="GF23" s="432" t="s">
        <v>785</v>
      </c>
      <c r="GG23" s="432" t="s">
        <v>787</v>
      </c>
      <c r="GH23" s="432" t="s">
        <v>790</v>
      </c>
      <c r="GI23" s="432" t="s">
        <v>792</v>
      </c>
      <c r="GJ23" s="432" t="s">
        <v>793</v>
      </c>
      <c r="GK23" s="432" t="s">
        <v>795</v>
      </c>
      <c r="GL23" s="432" t="s">
        <v>796</v>
      </c>
      <c r="GM23" s="432" t="s">
        <v>798</v>
      </c>
      <c r="GN23" s="432" t="s">
        <v>800</v>
      </c>
      <c r="GO23" s="432" t="s">
        <v>801</v>
      </c>
      <c r="GP23" s="432" t="s">
        <v>803</v>
      </c>
      <c r="GQ23" s="432" t="s">
        <v>805</v>
      </c>
      <c r="GR23" s="432" t="s">
        <v>806</v>
      </c>
      <c r="GS23" s="432" t="s">
        <v>807</v>
      </c>
      <c r="GT23" s="432" t="s">
        <v>809</v>
      </c>
      <c r="GU23" s="432" t="s">
        <v>810</v>
      </c>
      <c r="GV23" s="432" t="s">
        <v>811</v>
      </c>
      <c r="GW23" s="432" t="s">
        <v>813</v>
      </c>
      <c r="GX23" s="432" t="s">
        <v>814</v>
      </c>
      <c r="GY23" s="432" t="s">
        <v>815</v>
      </c>
      <c r="GZ23" s="432" t="s">
        <v>817</v>
      </c>
      <c r="HA23" s="432" t="s">
        <v>818</v>
      </c>
      <c r="HB23" s="432" t="s">
        <v>820</v>
      </c>
      <c r="HC23" s="432" t="s">
        <v>822</v>
      </c>
      <c r="HD23" s="432" t="s">
        <v>824</v>
      </c>
      <c r="HE23" s="432" t="s">
        <v>825</v>
      </c>
      <c r="HF23" s="432" t="s">
        <v>827</v>
      </c>
      <c r="HG23" s="432" t="s">
        <v>828</v>
      </c>
      <c r="HH23" s="432" t="s">
        <v>830</v>
      </c>
      <c r="HI23" s="432" t="s">
        <v>832</v>
      </c>
      <c r="HJ23" s="432" t="s">
        <v>834</v>
      </c>
      <c r="HK23" s="432" t="s">
        <v>835</v>
      </c>
      <c r="HL23" s="432" t="s">
        <v>837</v>
      </c>
      <c r="HM23" s="432" t="s">
        <v>838</v>
      </c>
      <c r="HN23" s="432" t="s">
        <v>840</v>
      </c>
      <c r="HO23" s="432" t="s">
        <v>843</v>
      </c>
      <c r="HR23" s="533"/>
      <c r="HT23" s="260"/>
      <c r="HU23" s="260"/>
      <c r="HV23" s="260"/>
    </row>
    <row r="24" spans="1:230" ht="12.75" customHeight="1" x14ac:dyDescent="0.25">
      <c r="A24" s="314" t="s">
        <v>428</v>
      </c>
      <c r="B24" s="314" t="s">
        <v>438</v>
      </c>
      <c r="C24" s="156">
        <v>0</v>
      </c>
      <c r="D24" s="156">
        <v>0</v>
      </c>
      <c r="E24" s="156">
        <v>0.24138297357312669</v>
      </c>
      <c r="F24" s="156">
        <v>0.30545683005972052</v>
      </c>
      <c r="G24" s="156">
        <v>0.61005334599003269</v>
      </c>
      <c r="H24" s="156">
        <v>0.42370398038156809</v>
      </c>
      <c r="I24" s="156">
        <v>0.37707099999999999</v>
      </c>
      <c r="J24" s="156">
        <v>0.54580299999999993</v>
      </c>
      <c r="K24" s="156">
        <v>0.48865999999999998</v>
      </c>
      <c r="L24" s="156">
        <v>0.42413199999999995</v>
      </c>
      <c r="M24" s="156">
        <v>0.57333699999999999</v>
      </c>
      <c r="N24" s="156">
        <v>0.16961599999999999</v>
      </c>
      <c r="O24" s="156">
        <v>0.11208299999999999</v>
      </c>
      <c r="P24" s="156">
        <v>0.62878699999999998</v>
      </c>
      <c r="Q24" s="156">
        <v>0.11388999999999999</v>
      </c>
      <c r="R24" s="156">
        <v>0.20657199999999998</v>
      </c>
      <c r="S24" s="156">
        <v>0.32203100000000001</v>
      </c>
      <c r="T24" s="156">
        <v>0.30202899999999999</v>
      </c>
      <c r="U24" s="156">
        <v>9.6572999999999992E-2</v>
      </c>
      <c r="V24" s="156">
        <v>0.26670499999999997</v>
      </c>
      <c r="W24" s="156">
        <v>0.15838099999999999</v>
      </c>
      <c r="X24" s="156">
        <v>6.9317999999999991E-2</v>
      </c>
      <c r="Y24" s="156">
        <v>6.3796999999999993E-2</v>
      </c>
      <c r="Z24" s="156">
        <v>5.1102999999999996E-2</v>
      </c>
      <c r="AA24" s="156">
        <v>5.1492999999999997E-2</v>
      </c>
      <c r="AB24" s="156">
        <v>0.13752500000000001</v>
      </c>
      <c r="AC24" s="156">
        <v>0.152027</v>
      </c>
      <c r="AD24" s="156">
        <v>0.26737699999999998</v>
      </c>
      <c r="AE24" s="156">
        <v>0.41634700000000002</v>
      </c>
      <c r="AF24" s="156">
        <v>0.44222799999999995</v>
      </c>
      <c r="AG24" s="156">
        <v>0.8896409999999999</v>
      </c>
      <c r="AH24" s="156">
        <v>0.881019</v>
      </c>
      <c r="AI24" s="156">
        <v>0.93027399999999993</v>
      </c>
      <c r="AJ24" s="156">
        <v>0.983707</v>
      </c>
      <c r="AK24" s="156">
        <v>0.94342799999999993</v>
      </c>
      <c r="AL24" s="156">
        <v>0.84256399999999998</v>
      </c>
      <c r="AM24" s="156">
        <v>0.94190299999999993</v>
      </c>
      <c r="AN24" s="156">
        <v>0.95812700000000006</v>
      </c>
      <c r="AO24" s="156">
        <v>0.88270799999999983</v>
      </c>
      <c r="AP24" s="156">
        <v>0.85336299999999998</v>
      </c>
      <c r="AQ24" s="156">
        <v>0.90481699999999998</v>
      </c>
      <c r="AR24" s="156">
        <v>0.88655400000000006</v>
      </c>
      <c r="AS24" s="156">
        <v>0.82417099999999999</v>
      </c>
      <c r="AT24" s="156">
        <v>0.79383300000000001</v>
      </c>
      <c r="AU24" s="156">
        <v>0.96257300000000001</v>
      </c>
      <c r="AV24" s="156">
        <v>0.89212599999999997</v>
      </c>
      <c r="AW24" s="156">
        <v>0.85485299999999997</v>
      </c>
      <c r="AX24" s="156">
        <v>0.8715139999999999</v>
      </c>
      <c r="AY24" s="156">
        <v>0.799153</v>
      </c>
      <c r="AZ24" s="156">
        <v>0.82674399999999992</v>
      </c>
      <c r="BA24" s="156">
        <v>0.86394299999999991</v>
      </c>
      <c r="BB24" s="156">
        <v>0.89542499999999992</v>
      </c>
      <c r="BC24" s="156">
        <v>0.80725199999999986</v>
      </c>
      <c r="BD24" s="156">
        <v>0.90942599999999996</v>
      </c>
      <c r="BE24" s="156">
        <v>0.81905600000000001</v>
      </c>
      <c r="BF24" s="156">
        <v>0.98409900000000006</v>
      </c>
      <c r="BG24" s="156">
        <v>0.98935700000000004</v>
      </c>
      <c r="BH24" s="156">
        <v>0.99421399999999982</v>
      </c>
      <c r="BI24" s="156">
        <v>0.95385399999999998</v>
      </c>
      <c r="BJ24" s="156">
        <v>0.88956599999999997</v>
      </c>
      <c r="BK24" s="156">
        <v>0.91204299999999994</v>
      </c>
      <c r="BL24" s="156">
        <v>0.89174999999999993</v>
      </c>
      <c r="BM24" s="156">
        <v>0.81929099999999999</v>
      </c>
      <c r="BN24" s="156">
        <v>0.94690599999999991</v>
      </c>
      <c r="BO24" s="156">
        <v>0.96124899999999991</v>
      </c>
      <c r="BP24" s="156">
        <v>0.99154999999999993</v>
      </c>
      <c r="BQ24" s="156">
        <v>0.9930739999999999</v>
      </c>
      <c r="BR24" s="156">
        <v>0.9814759999999999</v>
      </c>
      <c r="BS24" s="156">
        <v>0.9685149999999999</v>
      </c>
      <c r="BT24" s="156">
        <v>0.88484199999999991</v>
      </c>
      <c r="BU24" s="156">
        <v>0.89609299999999992</v>
      </c>
      <c r="BV24" s="156">
        <v>0.89757999999999993</v>
      </c>
      <c r="BW24" s="156">
        <v>0.88809299999999991</v>
      </c>
      <c r="BX24" s="156">
        <v>0.86530299999999993</v>
      </c>
      <c r="BY24" s="156">
        <v>0.85267799999999994</v>
      </c>
      <c r="BZ24" s="156">
        <v>0.76289299999999993</v>
      </c>
      <c r="CA24" s="156">
        <v>0.865398</v>
      </c>
      <c r="CB24" s="156">
        <v>0.86260700000000001</v>
      </c>
      <c r="CC24" s="156">
        <v>0.64665899999999998</v>
      </c>
      <c r="CD24" s="156">
        <v>0.60755899999999996</v>
      </c>
      <c r="CE24" s="156">
        <v>0.60172300000000001</v>
      </c>
      <c r="CF24" s="156">
        <v>0.61742900000000001</v>
      </c>
      <c r="CG24" s="156">
        <v>0.60744799999999999</v>
      </c>
      <c r="CH24" s="156">
        <v>0.68944299999999992</v>
      </c>
      <c r="CI24" s="156">
        <v>0.877861</v>
      </c>
      <c r="CJ24" s="156">
        <v>0.84791399999999995</v>
      </c>
      <c r="CK24" s="156">
        <v>0.69484400000000002</v>
      </c>
      <c r="CL24" s="156">
        <v>0.84061199999999991</v>
      </c>
      <c r="CM24" s="156">
        <v>0.73519599999999996</v>
      </c>
      <c r="CN24" s="156">
        <v>0.82713399999999992</v>
      </c>
      <c r="CO24" s="156">
        <v>0.83632099999999998</v>
      </c>
      <c r="CP24" s="156">
        <v>0.94983999999999991</v>
      </c>
      <c r="CQ24" s="156">
        <v>0.97997999999999996</v>
      </c>
      <c r="CR24" s="156">
        <v>0.97365599999999997</v>
      </c>
      <c r="CS24" s="156">
        <v>0.98279699999999992</v>
      </c>
      <c r="CT24" s="156">
        <v>0.96384599999999998</v>
      </c>
      <c r="CU24" s="156">
        <v>0.88503399999999999</v>
      </c>
      <c r="CV24" s="156">
        <v>0.94219599999999992</v>
      </c>
      <c r="CW24" s="156">
        <v>0.79959199999999997</v>
      </c>
      <c r="CX24" s="156">
        <v>0.67478300000000002</v>
      </c>
      <c r="CY24" s="156">
        <v>0.78703299999999998</v>
      </c>
      <c r="CZ24" s="156">
        <v>0.76076999999999995</v>
      </c>
      <c r="DA24" s="156">
        <v>0.80656099999999997</v>
      </c>
      <c r="DB24" s="156">
        <v>0.79129699999999992</v>
      </c>
      <c r="DC24" s="156">
        <v>0.75153599999999998</v>
      </c>
      <c r="DD24" s="156">
        <v>0.74837999999999993</v>
      </c>
      <c r="DE24" s="156">
        <v>0.82707999999999993</v>
      </c>
      <c r="DF24" s="156">
        <v>0.9138409999999999</v>
      </c>
      <c r="DG24" s="156">
        <v>0.87934499999999993</v>
      </c>
      <c r="DH24" s="156">
        <v>0.87698399999999999</v>
      </c>
      <c r="DI24" s="156">
        <v>0.87152799999999997</v>
      </c>
      <c r="DJ24" s="156">
        <v>0.84975999999999996</v>
      </c>
      <c r="DK24" s="156">
        <v>0.84578199999999992</v>
      </c>
      <c r="DL24" s="156">
        <v>0.81899999999999995</v>
      </c>
      <c r="DM24" s="156">
        <v>0.87710899999999992</v>
      </c>
      <c r="DN24" s="156">
        <v>0.85699999999999998</v>
      </c>
      <c r="DO24" s="156">
        <v>0.88984799999999997</v>
      </c>
      <c r="DP24" s="156">
        <v>0.93899999999999995</v>
      </c>
      <c r="DQ24" s="156">
        <v>0.92500000000000004</v>
      </c>
      <c r="DR24" s="156">
        <v>0.88600000000000001</v>
      </c>
      <c r="DS24" s="156">
        <v>0.879</v>
      </c>
      <c r="DT24" s="156">
        <v>0.90600000000000003</v>
      </c>
      <c r="DU24" s="156">
        <v>0.898671</v>
      </c>
      <c r="DV24" s="156">
        <v>0.91300000000000003</v>
      </c>
      <c r="DW24" s="156">
        <v>0.92</v>
      </c>
      <c r="DX24" s="156">
        <v>0.91600000000000004</v>
      </c>
      <c r="DY24" s="156">
        <v>0.93600000000000005</v>
      </c>
      <c r="DZ24" s="156">
        <v>0.91900000000000004</v>
      </c>
      <c r="EA24" s="156">
        <v>0.96499999999999997</v>
      </c>
      <c r="EB24" s="156">
        <v>0.96799999999999997</v>
      </c>
      <c r="EC24" s="156">
        <v>0.94499999999999995</v>
      </c>
      <c r="ED24" s="156">
        <v>0.96899999999999997</v>
      </c>
      <c r="EE24" s="156">
        <v>0.96199999999999997</v>
      </c>
      <c r="EF24" s="156">
        <v>0.94799999999999995</v>
      </c>
      <c r="EG24" s="156">
        <v>0.98299999999999998</v>
      </c>
      <c r="EH24" s="156">
        <v>0.96599999999999997</v>
      </c>
      <c r="EI24" s="156">
        <v>0.97399999999999998</v>
      </c>
      <c r="EJ24" s="156">
        <v>0.96299999999999997</v>
      </c>
      <c r="EK24" s="156">
        <v>0.91800000000000004</v>
      </c>
      <c r="EL24" s="156">
        <v>0.94899999999999995</v>
      </c>
      <c r="EM24" s="156">
        <v>0.97099999999999997</v>
      </c>
      <c r="EN24" s="156">
        <v>0.96599999999999997</v>
      </c>
      <c r="EO24" s="156">
        <v>0.95599999999999996</v>
      </c>
      <c r="EP24" s="156">
        <v>0.98699999999999999</v>
      </c>
      <c r="EQ24" s="156">
        <v>0.95199999999999996</v>
      </c>
      <c r="ER24" s="156">
        <v>0.98</v>
      </c>
      <c r="ES24" s="156">
        <v>0.93799999999999994</v>
      </c>
      <c r="ET24" s="156">
        <v>0.98399999999999999</v>
      </c>
      <c r="EU24" s="156">
        <v>0.97699999999999998</v>
      </c>
      <c r="EV24" s="156">
        <v>0.96899999999999997</v>
      </c>
      <c r="EW24" s="156">
        <v>0.98599999999999999</v>
      </c>
      <c r="EX24" s="156">
        <v>0.97199999999999998</v>
      </c>
      <c r="EY24" s="156">
        <v>0.98599999999999999</v>
      </c>
      <c r="EZ24" s="156">
        <v>0.98</v>
      </c>
      <c r="FA24" s="156">
        <v>0.97</v>
      </c>
      <c r="FB24" s="156">
        <v>0.96299999999999997</v>
      </c>
      <c r="FC24" s="156">
        <v>0.98499999999999999</v>
      </c>
      <c r="FD24" s="156">
        <v>0.98499999999999999</v>
      </c>
      <c r="FE24" s="156">
        <v>0.96799999999999997</v>
      </c>
      <c r="FF24" s="156">
        <v>0.98399999999999999</v>
      </c>
      <c r="FG24" s="156">
        <v>0.98499999999999999</v>
      </c>
      <c r="FH24" s="156">
        <v>0.93700000000000006</v>
      </c>
      <c r="FI24" s="156">
        <v>0.94199999999999995</v>
      </c>
      <c r="FJ24" s="156">
        <v>0.96417999999999993</v>
      </c>
      <c r="FK24" s="156">
        <v>0.98399999999999999</v>
      </c>
      <c r="FL24" s="156">
        <v>0.97699999999999998</v>
      </c>
      <c r="FM24" s="156">
        <v>0.96799999999999997</v>
      </c>
      <c r="FN24" s="156">
        <v>0.98099999999999998</v>
      </c>
      <c r="FO24" s="156">
        <v>0.97699999999999998</v>
      </c>
      <c r="FP24" s="156">
        <v>0.97799999999999998</v>
      </c>
      <c r="FQ24" s="156">
        <v>0.98399999999999999</v>
      </c>
      <c r="FR24" s="156">
        <v>0.93</v>
      </c>
      <c r="FS24" s="156">
        <v>0.97699999999999998</v>
      </c>
      <c r="FT24" s="156">
        <v>0.94099999999999995</v>
      </c>
      <c r="FU24" s="156">
        <v>0.90800000000000003</v>
      </c>
      <c r="FV24" s="156">
        <v>0.90800000000000003</v>
      </c>
      <c r="FW24" s="156">
        <v>0.95199999999999996</v>
      </c>
      <c r="FX24" s="156">
        <v>0.95299999999999996</v>
      </c>
      <c r="FY24" s="156">
        <v>0.99399999999999999</v>
      </c>
      <c r="FZ24" s="156">
        <v>0.99099999999999999</v>
      </c>
      <c r="GA24" s="156">
        <v>0.99</v>
      </c>
      <c r="GB24" s="156">
        <v>0.96499999999999997</v>
      </c>
      <c r="GC24" s="156">
        <v>0.97299999999999998</v>
      </c>
      <c r="GD24" s="156">
        <v>0.96199999999999997</v>
      </c>
      <c r="GE24" s="156">
        <v>0.98899999999999999</v>
      </c>
      <c r="GF24" s="156">
        <v>0.96399999999999997</v>
      </c>
      <c r="GG24" s="156">
        <v>0.96799999999999997</v>
      </c>
      <c r="GH24" s="156">
        <v>0.96799999999999997</v>
      </c>
      <c r="GI24" s="156">
        <v>0.96499999999999997</v>
      </c>
      <c r="GJ24" s="156">
        <v>0.95899999999999996</v>
      </c>
      <c r="GK24" s="156">
        <v>0.88600000000000001</v>
      </c>
      <c r="GL24" s="156">
        <v>0.92800000000000005</v>
      </c>
      <c r="GM24" s="156">
        <v>0.92600000000000005</v>
      </c>
      <c r="GN24" s="156">
        <v>0.92100000000000004</v>
      </c>
      <c r="GO24" s="156">
        <v>0.878</v>
      </c>
      <c r="GP24" s="156">
        <v>0.93100000000000005</v>
      </c>
      <c r="GQ24" s="156">
        <v>0.92400000000000004</v>
      </c>
      <c r="GR24" s="156">
        <v>0.89100000000000001</v>
      </c>
      <c r="GS24" s="156">
        <v>0.94399999999999995</v>
      </c>
      <c r="GT24" s="156">
        <v>0.94099999999999995</v>
      </c>
      <c r="GU24" s="156">
        <v>0.93600000000000005</v>
      </c>
      <c r="GV24" s="156">
        <v>0.93500000000000005</v>
      </c>
      <c r="GW24" s="156">
        <v>0.97499999999999998</v>
      </c>
      <c r="GX24" s="156">
        <v>0.92400000000000004</v>
      </c>
      <c r="GY24" s="156">
        <v>0.92300000000000004</v>
      </c>
      <c r="GZ24" s="156">
        <v>0.91800000000000004</v>
      </c>
      <c r="HA24" s="156">
        <v>0.877</v>
      </c>
      <c r="HB24" s="156">
        <v>0.84799999999999998</v>
      </c>
      <c r="HC24" s="156">
        <v>0.77200000000000002</v>
      </c>
      <c r="HD24" s="156">
        <v>0.75900000000000001</v>
      </c>
      <c r="HE24" s="156">
        <v>0.70899999999999996</v>
      </c>
      <c r="HF24" s="156">
        <v>0.85199999999999998</v>
      </c>
      <c r="HG24" s="156">
        <v>0.82899999999999996</v>
      </c>
      <c r="HH24" s="156">
        <v>0.79800000000000004</v>
      </c>
      <c r="HI24" s="156">
        <v>0.79480300000000004</v>
      </c>
      <c r="HJ24" s="156">
        <v>0.76100000000000001</v>
      </c>
      <c r="HK24" s="156">
        <v>0.753</v>
      </c>
      <c r="HL24" s="156">
        <v>0.79800000000000004</v>
      </c>
      <c r="HM24" s="156">
        <v>0.86</v>
      </c>
      <c r="HN24" s="156">
        <v>0.88200000000000001</v>
      </c>
      <c r="HO24" s="468">
        <v>0.88400000000000001</v>
      </c>
      <c r="HT24" s="260"/>
      <c r="HU24" s="260"/>
      <c r="HV24" s="260"/>
    </row>
    <row r="25" spans="1:230" ht="12.75" customHeight="1" x14ac:dyDescent="0.25">
      <c r="A25" s="315" t="s">
        <v>72</v>
      </c>
      <c r="B25" s="315" t="s">
        <v>123</v>
      </c>
      <c r="C25" s="157">
        <v>0</v>
      </c>
      <c r="D25" s="157">
        <v>0</v>
      </c>
      <c r="E25" s="157">
        <v>0.24138297357312669</v>
      </c>
      <c r="F25" s="157">
        <v>0.26470487570777007</v>
      </c>
      <c r="G25" s="157">
        <v>0.30876062466528176</v>
      </c>
      <c r="H25" s="157">
        <v>0.24762968383235867</v>
      </c>
      <c r="I25" s="157">
        <v>0.24765399999999999</v>
      </c>
      <c r="J25" s="157">
        <v>0.106401</v>
      </c>
      <c r="K25" s="157">
        <v>0.18201699999999998</v>
      </c>
      <c r="L25" s="157">
        <v>0.257239</v>
      </c>
      <c r="M25" s="157">
        <v>0.249334</v>
      </c>
      <c r="N25" s="157">
        <v>0.16513899999999998</v>
      </c>
      <c r="O25" s="157">
        <v>0.11208299999999999</v>
      </c>
      <c r="P25" s="157">
        <v>0.138345</v>
      </c>
      <c r="Q25" s="157">
        <v>0.110761</v>
      </c>
      <c r="R25" s="157">
        <v>0.10366099999999999</v>
      </c>
      <c r="S25" s="157">
        <v>6.7609999999999996E-3</v>
      </c>
      <c r="T25" s="157">
        <v>1.2074999999999999E-2</v>
      </c>
      <c r="U25" s="157">
        <v>1.864E-3</v>
      </c>
      <c r="V25" s="157">
        <v>3.9585999999999996E-2</v>
      </c>
      <c r="W25" s="157">
        <v>2.9752999999999998E-2</v>
      </c>
      <c r="X25" s="157">
        <v>2.137E-2</v>
      </c>
      <c r="Y25" s="157">
        <v>1.3977E-2</v>
      </c>
      <c r="Z25" s="157">
        <v>0</v>
      </c>
      <c r="AA25" s="157">
        <v>0</v>
      </c>
      <c r="AB25" s="157">
        <v>0</v>
      </c>
      <c r="AC25" s="157">
        <v>0</v>
      </c>
      <c r="AD25" s="157">
        <v>0</v>
      </c>
      <c r="AE25" s="157">
        <v>0</v>
      </c>
      <c r="AF25" s="157">
        <v>0</v>
      </c>
      <c r="AG25" s="157">
        <v>0</v>
      </c>
      <c r="AH25" s="157">
        <v>0</v>
      </c>
      <c r="AI25" s="157">
        <v>0</v>
      </c>
      <c r="AJ25" s="157">
        <v>0</v>
      </c>
      <c r="AK25" s="157">
        <v>0</v>
      </c>
      <c r="AL25" s="157">
        <v>0</v>
      </c>
      <c r="AM25" s="157">
        <v>0</v>
      </c>
      <c r="AN25" s="157">
        <v>0</v>
      </c>
      <c r="AO25" s="157">
        <v>0</v>
      </c>
      <c r="AP25" s="157">
        <v>0</v>
      </c>
      <c r="AQ25" s="157">
        <v>0</v>
      </c>
      <c r="AR25" s="157">
        <v>0</v>
      </c>
      <c r="AS25" s="157">
        <v>0</v>
      </c>
      <c r="AT25" s="157">
        <v>0</v>
      </c>
      <c r="AU25" s="157">
        <v>0</v>
      </c>
      <c r="AV25" s="157">
        <v>0</v>
      </c>
      <c r="AW25" s="157">
        <v>3.09E-2</v>
      </c>
      <c r="AX25" s="157">
        <v>4.7799000000000001E-2</v>
      </c>
      <c r="AY25" s="157">
        <v>8.9807999999999999E-2</v>
      </c>
      <c r="AZ25" s="157">
        <v>8.7442999999999993E-2</v>
      </c>
      <c r="BA25" s="157">
        <v>8.8141999999999998E-2</v>
      </c>
      <c r="BB25" s="157">
        <v>0</v>
      </c>
      <c r="BC25" s="157">
        <v>3.4489999999999998E-3</v>
      </c>
      <c r="BD25" s="157">
        <v>1.2308999999999999E-2</v>
      </c>
      <c r="BE25" s="157">
        <v>1.3750999999999999E-2</v>
      </c>
      <c r="BF25" s="157">
        <v>1.2088999999999999E-2</v>
      </c>
      <c r="BG25" s="157">
        <v>1.0305E-2</v>
      </c>
      <c r="BH25" s="157">
        <v>8.7879999999999989E-3</v>
      </c>
      <c r="BI25" s="157">
        <v>7.319E-3</v>
      </c>
      <c r="BJ25" s="157">
        <v>6.0520000000000001E-3</v>
      </c>
      <c r="BK25" s="157">
        <v>5.5699999999999994E-3</v>
      </c>
      <c r="BL25" s="157">
        <v>1.5019999999999999E-3</v>
      </c>
      <c r="BM25" s="157">
        <v>1.5169999999999999E-3</v>
      </c>
      <c r="BN25" s="157">
        <v>1.6409999999999999E-3</v>
      </c>
      <c r="BO25" s="157">
        <v>1.8989999999999999E-3</v>
      </c>
      <c r="BP25" s="157">
        <v>1.6789999999999999E-3</v>
      </c>
      <c r="BQ25" s="157">
        <v>1.665E-3</v>
      </c>
      <c r="BR25" s="157">
        <v>1.5279999999999998E-3</v>
      </c>
      <c r="BS25" s="157">
        <v>1.4239999999999999E-3</v>
      </c>
      <c r="BT25" s="157">
        <v>1.591E-3</v>
      </c>
      <c r="BU25" s="157">
        <v>1.5899999999999998E-3</v>
      </c>
      <c r="BV25" s="157">
        <v>1.5009999999999999E-3</v>
      </c>
      <c r="BW25" s="157">
        <v>1.524E-3</v>
      </c>
      <c r="BX25" s="157">
        <v>1.6669999999999999E-3</v>
      </c>
      <c r="BY25" s="157">
        <v>1.828E-3</v>
      </c>
      <c r="BZ25" s="157">
        <v>1.8839999999999998E-3</v>
      </c>
      <c r="CA25" s="157">
        <v>1.2213E-2</v>
      </c>
      <c r="CB25" s="157">
        <v>1.0837999999999999E-2</v>
      </c>
      <c r="CC25" s="157">
        <v>1.0499E-2</v>
      </c>
      <c r="CD25" s="157">
        <v>9.0139999999999994E-3</v>
      </c>
      <c r="CE25" s="157">
        <v>9.1000000000000004E-3</v>
      </c>
      <c r="CF25" s="157">
        <v>1.0496E-2</v>
      </c>
      <c r="CG25" s="157">
        <v>9.7419999999999989E-3</v>
      </c>
      <c r="CH25" s="157">
        <v>9.6509999999999999E-3</v>
      </c>
      <c r="CI25" s="157">
        <v>1.0114999999999999E-2</v>
      </c>
      <c r="CJ25" s="157">
        <v>1.0189999999999999E-2</v>
      </c>
      <c r="CK25" s="157">
        <v>9.696999999999999E-3</v>
      </c>
      <c r="CL25" s="157">
        <v>9.8789999999999989E-3</v>
      </c>
      <c r="CM25" s="157">
        <v>8.855E-3</v>
      </c>
      <c r="CN25" s="157">
        <v>9.5899999999999996E-3</v>
      </c>
      <c r="CO25" s="157">
        <v>9.5549999999999993E-3</v>
      </c>
      <c r="CP25" s="157">
        <v>8.8599999999999998E-3</v>
      </c>
      <c r="CQ25" s="157">
        <v>8.8640000000000004E-3</v>
      </c>
      <c r="CR25" s="157">
        <v>8.7720000000000003E-3</v>
      </c>
      <c r="CS25" s="157">
        <v>8.4689999999999991E-3</v>
      </c>
      <c r="CT25" s="157">
        <v>8.2109999999999995E-3</v>
      </c>
      <c r="CU25" s="157">
        <v>7.8560000000000001E-3</v>
      </c>
      <c r="CV25" s="157">
        <v>7.2709999999999997E-3</v>
      </c>
      <c r="CW25" s="157">
        <v>6.4329999999999995E-3</v>
      </c>
      <c r="CX25" s="157">
        <v>5.4779999999999994E-3</v>
      </c>
      <c r="CY25" s="157">
        <v>5.5329999999999997E-3</v>
      </c>
      <c r="CZ25" s="157">
        <v>5.7819999999999998E-3</v>
      </c>
      <c r="DA25" s="157">
        <v>5.96E-3</v>
      </c>
      <c r="DB25" s="157">
        <v>5.5109999999999994E-3</v>
      </c>
      <c r="DC25" s="157">
        <v>5.437E-3</v>
      </c>
      <c r="DD25" s="157">
        <v>5.2160000000000002E-3</v>
      </c>
      <c r="DE25" s="157">
        <v>4.9959999999999996E-3</v>
      </c>
      <c r="DF25" s="157">
        <v>4.8929999999999998E-3</v>
      </c>
      <c r="DG25" s="157">
        <v>4.6889999999999996E-3</v>
      </c>
      <c r="DH25" s="157">
        <v>4.5209999999999998E-3</v>
      </c>
      <c r="DI25" s="157">
        <v>4.1679999999999998E-3</v>
      </c>
      <c r="DJ25" s="157">
        <v>3.9399999999999999E-3</v>
      </c>
      <c r="DK25" s="157">
        <v>4.2339999999999999E-3</v>
      </c>
      <c r="DL25" s="157">
        <v>4.0000000000000001E-3</v>
      </c>
      <c r="DM25" s="157">
        <v>4.5389999999999996E-3</v>
      </c>
      <c r="DN25" s="157">
        <v>4.0000000000000001E-3</v>
      </c>
      <c r="DO25" s="157">
        <v>4.2160000000000001E-3</v>
      </c>
      <c r="DP25" s="157">
        <v>4.0000000000000001E-3</v>
      </c>
      <c r="DQ25" s="157">
        <v>4.0000000000000001E-3</v>
      </c>
      <c r="DR25" s="157">
        <v>4.0000000000000001E-3</v>
      </c>
      <c r="DS25" s="157">
        <v>4.0000000000000001E-3</v>
      </c>
      <c r="DT25" s="157">
        <v>5.0000000000000001E-3</v>
      </c>
      <c r="DU25" s="157">
        <v>4.8409999999999998E-3</v>
      </c>
      <c r="DV25" s="157">
        <v>5.0000000000000001E-3</v>
      </c>
      <c r="DW25" s="157">
        <v>5.0000000000000001E-3</v>
      </c>
      <c r="DX25" s="157">
        <v>4.7600000000000003E-3</v>
      </c>
      <c r="DY25" s="157">
        <v>5.0000000000000001E-3</v>
      </c>
      <c r="DZ25" s="157">
        <v>4.0000000000000001E-3</v>
      </c>
      <c r="EA25" s="157">
        <v>4.0000000000000001E-3</v>
      </c>
      <c r="EB25" s="157">
        <v>4.0000000000000001E-3</v>
      </c>
      <c r="EC25" s="157">
        <v>4.0000000000000001E-3</v>
      </c>
      <c r="ED25" s="157">
        <v>4.0000000000000001E-3</v>
      </c>
      <c r="EE25" s="157">
        <v>4.0000000000000001E-3</v>
      </c>
      <c r="EF25" s="157">
        <v>4.0000000000000001E-3</v>
      </c>
      <c r="EG25" s="157">
        <v>4.0000000000000001E-3</v>
      </c>
      <c r="EH25" s="157">
        <v>4.0000000000000001E-3</v>
      </c>
      <c r="EI25" s="157">
        <v>4.0000000000000001E-3</v>
      </c>
      <c r="EJ25" s="157">
        <v>4.0000000000000001E-3</v>
      </c>
      <c r="EK25" s="157">
        <v>4.0000000000000001E-3</v>
      </c>
      <c r="EL25" s="157">
        <v>4.0000000000000001E-3</v>
      </c>
      <c r="EM25" s="157">
        <v>4.0000000000000001E-3</v>
      </c>
      <c r="EN25" s="157">
        <v>4.0000000000000001E-3</v>
      </c>
      <c r="EO25" s="157">
        <v>4.0000000000000001E-3</v>
      </c>
      <c r="EP25" s="157">
        <v>4.0000000000000001E-3</v>
      </c>
      <c r="EQ25" s="157">
        <v>4.0000000000000001E-3</v>
      </c>
      <c r="ER25" s="157">
        <v>4.0000000000000001E-3</v>
      </c>
      <c r="ES25" s="157">
        <v>4.0000000000000001E-3</v>
      </c>
      <c r="ET25" s="157">
        <v>4.0000000000000001E-3</v>
      </c>
      <c r="EU25" s="157">
        <v>4.0000000000000001E-3</v>
      </c>
      <c r="EV25" s="157">
        <v>4.0000000000000001E-3</v>
      </c>
      <c r="EW25" s="157">
        <v>4.0000000000000001E-3</v>
      </c>
      <c r="EX25" s="157">
        <v>3.0000000000000001E-3</v>
      </c>
      <c r="EY25" s="157">
        <v>3.0000000000000001E-3</v>
      </c>
      <c r="EZ25" s="157">
        <v>3.0000000000000001E-3</v>
      </c>
      <c r="FA25" s="157">
        <v>3.0000000000000001E-3</v>
      </c>
      <c r="FB25" s="157">
        <v>3.0000000000000001E-3</v>
      </c>
      <c r="FC25" s="157">
        <v>3.0000000000000001E-3</v>
      </c>
      <c r="FD25" s="157">
        <v>3.0000000000000001E-3</v>
      </c>
      <c r="FE25" s="157">
        <v>3.0000000000000001E-3</v>
      </c>
      <c r="FF25" s="157">
        <v>3.0000000000000001E-3</v>
      </c>
      <c r="FG25" s="157">
        <v>2E-3</v>
      </c>
      <c r="FH25" s="157">
        <v>2E-3</v>
      </c>
      <c r="FI25" s="157">
        <v>3.0000000000000001E-3</v>
      </c>
      <c r="FJ25" s="157">
        <v>2.5169999999999997E-3</v>
      </c>
      <c r="FK25" s="157">
        <v>2E-3</v>
      </c>
      <c r="FL25" s="157">
        <v>3.0000000000000001E-3</v>
      </c>
      <c r="FM25" s="157">
        <v>3.0000000000000001E-3</v>
      </c>
      <c r="FN25" s="157">
        <v>2E-3</v>
      </c>
      <c r="FO25" s="157">
        <v>2E-3</v>
      </c>
      <c r="FP25" s="157">
        <v>3.0000000000000001E-3</v>
      </c>
      <c r="FQ25" s="157">
        <v>3.0000000000000001E-3</v>
      </c>
      <c r="FR25" s="157">
        <v>3.0000000000000001E-3</v>
      </c>
      <c r="FS25" s="157">
        <v>3.0000000000000001E-3</v>
      </c>
      <c r="FT25" s="157">
        <v>3.0000000000000001E-3</v>
      </c>
      <c r="FU25" s="157">
        <v>3.0000000000000001E-3</v>
      </c>
      <c r="FV25" s="157">
        <v>3.0000000000000001E-3</v>
      </c>
      <c r="FW25" s="157">
        <v>2E-3</v>
      </c>
      <c r="FX25" s="157">
        <v>2E-3</v>
      </c>
      <c r="FY25" s="157">
        <v>2E-3</v>
      </c>
      <c r="FZ25" s="157">
        <v>2E-3</v>
      </c>
      <c r="GA25" s="157">
        <v>3.0000000000000001E-3</v>
      </c>
      <c r="GB25" s="157">
        <v>3.0000000000000001E-3</v>
      </c>
      <c r="GC25" s="157">
        <v>2E-3</v>
      </c>
      <c r="GD25" s="157">
        <v>2E-3</v>
      </c>
      <c r="GE25" s="157">
        <v>2E-3</v>
      </c>
      <c r="GF25" s="157">
        <v>2E-3</v>
      </c>
      <c r="GG25" s="157">
        <v>2E-3</v>
      </c>
      <c r="GH25" s="157">
        <v>3.0000000000000001E-3</v>
      </c>
      <c r="GI25" s="157">
        <v>3.0000000000000001E-3</v>
      </c>
      <c r="GJ25" s="157">
        <v>3.0000000000000001E-3</v>
      </c>
      <c r="GK25" s="157">
        <v>3.0000000000000001E-3</v>
      </c>
      <c r="GL25" s="157">
        <v>3.0000000000000001E-3</v>
      </c>
      <c r="GM25" s="157">
        <v>3.0000000000000001E-3</v>
      </c>
      <c r="GN25" s="157">
        <v>3.0000000000000001E-3</v>
      </c>
      <c r="GO25" s="157">
        <v>3.0000000000000001E-3</v>
      </c>
      <c r="GP25" s="157">
        <v>3.0000000000000001E-3</v>
      </c>
      <c r="GQ25" s="157">
        <v>0</v>
      </c>
      <c r="GR25" s="157">
        <v>0</v>
      </c>
      <c r="GS25" s="157">
        <v>0</v>
      </c>
      <c r="GT25" s="157">
        <v>0</v>
      </c>
      <c r="GU25" s="157">
        <v>0</v>
      </c>
      <c r="GV25" s="157">
        <v>0</v>
      </c>
      <c r="GW25" s="157">
        <v>0</v>
      </c>
      <c r="GX25" s="157">
        <v>0</v>
      </c>
      <c r="GY25" s="157">
        <v>0</v>
      </c>
      <c r="GZ25" s="157">
        <v>0</v>
      </c>
      <c r="HA25" s="157">
        <v>0</v>
      </c>
      <c r="HB25" s="157">
        <v>0</v>
      </c>
      <c r="HC25" s="157">
        <v>0</v>
      </c>
      <c r="HD25" s="157">
        <v>0</v>
      </c>
      <c r="HE25" s="157">
        <v>0</v>
      </c>
      <c r="HF25" s="157">
        <v>0</v>
      </c>
      <c r="HG25" s="157">
        <v>0</v>
      </c>
      <c r="HH25" s="157">
        <v>0</v>
      </c>
      <c r="HI25" s="157">
        <v>0</v>
      </c>
      <c r="HJ25" s="157">
        <v>0</v>
      </c>
      <c r="HK25" s="157">
        <v>0</v>
      </c>
      <c r="HL25" s="157">
        <v>0</v>
      </c>
      <c r="HM25" s="157">
        <v>0</v>
      </c>
      <c r="HN25" s="157">
        <v>0</v>
      </c>
      <c r="HO25" s="467">
        <v>0</v>
      </c>
      <c r="HP25" s="290" t="str">
        <f t="shared" ref="HP25:HP32" si="0">CONCATENATE(A25," (",TEXT(HO25,"0,0%;;-"),")")</f>
        <v>Акције (-)</v>
      </c>
      <c r="HQ25" s="290" t="str">
        <f t="shared" ref="HQ25:HQ32" si="1">CONCATENATE(B25," (",TEXT(HO25,"0,0%;;-"),")")</f>
        <v>Shares (-)</v>
      </c>
      <c r="HR25" s="290"/>
      <c r="HT25" s="260"/>
      <c r="HU25" s="260"/>
      <c r="HV25" s="260"/>
    </row>
    <row r="26" spans="1:230" ht="12.75" customHeight="1" x14ac:dyDescent="0.25">
      <c r="A26" s="315" t="s">
        <v>359</v>
      </c>
      <c r="B26" s="315" t="s">
        <v>360</v>
      </c>
      <c r="C26" s="157">
        <v>0</v>
      </c>
      <c r="D26" s="157">
        <v>0</v>
      </c>
      <c r="E26" s="157">
        <v>0</v>
      </c>
      <c r="F26" s="157">
        <v>0</v>
      </c>
      <c r="G26" s="157">
        <v>0</v>
      </c>
      <c r="H26" s="157">
        <v>0</v>
      </c>
      <c r="I26" s="157">
        <v>0</v>
      </c>
      <c r="J26" s="157">
        <v>0.43940199999999996</v>
      </c>
      <c r="K26" s="157">
        <v>0.306643</v>
      </c>
      <c r="L26" s="157">
        <v>0.16689299999999999</v>
      </c>
      <c r="M26" s="157">
        <v>0.32400299999999999</v>
      </c>
      <c r="N26" s="157">
        <v>4.4770000000000001E-3</v>
      </c>
      <c r="O26" s="157">
        <v>0</v>
      </c>
      <c r="P26" s="157">
        <v>0.49044199999999999</v>
      </c>
      <c r="Q26" s="157">
        <v>3.1289999999999998E-3</v>
      </c>
      <c r="R26" s="157">
        <v>6.2480999999999995E-2</v>
      </c>
      <c r="S26" s="157">
        <v>0.268314</v>
      </c>
      <c r="T26" s="157">
        <v>0.24235099999999998</v>
      </c>
      <c r="U26" s="157">
        <v>4.5933999999999996E-2</v>
      </c>
      <c r="V26" s="157">
        <v>0.17877499999999999</v>
      </c>
      <c r="W26" s="157">
        <v>8.3006999999999997E-2</v>
      </c>
      <c r="X26" s="157">
        <v>0</v>
      </c>
      <c r="Y26" s="157">
        <v>2.078E-3</v>
      </c>
      <c r="Z26" s="157">
        <v>2.5049999999999998E-3</v>
      </c>
      <c r="AA26" s="157">
        <v>2.725E-3</v>
      </c>
      <c r="AB26" s="157">
        <v>8.8596999999999995E-2</v>
      </c>
      <c r="AC26" s="157">
        <v>0.10284299999999999</v>
      </c>
      <c r="AD26" s="157">
        <v>0.10212599999999999</v>
      </c>
      <c r="AE26" s="157">
        <v>0.14216399999999998</v>
      </c>
      <c r="AF26" s="157">
        <v>0.10693899999999999</v>
      </c>
      <c r="AG26" s="157">
        <v>8.5281999999999997E-2</v>
      </c>
      <c r="AH26" s="157">
        <v>5.6214E-2</v>
      </c>
      <c r="AI26" s="157">
        <v>0.11310199999999999</v>
      </c>
      <c r="AJ26" s="157">
        <v>0.14353099999999999</v>
      </c>
      <c r="AK26" s="157">
        <v>0.13978699999999999</v>
      </c>
      <c r="AL26" s="157">
        <v>0</v>
      </c>
      <c r="AM26" s="157">
        <v>0</v>
      </c>
      <c r="AN26" s="157">
        <v>0.16932</v>
      </c>
      <c r="AO26" s="157">
        <v>0.12909399999999999</v>
      </c>
      <c r="AP26" s="157">
        <v>0.156893</v>
      </c>
      <c r="AQ26" s="157">
        <v>0.176732</v>
      </c>
      <c r="AR26" s="157">
        <v>0.15618899999999999</v>
      </c>
      <c r="AS26" s="157">
        <v>0.13305899999999998</v>
      </c>
      <c r="AT26" s="157">
        <v>0.12275899999999999</v>
      </c>
      <c r="AU26" s="157">
        <v>0.31334200000000001</v>
      </c>
      <c r="AV26" s="157">
        <v>0.30754100000000001</v>
      </c>
      <c r="AW26" s="157">
        <v>0.30528899999999998</v>
      </c>
      <c r="AX26" s="157">
        <v>0.32144600000000001</v>
      </c>
      <c r="AY26" s="157">
        <v>0.31240299999999999</v>
      </c>
      <c r="AZ26" s="157">
        <v>0.306394</v>
      </c>
      <c r="BA26" s="157">
        <v>0.29857899999999998</v>
      </c>
      <c r="BB26" s="157">
        <v>0.28750399999999998</v>
      </c>
      <c r="BC26" s="157">
        <v>7.8414999999999999E-2</v>
      </c>
      <c r="BD26" s="157">
        <v>7.382699999999999E-2</v>
      </c>
      <c r="BE26" s="157">
        <v>7.2741E-2</v>
      </c>
      <c r="BF26" s="157">
        <v>0.12105399999999999</v>
      </c>
      <c r="BG26" s="157">
        <v>0.132414</v>
      </c>
      <c r="BH26" s="157">
        <v>0.19053199999999998</v>
      </c>
      <c r="BI26" s="157">
        <v>0.24276499999999998</v>
      </c>
      <c r="BJ26" s="157">
        <v>0.16616699999999998</v>
      </c>
      <c r="BK26" s="157">
        <v>0.20694199999999999</v>
      </c>
      <c r="BL26" s="157">
        <v>0.20344699999999999</v>
      </c>
      <c r="BM26" s="157">
        <v>0.19000999999999998</v>
      </c>
      <c r="BN26" s="157">
        <v>0.19887199999999999</v>
      </c>
      <c r="BO26" s="157">
        <v>0.19605699999999998</v>
      </c>
      <c r="BP26" s="157">
        <v>0.27528900000000001</v>
      </c>
      <c r="BQ26" s="157">
        <v>0.27277999999999997</v>
      </c>
      <c r="BR26" s="157">
        <v>0.29286799999999996</v>
      </c>
      <c r="BS26" s="157">
        <v>0.26958699999999997</v>
      </c>
      <c r="BT26" s="157">
        <v>0.26651599999999998</v>
      </c>
      <c r="BU26" s="157">
        <v>0.305564</v>
      </c>
      <c r="BV26" s="157">
        <v>0.291632</v>
      </c>
      <c r="BW26" s="157">
        <v>0.29008499999999998</v>
      </c>
      <c r="BX26" s="157">
        <v>0.28758899999999998</v>
      </c>
      <c r="BY26" s="157">
        <v>0.28996</v>
      </c>
      <c r="BZ26" s="157">
        <v>0.31764799999999999</v>
      </c>
      <c r="CA26" s="157">
        <v>0.41769299999999998</v>
      </c>
      <c r="CB26" s="157">
        <v>0.43838499999999997</v>
      </c>
      <c r="CC26" s="157">
        <v>0.43538199999999999</v>
      </c>
      <c r="CD26" s="157">
        <v>0.43146699999999999</v>
      </c>
      <c r="CE26" s="157">
        <v>0.428122</v>
      </c>
      <c r="CF26" s="157">
        <v>0.42218999999999995</v>
      </c>
      <c r="CG26" s="157">
        <v>0.41463699999999998</v>
      </c>
      <c r="CH26" s="157">
        <v>0.49826499999999996</v>
      </c>
      <c r="CI26" s="157">
        <v>0.74606699999999992</v>
      </c>
      <c r="CJ26" s="157">
        <v>0.72264899999999999</v>
      </c>
      <c r="CK26" s="157">
        <v>0.58276299999999992</v>
      </c>
      <c r="CL26" s="157">
        <v>0.74673999999999996</v>
      </c>
      <c r="CM26" s="157">
        <v>0.64762999999999993</v>
      </c>
      <c r="CN26" s="157">
        <v>0.73502599999999996</v>
      </c>
      <c r="CO26" s="157">
        <v>0.74625699999999995</v>
      </c>
      <c r="CP26" s="157">
        <v>0.86154399999999998</v>
      </c>
      <c r="CQ26" s="157">
        <v>0.85360499999999995</v>
      </c>
      <c r="CR26" s="157">
        <v>0.84947099999999998</v>
      </c>
      <c r="CS26" s="157">
        <v>0.86430799999999997</v>
      </c>
      <c r="CT26" s="157">
        <v>0.85484199999999999</v>
      </c>
      <c r="CU26" s="157">
        <v>0.81626199999999993</v>
      </c>
      <c r="CV26" s="157">
        <v>0.88728200000000002</v>
      </c>
      <c r="CW26" s="157">
        <v>0.74581900000000001</v>
      </c>
      <c r="CX26" s="157">
        <v>0.62859900000000002</v>
      </c>
      <c r="CY26" s="157">
        <v>0.73518099999999997</v>
      </c>
      <c r="CZ26" s="157">
        <v>0.70928799999999992</v>
      </c>
      <c r="DA26" s="157">
        <v>0.706681</v>
      </c>
      <c r="DB26" s="157">
        <v>0.692631</v>
      </c>
      <c r="DC26" s="157">
        <v>0.68940699999999999</v>
      </c>
      <c r="DD26" s="157">
        <v>0.68698700000000001</v>
      </c>
      <c r="DE26" s="157">
        <v>0.76699499999999998</v>
      </c>
      <c r="DF26" s="157">
        <v>0.85594199999999998</v>
      </c>
      <c r="DG26" s="157">
        <v>0.83101599999999998</v>
      </c>
      <c r="DH26" s="157">
        <v>0.82914999999999994</v>
      </c>
      <c r="DI26" s="157">
        <v>0.82450000000000001</v>
      </c>
      <c r="DJ26" s="157">
        <v>0.80377899999999991</v>
      </c>
      <c r="DK26" s="157">
        <v>0.79997499999999999</v>
      </c>
      <c r="DL26" s="157">
        <v>0.77400000000000002</v>
      </c>
      <c r="DM26" s="157">
        <v>0.77707300000000001</v>
      </c>
      <c r="DN26" s="157">
        <v>0.75900000000000001</v>
      </c>
      <c r="DO26" s="157">
        <v>0.79294100000000001</v>
      </c>
      <c r="DP26" s="157">
        <v>0.84299999999999997</v>
      </c>
      <c r="DQ26" s="157">
        <v>0.83</v>
      </c>
      <c r="DR26" s="157">
        <v>0.79100000000000004</v>
      </c>
      <c r="DS26" s="157">
        <v>0.78500000000000003</v>
      </c>
      <c r="DT26" s="157">
        <v>0.78100000000000003</v>
      </c>
      <c r="DU26" s="157">
        <v>0.77472799999999997</v>
      </c>
      <c r="DV26" s="157">
        <v>0.78800000000000003</v>
      </c>
      <c r="DW26" s="157">
        <v>0.79700000000000004</v>
      </c>
      <c r="DX26" s="157">
        <v>0.79459999999999997</v>
      </c>
      <c r="DY26" s="157">
        <v>0.85799999999999998</v>
      </c>
      <c r="DZ26" s="157">
        <v>0.84199999999999997</v>
      </c>
      <c r="EA26" s="157">
        <v>0.84</v>
      </c>
      <c r="EB26" s="157">
        <v>0.84299999999999997</v>
      </c>
      <c r="EC26" s="157">
        <v>0.82099999999999995</v>
      </c>
      <c r="ED26" s="157">
        <v>0.81599999999999995</v>
      </c>
      <c r="EE26" s="157">
        <v>0.81100000000000005</v>
      </c>
      <c r="EF26" s="157">
        <v>0.77900000000000003</v>
      </c>
      <c r="EG26" s="157">
        <v>0.80800000000000005</v>
      </c>
      <c r="EH26" s="157">
        <v>0.79300000000000004</v>
      </c>
      <c r="EI26" s="157">
        <v>0.80200000000000005</v>
      </c>
      <c r="EJ26" s="157">
        <v>0.79</v>
      </c>
      <c r="EK26" s="157">
        <v>0.78600000000000003</v>
      </c>
      <c r="EL26" s="157">
        <v>0.77</v>
      </c>
      <c r="EM26" s="157">
        <v>0.79500000000000004</v>
      </c>
      <c r="EN26" s="157">
        <v>0.79300000000000004</v>
      </c>
      <c r="EO26" s="157">
        <v>0.78300000000000003</v>
      </c>
      <c r="EP26" s="157">
        <v>0.81599999999999995</v>
      </c>
      <c r="EQ26" s="157">
        <v>0.78300000000000003</v>
      </c>
      <c r="ER26" s="157">
        <v>0.78</v>
      </c>
      <c r="ES26" s="157">
        <v>0.73799999999999999</v>
      </c>
      <c r="ET26" s="157">
        <v>0.72099999999999997</v>
      </c>
      <c r="EU26" s="157">
        <v>0.71599999999999997</v>
      </c>
      <c r="EV26" s="157">
        <v>0.70099999999999996</v>
      </c>
      <c r="EW26" s="157">
        <v>0.72</v>
      </c>
      <c r="EX26" s="157">
        <v>0.70899999999999996</v>
      </c>
      <c r="EY26" s="157">
        <v>0.70299999999999996</v>
      </c>
      <c r="EZ26" s="157">
        <v>0.70199999999999996</v>
      </c>
      <c r="FA26" s="157">
        <v>0.69399999999999995</v>
      </c>
      <c r="FB26" s="157">
        <v>0.68899999999999995</v>
      </c>
      <c r="FC26" s="157">
        <v>0.71599999999999997</v>
      </c>
      <c r="FD26" s="157">
        <v>0.73899999999999999</v>
      </c>
      <c r="FE26" s="157">
        <v>0.73</v>
      </c>
      <c r="FF26" s="157">
        <v>0.749</v>
      </c>
      <c r="FG26" s="157">
        <v>0.751</v>
      </c>
      <c r="FH26" s="157">
        <v>0.67</v>
      </c>
      <c r="FI26" s="157">
        <v>0.66900000000000004</v>
      </c>
      <c r="FJ26" s="157">
        <v>0.66321699999999995</v>
      </c>
      <c r="FK26" s="157">
        <v>0.66200000000000003</v>
      </c>
      <c r="FL26" s="157">
        <v>0.65800000000000003</v>
      </c>
      <c r="FM26" s="157">
        <v>0.64900000000000002</v>
      </c>
      <c r="FN26" s="157">
        <v>0.64800000000000002</v>
      </c>
      <c r="FO26" s="157">
        <v>0.64600000000000002</v>
      </c>
      <c r="FP26" s="157">
        <v>0.64500000000000002</v>
      </c>
      <c r="FQ26" s="157">
        <v>0.65400000000000003</v>
      </c>
      <c r="FR26" s="157">
        <v>0.63900000000000001</v>
      </c>
      <c r="FS26" s="157">
        <v>0.68799999999999994</v>
      </c>
      <c r="FT26" s="157">
        <v>0.68700000000000006</v>
      </c>
      <c r="FU26" s="157">
        <v>0.68400000000000005</v>
      </c>
      <c r="FV26" s="157">
        <v>0.65400000000000003</v>
      </c>
      <c r="FW26" s="157">
        <v>0.70099999999999996</v>
      </c>
      <c r="FX26" s="157">
        <v>0.70299999999999996</v>
      </c>
      <c r="FY26" s="157">
        <v>0.74399999999999999</v>
      </c>
      <c r="FZ26" s="157">
        <v>0.74</v>
      </c>
      <c r="GA26" s="157">
        <v>0.73699999999999999</v>
      </c>
      <c r="GB26" s="157">
        <v>0.73199999999999998</v>
      </c>
      <c r="GC26" s="157">
        <v>0.74299999999999999</v>
      </c>
      <c r="GD26" s="157">
        <v>0.749</v>
      </c>
      <c r="GE26" s="157">
        <v>0.76800000000000002</v>
      </c>
      <c r="GF26" s="157">
        <v>0.77400000000000002</v>
      </c>
      <c r="GG26" s="157">
        <v>0.77900000000000003</v>
      </c>
      <c r="GH26" s="157">
        <v>0.77100000000000002</v>
      </c>
      <c r="GI26" s="157">
        <v>0.76900000000000002</v>
      </c>
      <c r="GJ26" s="157">
        <v>0.754</v>
      </c>
      <c r="GK26" s="157">
        <v>0.68200000000000005</v>
      </c>
      <c r="GL26" s="157">
        <v>0.67600000000000005</v>
      </c>
      <c r="GM26" s="157">
        <v>0.67600000000000005</v>
      </c>
      <c r="GN26" s="157">
        <v>0.67200000000000004</v>
      </c>
      <c r="GO26" s="157">
        <v>0.63100000000000001</v>
      </c>
      <c r="GP26" s="157">
        <v>0.68500000000000005</v>
      </c>
      <c r="GQ26" s="157">
        <v>0.68500000000000005</v>
      </c>
      <c r="GR26" s="157">
        <v>0.65500000000000003</v>
      </c>
      <c r="GS26" s="157">
        <v>0.70799999999999996</v>
      </c>
      <c r="GT26" s="157">
        <v>0.70799999999999996</v>
      </c>
      <c r="GU26" s="157">
        <v>0.70499999999999996</v>
      </c>
      <c r="GV26" s="157">
        <v>0.70199999999999996</v>
      </c>
      <c r="GW26" s="157">
        <v>0.74199999999999999</v>
      </c>
      <c r="GX26" s="157">
        <v>0.73799999999999999</v>
      </c>
      <c r="GY26" s="157">
        <v>0.73899999999999999</v>
      </c>
      <c r="GZ26" s="157">
        <v>0.73699999999999999</v>
      </c>
      <c r="HA26" s="157">
        <v>0.69699999999999995</v>
      </c>
      <c r="HB26" s="157">
        <v>0.67</v>
      </c>
      <c r="HC26" s="157">
        <v>0.59599999999999997</v>
      </c>
      <c r="HD26" s="157">
        <v>0.60699999999999998</v>
      </c>
      <c r="HE26" s="157">
        <v>0.60299999999999998</v>
      </c>
      <c r="HF26" s="157">
        <v>0.748</v>
      </c>
      <c r="HG26" s="157">
        <v>0.745</v>
      </c>
      <c r="HH26" s="157">
        <v>0.74</v>
      </c>
      <c r="HI26" s="157">
        <v>0.73789499999999997</v>
      </c>
      <c r="HJ26" s="157">
        <v>0.71199999999999997</v>
      </c>
      <c r="HK26" s="157">
        <v>0.70499999999999996</v>
      </c>
      <c r="HL26" s="157">
        <v>0.70199999999999996</v>
      </c>
      <c r="HM26" s="157">
        <v>0.76500000000000001</v>
      </c>
      <c r="HN26" s="157">
        <v>0.78800000000000003</v>
      </c>
      <c r="HO26" s="467">
        <v>0.78900000000000003</v>
      </c>
      <c r="HP26" s="290" t="str">
        <f t="shared" si="0"/>
        <v>Државне обвезнице (78,9%)</v>
      </c>
      <c r="HQ26" s="290" t="str">
        <f t="shared" si="1"/>
        <v>Government bonds (78,9%)</v>
      </c>
      <c r="HR26" s="290"/>
      <c r="HT26" s="260"/>
      <c r="HU26" s="260"/>
      <c r="HV26" s="260"/>
    </row>
    <row r="27" spans="1:230" ht="12.75" customHeight="1" x14ac:dyDescent="0.25">
      <c r="A27" s="315" t="s">
        <v>73</v>
      </c>
      <c r="B27" s="315" t="s">
        <v>125</v>
      </c>
      <c r="C27" s="157">
        <v>0</v>
      </c>
      <c r="D27" s="157">
        <v>0</v>
      </c>
      <c r="E27" s="157">
        <v>0</v>
      </c>
      <c r="F27" s="157">
        <v>0</v>
      </c>
      <c r="G27" s="157">
        <v>0.25702325972895723</v>
      </c>
      <c r="H27" s="157">
        <v>0.13593798324790074</v>
      </c>
      <c r="I27" s="157">
        <v>8.6189000000000002E-2</v>
      </c>
      <c r="J27" s="157">
        <v>0</v>
      </c>
      <c r="K27" s="157">
        <v>0</v>
      </c>
      <c r="L27" s="157">
        <v>0</v>
      </c>
      <c r="M27" s="157">
        <v>0</v>
      </c>
      <c r="N27" s="157">
        <v>0</v>
      </c>
      <c r="O27" s="157">
        <v>0</v>
      </c>
      <c r="P27" s="157">
        <v>0</v>
      </c>
      <c r="Q27" s="157">
        <v>0</v>
      </c>
      <c r="R27" s="157">
        <v>0</v>
      </c>
      <c r="S27" s="157">
        <v>0</v>
      </c>
      <c r="T27" s="157">
        <v>0</v>
      </c>
      <c r="U27" s="157">
        <v>0</v>
      </c>
      <c r="V27" s="157">
        <v>0</v>
      </c>
      <c r="W27" s="157">
        <v>0</v>
      </c>
      <c r="X27" s="157">
        <v>0</v>
      </c>
      <c r="Y27" s="157">
        <v>0</v>
      </c>
      <c r="Z27" s="157">
        <v>0</v>
      </c>
      <c r="AA27" s="157">
        <v>0</v>
      </c>
      <c r="AB27" s="157">
        <v>0</v>
      </c>
      <c r="AC27" s="157">
        <v>0</v>
      </c>
      <c r="AD27" s="157">
        <v>0.117785</v>
      </c>
      <c r="AE27" s="157">
        <v>0.22844599999999998</v>
      </c>
      <c r="AF27" s="157">
        <v>0.28685299999999997</v>
      </c>
      <c r="AG27" s="157">
        <v>0.75521199999999999</v>
      </c>
      <c r="AH27" s="157">
        <v>0.78550500000000001</v>
      </c>
      <c r="AI27" s="157">
        <v>0.76814399999999994</v>
      </c>
      <c r="AJ27" s="157">
        <v>0.79209200000000002</v>
      </c>
      <c r="AK27" s="157">
        <v>0.75653899999999996</v>
      </c>
      <c r="AL27" s="157">
        <v>0.79652299999999998</v>
      </c>
      <c r="AM27" s="157">
        <v>0.89201299999999994</v>
      </c>
      <c r="AN27" s="157">
        <v>0.74129400000000001</v>
      </c>
      <c r="AO27" s="157">
        <v>0.70445799999999992</v>
      </c>
      <c r="AP27" s="157">
        <v>0.65076000000000001</v>
      </c>
      <c r="AQ27" s="157">
        <v>0.68086099999999994</v>
      </c>
      <c r="AR27" s="157">
        <v>0.68067</v>
      </c>
      <c r="AS27" s="157">
        <v>0.64161400000000002</v>
      </c>
      <c r="AT27" s="157">
        <v>0.62087300000000001</v>
      </c>
      <c r="AU27" s="157">
        <v>0.604796</v>
      </c>
      <c r="AV27" s="157">
        <v>0.53490300000000002</v>
      </c>
      <c r="AW27" s="157">
        <v>0.46989199999999998</v>
      </c>
      <c r="AX27" s="157">
        <v>0.45332099999999997</v>
      </c>
      <c r="AY27" s="157">
        <v>0.359122</v>
      </c>
      <c r="AZ27" s="157">
        <v>0.43290699999999999</v>
      </c>
      <c r="BA27" s="157">
        <v>0.47722199999999998</v>
      </c>
      <c r="BB27" s="157">
        <v>0.57312399999999997</v>
      </c>
      <c r="BC27" s="157">
        <v>0.69376799999999994</v>
      </c>
      <c r="BD27" s="157">
        <v>0.77380899999999997</v>
      </c>
      <c r="BE27" s="157">
        <v>0.68504699999999996</v>
      </c>
      <c r="BF27" s="157">
        <v>0.803562</v>
      </c>
      <c r="BG27" s="157">
        <v>0.80574699999999999</v>
      </c>
      <c r="BH27" s="157">
        <v>0.74590099999999993</v>
      </c>
      <c r="BI27" s="157">
        <v>0.70377000000000001</v>
      </c>
      <c r="BJ27" s="157">
        <v>0.69099599999999994</v>
      </c>
      <c r="BK27" s="157">
        <v>0.650065</v>
      </c>
      <c r="BL27" s="157">
        <v>0.63830500000000001</v>
      </c>
      <c r="BM27" s="157">
        <v>0.58182599999999995</v>
      </c>
      <c r="BN27" s="157">
        <v>0.69886700000000002</v>
      </c>
      <c r="BO27" s="157">
        <v>0.71386399999999994</v>
      </c>
      <c r="BP27" s="157">
        <v>0.666574</v>
      </c>
      <c r="BQ27" s="157">
        <v>0.67163200000000001</v>
      </c>
      <c r="BR27" s="157">
        <v>0.64058799999999994</v>
      </c>
      <c r="BS27" s="157">
        <v>0.56594699999999998</v>
      </c>
      <c r="BT27" s="157">
        <v>0.55946200000000001</v>
      </c>
      <c r="BU27" s="157">
        <v>0.47251299999999996</v>
      </c>
      <c r="BV27" s="157">
        <v>0.46981000000000001</v>
      </c>
      <c r="BW27" s="157">
        <v>0.44327699999999998</v>
      </c>
      <c r="BX27" s="157">
        <v>0.44023299999999999</v>
      </c>
      <c r="BY27" s="157">
        <v>0.402619</v>
      </c>
      <c r="BZ27" s="157">
        <v>0.28828300000000001</v>
      </c>
      <c r="CA27" s="157">
        <v>0.28407099999999996</v>
      </c>
      <c r="CB27" s="157">
        <v>0.26466999999999996</v>
      </c>
      <c r="CC27" s="157">
        <v>6.3321000000000002E-2</v>
      </c>
      <c r="CD27" s="157">
        <v>6.2920999999999991E-2</v>
      </c>
      <c r="CE27" s="157">
        <v>6.2260999999999997E-2</v>
      </c>
      <c r="CF27" s="157">
        <v>8.4691000000000002E-2</v>
      </c>
      <c r="CG27" s="157">
        <v>8.434599999999999E-2</v>
      </c>
      <c r="CH27" s="157">
        <v>8.3873000000000003E-2</v>
      </c>
      <c r="CI27" s="157">
        <v>0</v>
      </c>
      <c r="CJ27" s="157">
        <v>0</v>
      </c>
      <c r="CK27" s="157">
        <v>0</v>
      </c>
      <c r="CL27" s="157">
        <v>0</v>
      </c>
      <c r="CM27" s="157">
        <v>0</v>
      </c>
      <c r="CN27" s="157">
        <v>0</v>
      </c>
      <c r="CO27" s="157">
        <v>0</v>
      </c>
      <c r="CP27" s="157">
        <v>0</v>
      </c>
      <c r="CQ27" s="157">
        <v>0</v>
      </c>
      <c r="CR27" s="157">
        <v>0</v>
      </c>
      <c r="CS27" s="157">
        <v>0</v>
      </c>
      <c r="CT27" s="157">
        <v>0</v>
      </c>
      <c r="CU27" s="157">
        <v>0</v>
      </c>
      <c r="CV27" s="157">
        <v>0</v>
      </c>
      <c r="CW27" s="157">
        <v>0</v>
      </c>
      <c r="CX27" s="157">
        <v>0</v>
      </c>
      <c r="CY27" s="157">
        <v>0</v>
      </c>
      <c r="CZ27" s="157">
        <v>0</v>
      </c>
      <c r="DA27" s="157">
        <v>0</v>
      </c>
      <c r="DB27" s="157">
        <v>0</v>
      </c>
      <c r="DC27" s="157">
        <v>0</v>
      </c>
      <c r="DD27" s="157">
        <v>0</v>
      </c>
      <c r="DE27" s="157">
        <v>0</v>
      </c>
      <c r="DF27" s="157">
        <v>0</v>
      </c>
      <c r="DG27" s="157">
        <v>0</v>
      </c>
      <c r="DH27" s="157">
        <v>0</v>
      </c>
      <c r="DI27" s="157">
        <v>0</v>
      </c>
      <c r="DJ27" s="157">
        <v>0</v>
      </c>
      <c r="DK27" s="157">
        <v>0</v>
      </c>
      <c r="DL27" s="157">
        <v>0</v>
      </c>
      <c r="DM27" s="157">
        <v>0</v>
      </c>
      <c r="DN27" s="157">
        <v>0</v>
      </c>
      <c r="DO27" s="157">
        <v>0</v>
      </c>
      <c r="DP27" s="157">
        <v>0</v>
      </c>
      <c r="DQ27" s="157">
        <v>0</v>
      </c>
      <c r="DR27" s="157">
        <v>0</v>
      </c>
      <c r="DS27" s="157">
        <v>0</v>
      </c>
      <c r="DT27" s="157">
        <v>0</v>
      </c>
      <c r="DU27" s="157">
        <v>0</v>
      </c>
      <c r="DV27" s="157">
        <v>0</v>
      </c>
      <c r="DW27" s="157">
        <v>0</v>
      </c>
      <c r="DX27" s="157">
        <v>0</v>
      </c>
      <c r="DY27" s="157">
        <v>0</v>
      </c>
      <c r="DZ27" s="157">
        <v>0</v>
      </c>
      <c r="EA27" s="157">
        <v>0</v>
      </c>
      <c r="EB27" s="157">
        <v>0</v>
      </c>
      <c r="EC27" s="157">
        <v>0</v>
      </c>
      <c r="ED27" s="157">
        <v>0</v>
      </c>
      <c r="EE27" s="157">
        <v>0</v>
      </c>
      <c r="EF27" s="157">
        <v>0</v>
      </c>
      <c r="EG27" s="157">
        <v>0</v>
      </c>
      <c r="EH27" s="157">
        <v>0</v>
      </c>
      <c r="EI27" s="157">
        <v>0</v>
      </c>
      <c r="EJ27" s="157">
        <v>0</v>
      </c>
      <c r="EK27" s="157">
        <v>0</v>
      </c>
      <c r="EL27" s="157">
        <v>0</v>
      </c>
      <c r="EM27" s="157">
        <v>0</v>
      </c>
      <c r="EN27" s="157">
        <v>0</v>
      </c>
      <c r="EO27" s="157">
        <v>0</v>
      </c>
      <c r="EP27" s="157">
        <v>0</v>
      </c>
      <c r="EQ27" s="157">
        <v>0</v>
      </c>
      <c r="ER27" s="157">
        <v>0</v>
      </c>
      <c r="ES27" s="157">
        <v>0</v>
      </c>
      <c r="ET27" s="157">
        <v>0</v>
      </c>
      <c r="EU27" s="157">
        <v>0</v>
      </c>
      <c r="EV27" s="157">
        <v>0</v>
      </c>
      <c r="EW27" s="157">
        <v>0</v>
      </c>
      <c r="EX27" s="157">
        <v>0</v>
      </c>
      <c r="EY27" s="157">
        <v>0</v>
      </c>
      <c r="EZ27" s="157">
        <v>0</v>
      </c>
      <c r="FA27" s="157">
        <v>0</v>
      </c>
      <c r="FB27" s="157">
        <v>0</v>
      </c>
      <c r="FC27" s="157">
        <v>0</v>
      </c>
      <c r="FD27" s="157">
        <v>0</v>
      </c>
      <c r="FE27" s="157">
        <v>0</v>
      </c>
      <c r="FF27" s="157">
        <v>0</v>
      </c>
      <c r="FG27" s="157">
        <v>0</v>
      </c>
      <c r="FH27" s="157">
        <v>3.5000000000000003E-2</v>
      </c>
      <c r="FI27" s="157">
        <v>3.5000000000000003E-2</v>
      </c>
      <c r="FJ27" s="157">
        <v>3.5081000000000001E-2</v>
      </c>
      <c r="FK27" s="157">
        <v>3.5000000000000003E-2</v>
      </c>
      <c r="FL27" s="157">
        <v>3.5000000000000003E-2</v>
      </c>
      <c r="FM27" s="157">
        <v>3.5000000000000003E-2</v>
      </c>
      <c r="FN27" s="157">
        <v>3.5000000000000003E-2</v>
      </c>
      <c r="FO27" s="157">
        <v>3.5000000000000003E-2</v>
      </c>
      <c r="FP27" s="157">
        <v>3.4000000000000002E-2</v>
      </c>
      <c r="FQ27" s="157">
        <v>3.4000000000000002E-2</v>
      </c>
      <c r="FR27" s="157">
        <v>3.4000000000000002E-2</v>
      </c>
      <c r="FS27" s="157">
        <v>3.4000000000000002E-2</v>
      </c>
      <c r="FT27" s="157">
        <v>0</v>
      </c>
      <c r="FU27" s="157">
        <v>0</v>
      </c>
      <c r="FV27" s="157">
        <v>0</v>
      </c>
      <c r="FW27" s="157">
        <v>0</v>
      </c>
      <c r="FX27" s="157">
        <v>0</v>
      </c>
      <c r="FY27" s="157">
        <v>0</v>
      </c>
      <c r="FZ27" s="157">
        <v>0</v>
      </c>
      <c r="GA27" s="157">
        <v>0</v>
      </c>
      <c r="GB27" s="157">
        <v>0</v>
      </c>
      <c r="GC27" s="157">
        <v>0</v>
      </c>
      <c r="GD27" s="157">
        <v>0</v>
      </c>
      <c r="GE27" s="157">
        <v>0</v>
      </c>
      <c r="GF27" s="157">
        <v>0</v>
      </c>
      <c r="GG27" s="157">
        <v>0</v>
      </c>
      <c r="GH27" s="157">
        <v>0</v>
      </c>
      <c r="GI27" s="157">
        <v>0</v>
      </c>
      <c r="GJ27" s="157">
        <v>0</v>
      </c>
      <c r="GK27" s="157">
        <v>0</v>
      </c>
      <c r="GL27" s="157">
        <v>0</v>
      </c>
      <c r="GM27" s="157">
        <v>0</v>
      </c>
      <c r="GN27" s="157">
        <v>0</v>
      </c>
      <c r="GO27" s="157">
        <v>0</v>
      </c>
      <c r="GP27" s="157">
        <v>0</v>
      </c>
      <c r="GQ27" s="157">
        <v>0</v>
      </c>
      <c r="GR27" s="157">
        <v>0</v>
      </c>
      <c r="GS27" s="157">
        <v>0</v>
      </c>
      <c r="GT27" s="157">
        <v>0</v>
      </c>
      <c r="GU27" s="157">
        <v>0</v>
      </c>
      <c r="GV27" s="157">
        <v>0</v>
      </c>
      <c r="GW27" s="157">
        <v>0</v>
      </c>
      <c r="GX27" s="157">
        <v>0</v>
      </c>
      <c r="GY27" s="157">
        <v>0</v>
      </c>
      <c r="GZ27" s="157">
        <v>0</v>
      </c>
      <c r="HA27" s="157">
        <v>0</v>
      </c>
      <c r="HB27" s="157">
        <v>0</v>
      </c>
      <c r="HC27" s="157">
        <v>0</v>
      </c>
      <c r="HD27" s="157">
        <v>0</v>
      </c>
      <c r="HE27" s="157">
        <v>0</v>
      </c>
      <c r="HF27" s="157">
        <v>0</v>
      </c>
      <c r="HG27" s="157">
        <v>0</v>
      </c>
      <c r="HH27" s="157">
        <v>0</v>
      </c>
      <c r="HI27" s="157">
        <v>0</v>
      </c>
      <c r="HJ27" s="157">
        <v>0</v>
      </c>
      <c r="HK27" s="157">
        <v>0</v>
      </c>
      <c r="HL27" s="157">
        <v>0</v>
      </c>
      <c r="HM27" s="157">
        <v>0</v>
      </c>
      <c r="HN27" s="157">
        <v>0</v>
      </c>
      <c r="HO27" s="467">
        <v>0</v>
      </c>
      <c r="HP27" s="290" t="str">
        <f t="shared" si="0"/>
        <v>Трезорски записи (-)</v>
      </c>
      <c r="HQ27" s="290" t="str">
        <f t="shared" si="1"/>
        <v>Treasury bills (-)</v>
      </c>
      <c r="HR27" s="290"/>
      <c r="HT27" s="260"/>
      <c r="HU27" s="260"/>
      <c r="HV27" s="260"/>
    </row>
    <row r="28" spans="1:230" ht="12.75" customHeight="1" x14ac:dyDescent="0.25">
      <c r="A28" s="315" t="s">
        <v>8</v>
      </c>
      <c r="B28" s="315" t="s">
        <v>9</v>
      </c>
      <c r="C28" s="157">
        <v>0</v>
      </c>
      <c r="D28" s="157">
        <v>0</v>
      </c>
      <c r="E28" s="157">
        <v>0</v>
      </c>
      <c r="F28" s="157">
        <v>0</v>
      </c>
      <c r="G28" s="157">
        <v>0</v>
      </c>
      <c r="H28" s="157">
        <v>0</v>
      </c>
      <c r="I28" s="157">
        <v>0</v>
      </c>
      <c r="J28" s="157">
        <v>0</v>
      </c>
      <c r="K28" s="157">
        <v>0</v>
      </c>
      <c r="L28" s="157">
        <v>0</v>
      </c>
      <c r="M28" s="157">
        <v>0</v>
      </c>
      <c r="N28" s="157">
        <v>0</v>
      </c>
      <c r="O28" s="157">
        <v>0</v>
      </c>
      <c r="P28" s="157">
        <v>0</v>
      </c>
      <c r="Q28" s="157">
        <v>0</v>
      </c>
      <c r="R28" s="157">
        <v>0</v>
      </c>
      <c r="S28" s="157">
        <v>0</v>
      </c>
      <c r="T28" s="157">
        <v>0</v>
      </c>
      <c r="U28" s="157">
        <v>0</v>
      </c>
      <c r="V28" s="157">
        <v>0</v>
      </c>
      <c r="W28" s="157">
        <v>0</v>
      </c>
      <c r="X28" s="157">
        <v>0</v>
      </c>
      <c r="Y28" s="157">
        <v>0</v>
      </c>
      <c r="Z28" s="157">
        <v>0</v>
      </c>
      <c r="AA28" s="157">
        <v>0</v>
      </c>
      <c r="AB28" s="157">
        <v>0</v>
      </c>
      <c r="AC28" s="157">
        <v>0</v>
      </c>
      <c r="AD28" s="157">
        <v>0</v>
      </c>
      <c r="AE28" s="157">
        <v>0</v>
      </c>
      <c r="AF28" s="157">
        <v>0</v>
      </c>
      <c r="AG28" s="157">
        <v>0</v>
      </c>
      <c r="AH28" s="157">
        <v>0</v>
      </c>
      <c r="AI28" s="157">
        <v>0</v>
      </c>
      <c r="AJ28" s="157">
        <v>0</v>
      </c>
      <c r="AK28" s="157">
        <v>0</v>
      </c>
      <c r="AL28" s="157">
        <v>0</v>
      </c>
      <c r="AM28" s="157">
        <v>0</v>
      </c>
      <c r="AN28" s="157">
        <v>0</v>
      </c>
      <c r="AO28" s="157">
        <v>0</v>
      </c>
      <c r="AP28" s="157">
        <v>0</v>
      </c>
      <c r="AQ28" s="157">
        <v>0</v>
      </c>
      <c r="AR28" s="157">
        <v>0</v>
      </c>
      <c r="AS28" s="157">
        <v>0</v>
      </c>
      <c r="AT28" s="157">
        <v>0</v>
      </c>
      <c r="AU28" s="157">
        <v>0</v>
      </c>
      <c r="AV28" s="157">
        <v>0</v>
      </c>
      <c r="AW28" s="157">
        <v>0</v>
      </c>
      <c r="AX28" s="157">
        <v>0</v>
      </c>
      <c r="AY28" s="157">
        <v>0</v>
      </c>
      <c r="AZ28" s="157">
        <v>0</v>
      </c>
      <c r="BA28" s="157">
        <v>0</v>
      </c>
      <c r="BB28" s="157">
        <v>0</v>
      </c>
      <c r="BC28" s="157">
        <v>0</v>
      </c>
      <c r="BD28" s="157">
        <v>0</v>
      </c>
      <c r="BE28" s="157">
        <v>0</v>
      </c>
      <c r="BF28" s="157">
        <v>0</v>
      </c>
      <c r="BG28" s="157">
        <v>0</v>
      </c>
      <c r="BH28" s="157">
        <v>0</v>
      </c>
      <c r="BI28" s="157">
        <v>0</v>
      </c>
      <c r="BJ28" s="157">
        <v>0</v>
      </c>
      <c r="BK28" s="157">
        <v>0</v>
      </c>
      <c r="BL28" s="157">
        <v>0</v>
      </c>
      <c r="BM28" s="157">
        <v>0</v>
      </c>
      <c r="BN28" s="157">
        <v>0</v>
      </c>
      <c r="BO28" s="157">
        <v>0</v>
      </c>
      <c r="BP28" s="157">
        <v>0</v>
      </c>
      <c r="BQ28" s="157">
        <v>0</v>
      </c>
      <c r="BR28" s="157">
        <v>0</v>
      </c>
      <c r="BS28" s="157">
        <v>0</v>
      </c>
      <c r="BT28" s="157">
        <v>0</v>
      </c>
      <c r="BU28" s="157">
        <v>0</v>
      </c>
      <c r="BV28" s="157">
        <v>0</v>
      </c>
      <c r="BW28" s="157">
        <v>2.1214E-2</v>
      </c>
      <c r="BX28" s="157">
        <v>2.0857999999999998E-2</v>
      </c>
      <c r="BY28" s="157">
        <v>4.5270999999999999E-2</v>
      </c>
      <c r="BZ28" s="157">
        <v>4.3046000000000001E-2</v>
      </c>
      <c r="CA28" s="157">
        <v>4.2249999999999996E-2</v>
      </c>
      <c r="CB28" s="157">
        <v>4.1997E-2</v>
      </c>
      <c r="CC28" s="157">
        <v>4.1230999999999997E-2</v>
      </c>
      <c r="CD28" s="157">
        <v>4.1070999999999996E-2</v>
      </c>
      <c r="CE28" s="157">
        <v>4.0764000000000002E-2</v>
      </c>
      <c r="CF28" s="157">
        <v>3.909E-2</v>
      </c>
      <c r="CG28" s="157">
        <v>3.9010999999999997E-2</v>
      </c>
      <c r="CH28" s="157">
        <v>3.8830999999999997E-2</v>
      </c>
      <c r="CI28" s="157">
        <v>3.7031000000000001E-2</v>
      </c>
      <c r="CJ28" s="157">
        <v>3.6680999999999998E-2</v>
      </c>
      <c r="CK28" s="157">
        <v>3.6296999999999996E-2</v>
      </c>
      <c r="CL28" s="157">
        <v>3.4726E-2</v>
      </c>
      <c r="CM28" s="157">
        <v>3.2747999999999999E-2</v>
      </c>
      <c r="CN28" s="157">
        <v>3.4542999999999997E-2</v>
      </c>
      <c r="CO28" s="157">
        <v>3.3236000000000002E-2</v>
      </c>
      <c r="CP28" s="157">
        <v>3.2989999999999998E-2</v>
      </c>
      <c r="CQ28" s="157">
        <v>3.2736000000000001E-2</v>
      </c>
      <c r="CR28" s="157">
        <v>3.1475999999999997E-2</v>
      </c>
      <c r="CS28" s="157">
        <v>3.1411000000000001E-2</v>
      </c>
      <c r="CT28" s="157">
        <v>2.3045E-2</v>
      </c>
      <c r="CU28" s="157">
        <v>0</v>
      </c>
      <c r="CV28" s="157">
        <v>0</v>
      </c>
      <c r="CW28" s="157">
        <v>0</v>
      </c>
      <c r="CX28" s="157">
        <v>0</v>
      </c>
      <c r="CY28" s="157">
        <v>0</v>
      </c>
      <c r="CZ28" s="157">
        <v>0</v>
      </c>
      <c r="DA28" s="157">
        <v>0</v>
      </c>
      <c r="DB28" s="157">
        <v>0</v>
      </c>
      <c r="DC28" s="157">
        <v>0</v>
      </c>
      <c r="DD28" s="157">
        <v>0</v>
      </c>
      <c r="DE28" s="157">
        <v>0</v>
      </c>
      <c r="DF28" s="157">
        <v>0</v>
      </c>
      <c r="DG28" s="157">
        <v>0</v>
      </c>
      <c r="DH28" s="157">
        <v>0</v>
      </c>
      <c r="DI28" s="157">
        <v>0</v>
      </c>
      <c r="DJ28" s="157">
        <v>0</v>
      </c>
      <c r="DK28" s="157">
        <v>0</v>
      </c>
      <c r="DL28" s="157">
        <v>0</v>
      </c>
      <c r="DM28" s="157">
        <v>0</v>
      </c>
      <c r="DN28" s="157">
        <v>0</v>
      </c>
      <c r="DO28" s="157">
        <v>0</v>
      </c>
      <c r="DP28" s="157">
        <v>0</v>
      </c>
      <c r="DQ28" s="157">
        <v>0</v>
      </c>
      <c r="DR28" s="157">
        <v>0</v>
      </c>
      <c r="DS28" s="157">
        <v>0</v>
      </c>
      <c r="DT28" s="157">
        <v>0</v>
      </c>
      <c r="DU28" s="157">
        <v>0</v>
      </c>
      <c r="DV28" s="157">
        <v>0</v>
      </c>
      <c r="DW28" s="157">
        <v>0</v>
      </c>
      <c r="DX28" s="157">
        <v>0</v>
      </c>
      <c r="DY28" s="157">
        <v>0</v>
      </c>
      <c r="DZ28" s="157">
        <v>0</v>
      </c>
      <c r="EA28" s="157">
        <v>0</v>
      </c>
      <c r="EB28" s="157">
        <v>0</v>
      </c>
      <c r="EC28" s="157">
        <v>0</v>
      </c>
      <c r="ED28" s="157">
        <v>0</v>
      </c>
      <c r="EE28" s="157">
        <v>0</v>
      </c>
      <c r="EF28" s="157">
        <v>0</v>
      </c>
      <c r="EG28" s="157">
        <v>0</v>
      </c>
      <c r="EH28" s="157">
        <v>0</v>
      </c>
      <c r="EI28" s="157">
        <v>0</v>
      </c>
      <c r="EJ28" s="157">
        <v>0</v>
      </c>
      <c r="EK28" s="157">
        <v>0</v>
      </c>
      <c r="EL28" s="157">
        <v>0</v>
      </c>
      <c r="EM28" s="157">
        <v>0</v>
      </c>
      <c r="EN28" s="157">
        <v>0</v>
      </c>
      <c r="EO28" s="157">
        <v>0</v>
      </c>
      <c r="EP28" s="157">
        <v>0</v>
      </c>
      <c r="EQ28" s="157">
        <v>0</v>
      </c>
      <c r="ER28" s="157">
        <v>0</v>
      </c>
      <c r="ES28" s="157">
        <v>0</v>
      </c>
      <c r="ET28" s="157">
        <v>4.4999999999999998E-2</v>
      </c>
      <c r="EU28" s="157">
        <v>4.4999999999999998E-2</v>
      </c>
      <c r="EV28" s="157">
        <v>4.4999999999999998E-2</v>
      </c>
      <c r="EW28" s="157">
        <v>4.3999999999999997E-2</v>
      </c>
      <c r="EX28" s="157">
        <v>4.3999999999999997E-2</v>
      </c>
      <c r="EY28" s="157">
        <v>4.2999999999999997E-2</v>
      </c>
      <c r="EZ28" s="157">
        <v>4.2000000000000003E-2</v>
      </c>
      <c r="FA28" s="157">
        <v>4.2000000000000003E-2</v>
      </c>
      <c r="FB28" s="157">
        <v>4.2000000000000003E-2</v>
      </c>
      <c r="FC28" s="157">
        <v>4.1000000000000002E-2</v>
      </c>
      <c r="FD28" s="157">
        <v>4.1000000000000002E-2</v>
      </c>
      <c r="FE28" s="157">
        <v>0.04</v>
      </c>
      <c r="FF28" s="157">
        <v>0.04</v>
      </c>
      <c r="FG28" s="157">
        <v>0.04</v>
      </c>
      <c r="FH28" s="157">
        <v>0.04</v>
      </c>
      <c r="FI28" s="157">
        <v>3.9E-2</v>
      </c>
      <c r="FJ28" s="157">
        <v>3.8898999999999996E-2</v>
      </c>
      <c r="FK28" s="157">
        <v>3.9E-2</v>
      </c>
      <c r="FL28" s="157">
        <v>3.7999999999999999E-2</v>
      </c>
      <c r="FM28" s="157">
        <v>3.7999999999999999E-2</v>
      </c>
      <c r="FN28" s="157">
        <v>3.7999999999999999E-2</v>
      </c>
      <c r="FO28" s="157">
        <v>3.7999999999999999E-2</v>
      </c>
      <c r="FP28" s="157">
        <v>3.7999999999999999E-2</v>
      </c>
      <c r="FQ28" s="157">
        <v>3.6999999999999998E-2</v>
      </c>
      <c r="FR28" s="157">
        <v>0</v>
      </c>
      <c r="FS28" s="157">
        <v>0</v>
      </c>
      <c r="FT28" s="157">
        <v>0</v>
      </c>
      <c r="FU28" s="157">
        <v>0</v>
      </c>
      <c r="FV28" s="157">
        <v>0</v>
      </c>
      <c r="FW28" s="157">
        <v>0</v>
      </c>
      <c r="FX28" s="157">
        <v>0</v>
      </c>
      <c r="FY28" s="157">
        <v>0</v>
      </c>
      <c r="FZ28" s="157">
        <v>0</v>
      </c>
      <c r="GA28" s="157">
        <v>0</v>
      </c>
      <c r="GB28" s="157">
        <v>0</v>
      </c>
      <c r="GC28" s="157">
        <v>0</v>
      </c>
      <c r="GD28" s="157">
        <v>0</v>
      </c>
      <c r="GE28" s="157">
        <v>0</v>
      </c>
      <c r="GF28" s="157">
        <v>0</v>
      </c>
      <c r="GG28" s="157">
        <v>0</v>
      </c>
      <c r="GH28" s="157">
        <v>0</v>
      </c>
      <c r="GI28" s="157">
        <v>0</v>
      </c>
      <c r="GJ28" s="157">
        <v>0</v>
      </c>
      <c r="GK28" s="157">
        <v>0</v>
      </c>
      <c r="GL28" s="157">
        <v>0</v>
      </c>
      <c r="GM28" s="157">
        <v>0</v>
      </c>
      <c r="GN28" s="157">
        <v>0</v>
      </c>
      <c r="GO28" s="157">
        <v>0</v>
      </c>
      <c r="GP28" s="157">
        <v>0</v>
      </c>
      <c r="GQ28" s="157">
        <v>0</v>
      </c>
      <c r="GR28" s="157">
        <v>0</v>
      </c>
      <c r="GS28" s="157">
        <v>0</v>
      </c>
      <c r="GT28" s="157">
        <v>0</v>
      </c>
      <c r="GU28" s="157">
        <v>0</v>
      </c>
      <c r="GV28" s="157">
        <v>0</v>
      </c>
      <c r="GW28" s="157">
        <v>0</v>
      </c>
      <c r="GX28" s="157">
        <v>0</v>
      </c>
      <c r="GY28" s="157">
        <v>0</v>
      </c>
      <c r="GZ28" s="157">
        <v>0</v>
      </c>
      <c r="HA28" s="157">
        <v>0</v>
      </c>
      <c r="HB28" s="157">
        <v>0</v>
      </c>
      <c r="HC28" s="157">
        <v>0</v>
      </c>
      <c r="HD28" s="157">
        <v>0</v>
      </c>
      <c r="HE28" s="157">
        <v>0</v>
      </c>
      <c r="HF28" s="157">
        <v>0</v>
      </c>
      <c r="HG28" s="157">
        <v>0</v>
      </c>
      <c r="HH28" s="157">
        <v>0</v>
      </c>
      <c r="HI28" s="157">
        <v>0</v>
      </c>
      <c r="HJ28" s="157">
        <v>0</v>
      </c>
      <c r="HK28" s="157">
        <v>0</v>
      </c>
      <c r="HL28" s="157">
        <v>0</v>
      </c>
      <c r="HM28" s="157">
        <v>0</v>
      </c>
      <c r="HN28" s="157">
        <v>0</v>
      </c>
      <c r="HO28" s="467">
        <v>0</v>
      </c>
      <c r="HP28" s="290" t="str">
        <f t="shared" si="0"/>
        <v>Корпоративне обвезнице (-)</v>
      </c>
      <c r="HQ28" s="290" t="str">
        <f t="shared" si="1"/>
        <v>Corporate bonds (-)</v>
      </c>
      <c r="HR28" s="290"/>
      <c r="HT28" s="260"/>
      <c r="HU28" s="260"/>
      <c r="HV28" s="260"/>
    </row>
    <row r="29" spans="1:230" ht="12.75" customHeight="1" x14ac:dyDescent="0.25">
      <c r="A29" s="315" t="s">
        <v>433</v>
      </c>
      <c r="B29" s="315" t="s">
        <v>435</v>
      </c>
      <c r="C29" s="157">
        <v>0</v>
      </c>
      <c r="D29" s="157">
        <v>0</v>
      </c>
      <c r="E29" s="157">
        <v>0</v>
      </c>
      <c r="F29" s="157">
        <v>0</v>
      </c>
      <c r="G29" s="157">
        <v>0</v>
      </c>
      <c r="H29" s="157">
        <v>0</v>
      </c>
      <c r="I29" s="157">
        <v>0</v>
      </c>
      <c r="J29" s="157">
        <v>0</v>
      </c>
      <c r="K29" s="157">
        <v>0</v>
      </c>
      <c r="L29" s="157">
        <v>0</v>
      </c>
      <c r="M29" s="157">
        <v>0</v>
      </c>
      <c r="N29" s="157">
        <v>0</v>
      </c>
      <c r="O29" s="157">
        <v>0</v>
      </c>
      <c r="P29" s="157">
        <v>0</v>
      </c>
      <c r="Q29" s="157">
        <v>0</v>
      </c>
      <c r="R29" s="157">
        <v>0</v>
      </c>
      <c r="S29" s="157">
        <v>0</v>
      </c>
      <c r="T29" s="157">
        <v>0</v>
      </c>
      <c r="U29" s="157">
        <v>0</v>
      </c>
      <c r="V29" s="157">
        <v>0</v>
      </c>
      <c r="W29" s="157">
        <v>0</v>
      </c>
      <c r="X29" s="157">
        <v>0</v>
      </c>
      <c r="Y29" s="157">
        <v>0</v>
      </c>
      <c r="Z29" s="157">
        <v>0</v>
      </c>
      <c r="AA29" s="157">
        <v>0</v>
      </c>
      <c r="AB29" s="157">
        <v>0</v>
      </c>
      <c r="AC29" s="157">
        <v>0</v>
      </c>
      <c r="AD29" s="157">
        <v>0</v>
      </c>
      <c r="AE29" s="157">
        <v>0</v>
      </c>
      <c r="AF29" s="157">
        <v>0</v>
      </c>
      <c r="AG29" s="157">
        <v>0</v>
      </c>
      <c r="AH29" s="157">
        <v>0</v>
      </c>
      <c r="AI29" s="157">
        <v>0</v>
      </c>
      <c r="AJ29" s="157">
        <v>0</v>
      </c>
      <c r="AK29" s="157">
        <v>0</v>
      </c>
      <c r="AL29" s="157">
        <v>0</v>
      </c>
      <c r="AM29" s="157">
        <v>0</v>
      </c>
      <c r="AN29" s="157">
        <v>0</v>
      </c>
      <c r="AO29" s="157">
        <v>0</v>
      </c>
      <c r="AP29" s="157">
        <v>0</v>
      </c>
      <c r="AQ29" s="157">
        <v>0</v>
      </c>
      <c r="AR29" s="157">
        <v>0</v>
      </c>
      <c r="AS29" s="157">
        <v>0</v>
      </c>
      <c r="AT29" s="157">
        <v>0</v>
      </c>
      <c r="AU29" s="157">
        <v>0</v>
      </c>
      <c r="AV29" s="157">
        <v>0</v>
      </c>
      <c r="AW29" s="157">
        <v>0</v>
      </c>
      <c r="AX29" s="157">
        <v>0</v>
      </c>
      <c r="AY29" s="157">
        <v>0</v>
      </c>
      <c r="AZ29" s="157">
        <v>0</v>
      </c>
      <c r="BA29" s="157">
        <v>0</v>
      </c>
      <c r="BB29" s="157">
        <v>0</v>
      </c>
      <c r="BC29" s="157">
        <v>0</v>
      </c>
      <c r="BD29" s="157">
        <v>0</v>
      </c>
      <c r="BE29" s="157">
        <v>0</v>
      </c>
      <c r="BF29" s="157">
        <v>0</v>
      </c>
      <c r="BG29" s="157">
        <v>0</v>
      </c>
      <c r="BH29" s="157">
        <v>0</v>
      </c>
      <c r="BI29" s="157">
        <v>0</v>
      </c>
      <c r="BJ29" s="157">
        <v>0</v>
      </c>
      <c r="BK29" s="157">
        <v>0</v>
      </c>
      <c r="BL29" s="157">
        <v>0</v>
      </c>
      <c r="BM29" s="157">
        <v>0</v>
      </c>
      <c r="BN29" s="157">
        <v>0</v>
      </c>
      <c r="BO29" s="157">
        <v>0</v>
      </c>
      <c r="BP29" s="157">
        <v>0</v>
      </c>
      <c r="BQ29" s="157">
        <v>0</v>
      </c>
      <c r="BR29" s="157">
        <v>0</v>
      </c>
      <c r="BS29" s="157">
        <v>0</v>
      </c>
      <c r="BT29" s="157">
        <v>0</v>
      </c>
      <c r="BU29" s="157">
        <v>0</v>
      </c>
      <c r="BV29" s="157">
        <v>0</v>
      </c>
      <c r="BW29" s="157">
        <v>0</v>
      </c>
      <c r="BX29" s="157">
        <v>0</v>
      </c>
      <c r="BY29" s="157">
        <v>0</v>
      </c>
      <c r="BZ29" s="157">
        <v>0</v>
      </c>
      <c r="CA29" s="157">
        <v>0</v>
      </c>
      <c r="CB29" s="157">
        <v>0</v>
      </c>
      <c r="CC29" s="157">
        <v>0</v>
      </c>
      <c r="CD29" s="157">
        <v>0</v>
      </c>
      <c r="CE29" s="157">
        <v>0</v>
      </c>
      <c r="CF29" s="157">
        <v>0</v>
      </c>
      <c r="CG29" s="157">
        <v>0</v>
      </c>
      <c r="CH29" s="157">
        <v>0</v>
      </c>
      <c r="CI29" s="157">
        <v>0</v>
      </c>
      <c r="CJ29" s="157">
        <v>0</v>
      </c>
      <c r="CK29" s="157">
        <v>0</v>
      </c>
      <c r="CL29" s="157">
        <v>0</v>
      </c>
      <c r="CM29" s="157">
        <v>0</v>
      </c>
      <c r="CN29" s="157">
        <v>0</v>
      </c>
      <c r="CO29" s="157">
        <v>0</v>
      </c>
      <c r="CP29" s="157">
        <v>0</v>
      </c>
      <c r="CQ29" s="157">
        <v>0</v>
      </c>
      <c r="CR29" s="157">
        <v>0</v>
      </c>
      <c r="CS29" s="157">
        <v>0</v>
      </c>
      <c r="CT29" s="157">
        <v>0</v>
      </c>
      <c r="CU29" s="157">
        <v>0</v>
      </c>
      <c r="CV29" s="157">
        <v>0</v>
      </c>
      <c r="CW29" s="157">
        <v>0</v>
      </c>
      <c r="CX29" s="157">
        <v>0</v>
      </c>
      <c r="CY29" s="157">
        <v>0</v>
      </c>
      <c r="CZ29" s="157">
        <v>0</v>
      </c>
      <c r="DA29" s="157">
        <v>0</v>
      </c>
      <c r="DB29" s="157">
        <v>0</v>
      </c>
      <c r="DC29" s="157">
        <v>0</v>
      </c>
      <c r="DD29" s="157">
        <v>0</v>
      </c>
      <c r="DE29" s="157">
        <v>0</v>
      </c>
      <c r="DF29" s="157">
        <v>0</v>
      </c>
      <c r="DG29" s="157">
        <v>0</v>
      </c>
      <c r="DH29" s="157">
        <v>0</v>
      </c>
      <c r="DI29" s="157">
        <v>0</v>
      </c>
      <c r="DJ29" s="157">
        <v>0</v>
      </c>
      <c r="DK29" s="157">
        <v>0</v>
      </c>
      <c r="DL29" s="157">
        <v>0</v>
      </c>
      <c r="DM29" s="157">
        <v>0</v>
      </c>
      <c r="DN29" s="157">
        <v>0</v>
      </c>
      <c r="DO29" s="157">
        <v>0</v>
      </c>
      <c r="DP29" s="157">
        <v>0</v>
      </c>
      <c r="DQ29" s="157">
        <v>0</v>
      </c>
      <c r="DR29" s="157">
        <v>0</v>
      </c>
      <c r="DS29" s="157">
        <v>0</v>
      </c>
      <c r="DT29" s="157">
        <v>3.1E-2</v>
      </c>
      <c r="DU29" s="157">
        <v>3.1175999999999999E-2</v>
      </c>
      <c r="DV29" s="157">
        <v>3.1E-2</v>
      </c>
      <c r="DW29" s="157">
        <v>3.1E-2</v>
      </c>
      <c r="DX29" s="157">
        <v>3.0599999999999999E-2</v>
      </c>
      <c r="DY29" s="157">
        <v>3.1E-2</v>
      </c>
      <c r="DZ29" s="157">
        <v>0.03</v>
      </c>
      <c r="EA29" s="157">
        <v>0.03</v>
      </c>
      <c r="EB29" s="157">
        <v>0.03</v>
      </c>
      <c r="EC29" s="157">
        <v>2.9000000000000001E-2</v>
      </c>
      <c r="ED29" s="157">
        <v>2.9000000000000001E-2</v>
      </c>
      <c r="EE29" s="157">
        <v>2.9000000000000001E-2</v>
      </c>
      <c r="EF29" s="157">
        <v>2.8000000000000001E-2</v>
      </c>
      <c r="EG29" s="157">
        <v>2.8000000000000001E-2</v>
      </c>
      <c r="EH29" s="157">
        <v>2.8000000000000001E-2</v>
      </c>
      <c r="EI29" s="157">
        <v>2.7E-2</v>
      </c>
      <c r="EJ29" s="157">
        <v>2.7E-2</v>
      </c>
      <c r="EK29" s="157">
        <v>2.7E-2</v>
      </c>
      <c r="EL29" s="157">
        <v>2.7E-2</v>
      </c>
      <c r="EM29" s="157">
        <v>2.5999999999999999E-2</v>
      </c>
      <c r="EN29" s="157">
        <v>2.5999999999999999E-2</v>
      </c>
      <c r="EO29" s="157">
        <v>2.5999999999999999E-2</v>
      </c>
      <c r="EP29" s="157">
        <v>2.5999999999999999E-2</v>
      </c>
      <c r="EQ29" s="157">
        <v>2.5000000000000001E-2</v>
      </c>
      <c r="ER29" s="157">
        <v>2.5000000000000001E-2</v>
      </c>
      <c r="ES29" s="157">
        <v>2.5000000000000001E-2</v>
      </c>
      <c r="ET29" s="157">
        <v>2.5000000000000001E-2</v>
      </c>
      <c r="EU29" s="157">
        <v>2.4E-2</v>
      </c>
      <c r="EV29" s="157">
        <v>2.4E-2</v>
      </c>
      <c r="EW29" s="157">
        <v>2.4E-2</v>
      </c>
      <c r="EX29" s="157">
        <v>2.4E-2</v>
      </c>
      <c r="EY29" s="157">
        <v>2.3E-2</v>
      </c>
      <c r="EZ29" s="157">
        <v>2.3E-2</v>
      </c>
      <c r="FA29" s="157">
        <v>2.3E-2</v>
      </c>
      <c r="FB29" s="157">
        <v>2.3E-2</v>
      </c>
      <c r="FC29" s="157">
        <v>2.1999999999999999E-2</v>
      </c>
      <c r="FD29" s="157">
        <v>0</v>
      </c>
      <c r="FE29" s="157">
        <v>0</v>
      </c>
      <c r="FF29" s="157">
        <v>0</v>
      </c>
      <c r="FG29" s="157">
        <v>0</v>
      </c>
      <c r="FH29" s="157">
        <v>0</v>
      </c>
      <c r="FI29" s="157">
        <v>0</v>
      </c>
      <c r="FJ29" s="157">
        <v>0</v>
      </c>
      <c r="FK29" s="157">
        <v>0</v>
      </c>
      <c r="FL29" s="157">
        <v>0</v>
      </c>
      <c r="FM29" s="157">
        <v>0</v>
      </c>
      <c r="FN29" s="157">
        <v>0</v>
      </c>
      <c r="FO29" s="157">
        <v>0</v>
      </c>
      <c r="FP29" s="157">
        <v>0</v>
      </c>
      <c r="FQ29" s="157">
        <v>0</v>
      </c>
      <c r="FR29" s="157">
        <v>0</v>
      </c>
      <c r="FS29" s="157">
        <v>0</v>
      </c>
      <c r="FT29" s="157">
        <v>0</v>
      </c>
      <c r="FU29" s="157">
        <v>0</v>
      </c>
      <c r="FV29" s="157">
        <v>0</v>
      </c>
      <c r="FW29" s="157">
        <v>0</v>
      </c>
      <c r="FX29" s="157">
        <v>0</v>
      </c>
      <c r="FY29" s="157">
        <v>0</v>
      </c>
      <c r="FZ29" s="157">
        <v>0</v>
      </c>
      <c r="GA29" s="157">
        <v>0</v>
      </c>
      <c r="GB29" s="157">
        <v>0</v>
      </c>
      <c r="GC29" s="157">
        <v>0</v>
      </c>
      <c r="GD29" s="157">
        <v>0</v>
      </c>
      <c r="GE29" s="157">
        <v>0</v>
      </c>
      <c r="GF29" s="157">
        <v>0</v>
      </c>
      <c r="GG29" s="157">
        <v>0</v>
      </c>
      <c r="GH29" s="157">
        <v>0</v>
      </c>
      <c r="GI29" s="157">
        <v>0</v>
      </c>
      <c r="GJ29" s="157">
        <v>0</v>
      </c>
      <c r="GK29" s="157">
        <v>0</v>
      </c>
      <c r="GL29" s="157">
        <v>0</v>
      </c>
      <c r="GM29" s="157">
        <v>0</v>
      </c>
      <c r="GN29" s="157">
        <v>0</v>
      </c>
      <c r="GO29" s="157">
        <v>0</v>
      </c>
      <c r="GP29" s="157">
        <v>0</v>
      </c>
      <c r="GQ29" s="157">
        <v>0</v>
      </c>
      <c r="GR29" s="157">
        <v>0</v>
      </c>
      <c r="GS29" s="157">
        <v>0</v>
      </c>
      <c r="GT29" s="157">
        <v>0</v>
      </c>
      <c r="GU29" s="157">
        <v>0</v>
      </c>
      <c r="GV29" s="157">
        <v>0</v>
      </c>
      <c r="GW29" s="157">
        <v>0</v>
      </c>
      <c r="GX29" s="157">
        <v>0</v>
      </c>
      <c r="GY29" s="157">
        <v>0</v>
      </c>
      <c r="GZ29" s="157">
        <v>0</v>
      </c>
      <c r="HA29" s="157">
        <v>0</v>
      </c>
      <c r="HB29" s="157">
        <v>0</v>
      </c>
      <c r="HC29" s="157">
        <v>0</v>
      </c>
      <c r="HD29" s="157">
        <v>0</v>
      </c>
      <c r="HE29" s="157">
        <v>0</v>
      </c>
      <c r="HF29" s="157">
        <v>0</v>
      </c>
      <c r="HG29" s="157">
        <v>0</v>
      </c>
      <c r="HH29" s="157">
        <v>0</v>
      </c>
      <c r="HI29" s="157">
        <v>0</v>
      </c>
      <c r="HJ29" s="157">
        <v>0</v>
      </c>
      <c r="HK29" s="157">
        <v>0</v>
      </c>
      <c r="HL29" s="157">
        <v>0</v>
      </c>
      <c r="HM29" s="157">
        <v>0</v>
      </c>
      <c r="HN29" s="157">
        <v>0</v>
      </c>
      <c r="HO29" s="467">
        <v>0</v>
      </c>
      <c r="HP29" s="290" t="str">
        <f t="shared" si="0"/>
        <v>Остале ХоВ (-)</v>
      </c>
      <c r="HQ29" s="290" t="str">
        <f t="shared" si="1"/>
        <v>Other securities (-)</v>
      </c>
      <c r="HR29" s="290"/>
      <c r="HT29" s="260"/>
      <c r="HU29" s="260"/>
      <c r="HV29" s="260"/>
    </row>
    <row r="30" spans="1:230" ht="12.75" customHeight="1" x14ac:dyDescent="0.25">
      <c r="A30" s="315" t="s">
        <v>434</v>
      </c>
      <c r="B30" s="315" t="s">
        <v>436</v>
      </c>
      <c r="C30" s="157">
        <v>0</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0</v>
      </c>
      <c r="W30" s="157">
        <v>0</v>
      </c>
      <c r="X30" s="157">
        <v>0</v>
      </c>
      <c r="Y30" s="157">
        <v>0</v>
      </c>
      <c r="Z30" s="157">
        <v>0</v>
      </c>
      <c r="AA30" s="157">
        <v>0</v>
      </c>
      <c r="AB30" s="157">
        <v>0</v>
      </c>
      <c r="AC30" s="157">
        <v>0</v>
      </c>
      <c r="AD30" s="157">
        <v>0</v>
      </c>
      <c r="AE30" s="157">
        <v>0</v>
      </c>
      <c r="AF30" s="157">
        <v>0</v>
      </c>
      <c r="AG30" s="157">
        <v>0</v>
      </c>
      <c r="AH30" s="157">
        <v>0</v>
      </c>
      <c r="AI30" s="157">
        <v>0</v>
      </c>
      <c r="AJ30" s="157">
        <v>0</v>
      </c>
      <c r="AK30" s="157">
        <v>0</v>
      </c>
      <c r="AL30" s="157">
        <v>0</v>
      </c>
      <c r="AM30" s="157">
        <v>0</v>
      </c>
      <c r="AN30" s="157">
        <v>0</v>
      </c>
      <c r="AO30" s="157">
        <v>0</v>
      </c>
      <c r="AP30" s="157">
        <v>0</v>
      </c>
      <c r="AQ30" s="157">
        <v>0</v>
      </c>
      <c r="AR30" s="157">
        <v>0</v>
      </c>
      <c r="AS30" s="157">
        <v>0</v>
      </c>
      <c r="AT30" s="157">
        <v>0</v>
      </c>
      <c r="AU30" s="157">
        <v>0</v>
      </c>
      <c r="AV30" s="157">
        <v>0</v>
      </c>
      <c r="AW30" s="157">
        <v>0</v>
      </c>
      <c r="AX30" s="157">
        <v>0</v>
      </c>
      <c r="AY30" s="157">
        <v>0</v>
      </c>
      <c r="AZ30" s="157">
        <v>0</v>
      </c>
      <c r="BA30" s="157">
        <v>0</v>
      </c>
      <c r="BB30" s="157">
        <v>0</v>
      </c>
      <c r="BC30" s="157">
        <v>0</v>
      </c>
      <c r="BD30" s="157">
        <v>0</v>
      </c>
      <c r="BE30" s="157">
        <v>0</v>
      </c>
      <c r="BF30" s="157">
        <v>0</v>
      </c>
      <c r="BG30" s="157">
        <v>0</v>
      </c>
      <c r="BH30" s="157">
        <v>0</v>
      </c>
      <c r="BI30" s="157">
        <v>0</v>
      </c>
      <c r="BJ30" s="157">
        <v>0</v>
      </c>
      <c r="BK30" s="157">
        <v>0</v>
      </c>
      <c r="BL30" s="157">
        <v>0</v>
      </c>
      <c r="BM30" s="157">
        <v>0</v>
      </c>
      <c r="BN30" s="157">
        <v>0</v>
      </c>
      <c r="BO30" s="157">
        <v>0</v>
      </c>
      <c r="BP30" s="157">
        <v>0</v>
      </c>
      <c r="BQ30" s="157">
        <v>0</v>
      </c>
      <c r="BR30" s="157">
        <v>0</v>
      </c>
      <c r="BS30" s="157">
        <v>0</v>
      </c>
      <c r="BT30" s="157">
        <v>0</v>
      </c>
      <c r="BU30" s="157">
        <v>0</v>
      </c>
      <c r="BV30" s="157">
        <v>0</v>
      </c>
      <c r="BW30" s="157">
        <v>0</v>
      </c>
      <c r="BX30" s="157">
        <v>0</v>
      </c>
      <c r="BY30" s="157">
        <v>0</v>
      </c>
      <c r="BZ30" s="157">
        <v>0</v>
      </c>
      <c r="CA30" s="157">
        <v>0</v>
      </c>
      <c r="CB30" s="157">
        <v>0</v>
      </c>
      <c r="CC30" s="157">
        <v>0</v>
      </c>
      <c r="CD30" s="157">
        <v>0</v>
      </c>
      <c r="CE30" s="157">
        <v>0</v>
      </c>
      <c r="CF30" s="157">
        <v>0</v>
      </c>
      <c r="CG30" s="157">
        <v>0</v>
      </c>
      <c r="CH30" s="157">
        <v>0</v>
      </c>
      <c r="CI30" s="157">
        <v>0</v>
      </c>
      <c r="CJ30" s="157">
        <v>0</v>
      </c>
      <c r="CK30" s="157">
        <v>0</v>
      </c>
      <c r="CL30" s="157">
        <v>0</v>
      </c>
      <c r="CM30" s="157">
        <v>0</v>
      </c>
      <c r="CN30" s="157">
        <v>0</v>
      </c>
      <c r="CO30" s="157">
        <v>0</v>
      </c>
      <c r="CP30" s="157">
        <v>0</v>
      </c>
      <c r="CQ30" s="157">
        <v>0</v>
      </c>
      <c r="CR30" s="157">
        <v>0</v>
      </c>
      <c r="CS30" s="157">
        <v>0</v>
      </c>
      <c r="CT30" s="157">
        <v>0</v>
      </c>
      <c r="CU30" s="157">
        <v>0</v>
      </c>
      <c r="CV30" s="157">
        <v>0</v>
      </c>
      <c r="CW30" s="157">
        <v>0</v>
      </c>
      <c r="CX30" s="157">
        <v>0</v>
      </c>
      <c r="CY30" s="157">
        <v>0</v>
      </c>
      <c r="CZ30" s="157">
        <v>0</v>
      </c>
      <c r="DA30" s="157">
        <v>0</v>
      </c>
      <c r="DB30" s="157">
        <v>0</v>
      </c>
      <c r="DC30" s="157">
        <v>0</v>
      </c>
      <c r="DD30" s="157">
        <v>0</v>
      </c>
      <c r="DE30" s="157">
        <v>0</v>
      </c>
      <c r="DF30" s="157">
        <v>0</v>
      </c>
      <c r="DG30" s="157">
        <v>0</v>
      </c>
      <c r="DH30" s="157">
        <v>0</v>
      </c>
      <c r="DI30" s="157">
        <v>0</v>
      </c>
      <c r="DJ30" s="157">
        <v>0</v>
      </c>
      <c r="DK30" s="157">
        <v>0</v>
      </c>
      <c r="DL30" s="157">
        <v>0</v>
      </c>
      <c r="DM30" s="157">
        <v>0</v>
      </c>
      <c r="DN30" s="157">
        <v>0</v>
      </c>
      <c r="DO30" s="157">
        <v>0</v>
      </c>
      <c r="DP30" s="157">
        <v>0</v>
      </c>
      <c r="DQ30" s="157">
        <v>0</v>
      </c>
      <c r="DR30" s="157">
        <v>0</v>
      </c>
      <c r="DS30" s="157">
        <v>0</v>
      </c>
      <c r="DT30" s="157">
        <v>0</v>
      </c>
      <c r="DU30" s="157">
        <v>0</v>
      </c>
      <c r="DV30" s="157">
        <v>0</v>
      </c>
      <c r="DW30" s="157">
        <v>0</v>
      </c>
      <c r="DX30" s="157">
        <v>0</v>
      </c>
      <c r="DY30" s="157">
        <v>0</v>
      </c>
      <c r="DZ30" s="157">
        <v>0</v>
      </c>
      <c r="EA30" s="157">
        <v>0</v>
      </c>
      <c r="EB30" s="157">
        <v>0</v>
      </c>
      <c r="EC30" s="157">
        <v>0</v>
      </c>
      <c r="ED30" s="157">
        <v>0</v>
      </c>
      <c r="EE30" s="157">
        <v>0</v>
      </c>
      <c r="EF30" s="157">
        <v>0</v>
      </c>
      <c r="EG30" s="157">
        <v>0</v>
      </c>
      <c r="EH30" s="157">
        <v>0</v>
      </c>
      <c r="EI30" s="157">
        <v>0</v>
      </c>
      <c r="EJ30" s="157">
        <v>0</v>
      </c>
      <c r="EK30" s="157">
        <v>0</v>
      </c>
      <c r="EL30" s="157">
        <v>0</v>
      </c>
      <c r="EM30" s="157">
        <v>0</v>
      </c>
      <c r="EN30" s="157">
        <v>0</v>
      </c>
      <c r="EO30" s="157">
        <v>0</v>
      </c>
      <c r="EP30" s="157">
        <v>0</v>
      </c>
      <c r="EQ30" s="157">
        <v>0</v>
      </c>
      <c r="ER30" s="157">
        <v>0</v>
      </c>
      <c r="ES30" s="157">
        <v>0</v>
      </c>
      <c r="ET30" s="157">
        <v>0</v>
      </c>
      <c r="EU30" s="157">
        <v>0</v>
      </c>
      <c r="EV30" s="157">
        <v>0</v>
      </c>
      <c r="EW30" s="157">
        <v>0</v>
      </c>
      <c r="EX30" s="157">
        <v>0</v>
      </c>
      <c r="EY30" s="157">
        <v>0</v>
      </c>
      <c r="EZ30" s="157">
        <v>0</v>
      </c>
      <c r="FA30" s="157">
        <v>0</v>
      </c>
      <c r="FB30" s="157">
        <v>0</v>
      </c>
      <c r="FC30" s="157">
        <v>0</v>
      </c>
      <c r="FD30" s="157">
        <v>0</v>
      </c>
      <c r="FE30" s="157">
        <v>0</v>
      </c>
      <c r="FF30" s="157">
        <v>0</v>
      </c>
      <c r="FG30" s="157">
        <v>0</v>
      </c>
      <c r="FH30" s="157">
        <v>0</v>
      </c>
      <c r="FI30" s="157">
        <v>0</v>
      </c>
      <c r="FJ30" s="157">
        <v>0</v>
      </c>
      <c r="FK30" s="157">
        <v>0</v>
      </c>
      <c r="FL30" s="157">
        <v>0</v>
      </c>
      <c r="FM30" s="157">
        <v>0</v>
      </c>
      <c r="FN30" s="157">
        <v>0</v>
      </c>
      <c r="FO30" s="157">
        <v>0</v>
      </c>
      <c r="FP30" s="157">
        <v>0</v>
      </c>
      <c r="FQ30" s="157">
        <v>0</v>
      </c>
      <c r="FR30" s="157">
        <v>0</v>
      </c>
      <c r="FS30" s="157">
        <v>0</v>
      </c>
      <c r="FT30" s="157">
        <v>0</v>
      </c>
      <c r="FU30" s="157">
        <v>0</v>
      </c>
      <c r="FV30" s="157">
        <v>0</v>
      </c>
      <c r="FW30" s="157">
        <v>0</v>
      </c>
      <c r="FX30" s="157">
        <v>0</v>
      </c>
      <c r="FY30" s="157">
        <v>0</v>
      </c>
      <c r="FZ30" s="157">
        <v>0</v>
      </c>
      <c r="GA30" s="157">
        <v>0</v>
      </c>
      <c r="GB30" s="157">
        <v>0</v>
      </c>
      <c r="GC30" s="157">
        <v>0</v>
      </c>
      <c r="GD30" s="157">
        <v>0</v>
      </c>
      <c r="GE30" s="157">
        <v>0</v>
      </c>
      <c r="GF30" s="157">
        <v>0</v>
      </c>
      <c r="GG30" s="157">
        <v>0</v>
      </c>
      <c r="GH30" s="157">
        <v>0</v>
      </c>
      <c r="GI30" s="157">
        <v>0</v>
      </c>
      <c r="GJ30" s="157">
        <v>0</v>
      </c>
      <c r="GK30" s="157">
        <v>0</v>
      </c>
      <c r="GL30" s="157">
        <v>0</v>
      </c>
      <c r="GM30" s="157">
        <v>0</v>
      </c>
      <c r="GN30" s="157">
        <v>0</v>
      </c>
      <c r="GO30" s="157">
        <v>0</v>
      </c>
      <c r="GP30" s="157">
        <v>0</v>
      </c>
      <c r="GQ30" s="157">
        <v>0</v>
      </c>
      <c r="GR30" s="157">
        <v>0</v>
      </c>
      <c r="GS30" s="157">
        <v>0</v>
      </c>
      <c r="GT30" s="157">
        <v>0</v>
      </c>
      <c r="GU30" s="157">
        <v>0</v>
      </c>
      <c r="GV30" s="157">
        <v>0</v>
      </c>
      <c r="GW30" s="157">
        <v>0</v>
      </c>
      <c r="GX30" s="157">
        <v>0</v>
      </c>
      <c r="GY30" s="157">
        <v>0</v>
      </c>
      <c r="GZ30" s="157">
        <v>0</v>
      </c>
      <c r="HA30" s="157">
        <v>0</v>
      </c>
      <c r="HB30" s="157">
        <v>0</v>
      </c>
      <c r="HC30" s="157">
        <v>0</v>
      </c>
      <c r="HD30" s="157">
        <v>0</v>
      </c>
      <c r="HE30" s="157">
        <v>0</v>
      </c>
      <c r="HF30" s="157">
        <v>0</v>
      </c>
      <c r="HG30" s="157">
        <v>0</v>
      </c>
      <c r="HH30" s="157">
        <v>0</v>
      </c>
      <c r="HI30" s="157">
        <v>0</v>
      </c>
      <c r="HJ30" s="157">
        <v>0</v>
      </c>
      <c r="HK30" s="157">
        <v>0</v>
      </c>
      <c r="HL30" s="157">
        <v>0</v>
      </c>
      <c r="HM30" s="157">
        <v>0</v>
      </c>
      <c r="HN30" s="157">
        <v>0</v>
      </c>
      <c r="HO30" s="467">
        <v>0</v>
      </c>
      <c r="HP30" s="290" t="str">
        <f t="shared" si="0"/>
        <v>Инвестициони фондови (-)</v>
      </c>
      <c r="HQ30" s="290" t="str">
        <f t="shared" si="1"/>
        <v>Investment funds (-)</v>
      </c>
      <c r="HR30" s="290"/>
      <c r="HT30" s="260"/>
      <c r="HU30" s="260"/>
      <c r="HV30" s="260"/>
    </row>
    <row r="31" spans="1:230" ht="12.75" customHeight="1" x14ac:dyDescent="0.25">
      <c r="A31" s="315" t="s">
        <v>427</v>
      </c>
      <c r="B31" s="315" t="s">
        <v>437</v>
      </c>
      <c r="C31" s="157">
        <v>0</v>
      </c>
      <c r="D31" s="157">
        <v>0</v>
      </c>
      <c r="E31" s="157">
        <v>0</v>
      </c>
      <c r="F31" s="157">
        <v>0</v>
      </c>
      <c r="G31" s="157">
        <v>0</v>
      </c>
      <c r="H31" s="157">
        <v>0</v>
      </c>
      <c r="I31" s="157">
        <v>0</v>
      </c>
      <c r="J31" s="157">
        <v>0</v>
      </c>
      <c r="K31" s="157">
        <v>0</v>
      </c>
      <c r="L31" s="157">
        <v>0</v>
      </c>
      <c r="M31" s="157">
        <v>0</v>
      </c>
      <c r="N31" s="157">
        <v>0</v>
      </c>
      <c r="O31" s="157">
        <v>0</v>
      </c>
      <c r="P31" s="157">
        <v>0</v>
      </c>
      <c r="Q31" s="157">
        <v>0</v>
      </c>
      <c r="R31" s="157">
        <v>0</v>
      </c>
      <c r="S31" s="157">
        <v>0</v>
      </c>
      <c r="T31" s="157">
        <v>0</v>
      </c>
      <c r="U31" s="157">
        <v>0</v>
      </c>
      <c r="V31" s="157">
        <v>0</v>
      </c>
      <c r="W31" s="157">
        <v>0</v>
      </c>
      <c r="X31" s="157">
        <v>0</v>
      </c>
      <c r="Y31" s="157">
        <v>0</v>
      </c>
      <c r="Z31" s="157">
        <v>0</v>
      </c>
      <c r="AA31" s="157">
        <v>0</v>
      </c>
      <c r="AB31" s="157">
        <v>0</v>
      </c>
      <c r="AC31" s="157">
        <v>0</v>
      </c>
      <c r="AD31" s="157">
        <v>0</v>
      </c>
      <c r="AE31" s="157">
        <v>0</v>
      </c>
      <c r="AF31" s="157">
        <v>0</v>
      </c>
      <c r="AG31" s="157">
        <v>0</v>
      </c>
      <c r="AH31" s="157">
        <v>0</v>
      </c>
      <c r="AI31" s="157">
        <v>0</v>
      </c>
      <c r="AJ31" s="157">
        <v>0</v>
      </c>
      <c r="AK31" s="157">
        <v>0</v>
      </c>
      <c r="AL31" s="157">
        <v>0</v>
      </c>
      <c r="AM31" s="157">
        <v>0</v>
      </c>
      <c r="AN31" s="157">
        <v>0</v>
      </c>
      <c r="AO31" s="157">
        <v>0</v>
      </c>
      <c r="AP31" s="157">
        <v>0</v>
      </c>
      <c r="AQ31" s="157">
        <v>0</v>
      </c>
      <c r="AR31" s="157">
        <v>0</v>
      </c>
      <c r="AS31" s="157">
        <v>0</v>
      </c>
      <c r="AT31" s="157">
        <v>0</v>
      </c>
      <c r="AU31" s="157">
        <v>0</v>
      </c>
      <c r="AV31" s="157">
        <v>0</v>
      </c>
      <c r="AW31" s="157">
        <v>0</v>
      </c>
      <c r="AX31" s="157">
        <v>0</v>
      </c>
      <c r="AY31" s="157">
        <v>0</v>
      </c>
      <c r="AZ31" s="157">
        <v>0</v>
      </c>
      <c r="BA31" s="157">
        <v>0</v>
      </c>
      <c r="BB31" s="157">
        <v>0</v>
      </c>
      <c r="BC31" s="157">
        <v>0</v>
      </c>
      <c r="BD31" s="157">
        <v>0</v>
      </c>
      <c r="BE31" s="157">
        <v>0</v>
      </c>
      <c r="BF31" s="157">
        <v>0</v>
      </c>
      <c r="BG31" s="157">
        <v>0</v>
      </c>
      <c r="BH31" s="157">
        <v>0</v>
      </c>
      <c r="BI31" s="157">
        <v>0</v>
      </c>
      <c r="BJ31" s="157">
        <v>0</v>
      </c>
      <c r="BK31" s="157">
        <v>0</v>
      </c>
      <c r="BL31" s="157">
        <v>0</v>
      </c>
      <c r="BM31" s="157">
        <v>0</v>
      </c>
      <c r="BN31" s="157">
        <v>0</v>
      </c>
      <c r="BO31" s="157">
        <v>0</v>
      </c>
      <c r="BP31" s="157">
        <v>0</v>
      </c>
      <c r="BQ31" s="157">
        <v>0</v>
      </c>
      <c r="BR31" s="157">
        <v>0</v>
      </c>
      <c r="BS31" s="157">
        <v>0</v>
      </c>
      <c r="BT31" s="157">
        <v>0</v>
      </c>
      <c r="BU31" s="157">
        <v>0</v>
      </c>
      <c r="BV31" s="157">
        <v>0</v>
      </c>
      <c r="BW31" s="157">
        <v>0</v>
      </c>
      <c r="BX31" s="157">
        <v>0</v>
      </c>
      <c r="BY31" s="157">
        <v>0</v>
      </c>
      <c r="BZ31" s="157">
        <v>0</v>
      </c>
      <c r="CA31" s="157">
        <v>0</v>
      </c>
      <c r="CB31" s="157">
        <v>0</v>
      </c>
      <c r="CC31" s="157">
        <v>0</v>
      </c>
      <c r="CD31" s="157">
        <v>0</v>
      </c>
      <c r="CE31" s="157">
        <v>0</v>
      </c>
      <c r="CF31" s="157">
        <v>0</v>
      </c>
      <c r="CG31" s="157">
        <v>0</v>
      </c>
      <c r="CH31" s="157">
        <v>0</v>
      </c>
      <c r="CI31" s="157">
        <v>0</v>
      </c>
      <c r="CJ31" s="157">
        <v>0</v>
      </c>
      <c r="CK31" s="157">
        <v>0</v>
      </c>
      <c r="CL31" s="157">
        <v>0</v>
      </c>
      <c r="CM31" s="157">
        <v>0</v>
      </c>
      <c r="CN31" s="157">
        <v>0</v>
      </c>
      <c r="CO31" s="157">
        <v>0</v>
      </c>
      <c r="CP31" s="157">
        <v>0</v>
      </c>
      <c r="CQ31" s="157">
        <v>0</v>
      </c>
      <c r="CR31" s="157">
        <v>0</v>
      </c>
      <c r="CS31" s="157">
        <v>0</v>
      </c>
      <c r="CT31" s="157">
        <v>0</v>
      </c>
      <c r="CU31" s="157">
        <v>0</v>
      </c>
      <c r="CV31" s="157">
        <v>0</v>
      </c>
      <c r="CW31" s="157">
        <v>0</v>
      </c>
      <c r="CX31" s="157">
        <v>0</v>
      </c>
      <c r="CY31" s="157">
        <v>0</v>
      </c>
      <c r="CZ31" s="157">
        <v>0</v>
      </c>
      <c r="DA31" s="157">
        <v>0</v>
      </c>
      <c r="DB31" s="157">
        <v>0</v>
      </c>
      <c r="DC31" s="157">
        <v>0</v>
      </c>
      <c r="DD31" s="157">
        <v>0</v>
      </c>
      <c r="DE31" s="157">
        <v>0</v>
      </c>
      <c r="DF31" s="157">
        <v>0</v>
      </c>
      <c r="DG31" s="157">
        <v>0</v>
      </c>
      <c r="DH31" s="157">
        <v>0</v>
      </c>
      <c r="DI31" s="157">
        <v>0</v>
      </c>
      <c r="DJ31" s="157">
        <v>0</v>
      </c>
      <c r="DK31" s="157">
        <v>0</v>
      </c>
      <c r="DL31" s="157">
        <v>0</v>
      </c>
      <c r="DM31" s="157">
        <v>0</v>
      </c>
      <c r="DN31" s="157">
        <v>0</v>
      </c>
      <c r="DO31" s="157">
        <v>0</v>
      </c>
      <c r="DP31" s="157">
        <v>0</v>
      </c>
      <c r="DQ31" s="157">
        <v>0</v>
      </c>
      <c r="DR31" s="157">
        <v>0</v>
      </c>
      <c r="DS31" s="157">
        <v>0</v>
      </c>
      <c r="DT31" s="157">
        <v>0</v>
      </c>
      <c r="DU31" s="157">
        <v>0</v>
      </c>
      <c r="DV31" s="157">
        <v>0</v>
      </c>
      <c r="DW31" s="157">
        <v>0</v>
      </c>
      <c r="DX31" s="157">
        <v>0</v>
      </c>
      <c r="DY31" s="157">
        <v>0</v>
      </c>
      <c r="DZ31" s="157">
        <v>0</v>
      </c>
      <c r="EA31" s="157">
        <v>0</v>
      </c>
      <c r="EB31" s="157">
        <v>0</v>
      </c>
      <c r="EC31" s="157">
        <v>0</v>
      </c>
      <c r="ED31" s="157">
        <v>0</v>
      </c>
      <c r="EE31" s="157">
        <v>0</v>
      </c>
      <c r="EF31" s="157">
        <v>0</v>
      </c>
      <c r="EG31" s="157">
        <v>0</v>
      </c>
      <c r="EH31" s="157">
        <v>0</v>
      </c>
      <c r="EI31" s="157">
        <v>0</v>
      </c>
      <c r="EJ31" s="157">
        <v>0</v>
      </c>
      <c r="EK31" s="157">
        <v>0</v>
      </c>
      <c r="EL31" s="157">
        <v>0</v>
      </c>
      <c r="EM31" s="157">
        <v>0</v>
      </c>
      <c r="EN31" s="157">
        <v>0</v>
      </c>
      <c r="EO31" s="157">
        <v>0</v>
      </c>
      <c r="EP31" s="157">
        <v>0</v>
      </c>
      <c r="EQ31" s="157">
        <v>0</v>
      </c>
      <c r="ER31" s="157">
        <v>0</v>
      </c>
      <c r="ES31" s="157">
        <v>0</v>
      </c>
      <c r="ET31" s="157">
        <v>0</v>
      </c>
      <c r="EU31" s="157">
        <v>0</v>
      </c>
      <c r="EV31" s="157">
        <v>0</v>
      </c>
      <c r="EW31" s="157">
        <v>0</v>
      </c>
      <c r="EX31" s="157">
        <v>0</v>
      </c>
      <c r="EY31" s="157">
        <v>0</v>
      </c>
      <c r="EZ31" s="157">
        <v>0</v>
      </c>
      <c r="FA31" s="157">
        <v>0</v>
      </c>
      <c r="FB31" s="157">
        <v>0</v>
      </c>
      <c r="FC31" s="157">
        <v>0</v>
      </c>
      <c r="FD31" s="157">
        <v>0</v>
      </c>
      <c r="FE31" s="157">
        <v>0</v>
      </c>
      <c r="FF31" s="157">
        <v>0</v>
      </c>
      <c r="FG31" s="157">
        <v>0</v>
      </c>
      <c r="FH31" s="157">
        <v>0</v>
      </c>
      <c r="FI31" s="157">
        <v>0</v>
      </c>
      <c r="FJ31" s="157">
        <v>0</v>
      </c>
      <c r="FK31" s="157">
        <v>0</v>
      </c>
      <c r="FL31" s="157">
        <v>0</v>
      </c>
      <c r="FM31" s="157">
        <v>0</v>
      </c>
      <c r="FN31" s="157">
        <v>0</v>
      </c>
      <c r="FO31" s="157">
        <v>0</v>
      </c>
      <c r="FP31" s="157">
        <v>0</v>
      </c>
      <c r="FQ31" s="157">
        <v>0</v>
      </c>
      <c r="FR31" s="157">
        <v>0</v>
      </c>
      <c r="FS31" s="157">
        <v>0</v>
      </c>
      <c r="FT31" s="157">
        <v>0</v>
      </c>
      <c r="FU31" s="157">
        <v>0</v>
      </c>
      <c r="FV31" s="157">
        <v>0</v>
      </c>
      <c r="FW31" s="157">
        <v>0</v>
      </c>
      <c r="FX31" s="157">
        <v>0</v>
      </c>
      <c r="FY31" s="157">
        <v>0</v>
      </c>
      <c r="FZ31" s="157">
        <v>0</v>
      </c>
      <c r="GA31" s="157">
        <v>0</v>
      </c>
      <c r="GB31" s="157">
        <v>0</v>
      </c>
      <c r="GC31" s="157">
        <v>0</v>
      </c>
      <c r="GD31" s="157">
        <v>0</v>
      </c>
      <c r="GE31" s="157">
        <v>0</v>
      </c>
      <c r="GF31" s="157">
        <v>0</v>
      </c>
      <c r="GG31" s="157">
        <v>0</v>
      </c>
      <c r="GH31" s="157">
        <v>0</v>
      </c>
      <c r="GI31" s="157">
        <v>0</v>
      </c>
      <c r="GJ31" s="157">
        <v>0</v>
      </c>
      <c r="GK31" s="157">
        <v>0</v>
      </c>
      <c r="GL31" s="157">
        <v>0</v>
      </c>
      <c r="GM31" s="157">
        <v>0</v>
      </c>
      <c r="GN31" s="157">
        <v>0</v>
      </c>
      <c r="GO31" s="157">
        <v>0</v>
      </c>
      <c r="GP31" s="157">
        <v>0</v>
      </c>
      <c r="GQ31" s="157">
        <v>0</v>
      </c>
      <c r="GR31" s="157">
        <v>0</v>
      </c>
      <c r="GS31" s="157">
        <v>0</v>
      </c>
      <c r="GT31" s="157">
        <v>0</v>
      </c>
      <c r="GU31" s="157">
        <v>0</v>
      </c>
      <c r="GV31" s="157">
        <v>0</v>
      </c>
      <c r="GW31" s="157">
        <v>0</v>
      </c>
      <c r="GX31" s="157">
        <v>0</v>
      </c>
      <c r="GY31" s="157">
        <v>0</v>
      </c>
      <c r="GZ31" s="157">
        <v>0</v>
      </c>
      <c r="HA31" s="157">
        <v>0</v>
      </c>
      <c r="HB31" s="157">
        <v>0</v>
      </c>
      <c r="HC31" s="157">
        <v>0</v>
      </c>
      <c r="HD31" s="157">
        <v>0</v>
      </c>
      <c r="HE31" s="157">
        <v>0</v>
      </c>
      <c r="HF31" s="157">
        <v>0</v>
      </c>
      <c r="HG31" s="157">
        <v>0</v>
      </c>
      <c r="HH31" s="157">
        <v>0</v>
      </c>
      <c r="HI31" s="157">
        <v>0</v>
      </c>
      <c r="HJ31" s="157">
        <v>0</v>
      </c>
      <c r="HK31" s="157">
        <v>0</v>
      </c>
      <c r="HL31" s="157">
        <v>0</v>
      </c>
      <c r="HM31" s="157">
        <v>0</v>
      </c>
      <c r="HN31" s="157">
        <v>0</v>
      </c>
      <c r="HO31" s="467">
        <v>0</v>
      </c>
      <c r="HP31" s="290" t="str">
        <f t="shared" si="0"/>
        <v>Непокретности (-)</v>
      </c>
      <c r="HQ31" s="290" t="str">
        <f t="shared" si="1"/>
        <v>Real estate (-)</v>
      </c>
      <c r="HR31" s="290"/>
      <c r="HT31" s="260"/>
      <c r="HU31" s="260"/>
      <c r="HV31" s="260"/>
    </row>
    <row r="32" spans="1:230" ht="12.75" customHeight="1" x14ac:dyDescent="0.25">
      <c r="A32" s="315" t="s">
        <v>74</v>
      </c>
      <c r="B32" s="315" t="s">
        <v>126</v>
      </c>
      <c r="C32" s="157">
        <v>0</v>
      </c>
      <c r="D32" s="157">
        <v>0</v>
      </c>
      <c r="E32" s="157">
        <v>0</v>
      </c>
      <c r="F32" s="157">
        <v>4.0751954351950448E-2</v>
      </c>
      <c r="G32" s="157">
        <v>4.4269461595793695E-2</v>
      </c>
      <c r="H32" s="157">
        <v>4.0136313301308651E-2</v>
      </c>
      <c r="I32" s="157">
        <v>4.3227999999999996E-2</v>
      </c>
      <c r="J32" s="157">
        <v>0</v>
      </c>
      <c r="K32" s="157">
        <v>0</v>
      </c>
      <c r="L32" s="157">
        <v>0</v>
      </c>
      <c r="M32" s="157">
        <v>0</v>
      </c>
      <c r="N32" s="157">
        <v>0</v>
      </c>
      <c r="O32" s="157">
        <v>0</v>
      </c>
      <c r="P32" s="157">
        <v>0</v>
      </c>
      <c r="Q32" s="157">
        <v>0</v>
      </c>
      <c r="R32" s="157">
        <v>4.0430000000000001E-2</v>
      </c>
      <c r="S32" s="157">
        <v>4.6955999999999998E-2</v>
      </c>
      <c r="T32" s="157">
        <v>4.7602999999999999E-2</v>
      </c>
      <c r="U32" s="157">
        <v>4.8774999999999999E-2</v>
      </c>
      <c r="V32" s="157">
        <v>4.8343999999999998E-2</v>
      </c>
      <c r="W32" s="157">
        <v>4.5620999999999995E-2</v>
      </c>
      <c r="X32" s="157">
        <v>4.7947999999999998E-2</v>
      </c>
      <c r="Y32" s="157">
        <v>4.7742E-2</v>
      </c>
      <c r="Z32" s="157">
        <v>4.8597999999999995E-2</v>
      </c>
      <c r="AA32" s="157">
        <v>4.8767999999999999E-2</v>
      </c>
      <c r="AB32" s="157">
        <v>4.8927999999999999E-2</v>
      </c>
      <c r="AC32" s="157">
        <v>4.9183999999999999E-2</v>
      </c>
      <c r="AD32" s="157">
        <v>4.7466000000000001E-2</v>
      </c>
      <c r="AE32" s="157">
        <v>4.5737E-2</v>
      </c>
      <c r="AF32" s="157">
        <v>4.8436E-2</v>
      </c>
      <c r="AG32" s="157">
        <v>4.9146999999999996E-2</v>
      </c>
      <c r="AH32" s="157">
        <v>3.9300000000000002E-2</v>
      </c>
      <c r="AI32" s="157">
        <v>4.9027999999999995E-2</v>
      </c>
      <c r="AJ32" s="157">
        <v>4.8083999999999995E-2</v>
      </c>
      <c r="AK32" s="157">
        <v>4.7101999999999998E-2</v>
      </c>
      <c r="AL32" s="157">
        <v>4.6040999999999999E-2</v>
      </c>
      <c r="AM32" s="157">
        <v>4.9889999999999997E-2</v>
      </c>
      <c r="AN32" s="157">
        <v>4.7513E-2</v>
      </c>
      <c r="AO32" s="157">
        <v>4.9155999999999998E-2</v>
      </c>
      <c r="AP32" s="157">
        <v>4.5710000000000001E-2</v>
      </c>
      <c r="AQ32" s="157">
        <v>4.7223999999999995E-2</v>
      </c>
      <c r="AR32" s="157">
        <v>4.9694999999999996E-2</v>
      </c>
      <c r="AS32" s="157">
        <v>4.9498E-2</v>
      </c>
      <c r="AT32" s="157">
        <v>5.0200999999999996E-2</v>
      </c>
      <c r="AU32" s="157">
        <v>4.4434999999999995E-2</v>
      </c>
      <c r="AV32" s="157">
        <v>4.9681999999999997E-2</v>
      </c>
      <c r="AW32" s="157">
        <v>4.8771999999999996E-2</v>
      </c>
      <c r="AX32" s="157">
        <v>4.8947999999999998E-2</v>
      </c>
      <c r="AY32" s="157">
        <v>3.7819999999999999E-2</v>
      </c>
      <c r="AZ32" s="157">
        <v>0</v>
      </c>
      <c r="BA32" s="157">
        <v>0</v>
      </c>
      <c r="BB32" s="157">
        <v>3.4797000000000002E-2</v>
      </c>
      <c r="BC32" s="157">
        <v>3.1619999999999995E-2</v>
      </c>
      <c r="BD32" s="157">
        <v>4.9480999999999997E-2</v>
      </c>
      <c r="BE32" s="157">
        <v>4.7516999999999997E-2</v>
      </c>
      <c r="BF32" s="157">
        <v>4.7393999999999999E-2</v>
      </c>
      <c r="BG32" s="157">
        <v>4.0890999999999997E-2</v>
      </c>
      <c r="BH32" s="157">
        <v>4.8992999999999995E-2</v>
      </c>
      <c r="BI32" s="157">
        <v>0</v>
      </c>
      <c r="BJ32" s="157">
        <v>2.6350999999999999E-2</v>
      </c>
      <c r="BK32" s="157">
        <v>4.9465999999999996E-2</v>
      </c>
      <c r="BL32" s="157">
        <v>4.8495999999999997E-2</v>
      </c>
      <c r="BM32" s="157">
        <v>4.5938E-2</v>
      </c>
      <c r="BN32" s="157">
        <v>4.7525999999999999E-2</v>
      </c>
      <c r="BO32" s="157">
        <v>4.9429000000000001E-2</v>
      </c>
      <c r="BP32" s="157">
        <v>4.8007999999999995E-2</v>
      </c>
      <c r="BQ32" s="157">
        <v>4.6996999999999997E-2</v>
      </c>
      <c r="BR32" s="157">
        <v>4.6491999999999999E-2</v>
      </c>
      <c r="BS32" s="157">
        <v>0.13155700000000001</v>
      </c>
      <c r="BT32" s="157">
        <v>5.7272999999999998E-2</v>
      </c>
      <c r="BU32" s="157">
        <v>0.11642599999999999</v>
      </c>
      <c r="BV32" s="157">
        <v>0.13463700000000001</v>
      </c>
      <c r="BW32" s="157">
        <v>0.131993</v>
      </c>
      <c r="BX32" s="157">
        <v>0.11495599999999999</v>
      </c>
      <c r="BY32" s="157">
        <v>0.113</v>
      </c>
      <c r="BZ32" s="157">
        <v>0.11203199999999999</v>
      </c>
      <c r="CA32" s="157">
        <v>0.10917099999999999</v>
      </c>
      <c r="CB32" s="157">
        <v>0.10671699999999999</v>
      </c>
      <c r="CC32" s="157">
        <v>9.6225999999999992E-2</v>
      </c>
      <c r="CD32" s="157">
        <v>6.3086000000000003E-2</v>
      </c>
      <c r="CE32" s="157">
        <v>6.1475999999999996E-2</v>
      </c>
      <c r="CF32" s="157">
        <v>6.0961999999999995E-2</v>
      </c>
      <c r="CG32" s="157">
        <v>5.9711999999999994E-2</v>
      </c>
      <c r="CH32" s="157">
        <v>5.8823E-2</v>
      </c>
      <c r="CI32" s="157">
        <v>8.4648000000000001E-2</v>
      </c>
      <c r="CJ32" s="157">
        <v>7.8393999999999991E-2</v>
      </c>
      <c r="CK32" s="157">
        <v>6.6086999999999993E-2</v>
      </c>
      <c r="CL32" s="157">
        <v>4.9266999999999998E-2</v>
      </c>
      <c r="CM32" s="157">
        <v>4.5962999999999997E-2</v>
      </c>
      <c r="CN32" s="157">
        <v>4.7974999999999997E-2</v>
      </c>
      <c r="CO32" s="157">
        <v>4.7272999999999996E-2</v>
      </c>
      <c r="CP32" s="157">
        <v>4.6446000000000001E-2</v>
      </c>
      <c r="CQ32" s="157">
        <v>8.4774999999999989E-2</v>
      </c>
      <c r="CR32" s="157">
        <v>8.3936999999999998E-2</v>
      </c>
      <c r="CS32" s="157">
        <v>7.8608999999999998E-2</v>
      </c>
      <c r="CT32" s="157">
        <v>7.7747999999999998E-2</v>
      </c>
      <c r="CU32" s="157">
        <v>6.0915999999999998E-2</v>
      </c>
      <c r="CV32" s="157">
        <v>4.7642999999999998E-2</v>
      </c>
      <c r="CW32" s="157">
        <v>4.734E-2</v>
      </c>
      <c r="CX32" s="157">
        <v>4.0705999999999999E-2</v>
      </c>
      <c r="CY32" s="157">
        <v>4.6318999999999999E-2</v>
      </c>
      <c r="CZ32" s="157">
        <v>4.5700000000000005E-2</v>
      </c>
      <c r="DA32" s="157">
        <v>9.391999999999999E-2</v>
      </c>
      <c r="DB32" s="157">
        <v>9.3155000000000002E-2</v>
      </c>
      <c r="DC32" s="157">
        <v>5.6691999999999999E-2</v>
      </c>
      <c r="DD32" s="157">
        <v>5.6176999999999998E-2</v>
      </c>
      <c r="DE32" s="157">
        <v>5.5088999999999999E-2</v>
      </c>
      <c r="DF32" s="157">
        <v>5.3005999999999998E-2</v>
      </c>
      <c r="DG32" s="157">
        <v>4.3639999999999998E-2</v>
      </c>
      <c r="DH32" s="157">
        <v>4.3312999999999997E-2</v>
      </c>
      <c r="DI32" s="157">
        <v>4.2859999999999995E-2</v>
      </c>
      <c r="DJ32" s="157">
        <v>4.2040999999999995E-2</v>
      </c>
      <c r="DK32" s="157">
        <v>4.1572999999999999E-2</v>
      </c>
      <c r="DL32" s="157">
        <v>4.1000000000000002E-2</v>
      </c>
      <c r="DM32" s="157">
        <v>9.5496999999999999E-2</v>
      </c>
      <c r="DN32" s="157">
        <v>9.4E-2</v>
      </c>
      <c r="DO32" s="157">
        <v>9.2690999999999996E-2</v>
      </c>
      <c r="DP32" s="157">
        <v>9.1999999999999998E-2</v>
      </c>
      <c r="DQ32" s="157">
        <v>9.0999999999999998E-2</v>
      </c>
      <c r="DR32" s="157">
        <v>0.09</v>
      </c>
      <c r="DS32" s="157">
        <v>0.09</v>
      </c>
      <c r="DT32" s="157">
        <v>8.7999999999999995E-2</v>
      </c>
      <c r="DU32" s="157">
        <v>8.792599999999999E-2</v>
      </c>
      <c r="DV32" s="157">
        <v>8.7999999999999995E-2</v>
      </c>
      <c r="DW32" s="157">
        <v>8.6999999999999994E-2</v>
      </c>
      <c r="DX32" s="157">
        <v>8.6309999999999998E-2</v>
      </c>
      <c r="DY32" s="157">
        <v>4.2999999999999997E-2</v>
      </c>
      <c r="DZ32" s="157">
        <v>4.2999999999999997E-2</v>
      </c>
      <c r="EA32" s="157">
        <v>9.0999999999999998E-2</v>
      </c>
      <c r="EB32" s="157">
        <v>9.0999999999999998E-2</v>
      </c>
      <c r="EC32" s="157">
        <v>0.09</v>
      </c>
      <c r="ED32" s="157">
        <v>0.11899999999999999</v>
      </c>
      <c r="EE32" s="157">
        <v>0.11799999999999999</v>
      </c>
      <c r="EF32" s="157">
        <v>0.13600000000000001</v>
      </c>
      <c r="EG32" s="157">
        <v>0.14299999999999999</v>
      </c>
      <c r="EH32" s="157">
        <v>0.14199999999999999</v>
      </c>
      <c r="EI32" s="157">
        <v>0.14000000000000001</v>
      </c>
      <c r="EJ32" s="157">
        <v>0.14099999999999999</v>
      </c>
      <c r="EK32" s="157">
        <v>0.10100000000000001</v>
      </c>
      <c r="EL32" s="157">
        <v>0.14799999999999999</v>
      </c>
      <c r="EM32" s="157">
        <v>0.14599999999999999</v>
      </c>
      <c r="EN32" s="157">
        <v>0.14399999999999999</v>
      </c>
      <c r="EO32" s="157">
        <v>0.14299999999999999</v>
      </c>
      <c r="EP32" s="157">
        <v>0.14199999999999999</v>
      </c>
      <c r="EQ32" s="157">
        <v>0.14099999999999999</v>
      </c>
      <c r="ER32" s="157">
        <v>0.17100000000000001</v>
      </c>
      <c r="ES32" s="157">
        <v>0.17100000000000001</v>
      </c>
      <c r="ET32" s="157">
        <v>0.19</v>
      </c>
      <c r="EU32" s="157">
        <v>0.188</v>
      </c>
      <c r="EV32" s="157">
        <v>0.19500000000000001</v>
      </c>
      <c r="EW32" s="467">
        <v>0.19400000000000001</v>
      </c>
      <c r="EX32" s="467">
        <v>0.192</v>
      </c>
      <c r="EY32" s="467">
        <v>0.21299999999999999</v>
      </c>
      <c r="EZ32" s="467">
        <v>0.20899999999999999</v>
      </c>
      <c r="FA32" s="467">
        <v>0.20699999999999999</v>
      </c>
      <c r="FB32" s="467">
        <v>0.20599999999999999</v>
      </c>
      <c r="FC32" s="467">
        <v>0.20300000000000001</v>
      </c>
      <c r="FD32" s="467">
        <v>0.20200000000000001</v>
      </c>
      <c r="FE32" s="467">
        <v>0.19400000000000001</v>
      </c>
      <c r="FF32" s="467">
        <v>0.192</v>
      </c>
      <c r="FG32" s="467">
        <v>0.191</v>
      </c>
      <c r="FH32" s="467">
        <v>0.19</v>
      </c>
      <c r="FI32" s="467">
        <v>0.19700000000000001</v>
      </c>
      <c r="FJ32" s="467">
        <v>0.224466</v>
      </c>
      <c r="FK32" s="467">
        <v>0.246</v>
      </c>
      <c r="FL32" s="467">
        <v>0.24299999999999999</v>
      </c>
      <c r="FM32" s="467">
        <v>0.24299999999999999</v>
      </c>
      <c r="FN32" s="467">
        <v>0.25700000000000001</v>
      </c>
      <c r="FO32" s="467">
        <v>0.25600000000000001</v>
      </c>
      <c r="FP32" s="467">
        <v>0.25800000000000001</v>
      </c>
      <c r="FQ32" s="467">
        <v>0.25600000000000001</v>
      </c>
      <c r="FR32" s="467">
        <v>0.254</v>
      </c>
      <c r="FS32" s="467">
        <v>0.253</v>
      </c>
      <c r="FT32" s="467">
        <v>0.252</v>
      </c>
      <c r="FU32" s="467">
        <v>0.222</v>
      </c>
      <c r="FV32" s="467">
        <v>0.251</v>
      </c>
      <c r="FW32" s="467">
        <v>0.248</v>
      </c>
      <c r="FX32" s="467">
        <v>0.247</v>
      </c>
      <c r="FY32" s="467">
        <v>0.248</v>
      </c>
      <c r="FZ32" s="467">
        <v>0.249</v>
      </c>
      <c r="GA32" s="467">
        <v>0.25</v>
      </c>
      <c r="GB32" s="467">
        <v>0.23100000000000001</v>
      </c>
      <c r="GC32" s="467">
        <v>0.22800000000000001</v>
      </c>
      <c r="GD32" s="467">
        <v>0.21</v>
      </c>
      <c r="GE32" s="467">
        <v>0.218</v>
      </c>
      <c r="GF32" s="467">
        <v>0.188</v>
      </c>
      <c r="GG32" s="467">
        <v>0.187</v>
      </c>
      <c r="GH32" s="467">
        <v>0.19400000000000001</v>
      </c>
      <c r="GI32" s="467">
        <v>0.193</v>
      </c>
      <c r="GJ32" s="467">
        <v>0.20200000000000001</v>
      </c>
      <c r="GK32" s="467">
        <v>0.20100000000000001</v>
      </c>
      <c r="GL32" s="467">
        <v>0.25</v>
      </c>
      <c r="GM32" s="467">
        <v>0.247</v>
      </c>
      <c r="GN32" s="467">
        <v>0.246</v>
      </c>
      <c r="GO32" s="467">
        <v>0.24399999999999999</v>
      </c>
      <c r="GP32" s="467">
        <v>0.24199999999999999</v>
      </c>
      <c r="GQ32" s="467">
        <v>0.23899999999999999</v>
      </c>
      <c r="GR32" s="467">
        <v>0.23699999999999999</v>
      </c>
      <c r="GS32" s="467">
        <v>0.23599999999999999</v>
      </c>
      <c r="GT32" s="467">
        <v>0.23300000000000001</v>
      </c>
      <c r="GU32" s="467">
        <v>0.23</v>
      </c>
      <c r="GV32" s="467">
        <v>0.23300000000000001</v>
      </c>
      <c r="GW32" s="467">
        <v>0.23300000000000001</v>
      </c>
      <c r="GX32" s="467">
        <v>0.186</v>
      </c>
      <c r="GY32" s="467">
        <v>0.184</v>
      </c>
      <c r="GZ32" s="467">
        <v>0.18099999999999999</v>
      </c>
      <c r="HA32" s="467">
        <v>0.17899999999999999</v>
      </c>
      <c r="HB32" s="467">
        <v>0.17799999999999999</v>
      </c>
      <c r="HC32" s="467">
        <v>0.17599999999999999</v>
      </c>
      <c r="HD32" s="467">
        <v>0.152</v>
      </c>
      <c r="HE32" s="467">
        <v>0.106</v>
      </c>
      <c r="HF32" s="467">
        <v>0.104</v>
      </c>
      <c r="HG32" s="467">
        <v>8.4000000000000005E-2</v>
      </c>
      <c r="HH32" s="467">
        <v>5.8000000000000003E-2</v>
      </c>
      <c r="HI32" s="467">
        <v>5.6908E-2</v>
      </c>
      <c r="HJ32" s="467">
        <v>4.9000000000000002E-2</v>
      </c>
      <c r="HK32" s="467">
        <v>4.8000000000000001E-2</v>
      </c>
      <c r="HL32" s="467">
        <v>9.6000000000000002E-2</v>
      </c>
      <c r="HM32" s="467">
        <v>9.5000000000000001E-2</v>
      </c>
      <c r="HN32" s="467">
        <v>9.4E-2</v>
      </c>
      <c r="HO32" s="467">
        <v>9.5000000000000001E-2</v>
      </c>
      <c r="HP32" s="290" t="str">
        <f t="shared" si="0"/>
        <v>Орочени депозити (9,5%)</v>
      </c>
      <c r="HQ32" s="290" t="str">
        <f t="shared" si="1"/>
        <v>Term deposits (9,5%)</v>
      </c>
      <c r="HR32" s="290"/>
      <c r="HT32" s="260"/>
      <c r="HU32" s="260"/>
      <c r="HV32" s="260"/>
    </row>
    <row r="33" spans="1:230" ht="12.75" customHeight="1" x14ac:dyDescent="0.25">
      <c r="A33" s="316" t="s">
        <v>429</v>
      </c>
      <c r="B33" s="316" t="s">
        <v>430</v>
      </c>
      <c r="C33" s="158">
        <v>0</v>
      </c>
      <c r="D33" s="158">
        <v>0</v>
      </c>
      <c r="E33" s="158">
        <v>0</v>
      </c>
      <c r="F33" s="158">
        <v>0</v>
      </c>
      <c r="G33" s="158">
        <v>0</v>
      </c>
      <c r="H33" s="158">
        <v>0</v>
      </c>
      <c r="I33" s="158">
        <v>0</v>
      </c>
      <c r="J33" s="158">
        <v>0</v>
      </c>
      <c r="K33" s="158">
        <v>0</v>
      </c>
      <c r="L33" s="158">
        <v>0</v>
      </c>
      <c r="M33" s="158">
        <v>0</v>
      </c>
      <c r="N33" s="158">
        <v>0</v>
      </c>
      <c r="O33" s="158">
        <v>0</v>
      </c>
      <c r="P33" s="158">
        <v>0</v>
      </c>
      <c r="Q33" s="158">
        <v>0</v>
      </c>
      <c r="R33" s="158">
        <v>0</v>
      </c>
      <c r="S33" s="158">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58">
        <v>0</v>
      </c>
      <c r="AM33" s="158">
        <v>0</v>
      </c>
      <c r="AN33" s="158">
        <v>0</v>
      </c>
      <c r="AO33" s="158">
        <v>0</v>
      </c>
      <c r="AP33" s="158">
        <v>0</v>
      </c>
      <c r="AQ33" s="158">
        <v>0</v>
      </c>
      <c r="AR33" s="158">
        <v>0</v>
      </c>
      <c r="AS33" s="158">
        <v>0</v>
      </c>
      <c r="AT33" s="158">
        <v>0</v>
      </c>
      <c r="AU33" s="158">
        <v>0</v>
      </c>
      <c r="AV33" s="158">
        <v>0</v>
      </c>
      <c r="AW33" s="158">
        <v>0</v>
      </c>
      <c r="AX33" s="158">
        <v>0</v>
      </c>
      <c r="AY33" s="158">
        <v>0</v>
      </c>
      <c r="AZ33" s="158">
        <v>0</v>
      </c>
      <c r="BA33" s="158">
        <v>0</v>
      </c>
      <c r="BB33" s="158">
        <v>0</v>
      </c>
      <c r="BC33" s="158">
        <v>0</v>
      </c>
      <c r="BD33" s="158">
        <v>0</v>
      </c>
      <c r="BE33" s="158">
        <v>0</v>
      </c>
      <c r="BF33" s="158">
        <v>0</v>
      </c>
      <c r="BG33" s="158">
        <v>0</v>
      </c>
      <c r="BH33" s="158">
        <v>0</v>
      </c>
      <c r="BI33" s="158">
        <v>0</v>
      </c>
      <c r="BJ33" s="158">
        <v>0</v>
      </c>
      <c r="BK33" s="158">
        <v>0</v>
      </c>
      <c r="BL33" s="158">
        <v>0</v>
      </c>
      <c r="BM33" s="158">
        <v>0</v>
      </c>
      <c r="BN33" s="158">
        <v>0</v>
      </c>
      <c r="BO33" s="158">
        <v>0</v>
      </c>
      <c r="BP33" s="158">
        <v>0</v>
      </c>
      <c r="BQ33" s="158">
        <v>0</v>
      </c>
      <c r="BR33" s="158">
        <v>0</v>
      </c>
      <c r="BS33" s="158">
        <v>0</v>
      </c>
      <c r="BT33" s="158">
        <v>0</v>
      </c>
      <c r="BU33" s="158">
        <v>0</v>
      </c>
      <c r="BV33" s="158">
        <v>0</v>
      </c>
      <c r="BW33" s="158">
        <v>0</v>
      </c>
      <c r="BX33" s="158">
        <v>0</v>
      </c>
      <c r="BY33" s="158">
        <v>0</v>
      </c>
      <c r="BZ33" s="158">
        <v>0</v>
      </c>
      <c r="CA33" s="158">
        <v>0</v>
      </c>
      <c r="CB33" s="158">
        <v>0</v>
      </c>
      <c r="CC33" s="158">
        <v>0</v>
      </c>
      <c r="CD33" s="158">
        <v>0</v>
      </c>
      <c r="CE33" s="158">
        <v>0</v>
      </c>
      <c r="CF33" s="158">
        <v>0</v>
      </c>
      <c r="CG33" s="158">
        <v>0</v>
      </c>
      <c r="CH33" s="158">
        <v>0</v>
      </c>
      <c r="CI33" s="158">
        <v>0</v>
      </c>
      <c r="CJ33" s="158">
        <v>0</v>
      </c>
      <c r="CK33" s="158">
        <v>0</v>
      </c>
      <c r="CL33" s="158">
        <v>0</v>
      </c>
      <c r="CM33" s="158">
        <v>0</v>
      </c>
      <c r="CN33" s="158">
        <v>0</v>
      </c>
      <c r="CO33" s="158">
        <v>0</v>
      </c>
      <c r="CP33" s="158">
        <v>0</v>
      </c>
      <c r="CQ33" s="158">
        <v>0</v>
      </c>
      <c r="CR33" s="158">
        <v>0</v>
      </c>
      <c r="CS33" s="158">
        <v>0</v>
      </c>
      <c r="CT33" s="158">
        <v>0</v>
      </c>
      <c r="CU33" s="158">
        <v>0</v>
      </c>
      <c r="CV33" s="158">
        <v>0</v>
      </c>
      <c r="CW33" s="158">
        <v>0</v>
      </c>
      <c r="CX33" s="158">
        <v>0</v>
      </c>
      <c r="CY33" s="158">
        <v>0</v>
      </c>
      <c r="CZ33" s="158">
        <v>0</v>
      </c>
      <c r="DA33" s="158">
        <v>0</v>
      </c>
      <c r="DB33" s="158">
        <v>0</v>
      </c>
      <c r="DC33" s="158">
        <v>0</v>
      </c>
      <c r="DD33" s="158">
        <v>0</v>
      </c>
      <c r="DE33" s="158">
        <v>0</v>
      </c>
      <c r="DF33" s="158">
        <v>0</v>
      </c>
      <c r="DG33" s="158">
        <v>0</v>
      </c>
      <c r="DH33" s="158">
        <v>0</v>
      </c>
      <c r="DI33" s="158">
        <v>0</v>
      </c>
      <c r="DJ33" s="158">
        <v>0</v>
      </c>
      <c r="DK33" s="158">
        <v>0</v>
      </c>
      <c r="DL33" s="158">
        <v>0</v>
      </c>
      <c r="DM33" s="158">
        <v>0</v>
      </c>
      <c r="DN33" s="158">
        <v>0</v>
      </c>
      <c r="DO33" s="158">
        <v>0</v>
      </c>
      <c r="DP33" s="158">
        <v>0</v>
      </c>
      <c r="DQ33" s="158">
        <v>0</v>
      </c>
      <c r="DR33" s="158">
        <v>0</v>
      </c>
      <c r="DS33" s="158">
        <v>0</v>
      </c>
      <c r="DT33" s="158">
        <v>0</v>
      </c>
      <c r="DU33" s="158">
        <v>0</v>
      </c>
      <c r="DV33" s="158">
        <v>0</v>
      </c>
      <c r="DW33" s="158">
        <v>0</v>
      </c>
      <c r="DX33" s="158">
        <v>0</v>
      </c>
      <c r="DY33" s="158">
        <v>0</v>
      </c>
      <c r="DZ33" s="158">
        <v>0</v>
      </c>
      <c r="EA33" s="158">
        <v>0</v>
      </c>
      <c r="EB33" s="158">
        <v>0</v>
      </c>
      <c r="EC33" s="158">
        <v>0</v>
      </c>
      <c r="ED33" s="158">
        <v>0</v>
      </c>
      <c r="EE33" s="158">
        <v>0</v>
      </c>
      <c r="EF33" s="158">
        <v>0</v>
      </c>
      <c r="EG33" s="158">
        <v>0</v>
      </c>
      <c r="EH33" s="158">
        <v>0</v>
      </c>
      <c r="EI33" s="158">
        <v>0</v>
      </c>
      <c r="EJ33" s="158">
        <v>0</v>
      </c>
      <c r="EK33" s="158">
        <v>0</v>
      </c>
      <c r="EL33" s="158">
        <v>0</v>
      </c>
      <c r="EM33" s="158">
        <v>0</v>
      </c>
      <c r="EN33" s="158">
        <v>0</v>
      </c>
      <c r="EO33" s="158">
        <v>0</v>
      </c>
      <c r="EP33" s="158">
        <v>0</v>
      </c>
      <c r="EQ33" s="158">
        <v>0</v>
      </c>
      <c r="ER33" s="158">
        <v>0</v>
      </c>
      <c r="ES33" s="158">
        <v>0</v>
      </c>
      <c r="ET33" s="158">
        <v>0</v>
      </c>
      <c r="EU33" s="158">
        <v>0</v>
      </c>
      <c r="EV33" s="158">
        <v>0</v>
      </c>
      <c r="EW33" s="158">
        <v>0</v>
      </c>
      <c r="EX33" s="158">
        <v>0</v>
      </c>
      <c r="EY33" s="158">
        <v>0</v>
      </c>
      <c r="EZ33" s="158">
        <v>0</v>
      </c>
      <c r="FA33" s="158">
        <v>0</v>
      </c>
      <c r="FB33" s="158">
        <v>0</v>
      </c>
      <c r="FC33" s="158">
        <v>0</v>
      </c>
      <c r="FD33" s="158">
        <v>0</v>
      </c>
      <c r="FE33" s="158">
        <v>0</v>
      </c>
      <c r="FF33" s="158">
        <v>0</v>
      </c>
      <c r="FG33" s="158">
        <v>0</v>
      </c>
      <c r="FH33" s="158">
        <v>0</v>
      </c>
      <c r="FI33" s="158">
        <v>0</v>
      </c>
      <c r="FJ33" s="158">
        <v>0</v>
      </c>
      <c r="FK33" s="158">
        <v>0</v>
      </c>
      <c r="FL33" s="158">
        <v>0</v>
      </c>
      <c r="FM33" s="158">
        <v>0</v>
      </c>
      <c r="FN33" s="158">
        <v>0</v>
      </c>
      <c r="FO33" s="158">
        <v>0</v>
      </c>
      <c r="FP33" s="158">
        <v>0</v>
      </c>
      <c r="FQ33" s="158">
        <v>0</v>
      </c>
      <c r="FR33" s="158">
        <v>0</v>
      </c>
      <c r="FS33" s="158">
        <v>0</v>
      </c>
      <c r="FT33" s="158">
        <v>0</v>
      </c>
      <c r="FU33" s="158">
        <v>0</v>
      </c>
      <c r="FV33" s="158">
        <v>0</v>
      </c>
      <c r="FW33" s="158">
        <v>0</v>
      </c>
      <c r="FX33" s="158">
        <v>0</v>
      </c>
      <c r="FY33" s="158">
        <v>0</v>
      </c>
      <c r="FZ33" s="158">
        <v>0</v>
      </c>
      <c r="GA33" s="158">
        <v>0</v>
      </c>
      <c r="GB33" s="158">
        <v>0</v>
      </c>
      <c r="GC33" s="158">
        <v>0</v>
      </c>
      <c r="GD33" s="158">
        <v>0</v>
      </c>
      <c r="GE33" s="158">
        <v>0</v>
      </c>
      <c r="GF33" s="158">
        <v>0</v>
      </c>
      <c r="GG33" s="158">
        <v>0</v>
      </c>
      <c r="GH33" s="158">
        <v>0</v>
      </c>
      <c r="GI33" s="158">
        <v>0</v>
      </c>
      <c r="GJ33" s="158">
        <v>0</v>
      </c>
      <c r="GK33" s="158">
        <v>0</v>
      </c>
      <c r="GL33" s="158">
        <v>0</v>
      </c>
      <c r="GM33" s="158">
        <v>0</v>
      </c>
      <c r="GN33" s="158">
        <v>0</v>
      </c>
      <c r="GO33" s="158">
        <v>0</v>
      </c>
      <c r="GP33" s="158">
        <v>0</v>
      </c>
      <c r="GQ33" s="158">
        <v>0</v>
      </c>
      <c r="GR33" s="158">
        <v>0</v>
      </c>
      <c r="GS33" s="158">
        <v>0</v>
      </c>
      <c r="GT33" s="158">
        <v>0</v>
      </c>
      <c r="GU33" s="158">
        <v>0</v>
      </c>
      <c r="GV33" s="158">
        <v>0</v>
      </c>
      <c r="GW33" s="158">
        <v>0</v>
      </c>
      <c r="GX33" s="158">
        <v>0</v>
      </c>
      <c r="GY33" s="158">
        <v>0</v>
      </c>
      <c r="GZ33" s="158">
        <v>0</v>
      </c>
      <c r="HA33" s="158">
        <v>0</v>
      </c>
      <c r="HB33" s="158">
        <v>0</v>
      </c>
      <c r="HC33" s="158">
        <v>6.2E-2</v>
      </c>
      <c r="HD33" s="158">
        <v>8.4000000000000005E-2</v>
      </c>
      <c r="HE33" s="158">
        <v>9.4E-2</v>
      </c>
      <c r="HF33" s="158">
        <v>9.8000000000000004E-2</v>
      </c>
      <c r="HG33" s="158">
        <v>8.7999999999999995E-2</v>
      </c>
      <c r="HH33" s="158">
        <v>8.6999999999999994E-2</v>
      </c>
      <c r="HI33" s="158">
        <v>8.7157999999999999E-2</v>
      </c>
      <c r="HJ33" s="158">
        <v>8.5999999999999993E-2</v>
      </c>
      <c r="HK33" s="158">
        <v>9.0999999999999998E-2</v>
      </c>
      <c r="HL33" s="158">
        <v>0.09</v>
      </c>
      <c r="HM33" s="158">
        <v>9.0999999999999998E-2</v>
      </c>
      <c r="HN33" s="158">
        <v>8.8999999999999996E-2</v>
      </c>
      <c r="HO33" s="466">
        <v>0.08</v>
      </c>
      <c r="HP33" s="290"/>
      <c r="HQ33" s="290"/>
      <c r="HR33" s="290"/>
      <c r="HT33" s="260"/>
      <c r="HU33" s="260"/>
      <c r="HV33" s="260"/>
    </row>
    <row r="34" spans="1:230" ht="12.75" customHeight="1" x14ac:dyDescent="0.25">
      <c r="A34" s="315" t="s">
        <v>431</v>
      </c>
      <c r="B34" s="315" t="s">
        <v>432</v>
      </c>
      <c r="C34" s="157">
        <v>0</v>
      </c>
      <c r="D34" s="157">
        <v>0</v>
      </c>
      <c r="E34" s="157">
        <v>0</v>
      </c>
      <c r="F34" s="157">
        <v>0</v>
      </c>
      <c r="G34" s="157">
        <v>0</v>
      </c>
      <c r="H34" s="157">
        <v>0</v>
      </c>
      <c r="I34" s="157">
        <v>0</v>
      </c>
      <c r="J34" s="157">
        <v>0</v>
      </c>
      <c r="K34" s="157">
        <v>0</v>
      </c>
      <c r="L34" s="157">
        <v>0</v>
      </c>
      <c r="M34" s="157">
        <v>0</v>
      </c>
      <c r="N34" s="157">
        <v>0</v>
      </c>
      <c r="O34" s="157">
        <v>0</v>
      </c>
      <c r="P34" s="157">
        <v>0</v>
      </c>
      <c r="Q34" s="157">
        <v>0</v>
      </c>
      <c r="R34" s="157">
        <v>0</v>
      </c>
      <c r="S34" s="157">
        <v>0</v>
      </c>
      <c r="T34" s="157">
        <v>0</v>
      </c>
      <c r="U34" s="157">
        <v>0</v>
      </c>
      <c r="V34" s="157">
        <v>0</v>
      </c>
      <c r="W34" s="157">
        <v>0</v>
      </c>
      <c r="X34" s="157">
        <v>0</v>
      </c>
      <c r="Y34" s="157">
        <v>0</v>
      </c>
      <c r="Z34" s="157">
        <v>0</v>
      </c>
      <c r="AA34" s="157">
        <v>0</v>
      </c>
      <c r="AB34" s="157">
        <v>0</v>
      </c>
      <c r="AC34" s="157">
        <v>0</v>
      </c>
      <c r="AD34" s="157">
        <v>0</v>
      </c>
      <c r="AE34" s="157">
        <v>0</v>
      </c>
      <c r="AF34" s="157">
        <v>0</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0</v>
      </c>
      <c r="AW34" s="157">
        <v>0</v>
      </c>
      <c r="AX34" s="157">
        <v>0</v>
      </c>
      <c r="AY34" s="157">
        <v>0</v>
      </c>
      <c r="AZ34" s="157">
        <v>0</v>
      </c>
      <c r="BA34" s="157">
        <v>0</v>
      </c>
      <c r="BB34" s="157">
        <v>0</v>
      </c>
      <c r="BC34" s="157">
        <v>0</v>
      </c>
      <c r="BD34" s="157">
        <v>0</v>
      </c>
      <c r="BE34" s="157">
        <v>0</v>
      </c>
      <c r="BF34" s="157">
        <v>0</v>
      </c>
      <c r="BG34" s="157">
        <v>0</v>
      </c>
      <c r="BH34" s="157">
        <v>0</v>
      </c>
      <c r="BI34" s="157">
        <v>0</v>
      </c>
      <c r="BJ34" s="157">
        <v>0</v>
      </c>
      <c r="BK34" s="157">
        <v>0</v>
      </c>
      <c r="BL34" s="157">
        <v>0</v>
      </c>
      <c r="BM34" s="157">
        <v>0</v>
      </c>
      <c r="BN34" s="157">
        <v>0</v>
      </c>
      <c r="BO34" s="157">
        <v>0</v>
      </c>
      <c r="BP34" s="157">
        <v>0</v>
      </c>
      <c r="BQ34" s="157">
        <v>0</v>
      </c>
      <c r="BR34" s="157">
        <v>0</v>
      </c>
      <c r="BS34" s="157">
        <v>0</v>
      </c>
      <c r="BT34" s="157">
        <v>0</v>
      </c>
      <c r="BU34" s="157">
        <v>0</v>
      </c>
      <c r="BV34" s="157">
        <v>0</v>
      </c>
      <c r="BW34" s="157">
        <v>0</v>
      </c>
      <c r="BX34" s="157">
        <v>0</v>
      </c>
      <c r="BY34" s="157">
        <v>0</v>
      </c>
      <c r="BZ34" s="157">
        <v>0</v>
      </c>
      <c r="CA34" s="157">
        <v>0</v>
      </c>
      <c r="CB34" s="157">
        <v>0</v>
      </c>
      <c r="CC34" s="157">
        <v>0</v>
      </c>
      <c r="CD34" s="157">
        <v>0</v>
      </c>
      <c r="CE34" s="157">
        <v>0</v>
      </c>
      <c r="CF34" s="157">
        <v>0</v>
      </c>
      <c r="CG34" s="157">
        <v>0</v>
      </c>
      <c r="CH34" s="157">
        <v>0</v>
      </c>
      <c r="CI34" s="157">
        <v>0</v>
      </c>
      <c r="CJ34" s="157">
        <v>0</v>
      </c>
      <c r="CK34" s="157">
        <v>0</v>
      </c>
      <c r="CL34" s="157">
        <v>0</v>
      </c>
      <c r="CM34" s="157">
        <v>0</v>
      </c>
      <c r="CN34" s="157">
        <v>0</v>
      </c>
      <c r="CO34" s="157">
        <v>0</v>
      </c>
      <c r="CP34" s="157">
        <v>0</v>
      </c>
      <c r="CQ34" s="157">
        <v>0</v>
      </c>
      <c r="CR34" s="157">
        <v>0</v>
      </c>
      <c r="CS34" s="157">
        <v>0</v>
      </c>
      <c r="CT34" s="157">
        <v>0</v>
      </c>
      <c r="CU34" s="157">
        <v>0</v>
      </c>
      <c r="CV34" s="157">
        <v>0</v>
      </c>
      <c r="CW34" s="157">
        <v>0</v>
      </c>
      <c r="CX34" s="157">
        <v>0</v>
      </c>
      <c r="CY34" s="157">
        <v>0</v>
      </c>
      <c r="CZ34" s="157">
        <v>0</v>
      </c>
      <c r="DA34" s="157">
        <v>0</v>
      </c>
      <c r="DB34" s="157">
        <v>0</v>
      </c>
      <c r="DC34" s="157">
        <v>0</v>
      </c>
      <c r="DD34" s="157">
        <v>0</v>
      </c>
      <c r="DE34" s="157">
        <v>0</v>
      </c>
      <c r="DF34" s="157">
        <v>0</v>
      </c>
      <c r="DG34" s="157">
        <v>0</v>
      </c>
      <c r="DH34" s="157">
        <v>0</v>
      </c>
      <c r="DI34" s="157">
        <v>0</v>
      </c>
      <c r="DJ34" s="157">
        <v>0</v>
      </c>
      <c r="DK34" s="157">
        <v>0</v>
      </c>
      <c r="DL34" s="157">
        <v>0</v>
      </c>
      <c r="DM34" s="157">
        <v>0</v>
      </c>
      <c r="DN34" s="157">
        <v>0</v>
      </c>
      <c r="DO34" s="157">
        <v>0</v>
      </c>
      <c r="DP34" s="157">
        <v>0</v>
      </c>
      <c r="DQ34" s="157">
        <v>0</v>
      </c>
      <c r="DR34" s="157">
        <v>0</v>
      </c>
      <c r="DS34" s="157">
        <v>0</v>
      </c>
      <c r="DT34" s="157">
        <v>0</v>
      </c>
      <c r="DU34" s="157">
        <v>0</v>
      </c>
      <c r="DV34" s="157">
        <v>0</v>
      </c>
      <c r="DW34" s="157">
        <v>0</v>
      </c>
      <c r="DX34" s="157">
        <v>0</v>
      </c>
      <c r="DY34" s="157">
        <v>0</v>
      </c>
      <c r="DZ34" s="157">
        <v>0</v>
      </c>
      <c r="EA34" s="157">
        <v>0</v>
      </c>
      <c r="EB34" s="157">
        <v>0</v>
      </c>
      <c r="EC34" s="157">
        <v>0</v>
      </c>
      <c r="ED34" s="157">
        <v>0</v>
      </c>
      <c r="EE34" s="157">
        <v>0</v>
      </c>
      <c r="EF34" s="157">
        <v>0</v>
      </c>
      <c r="EG34" s="157">
        <v>0</v>
      </c>
      <c r="EH34" s="157">
        <v>0</v>
      </c>
      <c r="EI34" s="157">
        <v>0</v>
      </c>
      <c r="EJ34" s="157">
        <v>0</v>
      </c>
      <c r="EK34" s="157">
        <v>0</v>
      </c>
      <c r="EL34" s="157">
        <v>0</v>
      </c>
      <c r="EM34" s="157">
        <v>0</v>
      </c>
      <c r="EN34" s="157">
        <v>0</v>
      </c>
      <c r="EO34" s="157">
        <v>0</v>
      </c>
      <c r="EP34" s="157">
        <v>0</v>
      </c>
      <c r="EQ34" s="157">
        <v>0</v>
      </c>
      <c r="ER34" s="157">
        <v>0</v>
      </c>
      <c r="ES34" s="157">
        <v>0</v>
      </c>
      <c r="ET34" s="157">
        <v>0</v>
      </c>
      <c r="EU34" s="157">
        <v>0</v>
      </c>
      <c r="EV34" s="157">
        <v>0</v>
      </c>
      <c r="EW34" s="157">
        <v>0</v>
      </c>
      <c r="EX34" s="157">
        <v>0</v>
      </c>
      <c r="EY34" s="157">
        <v>0</v>
      </c>
      <c r="EZ34" s="157">
        <v>0</v>
      </c>
      <c r="FA34" s="157">
        <v>0</v>
      </c>
      <c r="FB34" s="157">
        <v>0</v>
      </c>
      <c r="FC34" s="157">
        <v>0</v>
      </c>
      <c r="FD34" s="157">
        <v>0</v>
      </c>
      <c r="FE34" s="157">
        <v>0</v>
      </c>
      <c r="FF34" s="157">
        <v>0</v>
      </c>
      <c r="FG34" s="157">
        <v>0</v>
      </c>
      <c r="FH34" s="157">
        <v>0</v>
      </c>
      <c r="FI34" s="157">
        <v>0</v>
      </c>
      <c r="FJ34" s="157">
        <v>0</v>
      </c>
      <c r="FK34" s="157">
        <v>0</v>
      </c>
      <c r="FL34" s="157">
        <v>0</v>
      </c>
      <c r="FM34" s="157">
        <v>0</v>
      </c>
      <c r="FN34" s="157">
        <v>0</v>
      </c>
      <c r="FO34" s="157">
        <v>0</v>
      </c>
      <c r="FP34" s="157">
        <v>0</v>
      </c>
      <c r="FQ34" s="157">
        <v>0</v>
      </c>
      <c r="FR34" s="157">
        <v>0</v>
      </c>
      <c r="FS34" s="157">
        <v>0</v>
      </c>
      <c r="FT34" s="157">
        <v>0</v>
      </c>
      <c r="FU34" s="157">
        <v>0</v>
      </c>
      <c r="FV34" s="157">
        <v>0</v>
      </c>
      <c r="FW34" s="157">
        <v>0</v>
      </c>
      <c r="FX34" s="157">
        <v>0</v>
      </c>
      <c r="FY34" s="157">
        <v>0</v>
      </c>
      <c r="FZ34" s="157">
        <v>0</v>
      </c>
      <c r="GA34" s="157">
        <v>0</v>
      </c>
      <c r="GB34" s="157">
        <v>0</v>
      </c>
      <c r="GC34" s="157">
        <v>0</v>
      </c>
      <c r="GD34" s="157">
        <v>0</v>
      </c>
      <c r="GE34" s="157">
        <v>0</v>
      </c>
      <c r="GF34" s="157">
        <v>0</v>
      </c>
      <c r="GG34" s="157">
        <v>0</v>
      </c>
      <c r="GH34" s="157">
        <v>0</v>
      </c>
      <c r="GI34" s="157">
        <v>0</v>
      </c>
      <c r="GJ34" s="157">
        <v>0</v>
      </c>
      <c r="GK34" s="157">
        <v>0</v>
      </c>
      <c r="GL34" s="157">
        <v>0</v>
      </c>
      <c r="GM34" s="157">
        <v>0</v>
      </c>
      <c r="GN34" s="157">
        <v>0</v>
      </c>
      <c r="GO34" s="157">
        <v>0</v>
      </c>
      <c r="GP34" s="157">
        <v>0</v>
      </c>
      <c r="GQ34" s="157">
        <v>0</v>
      </c>
      <c r="GR34" s="157">
        <v>0</v>
      </c>
      <c r="GS34" s="157">
        <v>0</v>
      </c>
      <c r="GT34" s="157">
        <v>0</v>
      </c>
      <c r="GU34" s="157">
        <v>0</v>
      </c>
      <c r="GV34" s="157">
        <v>0</v>
      </c>
      <c r="GW34" s="157">
        <v>0</v>
      </c>
      <c r="GX34" s="157">
        <v>0</v>
      </c>
      <c r="GY34" s="157">
        <v>0</v>
      </c>
      <c r="GZ34" s="157">
        <v>0</v>
      </c>
      <c r="HA34" s="157">
        <v>0</v>
      </c>
      <c r="HB34" s="157">
        <v>0</v>
      </c>
      <c r="HC34" s="157">
        <v>6.2E-2</v>
      </c>
      <c r="HD34" s="157">
        <v>8.4000000000000005E-2</v>
      </c>
      <c r="HE34" s="157">
        <v>9.4E-2</v>
      </c>
      <c r="HF34" s="157">
        <v>9.8000000000000004E-2</v>
      </c>
      <c r="HG34" s="157">
        <v>8.7999999999999995E-2</v>
      </c>
      <c r="HH34" s="157">
        <v>8.6999999999999994E-2</v>
      </c>
      <c r="HI34" s="157">
        <v>8.7157999999999999E-2</v>
      </c>
      <c r="HJ34" s="157">
        <v>8.5999999999999993E-2</v>
      </c>
      <c r="HK34" s="157">
        <v>9.0999999999999998E-2</v>
      </c>
      <c r="HL34" s="157">
        <v>0.09</v>
      </c>
      <c r="HM34" s="157">
        <v>9.0999999999999998E-2</v>
      </c>
      <c r="HN34" s="157">
        <v>8.8999999999999996E-2</v>
      </c>
      <c r="HO34" s="467">
        <v>0.08</v>
      </c>
      <c r="HP34" s="290" t="str">
        <f>CONCATENATE("У иностранству:  ХоВ (",TEXT(HO34,"0,0%;;-"),")")</f>
        <v>У иностранству:  ХоВ (8,0%)</v>
      </c>
      <c r="HQ34" s="290" t="str">
        <f>CONCATENATE("Abroad:  Securities (",TEXT(HO34,"0,0%;;-"),")")</f>
        <v>Abroad:  Securities (8,0%)</v>
      </c>
      <c r="HR34" s="290"/>
      <c r="HT34" s="260"/>
      <c r="HU34" s="260"/>
      <c r="HV34" s="260"/>
    </row>
    <row r="35" spans="1:230" ht="12.75" customHeight="1" x14ac:dyDescent="0.25">
      <c r="A35" s="315" t="s">
        <v>434</v>
      </c>
      <c r="B35" s="315" t="s">
        <v>436</v>
      </c>
      <c r="C35" s="157">
        <v>0</v>
      </c>
      <c r="D35" s="157">
        <v>0</v>
      </c>
      <c r="E35" s="157">
        <v>0</v>
      </c>
      <c r="F35" s="157">
        <v>0</v>
      </c>
      <c r="G35" s="157">
        <v>0</v>
      </c>
      <c r="H35" s="157">
        <v>0</v>
      </c>
      <c r="I35" s="157">
        <v>0</v>
      </c>
      <c r="J35" s="157">
        <v>0</v>
      </c>
      <c r="K35" s="157">
        <v>0</v>
      </c>
      <c r="L35" s="157">
        <v>0</v>
      </c>
      <c r="M35" s="157">
        <v>0</v>
      </c>
      <c r="N35" s="157">
        <v>0</v>
      </c>
      <c r="O35" s="157">
        <v>0</v>
      </c>
      <c r="P35" s="157">
        <v>0</v>
      </c>
      <c r="Q35" s="157">
        <v>0</v>
      </c>
      <c r="R35" s="157">
        <v>0</v>
      </c>
      <c r="S35" s="157">
        <v>0</v>
      </c>
      <c r="T35" s="157">
        <v>0</v>
      </c>
      <c r="U35" s="157">
        <v>0</v>
      </c>
      <c r="V35" s="157">
        <v>0</v>
      </c>
      <c r="W35" s="157">
        <v>0</v>
      </c>
      <c r="X35" s="157">
        <v>0</v>
      </c>
      <c r="Y35" s="157">
        <v>0</v>
      </c>
      <c r="Z35" s="157">
        <v>0</v>
      </c>
      <c r="AA35" s="157">
        <v>0</v>
      </c>
      <c r="AB35" s="157">
        <v>0</v>
      </c>
      <c r="AC35" s="157">
        <v>0</v>
      </c>
      <c r="AD35" s="157">
        <v>0</v>
      </c>
      <c r="AE35" s="157">
        <v>0</v>
      </c>
      <c r="AF35" s="157">
        <v>0</v>
      </c>
      <c r="AG35" s="157">
        <v>0</v>
      </c>
      <c r="AH35" s="157">
        <v>0</v>
      </c>
      <c r="AI35" s="157">
        <v>0</v>
      </c>
      <c r="AJ35" s="157">
        <v>0</v>
      </c>
      <c r="AK35" s="157">
        <v>0</v>
      </c>
      <c r="AL35" s="157">
        <v>0</v>
      </c>
      <c r="AM35" s="157">
        <v>0</v>
      </c>
      <c r="AN35" s="157">
        <v>0</v>
      </c>
      <c r="AO35" s="157">
        <v>0</v>
      </c>
      <c r="AP35" s="157">
        <v>0</v>
      </c>
      <c r="AQ35" s="157">
        <v>0</v>
      </c>
      <c r="AR35" s="157">
        <v>0</v>
      </c>
      <c r="AS35" s="157">
        <v>0</v>
      </c>
      <c r="AT35" s="157">
        <v>0</v>
      </c>
      <c r="AU35" s="157">
        <v>0</v>
      </c>
      <c r="AV35" s="157">
        <v>0</v>
      </c>
      <c r="AW35" s="157">
        <v>0</v>
      </c>
      <c r="AX35" s="157">
        <v>0</v>
      </c>
      <c r="AY35" s="157">
        <v>0</v>
      </c>
      <c r="AZ35" s="157">
        <v>0</v>
      </c>
      <c r="BA35" s="157">
        <v>0</v>
      </c>
      <c r="BB35" s="157">
        <v>0</v>
      </c>
      <c r="BC35" s="157">
        <v>0</v>
      </c>
      <c r="BD35" s="157">
        <v>0</v>
      </c>
      <c r="BE35" s="157">
        <v>0</v>
      </c>
      <c r="BF35" s="157">
        <v>0</v>
      </c>
      <c r="BG35" s="157">
        <v>0</v>
      </c>
      <c r="BH35" s="157">
        <v>0</v>
      </c>
      <c r="BI35" s="157">
        <v>0</v>
      </c>
      <c r="BJ35" s="157">
        <v>0</v>
      </c>
      <c r="BK35" s="157">
        <v>0</v>
      </c>
      <c r="BL35" s="157">
        <v>0</v>
      </c>
      <c r="BM35" s="157">
        <v>0</v>
      </c>
      <c r="BN35" s="157">
        <v>0</v>
      </c>
      <c r="BO35" s="157">
        <v>0</v>
      </c>
      <c r="BP35" s="157">
        <v>0</v>
      </c>
      <c r="BQ35" s="157">
        <v>0</v>
      </c>
      <c r="BR35" s="157">
        <v>0</v>
      </c>
      <c r="BS35" s="157">
        <v>0</v>
      </c>
      <c r="BT35" s="157">
        <v>0</v>
      </c>
      <c r="BU35" s="157">
        <v>0</v>
      </c>
      <c r="BV35" s="157">
        <v>0</v>
      </c>
      <c r="BW35" s="157">
        <v>0</v>
      </c>
      <c r="BX35" s="157">
        <v>0</v>
      </c>
      <c r="BY35" s="157">
        <v>0</v>
      </c>
      <c r="BZ35" s="157">
        <v>0</v>
      </c>
      <c r="CA35" s="157">
        <v>0</v>
      </c>
      <c r="CB35" s="157">
        <v>0</v>
      </c>
      <c r="CC35" s="157">
        <v>0</v>
      </c>
      <c r="CD35" s="157">
        <v>0</v>
      </c>
      <c r="CE35" s="157">
        <v>0</v>
      </c>
      <c r="CF35" s="157">
        <v>0</v>
      </c>
      <c r="CG35" s="157">
        <v>0</v>
      </c>
      <c r="CH35" s="157">
        <v>0</v>
      </c>
      <c r="CI35" s="157">
        <v>0</v>
      </c>
      <c r="CJ35" s="157">
        <v>0</v>
      </c>
      <c r="CK35" s="157">
        <v>0</v>
      </c>
      <c r="CL35" s="157">
        <v>0</v>
      </c>
      <c r="CM35" s="157">
        <v>0</v>
      </c>
      <c r="CN35" s="157">
        <v>0</v>
      </c>
      <c r="CO35" s="157">
        <v>0</v>
      </c>
      <c r="CP35" s="157">
        <v>0</v>
      </c>
      <c r="CQ35" s="157">
        <v>0</v>
      </c>
      <c r="CR35" s="157">
        <v>0</v>
      </c>
      <c r="CS35" s="157">
        <v>0</v>
      </c>
      <c r="CT35" s="157">
        <v>0</v>
      </c>
      <c r="CU35" s="157">
        <v>0</v>
      </c>
      <c r="CV35" s="157">
        <v>0</v>
      </c>
      <c r="CW35" s="157">
        <v>0</v>
      </c>
      <c r="CX35" s="157">
        <v>0</v>
      </c>
      <c r="CY35" s="157">
        <v>0</v>
      </c>
      <c r="CZ35" s="157">
        <v>0</v>
      </c>
      <c r="DA35" s="157">
        <v>0</v>
      </c>
      <c r="DB35" s="157">
        <v>0</v>
      </c>
      <c r="DC35" s="157">
        <v>0</v>
      </c>
      <c r="DD35" s="157">
        <v>0</v>
      </c>
      <c r="DE35" s="157">
        <v>0</v>
      </c>
      <c r="DF35" s="157">
        <v>0</v>
      </c>
      <c r="DG35" s="157">
        <v>0</v>
      </c>
      <c r="DH35" s="157">
        <v>0</v>
      </c>
      <c r="DI35" s="157">
        <v>0</v>
      </c>
      <c r="DJ35" s="157">
        <v>0</v>
      </c>
      <c r="DK35" s="157">
        <v>0</v>
      </c>
      <c r="DL35" s="157">
        <v>0</v>
      </c>
      <c r="DM35" s="157">
        <v>0</v>
      </c>
      <c r="DN35" s="157">
        <v>0</v>
      </c>
      <c r="DO35" s="157">
        <v>0</v>
      </c>
      <c r="DP35" s="157">
        <v>0</v>
      </c>
      <c r="DQ35" s="157">
        <v>0</v>
      </c>
      <c r="DR35" s="157">
        <v>0</v>
      </c>
      <c r="DS35" s="157">
        <v>0</v>
      </c>
      <c r="DT35" s="157">
        <v>0</v>
      </c>
      <c r="DU35" s="157">
        <v>0</v>
      </c>
      <c r="DV35" s="157">
        <v>0</v>
      </c>
      <c r="DW35" s="157">
        <v>0</v>
      </c>
      <c r="DX35" s="157">
        <v>0</v>
      </c>
      <c r="DY35" s="157">
        <v>0</v>
      </c>
      <c r="DZ35" s="157">
        <v>0</v>
      </c>
      <c r="EA35" s="157">
        <v>0</v>
      </c>
      <c r="EB35" s="157">
        <v>0</v>
      </c>
      <c r="EC35" s="157">
        <v>0</v>
      </c>
      <c r="ED35" s="157">
        <v>0</v>
      </c>
      <c r="EE35" s="157">
        <v>0</v>
      </c>
      <c r="EF35" s="157">
        <v>0</v>
      </c>
      <c r="EG35" s="157">
        <v>0</v>
      </c>
      <c r="EH35" s="157">
        <v>0</v>
      </c>
      <c r="EI35" s="157">
        <v>0</v>
      </c>
      <c r="EJ35" s="157">
        <v>0</v>
      </c>
      <c r="EK35" s="157">
        <v>0</v>
      </c>
      <c r="EL35" s="157">
        <v>0</v>
      </c>
      <c r="EM35" s="157">
        <v>0</v>
      </c>
      <c r="EN35" s="157">
        <v>0</v>
      </c>
      <c r="EO35" s="157">
        <v>0</v>
      </c>
      <c r="EP35" s="157">
        <v>0</v>
      </c>
      <c r="EQ35" s="157">
        <v>0</v>
      </c>
      <c r="ER35" s="157">
        <v>0</v>
      </c>
      <c r="ES35" s="157">
        <v>0</v>
      </c>
      <c r="ET35" s="157">
        <v>0</v>
      </c>
      <c r="EU35" s="157">
        <v>0</v>
      </c>
      <c r="EV35" s="157">
        <v>0</v>
      </c>
      <c r="EW35" s="157">
        <v>0</v>
      </c>
      <c r="EX35" s="157">
        <v>0</v>
      </c>
      <c r="EY35" s="157">
        <v>0</v>
      </c>
      <c r="EZ35" s="157">
        <v>0</v>
      </c>
      <c r="FA35" s="157">
        <v>0</v>
      </c>
      <c r="FB35" s="157">
        <v>0</v>
      </c>
      <c r="FC35" s="157">
        <v>0</v>
      </c>
      <c r="FD35" s="157">
        <v>0</v>
      </c>
      <c r="FE35" s="157">
        <v>0</v>
      </c>
      <c r="FF35" s="157">
        <v>0</v>
      </c>
      <c r="FG35" s="157">
        <v>0</v>
      </c>
      <c r="FH35" s="157">
        <v>0</v>
      </c>
      <c r="FI35" s="157">
        <v>0</v>
      </c>
      <c r="FJ35" s="157">
        <v>0</v>
      </c>
      <c r="FK35" s="157">
        <v>0</v>
      </c>
      <c r="FL35" s="157">
        <v>0</v>
      </c>
      <c r="FM35" s="157">
        <v>0</v>
      </c>
      <c r="FN35" s="157">
        <v>0</v>
      </c>
      <c r="FO35" s="157">
        <v>0</v>
      </c>
      <c r="FP35" s="157">
        <v>0</v>
      </c>
      <c r="FQ35" s="157">
        <v>0</v>
      </c>
      <c r="FR35" s="157">
        <v>0</v>
      </c>
      <c r="FS35" s="157">
        <v>0</v>
      </c>
      <c r="FT35" s="157">
        <v>0</v>
      </c>
      <c r="FU35" s="157">
        <v>0</v>
      </c>
      <c r="FV35" s="157">
        <v>0</v>
      </c>
      <c r="FW35" s="157">
        <v>0</v>
      </c>
      <c r="FX35" s="157">
        <v>0</v>
      </c>
      <c r="FY35" s="157">
        <v>0</v>
      </c>
      <c r="FZ35" s="157">
        <v>0</v>
      </c>
      <c r="GA35" s="157">
        <v>0</v>
      </c>
      <c r="GB35" s="157">
        <v>0</v>
      </c>
      <c r="GC35" s="157">
        <v>0</v>
      </c>
      <c r="GD35" s="157">
        <v>0</v>
      </c>
      <c r="GE35" s="157">
        <v>0</v>
      </c>
      <c r="GF35" s="157">
        <v>0</v>
      </c>
      <c r="GG35" s="157">
        <v>0</v>
      </c>
      <c r="GH35" s="157">
        <v>0</v>
      </c>
      <c r="GI35" s="157">
        <v>0</v>
      </c>
      <c r="GJ35" s="157">
        <v>0</v>
      </c>
      <c r="GK35" s="157">
        <v>0</v>
      </c>
      <c r="GL35" s="157">
        <v>0</v>
      </c>
      <c r="GM35" s="157">
        <v>0</v>
      </c>
      <c r="GN35" s="157">
        <v>0</v>
      </c>
      <c r="GO35" s="157">
        <v>0</v>
      </c>
      <c r="GP35" s="157">
        <v>0</v>
      </c>
      <c r="GQ35" s="157">
        <v>0</v>
      </c>
      <c r="GR35" s="157">
        <v>0</v>
      </c>
      <c r="GS35" s="157">
        <v>0</v>
      </c>
      <c r="GT35" s="157">
        <v>0</v>
      </c>
      <c r="GU35" s="157">
        <v>0</v>
      </c>
      <c r="GV35" s="157">
        <v>0</v>
      </c>
      <c r="GW35" s="157">
        <v>0</v>
      </c>
      <c r="GX35" s="157">
        <v>0</v>
      </c>
      <c r="GY35" s="157">
        <v>0</v>
      </c>
      <c r="GZ35" s="157">
        <v>0</v>
      </c>
      <c r="HA35" s="157">
        <v>0</v>
      </c>
      <c r="HB35" s="157">
        <v>0</v>
      </c>
      <c r="HC35" s="157">
        <v>0</v>
      </c>
      <c r="HD35" s="157">
        <v>0</v>
      </c>
      <c r="HE35" s="157">
        <v>0</v>
      </c>
      <c r="HF35" s="157">
        <v>0</v>
      </c>
      <c r="HG35" s="157">
        <v>0</v>
      </c>
      <c r="HH35" s="157">
        <v>0</v>
      </c>
      <c r="HI35" s="157">
        <v>0</v>
      </c>
      <c r="HJ35" s="157">
        <v>0</v>
      </c>
      <c r="HK35" s="157">
        <v>0</v>
      </c>
      <c r="HL35" s="157">
        <v>0</v>
      </c>
      <c r="HM35" s="157">
        <v>0</v>
      </c>
      <c r="HN35" s="157">
        <v>0</v>
      </c>
      <c r="HO35" s="467">
        <v>0</v>
      </c>
      <c r="HP35" s="290" t="str">
        <f>CONCATENATE("У иностранству:  Инв. фонд. (",TEXT(HO35,"0,0%;;-"),")")</f>
        <v>У иностранству:  Инв. фонд. (-)</v>
      </c>
      <c r="HQ35" s="290" t="str">
        <f>CONCATENATE("Abroad:  Inv. funds (",TEXT(HO35,"0,0%;;-"),")")</f>
        <v>Abroad:  Inv. funds (-)</v>
      </c>
      <c r="HR35" s="290"/>
      <c r="HT35" s="260"/>
      <c r="HU35" s="260"/>
      <c r="HV35" s="260"/>
    </row>
    <row r="36" spans="1:230" ht="12.75" customHeight="1" x14ac:dyDescent="0.25">
      <c r="A36" s="316" t="s">
        <v>75</v>
      </c>
      <c r="B36" s="316" t="s">
        <v>127</v>
      </c>
      <c r="C36" s="158">
        <v>0</v>
      </c>
      <c r="D36" s="158">
        <v>0</v>
      </c>
      <c r="E36" s="158">
        <v>0.75511692377096762</v>
      </c>
      <c r="F36" s="158">
        <v>0.69163953130501132</v>
      </c>
      <c r="G36" s="158">
        <v>0.3877848216644918</v>
      </c>
      <c r="H36" s="158">
        <v>0.57373902048776171</v>
      </c>
      <c r="I36" s="158">
        <v>0.61976399999999998</v>
      </c>
      <c r="J36" s="158">
        <v>0.44694099999999998</v>
      </c>
      <c r="K36" s="158">
        <v>0.50363400000000003</v>
      </c>
      <c r="L36" s="158">
        <v>0.57512099999999999</v>
      </c>
      <c r="M36" s="158">
        <v>0.42556899999999998</v>
      </c>
      <c r="N36" s="158">
        <v>0.82981699999999992</v>
      </c>
      <c r="O36" s="158">
        <v>0.88760699999999992</v>
      </c>
      <c r="P36" s="158">
        <v>0.34148899999999999</v>
      </c>
      <c r="Q36" s="158">
        <v>0.886104</v>
      </c>
      <c r="R36" s="158">
        <v>0.79332899999999995</v>
      </c>
      <c r="S36" s="158">
        <v>0.67795799999999995</v>
      </c>
      <c r="T36" s="158">
        <v>0.69786499999999996</v>
      </c>
      <c r="U36" s="158">
        <v>0.84778500000000001</v>
      </c>
      <c r="V36" s="158">
        <v>0.73317500000000002</v>
      </c>
      <c r="W36" s="158">
        <v>0.84150799999999992</v>
      </c>
      <c r="X36" s="158">
        <v>0.93059499999999995</v>
      </c>
      <c r="Y36" s="158">
        <v>0.93610899999999997</v>
      </c>
      <c r="Z36" s="158">
        <v>0.94889599999999996</v>
      </c>
      <c r="AA36" s="158">
        <v>0.94850099999999993</v>
      </c>
      <c r="AB36" s="158">
        <v>0.86247399999999996</v>
      </c>
      <c r="AC36" s="158">
        <v>0.84795799999999999</v>
      </c>
      <c r="AD36" s="158">
        <v>0.73261100000000001</v>
      </c>
      <c r="AE36" s="158">
        <v>0.58362799999999992</v>
      </c>
      <c r="AF36" s="158">
        <v>0.55775799999999998</v>
      </c>
      <c r="AG36" s="158">
        <v>8.9597999999999997E-2</v>
      </c>
      <c r="AH36" s="158">
        <v>0.11895499999999999</v>
      </c>
      <c r="AI36" s="158">
        <v>6.9726999999999997E-2</v>
      </c>
      <c r="AJ36" s="158">
        <v>1.6042999999999998E-2</v>
      </c>
      <c r="AK36" s="158">
        <v>5.6570999999999996E-2</v>
      </c>
      <c r="AL36" s="158">
        <v>0.15742499999999998</v>
      </c>
      <c r="AM36" s="158">
        <v>5.8008999999999998E-2</v>
      </c>
      <c r="AN36" s="158">
        <v>4.1871999999999999E-2</v>
      </c>
      <c r="AO36" s="158">
        <v>0.11724999999999999</v>
      </c>
      <c r="AP36" s="158">
        <v>0.14660199999999998</v>
      </c>
      <c r="AQ36" s="158">
        <v>9.5181999999999989E-2</v>
      </c>
      <c r="AR36" s="158">
        <v>0.11344399999999999</v>
      </c>
      <c r="AS36" s="158">
        <v>0.17582199999999998</v>
      </c>
      <c r="AT36" s="158">
        <v>0.206153</v>
      </c>
      <c r="AU36" s="158">
        <v>3.7427999999999996E-2</v>
      </c>
      <c r="AV36" s="158">
        <v>0.107872</v>
      </c>
      <c r="AW36" s="158">
        <v>0.145148</v>
      </c>
      <c r="AX36" s="158">
        <v>0.12837699999999999</v>
      </c>
      <c r="AY36" s="158">
        <v>0.200798</v>
      </c>
      <c r="AZ36" s="158">
        <v>0.17321399999999998</v>
      </c>
      <c r="BA36" s="158">
        <v>0.136046</v>
      </c>
      <c r="BB36" s="158">
        <v>1.5290999999999999E-2</v>
      </c>
      <c r="BC36" s="158">
        <v>0.19273599999999999</v>
      </c>
      <c r="BD36" s="158">
        <v>9.0527999999999997E-2</v>
      </c>
      <c r="BE36" s="158">
        <v>0.15293599999999999</v>
      </c>
      <c r="BF36" s="158">
        <v>1.5823E-2</v>
      </c>
      <c r="BG36" s="158">
        <v>1.0558999999999999E-2</v>
      </c>
      <c r="BH36" s="158">
        <v>5.7169999999999999E-3</v>
      </c>
      <c r="BI36" s="158">
        <v>4.6136999999999997E-2</v>
      </c>
      <c r="BJ36" s="158">
        <v>0.11005</v>
      </c>
      <c r="BK36" s="158">
        <v>8.7932999999999997E-2</v>
      </c>
      <c r="BL36" s="158">
        <v>0.10825</v>
      </c>
      <c r="BM36" s="158">
        <v>0.12526099999999998</v>
      </c>
      <c r="BN36" s="158">
        <v>5.3094999999999996E-2</v>
      </c>
      <c r="BO36" s="158">
        <v>3.875E-2</v>
      </c>
      <c r="BP36" s="158">
        <v>8.4270000000000005E-3</v>
      </c>
      <c r="BQ36" s="158">
        <v>6.9179999999999997E-3</v>
      </c>
      <c r="BR36" s="158">
        <v>1.8439999999999998E-2</v>
      </c>
      <c r="BS36" s="158">
        <v>3.1483999999999998E-2</v>
      </c>
      <c r="BT36" s="158">
        <v>0.115157</v>
      </c>
      <c r="BU36" s="158">
        <v>0.10388799999999999</v>
      </c>
      <c r="BV36" s="158">
        <v>0.102419</v>
      </c>
      <c r="BW36" s="158">
        <v>0.11190699999999999</v>
      </c>
      <c r="BX36" s="158">
        <v>0.13469399999999998</v>
      </c>
      <c r="BY36" s="158">
        <v>0.14732199999999998</v>
      </c>
      <c r="BZ36" s="158">
        <v>0.23710499999999998</v>
      </c>
      <c r="CA36" s="158">
        <v>0.13459199999999999</v>
      </c>
      <c r="CB36" s="158">
        <v>0.13739099999999999</v>
      </c>
      <c r="CC36" s="158">
        <v>0.35333999999999999</v>
      </c>
      <c r="CD36" s="158">
        <v>0.39163499999999996</v>
      </c>
      <c r="CE36" s="158">
        <v>0.397478</v>
      </c>
      <c r="CF36" s="158">
        <v>0.38255999999999996</v>
      </c>
      <c r="CG36" s="158">
        <v>0.39255199999999996</v>
      </c>
      <c r="CH36" s="158">
        <v>0.310556</v>
      </c>
      <c r="CI36" s="158">
        <v>0.122087</v>
      </c>
      <c r="CJ36" s="158">
        <v>0.151698</v>
      </c>
      <c r="CK36" s="158">
        <v>0.30477499999999996</v>
      </c>
      <c r="CL36" s="158">
        <v>0.15900699999999998</v>
      </c>
      <c r="CM36" s="158">
        <v>0.2082</v>
      </c>
      <c r="CN36" s="158">
        <v>0.17250699999999999</v>
      </c>
      <c r="CO36" s="158">
        <v>0.16331799999999999</v>
      </c>
      <c r="CP36" s="158">
        <v>4.9010999999999999E-2</v>
      </c>
      <c r="CQ36" s="158">
        <v>1.8879E-2</v>
      </c>
      <c r="CR36" s="158">
        <v>2.5218999999999998E-2</v>
      </c>
      <c r="CS36" s="158">
        <v>1.6102999999999999E-2</v>
      </c>
      <c r="CT36" s="158">
        <v>3.5060000000000001E-2</v>
      </c>
      <c r="CU36" s="158">
        <v>0.114854</v>
      </c>
      <c r="CV36" s="158">
        <v>5.7803999999999994E-2</v>
      </c>
      <c r="CW36" s="158">
        <v>0.19861699999999999</v>
      </c>
      <c r="CX36" s="158">
        <v>0.19025999999999998</v>
      </c>
      <c r="CY36" s="158">
        <v>0.21295999999999998</v>
      </c>
      <c r="CZ36" s="158">
        <v>0.23922199999999999</v>
      </c>
      <c r="DA36" s="158">
        <v>0.193379</v>
      </c>
      <c r="DB36" s="158">
        <v>0.20801899999999998</v>
      </c>
      <c r="DC36" s="158">
        <v>0.24778299999999998</v>
      </c>
      <c r="DD36" s="158">
        <v>0.25132699999999997</v>
      </c>
      <c r="DE36" s="158">
        <v>0.17264299999999999</v>
      </c>
      <c r="DF36" s="158">
        <v>8.5882E-2</v>
      </c>
      <c r="DG36" s="158">
        <v>0.12039</v>
      </c>
      <c r="DH36" s="158">
        <v>0.12274299999999999</v>
      </c>
      <c r="DI36" s="158">
        <v>0.12672800000000001</v>
      </c>
      <c r="DJ36" s="158">
        <v>0.14999199999999999</v>
      </c>
      <c r="DK36" s="158">
        <v>0.15395599999999998</v>
      </c>
      <c r="DL36" s="158">
        <v>0.18</v>
      </c>
      <c r="DM36" s="158">
        <v>0.12285399999999999</v>
      </c>
      <c r="DN36" s="158">
        <v>0.14199999999999999</v>
      </c>
      <c r="DO36" s="158">
        <v>0.10983799999999999</v>
      </c>
      <c r="DP36" s="158">
        <v>6.0999999999999999E-2</v>
      </c>
      <c r="DQ36" s="158">
        <v>7.4999999999999997E-2</v>
      </c>
      <c r="DR36" s="158">
        <v>0.114</v>
      </c>
      <c r="DS36" s="158">
        <v>0.121</v>
      </c>
      <c r="DT36" s="158">
        <v>9.4E-2</v>
      </c>
      <c r="DU36" s="158">
        <v>0.101188</v>
      </c>
      <c r="DV36" s="158">
        <v>8.6999999999999994E-2</v>
      </c>
      <c r="DW36" s="158">
        <v>7.9000000000000001E-2</v>
      </c>
      <c r="DX36" s="158">
        <v>8.3589999999999998E-2</v>
      </c>
      <c r="DY36" s="158">
        <v>6.4000000000000001E-2</v>
      </c>
      <c r="DZ36" s="158">
        <v>8.1000000000000003E-2</v>
      </c>
      <c r="EA36" s="158">
        <v>3.5000000000000003E-2</v>
      </c>
      <c r="EB36" s="158">
        <v>3.2000000000000001E-2</v>
      </c>
      <c r="EC36" s="158">
        <v>5.5E-2</v>
      </c>
      <c r="ED36" s="158">
        <v>3.1E-2</v>
      </c>
      <c r="EE36" s="158">
        <v>3.7999999999999999E-2</v>
      </c>
      <c r="EF36" s="158">
        <v>5.1999999999999998E-2</v>
      </c>
      <c r="EG36" s="158">
        <v>1.7000000000000001E-2</v>
      </c>
      <c r="EH36" s="158">
        <v>3.3000000000000002E-2</v>
      </c>
      <c r="EI36" s="158">
        <v>2.5999999999999999E-2</v>
      </c>
      <c r="EJ36" s="158">
        <v>3.6999999999999998E-2</v>
      </c>
      <c r="EK36" s="158">
        <v>8.2000000000000003E-2</v>
      </c>
      <c r="EL36" s="158">
        <v>5.0999999999999997E-2</v>
      </c>
      <c r="EM36" s="158">
        <v>2.8000000000000001E-2</v>
      </c>
      <c r="EN36" s="158">
        <v>3.4000000000000002E-2</v>
      </c>
      <c r="EO36" s="158">
        <v>4.3999999999999997E-2</v>
      </c>
      <c r="EP36" s="158">
        <v>1.2999999999999999E-2</v>
      </c>
      <c r="EQ36" s="158">
        <v>4.8000000000000001E-2</v>
      </c>
      <c r="ER36" s="158">
        <v>0.02</v>
      </c>
      <c r="ES36" s="158">
        <v>6.2E-2</v>
      </c>
      <c r="ET36" s="158">
        <v>1.6E-2</v>
      </c>
      <c r="EU36" s="158">
        <v>2.3E-2</v>
      </c>
      <c r="EV36" s="158">
        <v>3.1E-2</v>
      </c>
      <c r="EW36" s="158">
        <v>1.4E-2</v>
      </c>
      <c r="EX36" s="158">
        <v>2.8000000000000001E-2</v>
      </c>
      <c r="EY36" s="158">
        <v>1.4E-2</v>
      </c>
      <c r="EZ36" s="158">
        <v>1.9E-2</v>
      </c>
      <c r="FA36" s="158">
        <v>0.03</v>
      </c>
      <c r="FB36" s="158">
        <v>3.6999999999999998E-2</v>
      </c>
      <c r="FC36" s="158">
        <v>1.4999999999999999E-2</v>
      </c>
      <c r="FD36" s="158">
        <v>1.4999999999999999E-2</v>
      </c>
      <c r="FE36" s="158">
        <v>3.2000000000000001E-2</v>
      </c>
      <c r="FF36" s="158">
        <v>1.6E-2</v>
      </c>
      <c r="FG36" s="158">
        <v>1.4999999999999999E-2</v>
      </c>
      <c r="FH36" s="158">
        <v>6.3E-2</v>
      </c>
      <c r="FI36" s="158">
        <v>5.8000000000000003E-2</v>
      </c>
      <c r="FJ36" s="158">
        <v>3.5726000000000001E-2</v>
      </c>
      <c r="FK36" s="158">
        <v>1.6E-2</v>
      </c>
      <c r="FL36" s="158">
        <v>2.3E-2</v>
      </c>
      <c r="FM36" s="158">
        <v>3.2000000000000001E-2</v>
      </c>
      <c r="FN36" s="158">
        <v>1.9E-2</v>
      </c>
      <c r="FO36" s="158">
        <v>2.3E-2</v>
      </c>
      <c r="FP36" s="158">
        <v>2.1999999999999999E-2</v>
      </c>
      <c r="FQ36" s="158">
        <v>1.4E-2</v>
      </c>
      <c r="FR36" s="158">
        <v>7.0000000000000007E-2</v>
      </c>
      <c r="FS36" s="158">
        <v>2.3E-2</v>
      </c>
      <c r="FT36" s="158">
        <v>5.8000000000000003E-2</v>
      </c>
      <c r="FU36" s="158">
        <v>9.1999999999999998E-2</v>
      </c>
      <c r="FV36" s="158">
        <v>9.1999999999999998E-2</v>
      </c>
      <c r="FW36" s="158">
        <v>4.8000000000000001E-2</v>
      </c>
      <c r="FX36" s="158">
        <v>4.7E-2</v>
      </c>
      <c r="FY36" s="158">
        <v>6.0000000000000001E-3</v>
      </c>
      <c r="FZ36" s="158">
        <v>8.9999999999999993E-3</v>
      </c>
      <c r="GA36" s="158">
        <v>0.01</v>
      </c>
      <c r="GB36" s="158">
        <v>3.5000000000000003E-2</v>
      </c>
      <c r="GC36" s="158">
        <v>2.5999999999999999E-2</v>
      </c>
      <c r="GD36" s="158">
        <v>3.7999999999999999E-2</v>
      </c>
      <c r="GE36" s="158">
        <v>1.0999999999999999E-2</v>
      </c>
      <c r="GF36" s="158">
        <v>3.5999999999999997E-2</v>
      </c>
      <c r="GG36" s="158">
        <v>3.2000000000000001E-2</v>
      </c>
      <c r="GH36" s="158">
        <v>3.1E-2</v>
      </c>
      <c r="GI36" s="158">
        <v>3.3000000000000002E-2</v>
      </c>
      <c r="GJ36" s="158">
        <v>4.1000000000000002E-2</v>
      </c>
      <c r="GK36" s="158">
        <v>0.114</v>
      </c>
      <c r="GL36" s="158">
        <v>7.0999999999999994E-2</v>
      </c>
      <c r="GM36" s="158">
        <v>7.3999999999999996E-2</v>
      </c>
      <c r="GN36" s="158">
        <v>7.9000000000000001E-2</v>
      </c>
      <c r="GO36" s="158">
        <v>0.122</v>
      </c>
      <c r="GP36" s="158">
        <v>6.9000000000000006E-2</v>
      </c>
      <c r="GQ36" s="158">
        <v>7.5999999999999998E-2</v>
      </c>
      <c r="GR36" s="158">
        <v>0.109</v>
      </c>
      <c r="GS36" s="158">
        <v>5.6000000000000001E-2</v>
      </c>
      <c r="GT36" s="158">
        <v>5.8000000000000003E-2</v>
      </c>
      <c r="GU36" s="158">
        <v>6.4000000000000001E-2</v>
      </c>
      <c r="GV36" s="158">
        <v>6.4000000000000001E-2</v>
      </c>
      <c r="GW36" s="158">
        <v>2.5000000000000001E-2</v>
      </c>
      <c r="GX36" s="158">
        <v>7.5999999999999998E-2</v>
      </c>
      <c r="GY36" s="158">
        <v>7.5999999999999998E-2</v>
      </c>
      <c r="GZ36" s="158">
        <v>8.2000000000000003E-2</v>
      </c>
      <c r="HA36" s="158">
        <v>0.123</v>
      </c>
      <c r="HB36" s="158">
        <v>0.151</v>
      </c>
      <c r="HC36" s="158">
        <v>0.16600000000000001</v>
      </c>
      <c r="HD36" s="158">
        <v>0.157</v>
      </c>
      <c r="HE36" s="158">
        <v>0.19700000000000001</v>
      </c>
      <c r="HF36" s="158">
        <v>0.05</v>
      </c>
      <c r="HG36" s="158">
        <v>8.3000000000000004E-2</v>
      </c>
      <c r="HH36" s="158">
        <v>0.115</v>
      </c>
      <c r="HI36" s="158">
        <v>0.117823</v>
      </c>
      <c r="HJ36" s="158">
        <v>0.153</v>
      </c>
      <c r="HK36" s="158">
        <v>0.155</v>
      </c>
      <c r="HL36" s="158">
        <v>0.112</v>
      </c>
      <c r="HM36" s="158">
        <v>4.8000000000000001E-2</v>
      </c>
      <c r="HN36" s="158">
        <v>2.8000000000000001E-2</v>
      </c>
      <c r="HO36" s="466">
        <v>3.4000000000000002E-2</v>
      </c>
      <c r="HP36" s="290" t="str">
        <f>CONCATENATE(A36," (",TEXT(HO36,"0,0%;;-"),")")</f>
        <v>Средства на кастоди рн. (3,4%)</v>
      </c>
      <c r="HQ36" s="290" t="str">
        <f>CONCATENATE(B36," (",TEXT(HO36,"0,0%;;-"),")")</f>
        <v>Transaction accounts (3,4%)</v>
      </c>
      <c r="HR36" s="290"/>
      <c r="HT36" s="260"/>
      <c r="HU36" s="260"/>
      <c r="HV36" s="260"/>
    </row>
    <row r="37" spans="1:230" ht="12.75" customHeight="1" x14ac:dyDescent="0.25">
      <c r="A37" s="317" t="s">
        <v>76</v>
      </c>
      <c r="B37" s="317" t="s">
        <v>140</v>
      </c>
      <c r="C37" s="159">
        <v>0</v>
      </c>
      <c r="D37" s="159">
        <v>0</v>
      </c>
      <c r="E37" s="159">
        <v>3.5001026559055067E-3</v>
      </c>
      <c r="F37" s="159">
        <v>2.9036386352681819E-3</v>
      </c>
      <c r="G37" s="159">
        <v>2.1618323454753396E-3</v>
      </c>
      <c r="H37" s="159">
        <v>2.5569991306700819E-3</v>
      </c>
      <c r="I37" s="159">
        <v>3.163E-3</v>
      </c>
      <c r="J37" s="159">
        <v>7.2559999999999994E-3</v>
      </c>
      <c r="K37" s="159">
        <v>7.7059999999999993E-3</v>
      </c>
      <c r="L37" s="159">
        <v>7.4799999999999997E-4</v>
      </c>
      <c r="M37" s="159">
        <v>1.0939999999999999E-3</v>
      </c>
      <c r="N37" s="159">
        <v>5.6799999999999993E-4</v>
      </c>
      <c r="O37" s="159">
        <v>3.1E-4</v>
      </c>
      <c r="P37" s="159">
        <v>2.9722999999999999E-2</v>
      </c>
      <c r="Q37" s="159">
        <v>7.9999999999999996E-6</v>
      </c>
      <c r="R37" s="159">
        <v>1.01E-4</v>
      </c>
      <c r="S37" s="159">
        <v>1.1E-5</v>
      </c>
      <c r="T37" s="159">
        <v>1.0499999999999999E-4</v>
      </c>
      <c r="U37" s="159">
        <v>5.5641999999999997E-2</v>
      </c>
      <c r="V37" s="159">
        <v>1.1999999999999999E-4</v>
      </c>
      <c r="W37" s="159">
        <v>1.11E-4</v>
      </c>
      <c r="X37" s="159">
        <v>8.599999999999999E-5</v>
      </c>
      <c r="Y37" s="159">
        <v>9.3999999999999994E-5</v>
      </c>
      <c r="Z37" s="159">
        <v>9.9999999999999995E-7</v>
      </c>
      <c r="AA37" s="159">
        <v>4.9999999999999996E-6</v>
      </c>
      <c r="AB37" s="159">
        <v>0</v>
      </c>
      <c r="AC37" s="159">
        <v>1.4999999999999999E-5</v>
      </c>
      <c r="AD37" s="159">
        <v>1.1E-5</v>
      </c>
      <c r="AE37" s="159">
        <v>2.4999999999999998E-5</v>
      </c>
      <c r="AF37" s="159">
        <v>1.4E-5</v>
      </c>
      <c r="AG37" s="159">
        <v>2.0761999999999999E-2</v>
      </c>
      <c r="AH37" s="159">
        <v>2.6999999999999999E-5</v>
      </c>
      <c r="AI37" s="159">
        <v>0</v>
      </c>
      <c r="AJ37" s="159">
        <v>2.4899999999999998E-4</v>
      </c>
      <c r="AK37" s="159">
        <v>9.9999999999999995E-7</v>
      </c>
      <c r="AL37" s="159">
        <v>1.1E-5</v>
      </c>
      <c r="AM37" s="159">
        <v>8.7000000000000001E-5</v>
      </c>
      <c r="AN37" s="159">
        <v>1.9999999999999999E-6</v>
      </c>
      <c r="AO37" s="159">
        <v>4.3999999999999999E-5</v>
      </c>
      <c r="AP37" s="159">
        <v>3.6000000000000001E-5</v>
      </c>
      <c r="AQ37" s="159">
        <v>0</v>
      </c>
      <c r="AR37" s="159">
        <v>1.9999999999999999E-6</v>
      </c>
      <c r="AS37" s="159">
        <v>6.9999999999999999E-6</v>
      </c>
      <c r="AT37" s="159">
        <v>1.2999999999999999E-5</v>
      </c>
      <c r="AU37" s="159">
        <v>9.9999999999999995E-7</v>
      </c>
      <c r="AV37" s="159">
        <v>9.9999999999999995E-7</v>
      </c>
      <c r="AW37" s="159">
        <v>9.9999999999999995E-7</v>
      </c>
      <c r="AX37" s="159">
        <v>1.08E-4</v>
      </c>
      <c r="AY37" s="159">
        <v>4.8999999999999998E-5</v>
      </c>
      <c r="AZ37" s="159">
        <v>4.2999999999999995E-5</v>
      </c>
      <c r="BA37" s="159">
        <v>1.1E-5</v>
      </c>
      <c r="BB37" s="159">
        <v>8.9283000000000001E-2</v>
      </c>
      <c r="BC37" s="159">
        <v>1.4E-5</v>
      </c>
      <c r="BD37" s="159">
        <v>4.4999999999999996E-5</v>
      </c>
      <c r="BE37" s="159">
        <v>2.8008999999999999E-2</v>
      </c>
      <c r="BF37" s="159">
        <v>7.7000000000000001E-5</v>
      </c>
      <c r="BG37" s="159">
        <v>8.2999999999999998E-5</v>
      </c>
      <c r="BH37" s="159">
        <v>6.9999999999999994E-5</v>
      </c>
      <c r="BI37" s="159">
        <v>9.9999999999999991E-6</v>
      </c>
      <c r="BJ37" s="159">
        <v>3.8199999999999996E-4</v>
      </c>
      <c r="BK37" s="159">
        <v>2.5999999999999998E-5</v>
      </c>
      <c r="BL37" s="159">
        <v>0</v>
      </c>
      <c r="BM37" s="159">
        <v>5.5447999999999997E-2</v>
      </c>
      <c r="BN37" s="159">
        <v>1.9999999999999999E-6</v>
      </c>
      <c r="BO37" s="159">
        <v>9.9999999999999995E-7</v>
      </c>
      <c r="BP37" s="159">
        <v>2.0999999999999999E-5</v>
      </c>
      <c r="BQ37" s="159">
        <v>7.9999999999999996E-6</v>
      </c>
      <c r="BR37" s="159">
        <v>8.2999999999999998E-5</v>
      </c>
      <c r="BS37" s="159">
        <v>0</v>
      </c>
      <c r="BT37" s="159">
        <v>0</v>
      </c>
      <c r="BU37" s="159">
        <v>2.3E-5</v>
      </c>
      <c r="BV37" s="159">
        <v>1.9999999999999999E-6</v>
      </c>
      <c r="BW37" s="159">
        <v>0</v>
      </c>
      <c r="BX37" s="159">
        <v>1.9999999999999999E-6</v>
      </c>
      <c r="BY37" s="159">
        <v>9.9999999999999995E-7</v>
      </c>
      <c r="BZ37" s="159">
        <v>0</v>
      </c>
      <c r="CA37" s="159">
        <v>9.9999999999999991E-6</v>
      </c>
      <c r="CB37" s="159">
        <v>9.9999999999999995E-7</v>
      </c>
      <c r="CC37" s="159">
        <v>9.9999999999999995E-7</v>
      </c>
      <c r="CD37" s="159">
        <v>8.0499999999999994E-4</v>
      </c>
      <c r="CE37" s="159">
        <v>7.9900000000000001E-4</v>
      </c>
      <c r="CF37" s="159">
        <v>9.9999999999999991E-6</v>
      </c>
      <c r="CG37" s="159">
        <v>0</v>
      </c>
      <c r="CH37" s="159">
        <v>0</v>
      </c>
      <c r="CI37" s="159">
        <v>5.1999999999999997E-5</v>
      </c>
      <c r="CJ37" s="159">
        <v>3.8999999999999999E-4</v>
      </c>
      <c r="CK37" s="159">
        <v>3.8400000000000001E-4</v>
      </c>
      <c r="CL37" s="159">
        <v>3.8099999999999999E-4</v>
      </c>
      <c r="CM37" s="159">
        <v>5.6605999999999997E-2</v>
      </c>
      <c r="CN37" s="159">
        <v>3.59E-4</v>
      </c>
      <c r="CO37" s="159">
        <v>3.6399999999999996E-4</v>
      </c>
      <c r="CP37" s="159">
        <v>1.1489999999999998E-3</v>
      </c>
      <c r="CQ37" s="159">
        <v>1.142E-3</v>
      </c>
      <c r="CR37" s="159">
        <v>1.127E-3</v>
      </c>
      <c r="CS37" s="159">
        <v>1.1000000000000001E-3</v>
      </c>
      <c r="CT37" s="159">
        <v>1.0939999999999999E-3</v>
      </c>
      <c r="CU37" s="159">
        <v>1.0999999999999999E-4</v>
      </c>
      <c r="CV37" s="159">
        <v>9.9999999999999995E-7</v>
      </c>
      <c r="CW37" s="159">
        <v>1.789E-3</v>
      </c>
      <c r="CX37" s="159">
        <v>0.13495499999999999</v>
      </c>
      <c r="CY37" s="159">
        <v>6.9999999999999999E-6</v>
      </c>
      <c r="CZ37" s="159">
        <v>7.9999999999999996E-6</v>
      </c>
      <c r="DA37" s="159">
        <v>5.8999999999999998E-5</v>
      </c>
      <c r="DB37" s="159">
        <v>6.8199999999999999E-4</v>
      </c>
      <c r="DC37" s="159">
        <v>6.8300000000000001E-4</v>
      </c>
      <c r="DD37" s="159">
        <v>2.9399999999999999E-4</v>
      </c>
      <c r="DE37" s="159">
        <v>2.7700000000000001E-4</v>
      </c>
      <c r="DF37" s="159">
        <v>2.7700000000000001E-4</v>
      </c>
      <c r="DG37" s="159">
        <v>2.6600000000000001E-4</v>
      </c>
      <c r="DH37" s="159">
        <v>0</v>
      </c>
      <c r="DI37" s="159">
        <v>1.7439999999999999E-3</v>
      </c>
      <c r="DJ37" s="159">
        <v>2.4800000000000001E-4</v>
      </c>
      <c r="DK37" s="159">
        <v>2.61E-4</v>
      </c>
      <c r="DL37" s="159">
        <v>0</v>
      </c>
      <c r="DM37" s="159">
        <v>3.6000000000000001E-5</v>
      </c>
      <c r="DN37" s="159">
        <v>0</v>
      </c>
      <c r="DO37" s="159">
        <v>3.1499999999999996E-4</v>
      </c>
      <c r="DP37" s="159">
        <v>0</v>
      </c>
      <c r="DQ37" s="159">
        <v>0</v>
      </c>
      <c r="DR37" s="159">
        <v>0</v>
      </c>
      <c r="DS37" s="159">
        <v>0</v>
      </c>
      <c r="DT37" s="159">
        <v>0</v>
      </c>
      <c r="DU37" s="159">
        <v>1.3899999999999999E-4</v>
      </c>
      <c r="DV37" s="159">
        <v>0</v>
      </c>
      <c r="DW37" s="159">
        <v>0</v>
      </c>
      <c r="DX37" s="159">
        <v>1.2999999999999999E-4</v>
      </c>
      <c r="DY37" s="159">
        <v>0</v>
      </c>
      <c r="DZ37" s="159">
        <v>0</v>
      </c>
      <c r="EA37" s="159">
        <v>0</v>
      </c>
      <c r="EB37" s="159">
        <v>0</v>
      </c>
      <c r="EC37" s="159">
        <v>0</v>
      </c>
      <c r="ED37" s="159">
        <v>0</v>
      </c>
      <c r="EE37" s="159">
        <v>0</v>
      </c>
      <c r="EF37" s="159">
        <v>0</v>
      </c>
      <c r="EG37" s="159">
        <v>0</v>
      </c>
      <c r="EH37" s="159">
        <v>0</v>
      </c>
      <c r="EI37" s="159">
        <v>0</v>
      </c>
      <c r="EJ37" s="159">
        <v>0</v>
      </c>
      <c r="EK37" s="159">
        <v>0</v>
      </c>
      <c r="EL37" s="159">
        <v>0</v>
      </c>
      <c r="EM37" s="159">
        <v>0</v>
      </c>
      <c r="EN37" s="159">
        <v>0</v>
      </c>
      <c r="EO37" s="159">
        <v>0</v>
      </c>
      <c r="EP37" s="159">
        <v>0</v>
      </c>
      <c r="EQ37" s="159">
        <v>0</v>
      </c>
      <c r="ER37" s="159">
        <v>0</v>
      </c>
      <c r="ES37" s="159">
        <v>1.2999999999999999E-4</v>
      </c>
      <c r="ET37" s="159">
        <v>1.2E-4</v>
      </c>
      <c r="EU37" s="159">
        <v>0</v>
      </c>
      <c r="EV37" s="159">
        <v>0</v>
      </c>
      <c r="EW37" s="159">
        <v>0</v>
      </c>
      <c r="EX37" s="159">
        <v>0</v>
      </c>
      <c r="EY37" s="159">
        <v>0</v>
      </c>
      <c r="EZ37" s="159">
        <v>0</v>
      </c>
      <c r="FA37" s="159">
        <v>0</v>
      </c>
      <c r="FB37" s="159">
        <v>0</v>
      </c>
      <c r="FC37" s="159">
        <v>0</v>
      </c>
      <c r="FD37" s="159">
        <v>0</v>
      </c>
      <c r="FE37" s="159">
        <v>0</v>
      </c>
      <c r="FF37" s="159">
        <v>0</v>
      </c>
      <c r="FG37" s="159">
        <v>0</v>
      </c>
      <c r="FH37" s="159">
        <v>0</v>
      </c>
      <c r="FI37" s="159">
        <v>0</v>
      </c>
      <c r="FJ37" s="159">
        <v>9.7E-5</v>
      </c>
      <c r="FK37" s="159">
        <v>0</v>
      </c>
      <c r="FL37" s="159">
        <v>0</v>
      </c>
      <c r="FM37" s="159">
        <v>0</v>
      </c>
      <c r="FN37" s="159">
        <v>0</v>
      </c>
      <c r="FO37" s="159">
        <v>0</v>
      </c>
      <c r="FP37" s="159">
        <v>0</v>
      </c>
      <c r="FQ37" s="159">
        <v>2E-3</v>
      </c>
      <c r="FR37" s="159">
        <v>0</v>
      </c>
      <c r="FS37" s="159">
        <v>0</v>
      </c>
      <c r="FT37" s="159">
        <v>0</v>
      </c>
      <c r="FU37" s="159">
        <v>0</v>
      </c>
      <c r="FV37" s="159">
        <v>0</v>
      </c>
      <c r="FW37" s="159">
        <v>0</v>
      </c>
      <c r="FX37" s="159">
        <v>0</v>
      </c>
      <c r="FY37" s="159">
        <v>0</v>
      </c>
      <c r="FZ37" s="159">
        <v>0</v>
      </c>
      <c r="GA37" s="159">
        <v>0</v>
      </c>
      <c r="GB37" s="159">
        <v>0</v>
      </c>
      <c r="GC37" s="159">
        <v>0</v>
      </c>
      <c r="GD37" s="159">
        <v>0</v>
      </c>
      <c r="GE37" s="159">
        <v>0</v>
      </c>
      <c r="GF37" s="159">
        <v>0</v>
      </c>
      <c r="GG37" s="159">
        <v>0</v>
      </c>
      <c r="GH37" s="159">
        <v>0</v>
      </c>
      <c r="GI37" s="159">
        <v>1E-3</v>
      </c>
      <c r="GJ37" s="159">
        <v>0</v>
      </c>
      <c r="GK37" s="159">
        <v>0</v>
      </c>
      <c r="GL37" s="159">
        <v>0</v>
      </c>
      <c r="GM37" s="159">
        <v>0</v>
      </c>
      <c r="GN37" s="159">
        <v>0</v>
      </c>
      <c r="GO37" s="159">
        <v>0</v>
      </c>
      <c r="GP37" s="159">
        <v>0</v>
      </c>
      <c r="GQ37" s="159">
        <v>0</v>
      </c>
      <c r="GR37" s="159">
        <v>0</v>
      </c>
      <c r="GS37" s="159">
        <v>0</v>
      </c>
      <c r="GT37" s="159">
        <v>0</v>
      </c>
      <c r="GU37" s="159">
        <v>0</v>
      </c>
      <c r="GV37" s="159">
        <v>0</v>
      </c>
      <c r="GW37" s="159">
        <v>0</v>
      </c>
      <c r="GX37" s="159">
        <v>0</v>
      </c>
      <c r="GY37" s="159">
        <v>0</v>
      </c>
      <c r="GZ37" s="159">
        <v>0</v>
      </c>
      <c r="HA37" s="159">
        <v>0</v>
      </c>
      <c r="HB37" s="159">
        <v>0</v>
      </c>
      <c r="HC37" s="159">
        <v>0</v>
      </c>
      <c r="HD37" s="159">
        <v>0</v>
      </c>
      <c r="HE37" s="159">
        <v>0</v>
      </c>
      <c r="HF37" s="159">
        <v>0</v>
      </c>
      <c r="HG37" s="159">
        <v>0</v>
      </c>
      <c r="HH37" s="159">
        <v>0</v>
      </c>
      <c r="HI37" s="159">
        <v>0</v>
      </c>
      <c r="HJ37" s="159">
        <v>0</v>
      </c>
      <c r="HK37" s="159">
        <v>0</v>
      </c>
      <c r="HL37" s="159">
        <v>0</v>
      </c>
      <c r="HM37" s="159">
        <v>0</v>
      </c>
      <c r="HN37" s="159">
        <v>0</v>
      </c>
      <c r="HO37" s="499">
        <v>2E-3</v>
      </c>
      <c r="HP37" s="290" t="str">
        <f>CONCATENATE(A37," (",TEXT(HO37,"0,0%;;-"),")")</f>
        <v>Потраживања (0,2%)</v>
      </c>
      <c r="HQ37" s="290" t="str">
        <f>CONCATENATE(B37," (",TEXT(HO37,"0,0%;;-"),")")</f>
        <v>Receivables (0,2%)</v>
      </c>
      <c r="HR37" s="290"/>
      <c r="HT37" s="260"/>
      <c r="HU37" s="260"/>
      <c r="HV37" s="260"/>
    </row>
    <row r="38" spans="1:230" ht="12.75" customHeight="1" x14ac:dyDescent="0.25">
      <c r="A38" s="271" t="s">
        <v>439</v>
      </c>
      <c r="B38" s="271" t="s">
        <v>440</v>
      </c>
      <c r="C38" s="270" t="s">
        <v>263</v>
      </c>
      <c r="D38" s="270" t="s">
        <v>263</v>
      </c>
      <c r="E38" s="270" t="s">
        <v>92</v>
      </c>
      <c r="F38" s="270" t="s">
        <v>92</v>
      </c>
      <c r="G38" s="270" t="s">
        <v>92</v>
      </c>
      <c r="H38" s="270" t="s">
        <v>92</v>
      </c>
      <c r="I38" s="270" t="s">
        <v>264</v>
      </c>
      <c r="J38" s="270" t="s">
        <v>265</v>
      </c>
      <c r="K38" s="270" t="s">
        <v>266</v>
      </c>
      <c r="L38" s="270" t="s">
        <v>267</v>
      </c>
      <c r="M38" s="270" t="s">
        <v>268</v>
      </c>
      <c r="N38" s="270" t="s">
        <v>269</v>
      </c>
      <c r="O38" s="270" t="s">
        <v>264</v>
      </c>
      <c r="P38" s="270" t="s">
        <v>270</v>
      </c>
      <c r="Q38" s="270" t="s">
        <v>264</v>
      </c>
      <c r="R38" s="270" t="s">
        <v>271</v>
      </c>
      <c r="S38" s="270" t="s">
        <v>259</v>
      </c>
      <c r="T38" s="270" t="s">
        <v>262</v>
      </c>
      <c r="U38" s="270" t="s">
        <v>272</v>
      </c>
      <c r="V38" s="270" t="s">
        <v>257</v>
      </c>
      <c r="W38" s="270" t="s">
        <v>273</v>
      </c>
      <c r="X38" s="270" t="s">
        <v>264</v>
      </c>
      <c r="Y38" s="270" t="s">
        <v>269</v>
      </c>
      <c r="Z38" s="270" t="s">
        <v>264</v>
      </c>
      <c r="AA38" s="270" t="s">
        <v>264</v>
      </c>
      <c r="AB38" s="270" t="s">
        <v>273</v>
      </c>
      <c r="AC38" s="270" t="s">
        <v>274</v>
      </c>
      <c r="AD38" s="270" t="s">
        <v>255</v>
      </c>
      <c r="AE38" s="270" t="s">
        <v>255</v>
      </c>
      <c r="AF38" s="270" t="s">
        <v>275</v>
      </c>
      <c r="AG38" s="270" t="s">
        <v>276</v>
      </c>
      <c r="AH38" s="270" t="s">
        <v>273</v>
      </c>
      <c r="AI38" s="270" t="s">
        <v>277</v>
      </c>
      <c r="AJ38" s="270" t="s">
        <v>276</v>
      </c>
      <c r="AK38" s="270" t="s">
        <v>276</v>
      </c>
      <c r="AL38" s="270" t="s">
        <v>264</v>
      </c>
      <c r="AM38" s="270" t="s">
        <v>264</v>
      </c>
      <c r="AN38" s="270" t="s">
        <v>254</v>
      </c>
      <c r="AO38" s="270" t="s">
        <v>261</v>
      </c>
      <c r="AP38" s="270" t="s">
        <v>262</v>
      </c>
      <c r="AQ38" s="270" t="s">
        <v>258</v>
      </c>
      <c r="AR38" s="270" t="s">
        <v>262</v>
      </c>
      <c r="AS38" s="270" t="s">
        <v>274</v>
      </c>
      <c r="AT38" s="270" t="s">
        <v>278</v>
      </c>
      <c r="AU38" s="270" t="s">
        <v>279</v>
      </c>
      <c r="AV38" s="270" t="s">
        <v>280</v>
      </c>
      <c r="AW38" s="270" t="s">
        <v>281</v>
      </c>
      <c r="AX38" s="270" t="s">
        <v>282</v>
      </c>
      <c r="AY38" s="270" t="s">
        <v>362</v>
      </c>
      <c r="AZ38" s="270" t="s">
        <v>282</v>
      </c>
      <c r="BA38" s="270" t="s">
        <v>279</v>
      </c>
      <c r="BB38" s="270" t="s">
        <v>278</v>
      </c>
      <c r="BC38" s="270" t="s">
        <v>255</v>
      </c>
      <c r="BD38" s="270" t="s">
        <v>300</v>
      </c>
      <c r="BE38" s="270" t="s">
        <v>299</v>
      </c>
      <c r="BF38" s="270" t="s">
        <v>299</v>
      </c>
      <c r="BG38" s="270" t="s">
        <v>290</v>
      </c>
      <c r="BH38" s="270" t="s">
        <v>290</v>
      </c>
      <c r="BI38" s="270" t="s">
        <v>290</v>
      </c>
      <c r="BJ38" s="270" t="s">
        <v>264</v>
      </c>
      <c r="BK38" s="270" t="s">
        <v>264</v>
      </c>
      <c r="BL38" s="270" t="s">
        <v>264</v>
      </c>
      <c r="BM38" s="270" t="s">
        <v>264</v>
      </c>
      <c r="BN38" s="270" t="s">
        <v>264</v>
      </c>
      <c r="BO38" s="270" t="s">
        <v>264</v>
      </c>
      <c r="BP38" s="270" t="s">
        <v>264</v>
      </c>
      <c r="BQ38" s="270" t="s">
        <v>264</v>
      </c>
      <c r="BR38" s="270" t="s">
        <v>298</v>
      </c>
      <c r="BS38" s="270" t="s">
        <v>298</v>
      </c>
      <c r="BT38" s="270" t="s">
        <v>299</v>
      </c>
      <c r="BU38" s="270" t="s">
        <v>299</v>
      </c>
      <c r="BV38" s="270" t="s">
        <v>272</v>
      </c>
      <c r="BW38" s="270" t="s">
        <v>300</v>
      </c>
      <c r="BX38" s="270" t="s">
        <v>498</v>
      </c>
      <c r="BY38" s="270" t="s">
        <v>498</v>
      </c>
      <c r="BZ38" s="270" t="s">
        <v>498</v>
      </c>
      <c r="CA38" s="270" t="s">
        <v>300</v>
      </c>
      <c r="CB38" s="270" t="s">
        <v>300</v>
      </c>
      <c r="CC38" s="270" t="s">
        <v>300</v>
      </c>
      <c r="CD38" s="270" t="s">
        <v>300</v>
      </c>
      <c r="CE38" s="270" t="s">
        <v>300</v>
      </c>
      <c r="CF38" s="270" t="s">
        <v>300</v>
      </c>
      <c r="CG38" s="270" t="s">
        <v>300</v>
      </c>
      <c r="CH38" s="270" t="s">
        <v>299</v>
      </c>
      <c r="CI38" s="270" t="s">
        <v>299</v>
      </c>
      <c r="CJ38" s="270" t="s">
        <v>299</v>
      </c>
      <c r="CK38" s="270" t="s">
        <v>299</v>
      </c>
      <c r="CL38" s="270" t="s">
        <v>299</v>
      </c>
      <c r="CM38" s="270" t="s">
        <v>273</v>
      </c>
      <c r="CN38" s="270" t="s">
        <v>299</v>
      </c>
      <c r="CO38" s="270" t="s">
        <v>299</v>
      </c>
      <c r="CP38" s="270" t="s">
        <v>299</v>
      </c>
      <c r="CQ38" s="270" t="s">
        <v>299</v>
      </c>
      <c r="CR38" s="270" t="s">
        <v>299</v>
      </c>
      <c r="CS38" s="270" t="s">
        <v>299</v>
      </c>
      <c r="CT38" s="270" t="s">
        <v>299</v>
      </c>
      <c r="CU38" s="270" t="s">
        <v>299</v>
      </c>
      <c r="CV38" s="270" t="s">
        <v>299</v>
      </c>
      <c r="CW38" s="270" t="s">
        <v>299</v>
      </c>
      <c r="CX38" s="270" t="s">
        <v>568</v>
      </c>
      <c r="CY38" s="270" t="s">
        <v>273</v>
      </c>
      <c r="CZ38" s="270" t="s">
        <v>273</v>
      </c>
      <c r="DA38" s="270" t="s">
        <v>273</v>
      </c>
      <c r="DB38" s="270" t="s">
        <v>273</v>
      </c>
      <c r="DC38" s="270" t="s">
        <v>273</v>
      </c>
      <c r="DD38" s="270" t="s">
        <v>273</v>
      </c>
      <c r="DE38" s="270" t="s">
        <v>273</v>
      </c>
      <c r="DF38" s="270" t="s">
        <v>273</v>
      </c>
      <c r="DG38" s="270" t="s">
        <v>273</v>
      </c>
      <c r="DH38" s="270" t="s">
        <v>273</v>
      </c>
      <c r="DI38" s="270" t="s">
        <v>568</v>
      </c>
      <c r="DJ38" s="270" t="s">
        <v>273</v>
      </c>
      <c r="DK38" s="270" t="s">
        <v>568</v>
      </c>
      <c r="DL38" s="270" t="s">
        <v>568</v>
      </c>
      <c r="DM38" s="270" t="s">
        <v>273</v>
      </c>
      <c r="DN38" s="270" t="s">
        <v>273</v>
      </c>
      <c r="DO38" s="270" t="s">
        <v>273</v>
      </c>
      <c r="DP38" s="270" t="s">
        <v>273</v>
      </c>
      <c r="DQ38" s="270" t="s">
        <v>568</v>
      </c>
      <c r="DR38" s="270" t="s">
        <v>273</v>
      </c>
      <c r="DS38" s="270" t="s">
        <v>568</v>
      </c>
      <c r="DT38" s="270" t="s">
        <v>568</v>
      </c>
      <c r="DU38" s="270" t="s">
        <v>568</v>
      </c>
      <c r="DV38" s="270" t="s">
        <v>568</v>
      </c>
      <c r="DW38" s="270" t="s">
        <v>299</v>
      </c>
      <c r="DX38" s="270" t="s">
        <v>299</v>
      </c>
      <c r="DY38" s="270" t="s">
        <v>299</v>
      </c>
      <c r="DZ38" s="270" t="s">
        <v>273</v>
      </c>
      <c r="EA38" s="270" t="s">
        <v>273</v>
      </c>
      <c r="EB38" s="270" t="s">
        <v>273</v>
      </c>
      <c r="EC38" s="270" t="s">
        <v>276</v>
      </c>
      <c r="ED38" s="270" t="s">
        <v>276</v>
      </c>
      <c r="EE38" s="270" t="s">
        <v>276</v>
      </c>
      <c r="EF38" s="270" t="s">
        <v>500</v>
      </c>
      <c r="EG38" s="270" t="s">
        <v>500</v>
      </c>
      <c r="EH38" s="270" t="s">
        <v>500</v>
      </c>
      <c r="EI38" s="270" t="s">
        <v>500</v>
      </c>
      <c r="EJ38" s="270" t="s">
        <v>500</v>
      </c>
      <c r="EK38" s="270" t="s">
        <v>500</v>
      </c>
      <c r="EL38" s="270" t="s">
        <v>500</v>
      </c>
      <c r="EM38" s="270" t="s">
        <v>500</v>
      </c>
      <c r="EN38" s="270" t="s">
        <v>500</v>
      </c>
      <c r="EO38" s="270" t="s">
        <v>500</v>
      </c>
      <c r="EP38" s="270" t="s">
        <v>500</v>
      </c>
      <c r="EQ38" s="270" t="s">
        <v>500</v>
      </c>
      <c r="ER38" s="270" t="s">
        <v>498</v>
      </c>
      <c r="ES38" s="270" t="s">
        <v>498</v>
      </c>
      <c r="ET38" s="270" t="s">
        <v>500</v>
      </c>
      <c r="EU38" s="270" t="s">
        <v>498</v>
      </c>
      <c r="EV38" s="270" t="s">
        <v>498</v>
      </c>
      <c r="EW38" s="270" t="s">
        <v>498</v>
      </c>
      <c r="EX38" s="270" t="s">
        <v>498</v>
      </c>
      <c r="EY38" s="270" t="s">
        <v>498</v>
      </c>
      <c r="EZ38" s="270" t="s">
        <v>498</v>
      </c>
      <c r="FA38" s="270" t="s">
        <v>498</v>
      </c>
      <c r="FB38" s="270" t="s">
        <v>498</v>
      </c>
      <c r="FC38" s="270" t="s">
        <v>498</v>
      </c>
      <c r="FD38" s="270" t="s">
        <v>498</v>
      </c>
      <c r="FE38" s="270" t="s">
        <v>277</v>
      </c>
      <c r="FF38" s="270" t="s">
        <v>271</v>
      </c>
      <c r="FG38" s="270" t="s">
        <v>271</v>
      </c>
      <c r="FH38" s="270" t="s">
        <v>271</v>
      </c>
      <c r="FI38" s="270" t="s">
        <v>271</v>
      </c>
      <c r="FJ38" s="270" t="s">
        <v>271</v>
      </c>
      <c r="FK38" s="270" t="s">
        <v>271</v>
      </c>
      <c r="FL38" s="270" t="s">
        <v>271</v>
      </c>
      <c r="FM38" s="270" t="s">
        <v>271</v>
      </c>
      <c r="FN38" s="270" t="s">
        <v>271</v>
      </c>
      <c r="FO38" s="270" t="s">
        <v>271</v>
      </c>
      <c r="FP38" s="270" t="s">
        <v>277</v>
      </c>
      <c r="FQ38" s="270" t="s">
        <v>277</v>
      </c>
      <c r="FR38" s="270" t="s">
        <v>271</v>
      </c>
      <c r="FS38" s="270" t="s">
        <v>271</v>
      </c>
      <c r="FT38" s="270" t="s">
        <v>271</v>
      </c>
      <c r="FU38" s="270" t="s">
        <v>271</v>
      </c>
      <c r="FV38" s="270" t="s">
        <v>271</v>
      </c>
      <c r="FW38" s="270" t="s">
        <v>271</v>
      </c>
      <c r="FX38" s="270" t="s">
        <v>277</v>
      </c>
      <c r="FY38" s="270" t="s">
        <v>276</v>
      </c>
      <c r="FZ38" s="270" t="s">
        <v>276</v>
      </c>
      <c r="GA38" s="270" t="s">
        <v>277</v>
      </c>
      <c r="GB38" s="270" t="s">
        <v>276</v>
      </c>
      <c r="GC38" s="270" t="s">
        <v>276</v>
      </c>
      <c r="GD38" s="270" t="s">
        <v>276</v>
      </c>
      <c r="GE38" s="270" t="s">
        <v>276</v>
      </c>
      <c r="GF38" s="270" t="s">
        <v>276</v>
      </c>
      <c r="GG38" s="270" t="s">
        <v>277</v>
      </c>
      <c r="GH38" s="270" t="s">
        <v>277</v>
      </c>
      <c r="GI38" s="270" t="s">
        <v>277</v>
      </c>
      <c r="GJ38" s="270" t="s">
        <v>277</v>
      </c>
      <c r="GK38" s="270" t="s">
        <v>277</v>
      </c>
      <c r="GL38" s="270" t="s">
        <v>277</v>
      </c>
      <c r="GM38" s="270" t="s">
        <v>277</v>
      </c>
      <c r="GN38" s="270" t="s">
        <v>277</v>
      </c>
      <c r="GO38" s="270" t="s">
        <v>277</v>
      </c>
      <c r="GP38" s="270" t="s">
        <v>256</v>
      </c>
      <c r="GQ38" s="270" t="s">
        <v>256</v>
      </c>
      <c r="GR38" s="270" t="s">
        <v>261</v>
      </c>
      <c r="GS38" s="270" t="s">
        <v>296</v>
      </c>
      <c r="GT38" s="270" t="s">
        <v>296</v>
      </c>
      <c r="GU38" s="270" t="s">
        <v>296</v>
      </c>
      <c r="GV38" s="270" t="s">
        <v>296</v>
      </c>
      <c r="GW38" s="270" t="s">
        <v>259</v>
      </c>
      <c r="GX38" s="270" t="s">
        <v>259</v>
      </c>
      <c r="GY38" s="270" t="s">
        <v>296</v>
      </c>
      <c r="GZ38" s="270" t="s">
        <v>296</v>
      </c>
      <c r="HA38" s="270" t="s">
        <v>296</v>
      </c>
      <c r="HB38" s="270" t="s">
        <v>258</v>
      </c>
      <c r="HC38" s="270" t="s">
        <v>288</v>
      </c>
      <c r="HD38" s="270" t="s">
        <v>259</v>
      </c>
      <c r="HE38" s="270" t="s">
        <v>259</v>
      </c>
      <c r="HF38" s="270" t="s">
        <v>296</v>
      </c>
      <c r="HG38" s="270" t="s">
        <v>259</v>
      </c>
      <c r="HH38" s="270" t="s">
        <v>259</v>
      </c>
      <c r="HI38" s="270" t="s">
        <v>259</v>
      </c>
      <c r="HJ38" s="270" t="s">
        <v>259</v>
      </c>
      <c r="HK38" s="270" t="s">
        <v>296</v>
      </c>
      <c r="HL38" s="270" t="s">
        <v>259</v>
      </c>
      <c r="HM38" s="270" t="s">
        <v>259</v>
      </c>
      <c r="HN38" s="270" t="s">
        <v>259</v>
      </c>
      <c r="HO38" s="270" t="s">
        <v>260</v>
      </c>
      <c r="HT38" s="260"/>
      <c r="HU38" s="260"/>
      <c r="HV38" s="260"/>
    </row>
    <row r="39" spans="1:230" ht="12.75" customHeight="1" x14ac:dyDescent="0.25">
      <c r="HT39" s="260"/>
      <c r="HU39" s="260"/>
      <c r="HV39" s="260"/>
    </row>
    <row r="40" spans="1:230" ht="12.75" customHeight="1" x14ac:dyDescent="0.25">
      <c r="HT40" s="260"/>
      <c r="HU40" s="260"/>
      <c r="HV40" s="260"/>
    </row>
    <row r="41" spans="1:230" x14ac:dyDescent="0.25">
      <c r="HT41" s="260"/>
      <c r="HU41" s="260"/>
      <c r="HV41" s="260"/>
    </row>
    <row r="42" spans="1:230" x14ac:dyDescent="0.25">
      <c r="HT42" s="260"/>
      <c r="HU42" s="260"/>
      <c r="HV42" s="260"/>
    </row>
    <row r="43" spans="1:230" x14ac:dyDescent="0.25">
      <c r="HT43" s="260"/>
      <c r="HU43" s="260"/>
      <c r="HV43" s="260"/>
    </row>
    <row r="44" spans="1:230" x14ac:dyDescent="0.25">
      <c r="HT44" s="260"/>
      <c r="HU44" s="260"/>
      <c r="HV44" s="260"/>
    </row>
    <row r="45" spans="1:230" x14ac:dyDescent="0.25">
      <c r="HT45" s="260"/>
      <c r="HU45" s="260"/>
      <c r="HV45" s="260"/>
    </row>
    <row r="46" spans="1:230" x14ac:dyDescent="0.25">
      <c r="HT46" s="260"/>
      <c r="HU46" s="260"/>
      <c r="HV46" s="260"/>
    </row>
    <row r="47" spans="1:230" x14ac:dyDescent="0.25">
      <c r="HT47" s="260"/>
      <c r="HU47" s="260"/>
      <c r="HV47" s="260"/>
    </row>
  </sheetData>
  <mergeCells count="2">
    <mergeCell ref="A1:HO1"/>
    <mergeCell ref="A2:HO2"/>
  </mergeCells>
  <pageMargins left="0.47244094488188981" right="0.47244094488188981" top="0.23622047244094491" bottom="0" header="0" footer="0"/>
  <pageSetup paperSize="9" scale="8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4"/>
  </sheetPr>
  <dimension ref="A1:HV47"/>
  <sheetViews>
    <sheetView showGridLines="0" topLeftCell="B2" zoomScaleNormal="100" workbookViewId="0">
      <selection activeCell="A2" sqref="A2:HO2"/>
    </sheetView>
  </sheetViews>
  <sheetFormatPr defaultColWidth="9.109375" defaultRowHeight="13.2" outlineLevelCol="1" x14ac:dyDescent="0.25"/>
  <cols>
    <col min="1" max="1" width="23.6640625" style="60" hidden="1" customWidth="1"/>
    <col min="2" max="2" width="23.6640625" style="60" customWidth="1"/>
    <col min="3" max="3" width="7.88671875" style="60" hidden="1" customWidth="1" outlineLevel="1"/>
    <col min="4" max="4" width="7.88671875" style="60" hidden="1" customWidth="1" collapsed="1"/>
    <col min="5" max="15" width="7.88671875" style="60" hidden="1" customWidth="1" outlineLevel="1"/>
    <col min="16" max="16" width="7.88671875" style="60" hidden="1" customWidth="1" collapsed="1"/>
    <col min="17" max="19" width="7.88671875" style="60" hidden="1" customWidth="1" outlineLevel="1"/>
    <col min="20" max="27" width="7.88671875" style="60" hidden="1" customWidth="1" outlineLevel="1" collapsed="1"/>
    <col min="28" max="28" width="7.88671875" style="24" hidden="1" customWidth="1" collapsed="1"/>
    <col min="29" max="29" width="7.88671875" style="24" hidden="1" customWidth="1" outlineLevel="1" collapsed="1"/>
    <col min="30" max="39" width="7.88671875" style="60" hidden="1" customWidth="1" outlineLevel="1" collapsed="1"/>
    <col min="40" max="40" width="7.88671875" style="60" hidden="1" customWidth="1" collapsed="1"/>
    <col min="41" max="51" width="7.88671875" style="60" hidden="1" customWidth="1" outlineLevel="1" collapsed="1"/>
    <col min="52" max="52" width="7.88671875" style="60" hidden="1" customWidth="1" collapsed="1"/>
    <col min="53" max="63" width="7.88671875" style="60" hidden="1" customWidth="1" outlineLevel="1" collapsed="1"/>
    <col min="64" max="64" width="7.88671875" style="60" hidden="1" customWidth="1" collapsed="1"/>
    <col min="65" max="69" width="7.88671875" style="60" hidden="1" customWidth="1" outlineLevel="1" collapsed="1"/>
    <col min="70" max="75" width="7.88671875" style="60" hidden="1" customWidth="1" outlineLevel="1"/>
    <col min="76" max="76" width="7.88671875" style="60" hidden="1" customWidth="1" collapsed="1"/>
    <col min="77" max="78" width="7.88671875" style="60" hidden="1" customWidth="1" outlineLevel="1"/>
    <col min="79" max="79" width="7.88671875" style="60" hidden="1" customWidth="1" outlineLevel="1" collapsed="1"/>
    <col min="80" max="81" width="7.88671875" style="60" hidden="1" customWidth="1" outlineLevel="1"/>
    <col min="82" max="82" width="7.88671875" style="60" hidden="1" customWidth="1" outlineLevel="1" collapsed="1"/>
    <col min="83" max="84" width="7.88671875" style="60" hidden="1" customWidth="1" outlineLevel="1"/>
    <col min="85" max="85" width="7.88671875" style="60" hidden="1" customWidth="1" outlineLevel="1" collapsed="1"/>
    <col min="86" max="87" width="7.88671875" style="60" hidden="1" customWidth="1" outlineLevel="1"/>
    <col min="88" max="88" width="7.88671875" style="60" hidden="1" customWidth="1" collapsed="1"/>
    <col min="89" max="90" width="7.88671875" style="60" hidden="1" customWidth="1" outlineLevel="1"/>
    <col min="91" max="91" width="7.88671875" style="60" hidden="1" customWidth="1" outlineLevel="1" collapsed="1"/>
    <col min="92" max="93" width="7.88671875" style="60" hidden="1" customWidth="1" outlineLevel="1"/>
    <col min="94" max="94" width="7.88671875" style="60" hidden="1" customWidth="1" outlineLevel="1" collapsed="1"/>
    <col min="95" max="96" width="7.88671875" style="60" hidden="1" customWidth="1" outlineLevel="1"/>
    <col min="97" max="97" width="7.88671875" style="60" hidden="1" customWidth="1" outlineLevel="1" collapsed="1"/>
    <col min="98" max="99" width="7.88671875" style="60" hidden="1" customWidth="1" outlineLevel="1"/>
    <col min="100" max="100" width="7.88671875" style="60" hidden="1" customWidth="1" collapsed="1"/>
    <col min="101" max="102" width="7.88671875" style="60" hidden="1" customWidth="1" outlineLevel="1"/>
    <col min="103" max="103" width="7.88671875" style="60" hidden="1" customWidth="1" outlineLevel="1" collapsed="1"/>
    <col min="104" max="105" width="7.88671875" style="60" hidden="1" customWidth="1" outlineLevel="1"/>
    <col min="106" max="106" width="7.88671875" style="60" hidden="1" customWidth="1" outlineLevel="1" collapsed="1"/>
    <col min="107" max="108" width="7.88671875" style="60" hidden="1" customWidth="1" outlineLevel="1"/>
    <col min="109" max="109" width="7.88671875" style="60" hidden="1" customWidth="1" outlineLevel="1" collapsed="1"/>
    <col min="110" max="111" width="7.88671875" style="60" hidden="1" customWidth="1" outlineLevel="1"/>
    <col min="112" max="112" width="7.88671875" style="60" customWidth="1" collapsed="1"/>
    <col min="113" max="114" width="7.88671875" style="60" hidden="1" customWidth="1" outlineLevel="1"/>
    <col min="115" max="115" width="7.88671875" style="60" hidden="1" customWidth="1" outlineLevel="1" collapsed="1"/>
    <col min="116" max="117" width="7.88671875" style="60" hidden="1" customWidth="1" outlineLevel="1"/>
    <col min="118" max="118" width="7.88671875" style="60" hidden="1" customWidth="1" outlineLevel="1" collapsed="1"/>
    <col min="119" max="120" width="7.88671875" style="60" hidden="1" customWidth="1" outlineLevel="1"/>
    <col min="121" max="121" width="7.88671875" style="60" hidden="1" customWidth="1" outlineLevel="1" collapsed="1"/>
    <col min="122" max="123" width="7.88671875" style="60" hidden="1" customWidth="1" outlineLevel="1"/>
    <col min="124" max="124" width="7.88671875" style="60" customWidth="1" collapsed="1"/>
    <col min="125" max="126" width="7.88671875" style="60" hidden="1" customWidth="1" outlineLevel="1"/>
    <col min="127" max="127" width="7.88671875" style="60" hidden="1" customWidth="1" outlineLevel="1" collapsed="1"/>
    <col min="128" max="129" width="7.88671875" style="60" hidden="1" customWidth="1" outlineLevel="1"/>
    <col min="130" max="130" width="7.88671875" style="60" hidden="1" customWidth="1" outlineLevel="1" collapsed="1"/>
    <col min="131" max="132" width="7.88671875" style="60" hidden="1" customWidth="1" outlineLevel="1"/>
    <col min="133" max="133" width="7.88671875" style="60" hidden="1" customWidth="1" outlineLevel="1" collapsed="1"/>
    <col min="134" max="135" width="7.88671875" style="60" hidden="1" customWidth="1" outlineLevel="1"/>
    <col min="136" max="136" width="7.88671875" style="60" customWidth="1" collapsed="1"/>
    <col min="137" max="138" width="7.88671875" style="60" hidden="1" customWidth="1" outlineLevel="1"/>
    <col min="139" max="139" width="7.88671875" style="60" hidden="1" customWidth="1" outlineLevel="1" collapsed="1"/>
    <col min="140" max="141" width="7.88671875" style="60" hidden="1" customWidth="1" outlineLevel="1"/>
    <col min="142" max="142" width="7.88671875" style="60" hidden="1" customWidth="1" outlineLevel="1" collapsed="1"/>
    <col min="143" max="144" width="7.88671875" style="60" hidden="1" customWidth="1" outlineLevel="1"/>
    <col min="145" max="145" width="7.88671875" style="60" hidden="1" customWidth="1" outlineLevel="1" collapsed="1"/>
    <col min="146" max="147" width="7.88671875" style="60" hidden="1" customWidth="1" outlineLevel="1"/>
    <col min="148" max="148" width="7.88671875" style="60" customWidth="1" collapsed="1"/>
    <col min="149" max="150" width="7.88671875" style="60" hidden="1" customWidth="1" outlineLevel="1"/>
    <col min="151" max="151" width="7.88671875" style="60" hidden="1" customWidth="1" outlineLevel="1" collapsed="1"/>
    <col min="152" max="153" width="7.88671875" style="60" hidden="1" customWidth="1" outlineLevel="1"/>
    <col min="154" max="154" width="7.88671875" style="60" hidden="1" customWidth="1" outlineLevel="1" collapsed="1"/>
    <col min="155" max="156" width="7.88671875" style="60" hidden="1" customWidth="1" outlineLevel="1"/>
    <col min="157" max="157" width="7.88671875" style="60" hidden="1" customWidth="1" outlineLevel="1" collapsed="1"/>
    <col min="158" max="159" width="7.88671875" style="60" hidden="1" customWidth="1" outlineLevel="1"/>
    <col min="160" max="160" width="7.88671875" style="60" customWidth="1" collapsed="1"/>
    <col min="161" max="162" width="7.88671875" style="60" hidden="1" customWidth="1" outlineLevel="1"/>
    <col min="163" max="163" width="7.88671875" style="60" hidden="1" customWidth="1" outlineLevel="1" collapsed="1"/>
    <col min="164" max="165" width="7.88671875" style="60" hidden="1" customWidth="1" outlineLevel="1"/>
    <col min="166" max="166" width="7.88671875" style="60" hidden="1" customWidth="1" outlineLevel="1" collapsed="1"/>
    <col min="167" max="168" width="7.88671875" style="60" hidden="1" customWidth="1" outlineLevel="1"/>
    <col min="169" max="169" width="7.88671875" style="60" hidden="1" customWidth="1" outlineLevel="1" collapsed="1"/>
    <col min="170" max="171" width="7.88671875" style="60" hidden="1" customWidth="1" outlineLevel="1"/>
    <col min="172" max="172" width="7.88671875" style="60" customWidth="1" collapsed="1"/>
    <col min="173" max="174" width="7.88671875" style="60" hidden="1" customWidth="1" outlineLevel="1"/>
    <col min="175" max="175" width="7.88671875" style="60" hidden="1" customWidth="1" outlineLevel="1" collapsed="1"/>
    <col min="176" max="177" width="7.88671875" style="60" hidden="1" customWidth="1" outlineLevel="1"/>
    <col min="178" max="178" width="7.88671875" style="60" hidden="1" customWidth="1" outlineLevel="1" collapsed="1"/>
    <col min="179" max="180" width="7.88671875" style="60" hidden="1" customWidth="1" outlineLevel="1"/>
    <col min="181" max="181" width="7.88671875" style="60" hidden="1" customWidth="1" outlineLevel="1" collapsed="1"/>
    <col min="182" max="183" width="7.88671875" style="60" hidden="1" customWidth="1" outlineLevel="1"/>
    <col min="184" max="184" width="7.88671875" style="60" customWidth="1" collapsed="1"/>
    <col min="185" max="186" width="7.88671875" style="60" hidden="1" customWidth="1" outlineLevel="1"/>
    <col min="187" max="187" width="7.88671875" style="60" hidden="1" customWidth="1" outlineLevel="1" collapsed="1"/>
    <col min="188" max="189" width="7.88671875" style="60" hidden="1" customWidth="1" outlineLevel="1"/>
    <col min="190" max="190" width="7.88671875" style="60" hidden="1" customWidth="1" outlineLevel="1" collapsed="1"/>
    <col min="191" max="192" width="7.88671875" style="60" hidden="1" customWidth="1" outlineLevel="1"/>
    <col min="193" max="193" width="7.88671875" style="60" hidden="1" customWidth="1" outlineLevel="1" collapsed="1"/>
    <col min="194" max="195" width="7.88671875" style="60" hidden="1" customWidth="1" outlineLevel="1"/>
    <col min="196" max="196" width="7.88671875" style="60" customWidth="1" collapsed="1"/>
    <col min="197" max="198" width="7.88671875" style="60" hidden="1" customWidth="1" outlineLevel="1"/>
    <col min="199" max="199" width="7.88671875" style="60" hidden="1" customWidth="1" outlineLevel="1" collapsed="1"/>
    <col min="200" max="201" width="7.88671875" style="60" hidden="1" customWidth="1" outlineLevel="1"/>
    <col min="202" max="202" width="7.88671875" style="60" hidden="1" customWidth="1" outlineLevel="1" collapsed="1"/>
    <col min="203" max="204" width="7.88671875" style="60" hidden="1" customWidth="1" outlineLevel="1"/>
    <col min="205" max="205" width="7.88671875" style="60" hidden="1" customWidth="1" outlineLevel="1" collapsed="1"/>
    <col min="206" max="207" width="7.88671875" style="60" hidden="1" customWidth="1" outlineLevel="1"/>
    <col min="208" max="208" width="7.88671875" style="60" customWidth="1" collapsed="1"/>
    <col min="209" max="210" width="7.88671875" style="60" hidden="1" customWidth="1" outlineLevel="1"/>
    <col min="211" max="211" width="7.88671875" style="60" hidden="1" customWidth="1" outlineLevel="1" collapsed="1"/>
    <col min="212" max="213" width="7.88671875" style="60" hidden="1" customWidth="1" outlineLevel="1"/>
    <col min="214" max="214" width="7.88671875" style="60" hidden="1" customWidth="1" outlineLevel="1" collapsed="1"/>
    <col min="215" max="216" width="7.88671875" style="60" hidden="1" customWidth="1" outlineLevel="1"/>
    <col min="217" max="217" width="7.88671875" style="60" hidden="1" customWidth="1" outlineLevel="1" collapsed="1"/>
    <col min="218" max="219" width="7.88671875" style="60" hidden="1" customWidth="1" outlineLevel="1"/>
    <col min="220" max="220" width="7.88671875" style="60" customWidth="1" collapsed="1"/>
    <col min="221" max="222" width="7.88671875" style="60" hidden="1" customWidth="1" outlineLevel="1"/>
    <col min="223" max="223" width="7.88671875" style="60" customWidth="1" collapsed="1"/>
    <col min="224" max="227" width="9.109375" style="289"/>
    <col min="228" max="16384" width="9.109375" style="60"/>
  </cols>
  <sheetData>
    <row r="1" spans="1:230" ht="24.75" hidden="1" customHeight="1" x14ac:dyDescent="0.25">
      <c r="A1" s="660" t="s">
        <v>621</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1"/>
      <c r="BN1" s="661"/>
      <c r="BO1" s="661"/>
      <c r="BP1" s="661"/>
      <c r="BQ1" s="661"/>
      <c r="BR1" s="661"/>
      <c r="BS1" s="661"/>
      <c r="BT1" s="661"/>
      <c r="BU1" s="661"/>
      <c r="BV1" s="661"/>
      <c r="BW1" s="661"/>
      <c r="BX1" s="661"/>
      <c r="BY1" s="661"/>
      <c r="BZ1" s="661"/>
      <c r="CA1" s="661"/>
      <c r="CB1" s="661"/>
      <c r="CC1" s="661"/>
      <c r="CD1" s="661"/>
      <c r="CE1" s="661"/>
      <c r="CF1" s="661"/>
      <c r="CG1" s="661"/>
      <c r="CH1" s="661"/>
      <c r="CI1" s="661"/>
      <c r="CJ1" s="661"/>
      <c r="CK1" s="661"/>
      <c r="CL1" s="661"/>
      <c r="CM1" s="661"/>
      <c r="CN1" s="661"/>
      <c r="CO1" s="661"/>
      <c r="CP1" s="661"/>
      <c r="CQ1" s="661"/>
      <c r="CR1" s="661"/>
      <c r="CS1" s="661"/>
      <c r="CT1" s="661"/>
      <c r="CU1" s="661"/>
      <c r="CV1" s="661"/>
      <c r="CW1" s="661"/>
      <c r="CX1" s="661"/>
      <c r="CY1" s="661"/>
      <c r="CZ1" s="661"/>
      <c r="DA1" s="661"/>
      <c r="DB1" s="661"/>
      <c r="DC1" s="661"/>
      <c r="DD1" s="661"/>
      <c r="DE1" s="661"/>
      <c r="DF1" s="661"/>
      <c r="DG1" s="661"/>
      <c r="DH1" s="661"/>
      <c r="DI1" s="661"/>
      <c r="DJ1" s="661"/>
      <c r="DK1" s="661"/>
      <c r="DL1" s="661"/>
      <c r="DM1" s="661"/>
      <c r="DN1" s="661"/>
      <c r="DO1" s="661"/>
      <c r="DP1" s="661"/>
      <c r="DQ1" s="661"/>
      <c r="DR1" s="661"/>
      <c r="DS1" s="661"/>
      <c r="DT1" s="661"/>
      <c r="DU1" s="661"/>
      <c r="DV1" s="661"/>
      <c r="DW1" s="661"/>
      <c r="DX1" s="661"/>
      <c r="DY1" s="661"/>
      <c r="DZ1" s="661"/>
      <c r="EA1" s="661"/>
      <c r="EB1" s="661"/>
      <c r="EC1" s="661"/>
      <c r="ED1" s="661"/>
      <c r="EE1" s="661"/>
      <c r="EF1" s="661"/>
      <c r="EG1" s="661"/>
      <c r="EH1" s="661"/>
      <c r="EI1" s="661"/>
      <c r="EJ1" s="661"/>
      <c r="EK1" s="661"/>
      <c r="EL1" s="661"/>
      <c r="EM1" s="661"/>
      <c r="EN1" s="661"/>
      <c r="EO1" s="661"/>
      <c r="EP1" s="661"/>
      <c r="EQ1" s="661"/>
      <c r="ER1" s="661"/>
      <c r="ES1" s="661"/>
      <c r="ET1" s="661"/>
      <c r="EU1" s="661"/>
      <c r="EV1" s="661"/>
      <c r="EW1" s="661"/>
      <c r="EX1" s="661"/>
      <c r="EY1" s="661"/>
      <c r="EZ1" s="661"/>
      <c r="FA1" s="661"/>
      <c r="FB1" s="661"/>
      <c r="FC1" s="661"/>
      <c r="FD1" s="661"/>
      <c r="FE1" s="661"/>
      <c r="FF1" s="661"/>
      <c r="FG1" s="661"/>
      <c r="FH1" s="661"/>
      <c r="FI1" s="661"/>
      <c r="FJ1" s="661"/>
      <c r="FK1" s="661"/>
      <c r="FL1" s="661"/>
      <c r="FM1" s="661"/>
      <c r="FN1" s="661"/>
      <c r="FO1" s="661"/>
      <c r="FP1" s="661"/>
      <c r="FQ1" s="661"/>
      <c r="FR1" s="661"/>
      <c r="FS1" s="661"/>
      <c r="FT1" s="661"/>
      <c r="FU1" s="661"/>
      <c r="FV1" s="661"/>
      <c r="FW1" s="661"/>
      <c r="FX1" s="661"/>
      <c r="FY1" s="661"/>
      <c r="FZ1" s="661"/>
      <c r="GA1" s="661"/>
      <c r="GB1" s="661"/>
      <c r="GC1" s="661"/>
      <c r="GD1" s="661"/>
      <c r="GE1" s="661"/>
      <c r="GF1" s="661"/>
      <c r="GG1" s="661"/>
      <c r="GH1" s="661"/>
      <c r="GI1" s="661"/>
      <c r="GJ1" s="661"/>
      <c r="GK1" s="661"/>
      <c r="GL1" s="661"/>
      <c r="GM1" s="661"/>
      <c r="GN1" s="661"/>
      <c r="GO1" s="661"/>
      <c r="GP1" s="661"/>
      <c r="GQ1" s="661"/>
      <c r="GR1" s="661"/>
      <c r="GS1" s="661"/>
      <c r="GT1" s="661"/>
      <c r="GU1" s="661"/>
      <c r="GV1" s="661"/>
      <c r="GW1" s="661"/>
      <c r="GX1" s="661"/>
      <c r="GY1" s="661"/>
      <c r="GZ1" s="661"/>
      <c r="HA1" s="661"/>
      <c r="HB1" s="661"/>
      <c r="HC1" s="661"/>
      <c r="HD1" s="661"/>
      <c r="HE1" s="661"/>
      <c r="HF1" s="661"/>
      <c r="HG1" s="661"/>
      <c r="HH1" s="661"/>
      <c r="HI1" s="661"/>
      <c r="HJ1" s="661"/>
      <c r="HK1" s="661"/>
      <c r="HL1" s="661"/>
      <c r="HM1" s="661"/>
      <c r="HN1" s="661"/>
      <c r="HO1" s="661"/>
      <c r="HP1" s="293"/>
      <c r="HQ1" s="293"/>
      <c r="HR1" s="293"/>
      <c r="HS1" s="293"/>
      <c r="HT1" s="260"/>
      <c r="HU1" s="260"/>
      <c r="HV1" s="260"/>
    </row>
    <row r="2" spans="1:230" ht="24.9" customHeight="1" x14ac:dyDescent="0.25">
      <c r="A2" s="657" t="s">
        <v>849</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c r="DF2" s="659"/>
      <c r="DG2" s="659"/>
      <c r="DH2" s="659"/>
      <c r="DI2" s="659"/>
      <c r="DJ2" s="659"/>
      <c r="DK2" s="659"/>
      <c r="DL2" s="659"/>
      <c r="DM2" s="659"/>
      <c r="DN2" s="659"/>
      <c r="DO2" s="659"/>
      <c r="DP2" s="659"/>
      <c r="DQ2" s="659"/>
      <c r="DR2" s="659"/>
      <c r="DS2" s="659"/>
      <c r="DT2" s="659"/>
      <c r="DU2" s="659"/>
      <c r="DV2" s="659"/>
      <c r="DW2" s="659"/>
      <c r="DX2" s="659"/>
      <c r="DY2" s="659"/>
      <c r="DZ2" s="659"/>
      <c r="EA2" s="659"/>
      <c r="EB2" s="659"/>
      <c r="EC2" s="659"/>
      <c r="ED2" s="659"/>
      <c r="EE2" s="659"/>
      <c r="EF2" s="659"/>
      <c r="EG2" s="659"/>
      <c r="EH2" s="659"/>
      <c r="EI2" s="659"/>
      <c r="EJ2" s="659"/>
      <c r="EK2" s="659"/>
      <c r="EL2" s="659"/>
      <c r="EM2" s="659"/>
      <c r="EN2" s="659"/>
      <c r="EO2" s="659"/>
      <c r="EP2" s="659"/>
      <c r="EQ2" s="659"/>
      <c r="ER2" s="659"/>
      <c r="ES2" s="659"/>
      <c r="ET2" s="659"/>
      <c r="EU2" s="659"/>
      <c r="EV2" s="659"/>
      <c r="EW2" s="659"/>
      <c r="EX2" s="659"/>
      <c r="EY2" s="659"/>
      <c r="EZ2" s="659"/>
      <c r="FA2" s="659"/>
      <c r="FB2" s="659"/>
      <c r="FC2" s="659"/>
      <c r="FD2" s="659"/>
      <c r="FE2" s="659"/>
      <c r="FF2" s="659"/>
      <c r="FG2" s="659"/>
      <c r="FH2" s="659"/>
      <c r="FI2" s="659"/>
      <c r="FJ2" s="659"/>
      <c r="FK2" s="659"/>
      <c r="FL2" s="659"/>
      <c r="FM2" s="659"/>
      <c r="FN2" s="659"/>
      <c r="FO2" s="659"/>
      <c r="FP2" s="659"/>
      <c r="FQ2" s="659"/>
      <c r="FR2" s="659"/>
      <c r="FS2" s="659"/>
      <c r="FT2" s="659"/>
      <c r="FU2" s="659"/>
      <c r="FV2" s="659"/>
      <c r="FW2" s="659"/>
      <c r="FX2" s="659"/>
      <c r="FY2" s="659"/>
      <c r="FZ2" s="659"/>
      <c r="GA2" s="659"/>
      <c r="GB2" s="659"/>
      <c r="GC2" s="659"/>
      <c r="GD2" s="659"/>
      <c r="GE2" s="659"/>
      <c r="GF2" s="659"/>
      <c r="GG2" s="659"/>
      <c r="GH2" s="659"/>
      <c r="GI2" s="659"/>
      <c r="GJ2" s="659"/>
      <c r="GK2" s="659"/>
      <c r="GL2" s="659"/>
      <c r="GM2" s="659"/>
      <c r="GN2" s="659"/>
      <c r="GO2" s="659"/>
      <c r="GP2" s="659"/>
      <c r="GQ2" s="659"/>
      <c r="GR2" s="659"/>
      <c r="GS2" s="659"/>
      <c r="GT2" s="659"/>
      <c r="GU2" s="659"/>
      <c r="GV2" s="659"/>
      <c r="GW2" s="659"/>
      <c r="GX2" s="659"/>
      <c r="GY2" s="659"/>
      <c r="GZ2" s="659"/>
      <c r="HA2" s="659"/>
      <c r="HB2" s="659"/>
      <c r="HC2" s="659"/>
      <c r="HD2" s="659"/>
      <c r="HE2" s="659"/>
      <c r="HF2" s="659"/>
      <c r="HG2" s="659"/>
      <c r="HH2" s="659"/>
      <c r="HI2" s="659"/>
      <c r="HJ2" s="659"/>
      <c r="HK2" s="659"/>
      <c r="HL2" s="659"/>
      <c r="HM2" s="659"/>
      <c r="HN2" s="659"/>
      <c r="HO2" s="659"/>
      <c r="HP2" s="288"/>
      <c r="HQ2" s="288"/>
      <c r="HR2" s="288"/>
      <c r="HS2" s="288"/>
      <c r="HT2" s="260"/>
      <c r="HU2" s="260"/>
      <c r="HV2" s="260"/>
    </row>
    <row r="3" spans="1:230" ht="12.75" hidden="1" customHeight="1" x14ac:dyDescent="0.25">
      <c r="A3" s="24"/>
      <c r="B3" s="24"/>
      <c r="C3" s="24"/>
      <c r="D3" s="24"/>
      <c r="E3" s="24"/>
      <c r="F3" s="24"/>
      <c r="G3" s="24"/>
      <c r="H3" s="24"/>
      <c r="I3" s="24"/>
      <c r="J3" s="24"/>
      <c r="K3" s="24"/>
      <c r="L3" s="24"/>
      <c r="M3" s="24"/>
      <c r="N3" s="24"/>
      <c r="O3" s="24"/>
      <c r="P3" s="14"/>
      <c r="Q3" s="14"/>
      <c r="R3" s="14"/>
      <c r="S3" s="14"/>
      <c r="T3" s="14"/>
      <c r="U3" s="14"/>
      <c r="V3" s="14"/>
      <c r="W3" s="14"/>
      <c r="X3" s="14"/>
      <c r="Y3" s="16"/>
      <c r="Z3" s="15"/>
      <c r="AB3" s="60"/>
      <c r="AC3" s="60"/>
      <c r="HO3" s="22" t="s">
        <v>36</v>
      </c>
      <c r="HT3" s="260"/>
      <c r="HU3" s="260"/>
      <c r="HV3" s="260"/>
    </row>
    <row r="4" spans="1:230" ht="12.75" customHeight="1" x14ac:dyDescent="0.25">
      <c r="A4" s="24"/>
      <c r="B4" s="24"/>
      <c r="C4" s="24"/>
      <c r="D4" s="24"/>
      <c r="E4" s="24"/>
      <c r="F4" s="24"/>
      <c r="G4" s="24"/>
      <c r="H4" s="24"/>
      <c r="I4" s="24"/>
      <c r="J4" s="24"/>
      <c r="K4" s="24"/>
      <c r="L4" s="24"/>
      <c r="M4" s="24"/>
      <c r="N4" s="24"/>
      <c r="O4" s="24"/>
      <c r="P4" s="14"/>
      <c r="Q4" s="14"/>
      <c r="R4" s="14"/>
      <c r="S4" s="14"/>
      <c r="T4" s="14"/>
      <c r="U4" s="14"/>
      <c r="V4" s="14"/>
      <c r="W4" s="14"/>
      <c r="X4" s="14"/>
      <c r="Y4" s="16"/>
      <c r="Z4" s="15"/>
      <c r="AB4" s="60"/>
      <c r="AC4" s="60"/>
      <c r="HO4" s="87" t="s">
        <v>111</v>
      </c>
      <c r="HT4" s="260"/>
      <c r="HU4" s="260"/>
      <c r="HV4" s="260"/>
    </row>
    <row r="5" spans="1:230" ht="12.75" customHeight="1" x14ac:dyDescent="0.25">
      <c r="A5" s="29"/>
      <c r="B5" s="29"/>
      <c r="C5" s="122" t="s">
        <v>182</v>
      </c>
      <c r="D5" s="432" t="s">
        <v>526</v>
      </c>
      <c r="E5" s="122" t="s">
        <v>174</v>
      </c>
      <c r="F5" s="122" t="s">
        <v>175</v>
      </c>
      <c r="G5" s="122" t="s">
        <v>171</v>
      </c>
      <c r="H5" s="122" t="s">
        <v>176</v>
      </c>
      <c r="I5" s="122" t="s">
        <v>177</v>
      </c>
      <c r="J5" s="122" t="s">
        <v>172</v>
      </c>
      <c r="K5" s="122" t="s">
        <v>178</v>
      </c>
      <c r="L5" s="122" t="s">
        <v>179</v>
      </c>
      <c r="M5" s="122" t="s">
        <v>173</v>
      </c>
      <c r="N5" s="122" t="s">
        <v>180</v>
      </c>
      <c r="O5" s="122" t="s">
        <v>181</v>
      </c>
      <c r="P5" s="432" t="s">
        <v>527</v>
      </c>
      <c r="Q5" s="122" t="s">
        <v>157</v>
      </c>
      <c r="R5" s="122" t="s">
        <v>158</v>
      </c>
      <c r="S5" s="122" t="s">
        <v>159</v>
      </c>
      <c r="T5" s="122" t="s">
        <v>160</v>
      </c>
      <c r="U5" s="122" t="s">
        <v>153</v>
      </c>
      <c r="V5" s="122" t="s">
        <v>154</v>
      </c>
      <c r="W5" s="122" t="s">
        <v>161</v>
      </c>
      <c r="X5" s="122" t="s">
        <v>162</v>
      </c>
      <c r="Y5" s="122" t="s">
        <v>163</v>
      </c>
      <c r="Z5" s="122" t="s">
        <v>164</v>
      </c>
      <c r="AA5" s="122" t="s">
        <v>165</v>
      </c>
      <c r="AB5" s="432" t="s">
        <v>528</v>
      </c>
      <c r="AC5" s="122" t="s">
        <v>167</v>
      </c>
      <c r="AD5" s="122" t="s">
        <v>168</v>
      </c>
      <c r="AE5" s="122" t="s">
        <v>169</v>
      </c>
      <c r="AF5" s="122" t="s">
        <v>170</v>
      </c>
      <c r="AG5" s="122" t="s">
        <v>315</v>
      </c>
      <c r="AH5" s="122" t="s">
        <v>352</v>
      </c>
      <c r="AI5" s="122" t="s">
        <v>208</v>
      </c>
      <c r="AJ5" s="122" t="s">
        <v>95</v>
      </c>
      <c r="AK5" s="122" t="s">
        <v>35</v>
      </c>
      <c r="AL5" s="122" t="s">
        <v>19</v>
      </c>
      <c r="AM5" s="122" t="s">
        <v>25</v>
      </c>
      <c r="AN5" s="432" t="s">
        <v>529</v>
      </c>
      <c r="AO5" s="122" t="s">
        <v>349</v>
      </c>
      <c r="AP5" s="122" t="s">
        <v>341</v>
      </c>
      <c r="AQ5" s="122" t="s">
        <v>57</v>
      </c>
      <c r="AR5" s="122" t="s">
        <v>312</v>
      </c>
      <c r="AS5" s="122" t="s">
        <v>15</v>
      </c>
      <c r="AT5" s="122" t="s">
        <v>22</v>
      </c>
      <c r="AU5" s="122" t="s">
        <v>6</v>
      </c>
      <c r="AV5" s="122" t="s">
        <v>89</v>
      </c>
      <c r="AW5" s="122" t="s">
        <v>353</v>
      </c>
      <c r="AX5" s="122" t="s">
        <v>252</v>
      </c>
      <c r="AY5" s="122" t="s">
        <v>361</v>
      </c>
      <c r="AZ5" s="432" t="s">
        <v>530</v>
      </c>
      <c r="BA5" s="122" t="s">
        <v>366</v>
      </c>
      <c r="BB5" s="122" t="s">
        <v>372</v>
      </c>
      <c r="BC5" s="122" t="s">
        <v>375</v>
      </c>
      <c r="BD5" s="122" t="s">
        <v>379</v>
      </c>
      <c r="BE5" s="122" t="s">
        <v>382</v>
      </c>
      <c r="BF5" s="122" t="s">
        <v>384</v>
      </c>
      <c r="BG5" s="122" t="s">
        <v>387</v>
      </c>
      <c r="BH5" s="122" t="s">
        <v>389</v>
      </c>
      <c r="BI5" s="122" t="s">
        <v>392</v>
      </c>
      <c r="BJ5" s="122" t="s">
        <v>394</v>
      </c>
      <c r="BK5" s="122" t="s">
        <v>491</v>
      </c>
      <c r="BL5" s="432" t="s">
        <v>531</v>
      </c>
      <c r="BM5" s="122" t="s">
        <v>497</v>
      </c>
      <c r="BN5" s="122" t="s">
        <v>499</v>
      </c>
      <c r="BO5" s="122" t="s">
        <v>501</v>
      </c>
      <c r="BP5" s="122" t="s">
        <v>502</v>
      </c>
      <c r="BQ5" s="122" t="s">
        <v>504</v>
      </c>
      <c r="BR5" s="122" t="s">
        <v>507</v>
      </c>
      <c r="BS5" s="122" t="s">
        <v>508</v>
      </c>
      <c r="BT5" s="122" t="s">
        <v>509</v>
      </c>
      <c r="BU5" s="122" t="s">
        <v>510</v>
      </c>
      <c r="BV5" s="122" t="s">
        <v>511</v>
      </c>
      <c r="BW5" s="122" t="s">
        <v>513</v>
      </c>
      <c r="BX5" s="432" t="s">
        <v>532</v>
      </c>
      <c r="BY5" s="122" t="s">
        <v>536</v>
      </c>
      <c r="BZ5" s="122" t="s">
        <v>537</v>
      </c>
      <c r="CA5" s="431" t="s">
        <v>533</v>
      </c>
      <c r="CB5" s="122" t="s">
        <v>538</v>
      </c>
      <c r="CC5" s="122" t="s">
        <v>539</v>
      </c>
      <c r="CD5" s="431" t="s">
        <v>534</v>
      </c>
      <c r="CE5" s="122" t="s">
        <v>535</v>
      </c>
      <c r="CF5" s="122" t="s">
        <v>540</v>
      </c>
      <c r="CG5" s="431" t="s">
        <v>542</v>
      </c>
      <c r="CH5" s="122" t="s">
        <v>544</v>
      </c>
      <c r="CI5" s="122" t="s">
        <v>545</v>
      </c>
      <c r="CJ5" s="432" t="s">
        <v>547</v>
      </c>
      <c r="CK5" s="122" t="s">
        <v>554</v>
      </c>
      <c r="CL5" s="122" t="s">
        <v>565</v>
      </c>
      <c r="CM5" s="431" t="s">
        <v>567</v>
      </c>
      <c r="CN5" s="122" t="s">
        <v>569</v>
      </c>
      <c r="CO5" s="122" t="s">
        <v>572</v>
      </c>
      <c r="CP5" s="431" t="s">
        <v>575</v>
      </c>
      <c r="CQ5" s="122" t="s">
        <v>577</v>
      </c>
      <c r="CR5" s="122" t="s">
        <v>578</v>
      </c>
      <c r="CS5" s="431" t="s">
        <v>580</v>
      </c>
      <c r="CT5" s="122" t="s">
        <v>581</v>
      </c>
      <c r="CU5" s="122" t="s">
        <v>586</v>
      </c>
      <c r="CV5" s="432" t="s">
        <v>588</v>
      </c>
      <c r="CW5" s="122" t="s">
        <v>589</v>
      </c>
      <c r="CX5" s="122" t="s">
        <v>592</v>
      </c>
      <c r="CY5" s="431" t="s">
        <v>595</v>
      </c>
      <c r="CZ5" s="122" t="s">
        <v>596</v>
      </c>
      <c r="DA5" s="122" t="s">
        <v>597</v>
      </c>
      <c r="DB5" s="431" t="s">
        <v>599</v>
      </c>
      <c r="DC5" s="122" t="s">
        <v>600</v>
      </c>
      <c r="DD5" s="122" t="s">
        <v>602</v>
      </c>
      <c r="DE5" s="431" t="s">
        <v>604</v>
      </c>
      <c r="DF5" s="122" t="s">
        <v>605</v>
      </c>
      <c r="DG5" s="122" t="s">
        <v>606</v>
      </c>
      <c r="DH5" s="432" t="s">
        <v>608</v>
      </c>
      <c r="DI5" s="432" t="s">
        <v>609</v>
      </c>
      <c r="DJ5" s="432" t="s">
        <v>654</v>
      </c>
      <c r="DK5" s="432" t="s">
        <v>656</v>
      </c>
      <c r="DL5" s="432" t="s">
        <v>657</v>
      </c>
      <c r="DM5" s="432" t="s">
        <v>658</v>
      </c>
      <c r="DN5" s="432" t="s">
        <v>660</v>
      </c>
      <c r="DO5" s="432" t="s">
        <v>661</v>
      </c>
      <c r="DP5" s="432" t="s">
        <v>662</v>
      </c>
      <c r="DQ5" s="432" t="s">
        <v>664</v>
      </c>
      <c r="DR5" s="432" t="s">
        <v>665</v>
      </c>
      <c r="DS5" s="432" t="s">
        <v>681</v>
      </c>
      <c r="DT5" s="432" t="s">
        <v>683</v>
      </c>
      <c r="DU5" s="432" t="s">
        <v>684</v>
      </c>
      <c r="DV5" s="432" t="s">
        <v>686</v>
      </c>
      <c r="DW5" s="432" t="s">
        <v>688</v>
      </c>
      <c r="DX5" s="432" t="s">
        <v>689</v>
      </c>
      <c r="DY5" s="432" t="s">
        <v>690</v>
      </c>
      <c r="DZ5" s="432" t="s">
        <v>692</v>
      </c>
      <c r="EA5" s="432" t="s">
        <v>693</v>
      </c>
      <c r="EB5" s="432" t="s">
        <v>695</v>
      </c>
      <c r="EC5" s="432" t="s">
        <v>697</v>
      </c>
      <c r="ED5" s="432" t="s">
        <v>698</v>
      </c>
      <c r="EE5" s="432" t="s">
        <v>699</v>
      </c>
      <c r="EF5" s="432" t="s">
        <v>703</v>
      </c>
      <c r="EG5" s="432" t="s">
        <v>704</v>
      </c>
      <c r="EH5" s="432" t="s">
        <v>707</v>
      </c>
      <c r="EI5" s="432" t="s">
        <v>709</v>
      </c>
      <c r="EJ5" s="432" t="s">
        <v>710</v>
      </c>
      <c r="EK5" s="432" t="s">
        <v>711</v>
      </c>
      <c r="EL5" s="432" t="s">
        <v>713</v>
      </c>
      <c r="EM5" s="432" t="s">
        <v>714</v>
      </c>
      <c r="EN5" s="432" t="s">
        <v>715</v>
      </c>
      <c r="EO5" s="432" t="s">
        <v>718</v>
      </c>
      <c r="EP5" s="432" t="s">
        <v>719</v>
      </c>
      <c r="EQ5" s="432" t="s">
        <v>720</v>
      </c>
      <c r="ER5" s="432" t="s">
        <v>722</v>
      </c>
      <c r="ES5" s="432" t="s">
        <v>723</v>
      </c>
      <c r="ET5" s="432" t="s">
        <v>725</v>
      </c>
      <c r="EU5" s="432" t="s">
        <v>727</v>
      </c>
      <c r="EV5" s="432" t="s">
        <v>728</v>
      </c>
      <c r="EW5" s="432" t="s">
        <v>729</v>
      </c>
      <c r="EX5" s="432" t="s">
        <v>731</v>
      </c>
      <c r="EY5" s="432" t="s">
        <v>732</v>
      </c>
      <c r="EZ5" s="432" t="s">
        <v>733</v>
      </c>
      <c r="FA5" s="432" t="s">
        <v>735</v>
      </c>
      <c r="FB5" s="432" t="s">
        <v>736</v>
      </c>
      <c r="FC5" s="432" t="s">
        <v>737</v>
      </c>
      <c r="FD5" s="432" t="s">
        <v>739</v>
      </c>
      <c r="FE5" s="432" t="s">
        <v>740</v>
      </c>
      <c r="FF5" s="432" t="s">
        <v>742</v>
      </c>
      <c r="FG5" s="432" t="s">
        <v>744</v>
      </c>
      <c r="FH5" s="432" t="s">
        <v>745</v>
      </c>
      <c r="FI5" s="432" t="s">
        <v>746</v>
      </c>
      <c r="FJ5" s="432" t="s">
        <v>748</v>
      </c>
      <c r="FK5" s="432" t="s">
        <v>750</v>
      </c>
      <c r="FL5" s="432" t="s">
        <v>751</v>
      </c>
      <c r="FM5" s="432" t="s">
        <v>754</v>
      </c>
      <c r="FN5" s="432" t="s">
        <v>758</v>
      </c>
      <c r="FO5" s="432" t="s">
        <v>759</v>
      </c>
      <c r="FP5" s="432" t="s">
        <v>761</v>
      </c>
      <c r="FQ5" s="432" t="s">
        <v>762</v>
      </c>
      <c r="FR5" s="432" t="s">
        <v>764</v>
      </c>
      <c r="FS5" s="432" t="s">
        <v>766</v>
      </c>
      <c r="FT5" s="432" t="s">
        <v>767</v>
      </c>
      <c r="FU5" s="432" t="s">
        <v>768</v>
      </c>
      <c r="FV5" s="432" t="s">
        <v>770</v>
      </c>
      <c r="FW5" s="432" t="s">
        <v>771</v>
      </c>
      <c r="FX5" s="432" t="s">
        <v>772</v>
      </c>
      <c r="FY5" s="432" t="s">
        <v>774</v>
      </c>
      <c r="FZ5" s="432" t="s">
        <v>776</v>
      </c>
      <c r="GA5" s="432" t="s">
        <v>777</v>
      </c>
      <c r="GB5" s="432" t="s">
        <v>779</v>
      </c>
      <c r="GC5" s="432" t="s">
        <v>780</v>
      </c>
      <c r="GD5" s="432" t="s">
        <v>782</v>
      </c>
      <c r="GE5" s="432" t="s">
        <v>784</v>
      </c>
      <c r="GF5" s="432" t="s">
        <v>785</v>
      </c>
      <c r="GG5" s="432" t="s">
        <v>787</v>
      </c>
      <c r="GH5" s="432" t="s">
        <v>790</v>
      </c>
      <c r="GI5" s="432" t="s">
        <v>792</v>
      </c>
      <c r="GJ5" s="432" t="s">
        <v>793</v>
      </c>
      <c r="GK5" s="432" t="s">
        <v>795</v>
      </c>
      <c r="GL5" s="432" t="s">
        <v>796</v>
      </c>
      <c r="GM5" s="432" t="s">
        <v>798</v>
      </c>
      <c r="GN5" s="432" t="s">
        <v>800</v>
      </c>
      <c r="GO5" s="432" t="s">
        <v>801</v>
      </c>
      <c r="GP5" s="432" t="s">
        <v>803</v>
      </c>
      <c r="GQ5" s="432" t="s">
        <v>805</v>
      </c>
      <c r="GR5" s="432" t="s">
        <v>806</v>
      </c>
      <c r="GS5" s="432" t="s">
        <v>807</v>
      </c>
      <c r="GT5" s="432" t="s">
        <v>809</v>
      </c>
      <c r="GU5" s="432" t="s">
        <v>810</v>
      </c>
      <c r="GV5" s="432" t="s">
        <v>811</v>
      </c>
      <c r="GW5" s="432" t="s">
        <v>813</v>
      </c>
      <c r="GX5" s="432" t="s">
        <v>814</v>
      </c>
      <c r="GY5" s="432" t="s">
        <v>815</v>
      </c>
      <c r="GZ5" s="432" t="s">
        <v>817</v>
      </c>
      <c r="HA5" s="432" t="s">
        <v>818</v>
      </c>
      <c r="HB5" s="432" t="s">
        <v>820</v>
      </c>
      <c r="HC5" s="432" t="s">
        <v>822</v>
      </c>
      <c r="HD5" s="432" t="s">
        <v>824</v>
      </c>
      <c r="HE5" s="432" t="s">
        <v>825</v>
      </c>
      <c r="HF5" s="432" t="s">
        <v>827</v>
      </c>
      <c r="HG5" s="432" t="s">
        <v>828</v>
      </c>
      <c r="HH5" s="432" t="s">
        <v>830</v>
      </c>
      <c r="HI5" s="432" t="s">
        <v>832</v>
      </c>
      <c r="HJ5" s="432" t="s">
        <v>834</v>
      </c>
      <c r="HK5" s="432" t="s">
        <v>835</v>
      </c>
      <c r="HL5" s="432" t="s">
        <v>837</v>
      </c>
      <c r="HM5" s="432" t="s">
        <v>838</v>
      </c>
      <c r="HN5" s="432" t="s">
        <v>840</v>
      </c>
      <c r="HO5" s="432" t="s">
        <v>843</v>
      </c>
      <c r="HT5" s="260"/>
      <c r="HU5" s="260"/>
      <c r="HV5" s="260"/>
    </row>
    <row r="6" spans="1:230" ht="12.75" customHeight="1" x14ac:dyDescent="0.25">
      <c r="A6" s="314" t="s">
        <v>428</v>
      </c>
      <c r="B6" s="314" t="s">
        <v>438</v>
      </c>
      <c r="C6" s="165" t="s">
        <v>92</v>
      </c>
      <c r="D6" s="149">
        <v>139.57194328</v>
      </c>
      <c r="E6" s="149">
        <v>145.23137151</v>
      </c>
      <c r="F6" s="149">
        <v>133.85453543</v>
      </c>
      <c r="G6" s="149">
        <v>169.44560741202747</v>
      </c>
      <c r="H6" s="149">
        <v>194.5565842350006</v>
      </c>
      <c r="I6" s="149">
        <v>165.43743277999999</v>
      </c>
      <c r="J6" s="149">
        <v>199.75809454999998</v>
      </c>
      <c r="K6" s="149">
        <v>238.25040892999999</v>
      </c>
      <c r="L6" s="149">
        <v>265.71042648999997</v>
      </c>
      <c r="M6" s="149">
        <v>268.17689838000001</v>
      </c>
      <c r="N6" s="149">
        <v>288.60573381</v>
      </c>
      <c r="O6" s="149">
        <v>334.20572016999995</v>
      </c>
      <c r="P6" s="149">
        <v>376.02608127000002</v>
      </c>
      <c r="Q6" s="149">
        <v>392.72398093999999</v>
      </c>
      <c r="R6" s="149">
        <v>406.02955678000001</v>
      </c>
      <c r="S6" s="149">
        <v>375.66839125000001</v>
      </c>
      <c r="T6" s="149">
        <v>368.45331146000001</v>
      </c>
      <c r="U6" s="149">
        <v>371.46352650000006</v>
      </c>
      <c r="V6" s="149">
        <v>390.52475343999998</v>
      </c>
      <c r="W6" s="149">
        <v>366.55606320000004</v>
      </c>
      <c r="X6" s="149">
        <v>362.74374203000002</v>
      </c>
      <c r="Y6" s="149">
        <v>346.36654726999996</v>
      </c>
      <c r="Z6" s="149">
        <v>355.20254231999996</v>
      </c>
      <c r="AA6" s="149">
        <v>368.69813826999996</v>
      </c>
      <c r="AB6" s="149">
        <v>367.29761085000001</v>
      </c>
      <c r="AC6" s="149">
        <v>383.30482301860297</v>
      </c>
      <c r="AD6" s="149">
        <v>598.77628986000002</v>
      </c>
      <c r="AE6" s="149">
        <v>680.09566638000013</v>
      </c>
      <c r="AF6" s="149">
        <v>766.15920353000001</v>
      </c>
      <c r="AG6" s="149">
        <v>791.13864663000004</v>
      </c>
      <c r="AH6" s="149">
        <v>854.02642156000002</v>
      </c>
      <c r="AI6" s="149">
        <v>918.50739568000006</v>
      </c>
      <c r="AJ6" s="149">
        <v>901.85231020999993</v>
      </c>
      <c r="AK6" s="149">
        <v>1285.25308767</v>
      </c>
      <c r="AL6" s="149">
        <v>1328.3841574200001</v>
      </c>
      <c r="AM6" s="149">
        <v>1367.5577405900001</v>
      </c>
      <c r="AN6" s="149">
        <v>1456.1045026500001</v>
      </c>
      <c r="AO6" s="149">
        <v>1451.6655415300002</v>
      </c>
      <c r="AP6" s="149">
        <v>1524.4616162100001</v>
      </c>
      <c r="AQ6" s="149">
        <v>1574.3506687300001</v>
      </c>
      <c r="AR6" s="149">
        <v>1623.4223435399999</v>
      </c>
      <c r="AS6" s="149">
        <v>1604.1041991699999</v>
      </c>
      <c r="AT6" s="149">
        <v>1833.5556603100001</v>
      </c>
      <c r="AU6" s="149">
        <v>1950.8641791099999</v>
      </c>
      <c r="AV6" s="149">
        <v>2050.79665995</v>
      </c>
      <c r="AW6" s="149">
        <v>2129.4210270699996</v>
      </c>
      <c r="AX6" s="149">
        <v>2219.9250271000005</v>
      </c>
      <c r="AY6" s="149">
        <v>2196.3111273600002</v>
      </c>
      <c r="AZ6" s="149">
        <v>2218.7907877499997</v>
      </c>
      <c r="BA6" s="149">
        <v>2276.2305635500002</v>
      </c>
      <c r="BB6" s="149">
        <v>2223.8875623100002</v>
      </c>
      <c r="BC6" s="149">
        <v>2296.23372703</v>
      </c>
      <c r="BD6" s="149">
        <v>2494.6783753</v>
      </c>
      <c r="BE6" s="149">
        <v>2389.8335520000001</v>
      </c>
      <c r="BF6" s="149">
        <v>2627.5455027100002</v>
      </c>
      <c r="BG6" s="149">
        <v>2650.1979735899999</v>
      </c>
      <c r="BH6" s="149">
        <v>2665.0860141100002</v>
      </c>
      <c r="BI6" s="149">
        <v>2682.5219390900002</v>
      </c>
      <c r="BJ6" s="149">
        <v>2868.7508643899996</v>
      </c>
      <c r="BK6" s="149">
        <v>2959.7618803999999</v>
      </c>
      <c r="BL6" s="149">
        <v>2835.0459514899999</v>
      </c>
      <c r="BM6" s="149">
        <v>3031.7429225699998</v>
      </c>
      <c r="BN6" s="149">
        <v>3071.7658775599998</v>
      </c>
      <c r="BO6" s="149">
        <v>3351.98500805</v>
      </c>
      <c r="BP6" s="149">
        <v>3372.0576900800002</v>
      </c>
      <c r="BQ6" s="149">
        <v>3388.57931826</v>
      </c>
      <c r="BR6" s="149">
        <v>3550.9633348100001</v>
      </c>
      <c r="BS6" s="149">
        <v>3566.4849980099998</v>
      </c>
      <c r="BT6" s="149">
        <v>3702.7056590100001</v>
      </c>
      <c r="BU6" s="149">
        <v>3760.6892740799999</v>
      </c>
      <c r="BV6" s="149">
        <v>3647.0942716999998</v>
      </c>
      <c r="BW6" s="149">
        <v>3723.2079866200002</v>
      </c>
      <c r="BX6" s="149">
        <v>2582.6064580000002</v>
      </c>
      <c r="BY6" s="149">
        <v>3326.6903118999999</v>
      </c>
      <c r="BZ6" s="149">
        <v>3505.94448543</v>
      </c>
      <c r="CA6" s="149">
        <v>3527.2484084299999</v>
      </c>
      <c r="CB6" s="149">
        <v>3988.1860916800001</v>
      </c>
      <c r="CC6" s="149">
        <v>4376.2795155200001</v>
      </c>
      <c r="CD6" s="149">
        <v>4481.4893516599996</v>
      </c>
      <c r="CE6" s="149">
        <v>4580.63172072</v>
      </c>
      <c r="CF6" s="149">
        <v>4613.1951879099997</v>
      </c>
      <c r="CG6" s="149">
        <v>4733.9879241899998</v>
      </c>
      <c r="CH6" s="149">
        <v>4664.0848622399999</v>
      </c>
      <c r="CI6" s="149">
        <v>4683.3899986200004</v>
      </c>
      <c r="CJ6" s="149">
        <v>4774.5128228200001</v>
      </c>
      <c r="CK6" s="149">
        <v>4627.9462202499999</v>
      </c>
      <c r="CL6" s="149">
        <v>4958.9070769700002</v>
      </c>
      <c r="CM6" s="149">
        <v>5085.1150309799996</v>
      </c>
      <c r="CN6" s="149">
        <v>5198.1833778999999</v>
      </c>
      <c r="CO6" s="149">
        <v>4713.3194050299999</v>
      </c>
      <c r="CP6" s="149">
        <v>5018.4269993300004</v>
      </c>
      <c r="CQ6" s="149">
        <v>5246.4875600100004</v>
      </c>
      <c r="CR6" s="149">
        <v>5399.9890752499996</v>
      </c>
      <c r="CS6" s="149">
        <v>5675.7261806300003</v>
      </c>
      <c r="CT6" s="149">
        <v>5868.0454035100001</v>
      </c>
      <c r="CU6" s="149">
        <v>5974.5929617900001</v>
      </c>
      <c r="CV6" s="149">
        <v>6042.9976391299997</v>
      </c>
      <c r="CW6" s="149">
        <v>6178.0076792500004</v>
      </c>
      <c r="CX6" s="149">
        <v>6077.4271267300001</v>
      </c>
      <c r="CY6" s="149">
        <v>6154.47736618</v>
      </c>
      <c r="CZ6" s="149">
        <v>6486.2907151299996</v>
      </c>
      <c r="DA6" s="149">
        <v>6592.1505355500003</v>
      </c>
      <c r="DB6" s="149">
        <v>6571.2285444299996</v>
      </c>
      <c r="DC6" s="149">
        <v>6623.2017735199997</v>
      </c>
      <c r="DD6" s="149">
        <v>6687.9660287799998</v>
      </c>
      <c r="DE6" s="149">
        <v>6806.2624069699996</v>
      </c>
      <c r="DF6" s="149">
        <v>7329.1913133999997</v>
      </c>
      <c r="DG6" s="149">
        <v>7452.4361011399997</v>
      </c>
      <c r="DH6" s="149">
        <v>7308.1414438499996</v>
      </c>
      <c r="DI6" s="149">
        <v>7541.50198284</v>
      </c>
      <c r="DJ6" s="149">
        <v>7581.6913333000002</v>
      </c>
      <c r="DK6" s="149">
        <v>7696.4978567300004</v>
      </c>
      <c r="DL6" s="149">
        <v>7179.3</v>
      </c>
      <c r="DM6" s="149">
        <v>7695.2973343000003</v>
      </c>
      <c r="DN6" s="149">
        <v>7671.1</v>
      </c>
      <c r="DO6" s="149">
        <v>8302.7999999999993</v>
      </c>
      <c r="DP6" s="149">
        <v>8340.6</v>
      </c>
      <c r="DQ6" s="149">
        <v>8325.6</v>
      </c>
      <c r="DR6" s="149">
        <v>8668.6</v>
      </c>
      <c r="DS6" s="149">
        <v>8586.1</v>
      </c>
      <c r="DT6" s="149">
        <v>8400.2000000000007</v>
      </c>
      <c r="DU6" s="149">
        <v>8068</v>
      </c>
      <c r="DV6" s="149">
        <v>8418.7000000000007</v>
      </c>
      <c r="DW6" s="149">
        <v>8804.6</v>
      </c>
      <c r="DX6" s="149">
        <v>8629.9</v>
      </c>
      <c r="DY6" s="149">
        <v>8684.4</v>
      </c>
      <c r="DZ6" s="149">
        <v>8790.9</v>
      </c>
      <c r="EA6" s="149">
        <v>9210.5</v>
      </c>
      <c r="EB6" s="149">
        <v>9231.9</v>
      </c>
      <c r="EC6" s="149">
        <v>9350.6</v>
      </c>
      <c r="ED6" s="149">
        <v>9422.6</v>
      </c>
      <c r="EE6" s="149">
        <v>9629.7999999999993</v>
      </c>
      <c r="EF6" s="149">
        <v>9484.2000000000007</v>
      </c>
      <c r="EG6" s="149">
        <v>9297.7000000000007</v>
      </c>
      <c r="EH6" s="149">
        <v>9347.2000000000007</v>
      </c>
      <c r="EI6" s="149">
        <v>10192.4</v>
      </c>
      <c r="EJ6" s="149">
        <v>10182.5</v>
      </c>
      <c r="EK6" s="149">
        <v>9969.2000000000007</v>
      </c>
      <c r="EL6" s="149">
        <v>10446.700000000001</v>
      </c>
      <c r="EM6" s="149">
        <v>10521.6</v>
      </c>
      <c r="EN6" s="149">
        <v>10730.5</v>
      </c>
      <c r="EO6" s="149">
        <v>10717.1</v>
      </c>
      <c r="EP6" s="149">
        <v>10523.1</v>
      </c>
      <c r="EQ6" s="149">
        <v>10634.9</v>
      </c>
      <c r="ER6" s="149">
        <v>10570.6</v>
      </c>
      <c r="ES6" s="149">
        <v>10662.9</v>
      </c>
      <c r="ET6" s="149">
        <v>10757.9</v>
      </c>
      <c r="EU6" s="149">
        <v>10868.1</v>
      </c>
      <c r="EV6" s="149">
        <v>11426.1</v>
      </c>
      <c r="EW6" s="149">
        <v>11333.8</v>
      </c>
      <c r="EX6" s="149">
        <v>11724.8</v>
      </c>
      <c r="EY6" s="149">
        <v>12067.7</v>
      </c>
      <c r="EZ6" s="149">
        <v>12242.4</v>
      </c>
      <c r="FA6" s="149">
        <v>11895.7</v>
      </c>
      <c r="FB6" s="149">
        <v>12421.5</v>
      </c>
      <c r="FC6" s="149">
        <v>12702.9</v>
      </c>
      <c r="FD6" s="149">
        <v>12468.7</v>
      </c>
      <c r="FE6" s="149">
        <v>11285</v>
      </c>
      <c r="FF6" s="149">
        <v>12095.1</v>
      </c>
      <c r="FG6" s="149">
        <v>12298.2</v>
      </c>
      <c r="FH6" s="149">
        <v>12113.8</v>
      </c>
      <c r="FI6" s="149">
        <v>12451.8</v>
      </c>
      <c r="FJ6" s="149">
        <v>12302.69740239</v>
      </c>
      <c r="FK6" s="149">
        <v>11828.3</v>
      </c>
      <c r="FL6" s="149">
        <v>12701.3</v>
      </c>
      <c r="FM6" s="149">
        <v>12574.6</v>
      </c>
      <c r="FN6" s="149">
        <v>11887.2</v>
      </c>
      <c r="FO6" s="149">
        <v>11723.7</v>
      </c>
      <c r="FP6" s="149">
        <v>11987.3</v>
      </c>
      <c r="FQ6" s="149">
        <v>11885.1</v>
      </c>
      <c r="FR6" s="149">
        <v>12203</v>
      </c>
      <c r="FS6" s="149">
        <v>13231.4</v>
      </c>
      <c r="FT6" s="149">
        <v>13227.8</v>
      </c>
      <c r="FU6" s="149">
        <v>13282</v>
      </c>
      <c r="FV6" s="149">
        <v>12885.7</v>
      </c>
      <c r="FW6" s="149">
        <v>12452.7</v>
      </c>
      <c r="FX6" s="149">
        <v>13469.8</v>
      </c>
      <c r="FY6" s="149">
        <v>13601.5</v>
      </c>
      <c r="FZ6" s="149">
        <v>13413.3</v>
      </c>
      <c r="GA6" s="149">
        <v>13569.1</v>
      </c>
      <c r="GB6" s="149">
        <v>13211.9</v>
      </c>
      <c r="GC6" s="149">
        <v>13271.9</v>
      </c>
      <c r="GD6" s="149">
        <v>12738.4</v>
      </c>
      <c r="GE6" s="149">
        <v>13024</v>
      </c>
      <c r="GF6" s="149">
        <v>13309.2</v>
      </c>
      <c r="GG6" s="149">
        <v>12898.8</v>
      </c>
      <c r="GH6" s="149">
        <v>12746.3</v>
      </c>
      <c r="GI6" s="149">
        <v>12955.3</v>
      </c>
      <c r="GJ6" s="149">
        <v>12736</v>
      </c>
      <c r="GK6" s="149">
        <v>12696.5</v>
      </c>
      <c r="GL6" s="149">
        <v>12585.8</v>
      </c>
      <c r="GM6" s="149">
        <v>12701.6</v>
      </c>
      <c r="GN6" s="149">
        <v>12922.7</v>
      </c>
      <c r="GO6" s="149">
        <v>12768.4</v>
      </c>
      <c r="GP6" s="149">
        <v>13257.7</v>
      </c>
      <c r="GQ6" s="149">
        <v>12996.2</v>
      </c>
      <c r="GR6" s="149">
        <v>12706.1</v>
      </c>
      <c r="GS6" s="149">
        <v>13387.7</v>
      </c>
      <c r="GT6" s="149">
        <v>13768.6</v>
      </c>
      <c r="GU6" s="149">
        <v>13465.1</v>
      </c>
      <c r="GV6" s="149">
        <v>13452.9</v>
      </c>
      <c r="GW6" s="149">
        <v>13833.3</v>
      </c>
      <c r="GX6" s="149">
        <v>13956.6</v>
      </c>
      <c r="GY6" s="149">
        <v>13823.2</v>
      </c>
      <c r="GZ6" s="149">
        <v>14369.7</v>
      </c>
      <c r="HA6" s="149">
        <v>14568.9</v>
      </c>
      <c r="HB6" s="149">
        <v>14424.6</v>
      </c>
      <c r="HC6" s="149">
        <v>14949.6</v>
      </c>
      <c r="HD6" s="149">
        <v>15065.2</v>
      </c>
      <c r="HE6" s="149">
        <v>15205.7</v>
      </c>
      <c r="HF6" s="149">
        <v>15219.5</v>
      </c>
      <c r="HG6" s="149">
        <v>15318.2</v>
      </c>
      <c r="HH6" s="149">
        <v>15234.8</v>
      </c>
      <c r="HI6" s="149">
        <v>15492.6</v>
      </c>
      <c r="HJ6" s="149">
        <v>15552.2</v>
      </c>
      <c r="HK6" s="149">
        <v>15690.4</v>
      </c>
      <c r="HL6" s="149">
        <v>15477.5</v>
      </c>
      <c r="HM6" s="149">
        <v>16397.7</v>
      </c>
      <c r="HN6" s="149">
        <v>15606.7</v>
      </c>
      <c r="HO6" s="149">
        <v>16249.5</v>
      </c>
      <c r="HT6" s="260"/>
      <c r="HU6" s="260"/>
      <c r="HV6" s="260"/>
    </row>
    <row r="7" spans="1:230" ht="12.75" customHeight="1" x14ac:dyDescent="0.25">
      <c r="A7" s="315" t="s">
        <v>72</v>
      </c>
      <c r="B7" s="315" t="s">
        <v>123</v>
      </c>
      <c r="C7" s="150" t="s">
        <v>92</v>
      </c>
      <c r="D7" s="150">
        <v>58.231271919999998</v>
      </c>
      <c r="E7" s="150">
        <v>62.548727139999997</v>
      </c>
      <c r="F7" s="150">
        <v>56.307245500000001</v>
      </c>
      <c r="G7" s="150">
        <v>72.64106486</v>
      </c>
      <c r="H7" s="150">
        <v>97.594859</v>
      </c>
      <c r="I7" s="150">
        <v>94.132771750000003</v>
      </c>
      <c r="J7" s="150">
        <v>110.01918550000001</v>
      </c>
      <c r="K7" s="150">
        <v>125.0121286</v>
      </c>
      <c r="L7" s="150">
        <v>131.95986479999999</v>
      </c>
      <c r="M7" s="150">
        <v>133.99820215</v>
      </c>
      <c r="N7" s="150">
        <v>154.45861210000001</v>
      </c>
      <c r="O7" s="150">
        <v>173.64443856</v>
      </c>
      <c r="P7" s="150">
        <v>195.95798110000001</v>
      </c>
      <c r="Q7" s="150">
        <v>182.8296656</v>
      </c>
      <c r="R7" s="150">
        <v>182.23240623999999</v>
      </c>
      <c r="S7" s="150">
        <v>154.32833500000001</v>
      </c>
      <c r="T7" s="150">
        <v>150.17056360000001</v>
      </c>
      <c r="U7" s="150">
        <v>167.24890066</v>
      </c>
      <c r="V7" s="150">
        <v>168.3121214</v>
      </c>
      <c r="W7" s="150">
        <v>141.80811112000001</v>
      </c>
      <c r="X7" s="150">
        <v>131.31404635000001</v>
      </c>
      <c r="Y7" s="150">
        <v>100.72146703999999</v>
      </c>
      <c r="Z7" s="150">
        <v>81.559563499999996</v>
      </c>
      <c r="AA7" s="150">
        <v>75.859676320000005</v>
      </c>
      <c r="AB7" s="150">
        <v>68.902153049999995</v>
      </c>
      <c r="AC7" s="150">
        <v>66.7855706</v>
      </c>
      <c r="AD7" s="150">
        <v>55.680661059999998</v>
      </c>
      <c r="AE7" s="150">
        <v>64.462328999999997</v>
      </c>
      <c r="AF7" s="150">
        <v>74.831031730000007</v>
      </c>
      <c r="AG7" s="150">
        <v>102.16869631</v>
      </c>
      <c r="AH7" s="150">
        <v>108.8712592</v>
      </c>
      <c r="AI7" s="150">
        <v>109.64749045000001</v>
      </c>
      <c r="AJ7" s="150">
        <v>138.75799529</v>
      </c>
      <c r="AK7" s="150">
        <v>161.2446357</v>
      </c>
      <c r="AL7" s="150">
        <v>159.0045246</v>
      </c>
      <c r="AM7" s="150">
        <v>138.39777899999999</v>
      </c>
      <c r="AN7" s="150">
        <v>139.12231130000001</v>
      </c>
      <c r="AO7" s="150">
        <v>140.00629516000001</v>
      </c>
      <c r="AP7" s="150">
        <v>146.03494498000001</v>
      </c>
      <c r="AQ7" s="150">
        <v>138.9682415</v>
      </c>
      <c r="AR7" s="150">
        <v>152.36142204999999</v>
      </c>
      <c r="AS7" s="150">
        <v>134.74506984000001</v>
      </c>
      <c r="AT7" s="150">
        <v>129.91965139999999</v>
      </c>
      <c r="AU7" s="150">
        <v>131.75983769999999</v>
      </c>
      <c r="AV7" s="150">
        <v>133.79728270000001</v>
      </c>
      <c r="AW7" s="150">
        <v>134.0055146</v>
      </c>
      <c r="AX7" s="150">
        <v>229.90946475000001</v>
      </c>
      <c r="AY7" s="150">
        <v>250.01500476000001</v>
      </c>
      <c r="AZ7" s="150">
        <v>253.36115659999999</v>
      </c>
      <c r="BA7" s="150">
        <v>274.65928969999999</v>
      </c>
      <c r="BB7" s="150">
        <v>172.77177664999999</v>
      </c>
      <c r="BC7" s="150">
        <v>181.36957720000001</v>
      </c>
      <c r="BD7" s="150">
        <v>183.89208206999999</v>
      </c>
      <c r="BE7" s="150">
        <v>201.77135526999999</v>
      </c>
      <c r="BF7" s="150">
        <v>182.71360726</v>
      </c>
      <c r="BG7" s="150">
        <v>173.91503625999999</v>
      </c>
      <c r="BH7" s="150">
        <v>161.20830960999999</v>
      </c>
      <c r="BI7" s="150">
        <v>143.07804034</v>
      </c>
      <c r="BJ7" s="150">
        <v>141.53312314999999</v>
      </c>
      <c r="BK7" s="150">
        <v>126.99722416</v>
      </c>
      <c r="BL7" s="150">
        <v>132.43987469999999</v>
      </c>
      <c r="BM7" s="150">
        <v>135.82893146999999</v>
      </c>
      <c r="BN7" s="150">
        <v>148.17872231999999</v>
      </c>
      <c r="BO7" s="150">
        <v>146.42970204</v>
      </c>
      <c r="BP7" s="150">
        <v>138.91356184</v>
      </c>
      <c r="BQ7" s="150">
        <v>122.33588854</v>
      </c>
      <c r="BR7" s="150">
        <v>103.0689035</v>
      </c>
      <c r="BS7" s="150">
        <v>103.98242806</v>
      </c>
      <c r="BT7" s="150">
        <v>76.385922260000001</v>
      </c>
      <c r="BU7" s="150">
        <v>74.050929519999997</v>
      </c>
      <c r="BV7" s="150">
        <v>77.536404480000002</v>
      </c>
      <c r="BW7" s="150">
        <v>80.790071510000004</v>
      </c>
      <c r="BX7" s="150">
        <v>86.696178840000002</v>
      </c>
      <c r="BY7" s="150">
        <v>168.69378201999999</v>
      </c>
      <c r="BZ7" s="150">
        <v>173.07187436999999</v>
      </c>
      <c r="CA7" s="150">
        <v>179.18060394</v>
      </c>
      <c r="CB7" s="150">
        <v>177.96907010000001</v>
      </c>
      <c r="CC7" s="150">
        <v>169.8979401</v>
      </c>
      <c r="CD7" s="150">
        <v>154.15419685000001</v>
      </c>
      <c r="CE7" s="150">
        <v>159.84049666000001</v>
      </c>
      <c r="CF7" s="150">
        <v>164.28743302999999</v>
      </c>
      <c r="CG7" s="150">
        <v>165.65671914000001</v>
      </c>
      <c r="CH7" s="150">
        <v>168.83312207</v>
      </c>
      <c r="CI7" s="150">
        <v>175.34360401000001</v>
      </c>
      <c r="CJ7" s="150">
        <v>180.97993959999999</v>
      </c>
      <c r="CK7" s="150">
        <v>183.11627444999999</v>
      </c>
      <c r="CL7" s="150">
        <v>184.24576264999999</v>
      </c>
      <c r="CM7" s="150">
        <v>182.57401601000001</v>
      </c>
      <c r="CN7" s="150">
        <v>190.4981047</v>
      </c>
      <c r="CO7" s="150">
        <v>188.81738891000001</v>
      </c>
      <c r="CP7" s="150">
        <v>188.5505742</v>
      </c>
      <c r="CQ7" s="150">
        <v>194.89244848000001</v>
      </c>
      <c r="CR7" s="150">
        <v>205.10425887</v>
      </c>
      <c r="CS7" s="150">
        <v>214.39468259</v>
      </c>
      <c r="CT7" s="150">
        <v>249.81768855000001</v>
      </c>
      <c r="CU7" s="150">
        <v>279.72786191</v>
      </c>
      <c r="CV7" s="150">
        <v>312.94858578999998</v>
      </c>
      <c r="CW7" s="150">
        <v>342.03338430999997</v>
      </c>
      <c r="CX7" s="150">
        <v>364.77475464000003</v>
      </c>
      <c r="CY7" s="150">
        <v>380.94557793000001</v>
      </c>
      <c r="CZ7" s="150">
        <v>341.75406258999999</v>
      </c>
      <c r="DA7" s="150">
        <v>363.51903446</v>
      </c>
      <c r="DB7" s="150">
        <v>403.96128725</v>
      </c>
      <c r="DC7" s="150">
        <v>388.32049147999999</v>
      </c>
      <c r="DD7" s="150">
        <v>417.58888253999999</v>
      </c>
      <c r="DE7" s="150">
        <v>432.58492587000001</v>
      </c>
      <c r="DF7" s="150">
        <v>446.80804343</v>
      </c>
      <c r="DG7" s="150">
        <v>460.25371390999999</v>
      </c>
      <c r="DH7" s="150">
        <v>521.46600104000004</v>
      </c>
      <c r="DI7" s="150">
        <v>496.44623625999998</v>
      </c>
      <c r="DJ7" s="150">
        <v>501.01788379999999</v>
      </c>
      <c r="DK7" s="150">
        <v>531.14020037</v>
      </c>
      <c r="DL7" s="150">
        <v>567.1</v>
      </c>
      <c r="DM7" s="150">
        <v>542.44961086000001</v>
      </c>
      <c r="DN7" s="150">
        <v>575.70000000000005</v>
      </c>
      <c r="DO7" s="150">
        <v>616.29999999999995</v>
      </c>
      <c r="DP7" s="150">
        <v>640.29999999999995</v>
      </c>
      <c r="DQ7" s="150">
        <v>656.2</v>
      </c>
      <c r="DR7" s="150">
        <v>705.7</v>
      </c>
      <c r="DS7" s="150">
        <v>846</v>
      </c>
      <c r="DT7" s="150">
        <v>911.7</v>
      </c>
      <c r="DU7" s="150">
        <v>884.2</v>
      </c>
      <c r="DV7" s="150">
        <v>802.3</v>
      </c>
      <c r="DW7" s="150">
        <v>820.4</v>
      </c>
      <c r="DX7" s="150">
        <v>814.2</v>
      </c>
      <c r="DY7" s="150">
        <v>861</v>
      </c>
      <c r="DZ7" s="150">
        <v>877.4</v>
      </c>
      <c r="EA7" s="150">
        <v>990.8</v>
      </c>
      <c r="EB7" s="150">
        <v>1042.0999999999999</v>
      </c>
      <c r="EC7" s="150">
        <v>1079</v>
      </c>
      <c r="ED7" s="150">
        <v>1153.5</v>
      </c>
      <c r="EE7" s="150">
        <v>1233</v>
      </c>
      <c r="EF7" s="150">
        <v>1291.5999999999999</v>
      </c>
      <c r="EG7" s="150">
        <v>1383.9</v>
      </c>
      <c r="EH7" s="150">
        <v>1378.6</v>
      </c>
      <c r="EI7" s="150">
        <v>1416.8</v>
      </c>
      <c r="EJ7" s="150">
        <v>1409.2</v>
      </c>
      <c r="EK7" s="150">
        <v>1444.1</v>
      </c>
      <c r="EL7" s="150">
        <v>1438.4</v>
      </c>
      <c r="EM7" s="150">
        <v>1485</v>
      </c>
      <c r="EN7" s="150">
        <v>1483.5</v>
      </c>
      <c r="EO7" s="150">
        <v>1466</v>
      </c>
      <c r="EP7" s="150">
        <v>1352.1</v>
      </c>
      <c r="EQ7" s="150">
        <v>1409</v>
      </c>
      <c r="ER7" s="150">
        <v>1278.3</v>
      </c>
      <c r="ES7" s="150">
        <v>1144.9000000000001</v>
      </c>
      <c r="ET7" s="150">
        <v>1238.5</v>
      </c>
      <c r="EU7" s="150">
        <v>1321.6</v>
      </c>
      <c r="EV7" s="150">
        <v>1355.7</v>
      </c>
      <c r="EW7" s="150">
        <v>1389.4</v>
      </c>
      <c r="EX7" s="150">
        <v>1420.7</v>
      </c>
      <c r="EY7" s="150">
        <v>1537</v>
      </c>
      <c r="EZ7" s="150">
        <v>1558.2</v>
      </c>
      <c r="FA7" s="150">
        <v>1563.6</v>
      </c>
      <c r="FB7" s="150">
        <v>1587.1</v>
      </c>
      <c r="FC7" s="150">
        <v>1703</v>
      </c>
      <c r="FD7" s="150">
        <v>1821.8</v>
      </c>
      <c r="FE7" s="150">
        <v>1860.9</v>
      </c>
      <c r="FF7" s="150">
        <v>1904.7</v>
      </c>
      <c r="FG7" s="150">
        <v>1551.5</v>
      </c>
      <c r="FH7" s="150">
        <v>1597.9</v>
      </c>
      <c r="FI7" s="150">
        <v>1675.2</v>
      </c>
      <c r="FJ7" s="150">
        <v>1654.4801321299999</v>
      </c>
      <c r="FK7" s="150">
        <v>1638</v>
      </c>
      <c r="FL7" s="150">
        <v>1696.7</v>
      </c>
      <c r="FM7" s="150">
        <v>1697.4</v>
      </c>
      <c r="FN7" s="150">
        <v>1714.1</v>
      </c>
      <c r="FO7" s="150">
        <v>1744.5</v>
      </c>
      <c r="FP7" s="150">
        <v>1962.1</v>
      </c>
      <c r="FQ7" s="150">
        <v>1910.8</v>
      </c>
      <c r="FR7" s="150">
        <v>1936.1</v>
      </c>
      <c r="FS7" s="150">
        <v>1935.6</v>
      </c>
      <c r="FT7" s="150">
        <v>1958.3</v>
      </c>
      <c r="FU7" s="150">
        <v>2003.9</v>
      </c>
      <c r="FV7" s="150">
        <v>2040</v>
      </c>
      <c r="FW7" s="150">
        <v>2040.2</v>
      </c>
      <c r="FX7" s="150">
        <v>2091.9</v>
      </c>
      <c r="FY7" s="150">
        <v>2103.9</v>
      </c>
      <c r="FZ7" s="150">
        <v>2086.1999999999998</v>
      </c>
      <c r="GA7" s="150">
        <v>2138.5</v>
      </c>
      <c r="GB7" s="150">
        <v>2165.1999999999998</v>
      </c>
      <c r="GC7" s="150">
        <v>2219.3000000000002</v>
      </c>
      <c r="GD7" s="150">
        <v>2149.5</v>
      </c>
      <c r="GE7" s="150">
        <v>2141.1999999999998</v>
      </c>
      <c r="GF7" s="150">
        <v>2220.1999999999998</v>
      </c>
      <c r="GG7" s="150">
        <v>2231.9</v>
      </c>
      <c r="GH7" s="150">
        <v>2252</v>
      </c>
      <c r="GI7" s="150">
        <v>1863.9</v>
      </c>
      <c r="GJ7" s="150">
        <v>1856.9</v>
      </c>
      <c r="GK7" s="150">
        <v>1836.5</v>
      </c>
      <c r="GL7" s="150">
        <v>1749.1</v>
      </c>
      <c r="GM7" s="150">
        <v>1806.4</v>
      </c>
      <c r="GN7" s="150">
        <v>1861.2</v>
      </c>
      <c r="GO7" s="150">
        <v>1929.5</v>
      </c>
      <c r="GP7" s="150">
        <v>1965.3</v>
      </c>
      <c r="GQ7" s="150">
        <v>1999.9</v>
      </c>
      <c r="GR7" s="150">
        <v>2039.4</v>
      </c>
      <c r="GS7" s="150">
        <v>2077.6999999999998</v>
      </c>
      <c r="GT7" s="150">
        <v>1994.5</v>
      </c>
      <c r="GU7" s="150">
        <v>1965</v>
      </c>
      <c r="GV7" s="150">
        <v>1992.5</v>
      </c>
      <c r="GW7" s="150">
        <v>2012.8</v>
      </c>
      <c r="GX7" s="150">
        <v>1965.1</v>
      </c>
      <c r="GY7" s="150">
        <v>1958.2</v>
      </c>
      <c r="GZ7" s="150">
        <v>1988.7</v>
      </c>
      <c r="HA7" s="150">
        <v>2000.7</v>
      </c>
      <c r="HB7" s="150">
        <v>2159.4</v>
      </c>
      <c r="HC7" s="150">
        <v>2275.3000000000002</v>
      </c>
      <c r="HD7" s="150">
        <v>2338.3000000000002</v>
      </c>
      <c r="HE7" s="150">
        <v>2294.3000000000002</v>
      </c>
      <c r="HF7" s="150">
        <v>2244.5</v>
      </c>
      <c r="HG7" s="150">
        <v>2272.5</v>
      </c>
      <c r="HH7" s="150">
        <v>2433.1</v>
      </c>
      <c r="HI7" s="150">
        <v>2505</v>
      </c>
      <c r="HJ7" s="150">
        <v>2561.9</v>
      </c>
      <c r="HK7" s="150">
        <v>2572.6999999999998</v>
      </c>
      <c r="HL7" s="150">
        <v>2574.8000000000002</v>
      </c>
      <c r="HM7" s="150">
        <v>2512</v>
      </c>
      <c r="HN7" s="150">
        <v>2493.1</v>
      </c>
      <c r="HO7" s="150">
        <v>2492.1999999999998</v>
      </c>
      <c r="HT7" s="260"/>
      <c r="HU7" s="260"/>
      <c r="HV7" s="260"/>
    </row>
    <row r="8" spans="1:230" ht="12.75" customHeight="1" x14ac:dyDescent="0.25">
      <c r="A8" s="315" t="s">
        <v>359</v>
      </c>
      <c r="B8" s="315" t="s">
        <v>360</v>
      </c>
      <c r="C8" s="150" t="s">
        <v>92</v>
      </c>
      <c r="D8" s="150">
        <v>16.7971775</v>
      </c>
      <c r="E8" s="150">
        <v>16.926184499999998</v>
      </c>
      <c r="F8" s="150">
        <v>17.180092220000002</v>
      </c>
      <c r="G8" s="150">
        <v>42.545893542027478</v>
      </c>
      <c r="H8" s="150">
        <v>42.36222458500059</v>
      </c>
      <c r="I8" s="150">
        <v>53.237313469999997</v>
      </c>
      <c r="J8" s="150">
        <v>71.680190589999995</v>
      </c>
      <c r="K8" s="150">
        <v>95.170948870000004</v>
      </c>
      <c r="L8" s="150">
        <v>110.69159668</v>
      </c>
      <c r="M8" s="150">
        <v>111.13626183</v>
      </c>
      <c r="N8" s="150">
        <v>111.08817073</v>
      </c>
      <c r="O8" s="150">
        <v>131.48244750999999</v>
      </c>
      <c r="P8" s="150">
        <v>150.98244450000001</v>
      </c>
      <c r="Q8" s="150">
        <v>180.80878199</v>
      </c>
      <c r="R8" s="150">
        <v>190.69453616000001</v>
      </c>
      <c r="S8" s="150">
        <v>188.2205726</v>
      </c>
      <c r="T8" s="150">
        <v>185.17169985999999</v>
      </c>
      <c r="U8" s="150">
        <v>166.03889056</v>
      </c>
      <c r="V8" s="150">
        <v>184.03692720000001</v>
      </c>
      <c r="W8" s="150">
        <v>186.55906385</v>
      </c>
      <c r="X8" s="150">
        <v>188.20714699000001</v>
      </c>
      <c r="Y8" s="150">
        <v>202.40709451000001</v>
      </c>
      <c r="Z8" s="150">
        <v>230.38956148</v>
      </c>
      <c r="AA8" s="150">
        <v>243.52113739000001</v>
      </c>
      <c r="AB8" s="150">
        <v>249.01505972000001</v>
      </c>
      <c r="AC8" s="150">
        <v>267.159130478603</v>
      </c>
      <c r="AD8" s="150">
        <v>288.42177199999998</v>
      </c>
      <c r="AE8" s="150">
        <v>309.84011149000003</v>
      </c>
      <c r="AF8" s="150">
        <v>329.30883824</v>
      </c>
      <c r="AG8" s="150">
        <v>295.21134088000002</v>
      </c>
      <c r="AH8" s="150">
        <v>301.63445266000002</v>
      </c>
      <c r="AI8" s="150">
        <v>307.70669727000001</v>
      </c>
      <c r="AJ8" s="150">
        <v>322.65356329999997</v>
      </c>
      <c r="AK8" s="150">
        <v>328.35427521999998</v>
      </c>
      <c r="AL8" s="150">
        <v>338.53114579999999</v>
      </c>
      <c r="AM8" s="150">
        <v>350.29775748999998</v>
      </c>
      <c r="AN8" s="150">
        <v>380.20727993999998</v>
      </c>
      <c r="AO8" s="150">
        <v>405.78934041000002</v>
      </c>
      <c r="AP8" s="150">
        <v>436.07423850999999</v>
      </c>
      <c r="AQ8" s="150">
        <v>481.95696464000002</v>
      </c>
      <c r="AR8" s="150">
        <v>482.84541772</v>
      </c>
      <c r="AS8" s="150">
        <v>437.21401250000002</v>
      </c>
      <c r="AT8" s="150">
        <v>465.99671195000002</v>
      </c>
      <c r="AU8" s="150">
        <v>484.90255347999999</v>
      </c>
      <c r="AV8" s="150">
        <v>535.11043389999998</v>
      </c>
      <c r="AW8" s="150">
        <v>544.85130190999996</v>
      </c>
      <c r="AX8" s="150">
        <v>546.77501986000004</v>
      </c>
      <c r="AY8" s="150">
        <v>536.08674146999999</v>
      </c>
      <c r="AZ8" s="150">
        <v>533.45792228000005</v>
      </c>
      <c r="BA8" s="150">
        <v>531.62406537000004</v>
      </c>
      <c r="BB8" s="150">
        <v>628.43648771000005</v>
      </c>
      <c r="BC8" s="150">
        <v>628.73119483999994</v>
      </c>
      <c r="BD8" s="150">
        <v>694.78379927000003</v>
      </c>
      <c r="BE8" s="150">
        <v>594.29384989000005</v>
      </c>
      <c r="BF8" s="150">
        <v>717.93294949999995</v>
      </c>
      <c r="BG8" s="150">
        <v>717.86164321000001</v>
      </c>
      <c r="BH8" s="150">
        <v>713.44175666000001</v>
      </c>
      <c r="BI8" s="150">
        <v>711.22907708000002</v>
      </c>
      <c r="BJ8" s="150">
        <v>761.12903195000001</v>
      </c>
      <c r="BK8" s="150">
        <v>894.33109816000001</v>
      </c>
      <c r="BL8" s="150">
        <v>904.93906497</v>
      </c>
      <c r="BM8" s="150">
        <v>1169.6471348499999</v>
      </c>
      <c r="BN8" s="150">
        <v>1206.7490916199999</v>
      </c>
      <c r="BO8" s="150">
        <v>1470.5608041099999</v>
      </c>
      <c r="BP8" s="150">
        <v>1552.2502107800001</v>
      </c>
      <c r="BQ8" s="150">
        <v>1518.6481722399999</v>
      </c>
      <c r="BR8" s="150">
        <v>1656.9485817299999</v>
      </c>
      <c r="BS8" s="150">
        <v>1666.24150448</v>
      </c>
      <c r="BT8" s="150">
        <v>1873.0785116699999</v>
      </c>
      <c r="BU8" s="150">
        <v>2066.7173409100001</v>
      </c>
      <c r="BV8" s="150">
        <v>2038.53836768</v>
      </c>
      <c r="BW8" s="150">
        <v>2093.58901449</v>
      </c>
      <c r="BX8" s="150">
        <v>1271.5315621</v>
      </c>
      <c r="BY8" s="150">
        <v>2162.4546750899999</v>
      </c>
      <c r="BZ8" s="150">
        <v>2353.1672672599998</v>
      </c>
      <c r="CA8" s="150">
        <v>2806.4013979599999</v>
      </c>
      <c r="CB8" s="150">
        <v>3262.2857464899998</v>
      </c>
      <c r="CC8" s="150">
        <v>3652.9663968099999</v>
      </c>
      <c r="CD8" s="150">
        <v>3767.5141818500001</v>
      </c>
      <c r="CE8" s="150">
        <v>3856.4745801200002</v>
      </c>
      <c r="CF8" s="150">
        <v>3885.6233164599998</v>
      </c>
      <c r="CG8" s="150">
        <v>4000.5898839000001</v>
      </c>
      <c r="CH8" s="150">
        <v>3983.9472496899998</v>
      </c>
      <c r="CI8" s="150">
        <v>4014.9387073399998</v>
      </c>
      <c r="CJ8" s="150">
        <v>4202.0432729300001</v>
      </c>
      <c r="CK8" s="150">
        <v>4196.0992681199996</v>
      </c>
      <c r="CL8" s="150">
        <v>4526.4025043199999</v>
      </c>
      <c r="CM8" s="150">
        <v>4772.6237349700004</v>
      </c>
      <c r="CN8" s="150">
        <v>4876.9733482000001</v>
      </c>
      <c r="CO8" s="150">
        <v>4499.0332161200004</v>
      </c>
      <c r="CP8" s="150">
        <v>4804.1475751300004</v>
      </c>
      <c r="CQ8" s="150">
        <v>5025.5947365299999</v>
      </c>
      <c r="CR8" s="150">
        <v>5169.5484413800004</v>
      </c>
      <c r="CS8" s="150">
        <v>5435.7392230400001</v>
      </c>
      <c r="CT8" s="150">
        <v>5592.3682899599999</v>
      </c>
      <c r="CU8" s="150">
        <v>5694.8650998800003</v>
      </c>
      <c r="CV8" s="150">
        <v>5730.0490533399998</v>
      </c>
      <c r="CW8" s="150">
        <v>5835.9742949399997</v>
      </c>
      <c r="CX8" s="150">
        <v>5712.6523720900004</v>
      </c>
      <c r="CY8" s="150">
        <v>5773.5317882500003</v>
      </c>
      <c r="CZ8" s="150">
        <v>6144.5366525400004</v>
      </c>
      <c r="DA8" s="150">
        <v>6166.9813864099997</v>
      </c>
      <c r="DB8" s="150">
        <v>6106.9129650100003</v>
      </c>
      <c r="DC8" s="150">
        <v>6174.5606538299999</v>
      </c>
      <c r="DD8" s="150">
        <v>6211.6625165799996</v>
      </c>
      <c r="DE8" s="150">
        <v>6315.1515790699996</v>
      </c>
      <c r="DF8" s="150">
        <v>6821.9605837500003</v>
      </c>
      <c r="DG8" s="150">
        <v>6929.2301791099999</v>
      </c>
      <c r="DH8" s="150">
        <v>6786.6754428100003</v>
      </c>
      <c r="DI8" s="150">
        <v>7045.0557465800002</v>
      </c>
      <c r="DJ8" s="150">
        <v>7080.6734495000001</v>
      </c>
      <c r="DK8" s="150">
        <v>7165.35765636</v>
      </c>
      <c r="DL8" s="150">
        <v>6612.2</v>
      </c>
      <c r="DM8" s="150">
        <v>7152.8477234399998</v>
      </c>
      <c r="DN8" s="150">
        <v>7095.4</v>
      </c>
      <c r="DO8" s="150">
        <v>7686.5</v>
      </c>
      <c r="DP8" s="150">
        <v>7700.2</v>
      </c>
      <c r="DQ8" s="150">
        <v>7669.4</v>
      </c>
      <c r="DR8" s="150">
        <v>7962.9</v>
      </c>
      <c r="DS8" s="150">
        <v>7740</v>
      </c>
      <c r="DT8" s="150">
        <v>7488.5</v>
      </c>
      <c r="DU8" s="150">
        <v>7183.8</v>
      </c>
      <c r="DV8" s="150">
        <v>7616.3</v>
      </c>
      <c r="DW8" s="150">
        <v>7984.2</v>
      </c>
      <c r="DX8" s="150">
        <v>7815.7</v>
      </c>
      <c r="DY8" s="150">
        <v>7823.4</v>
      </c>
      <c r="DZ8" s="150">
        <v>7913.5</v>
      </c>
      <c r="EA8" s="150">
        <v>8219.7999999999993</v>
      </c>
      <c r="EB8" s="150">
        <v>8189.8</v>
      </c>
      <c r="EC8" s="150">
        <v>8271.6</v>
      </c>
      <c r="ED8" s="150">
        <v>8269.1</v>
      </c>
      <c r="EE8" s="150">
        <v>8396.7999999999993</v>
      </c>
      <c r="EF8" s="150">
        <v>8192.6</v>
      </c>
      <c r="EG8" s="150">
        <v>7913.8</v>
      </c>
      <c r="EH8" s="150">
        <v>7968.5</v>
      </c>
      <c r="EI8" s="150">
        <v>8775.7000000000007</v>
      </c>
      <c r="EJ8" s="150">
        <v>8773.4</v>
      </c>
      <c r="EK8" s="150">
        <v>8525.1</v>
      </c>
      <c r="EL8" s="150">
        <v>9008.2999999999993</v>
      </c>
      <c r="EM8" s="150">
        <v>9036.6</v>
      </c>
      <c r="EN8" s="150">
        <v>9246.9</v>
      </c>
      <c r="EO8" s="150">
        <v>9251.1</v>
      </c>
      <c r="EP8" s="150">
        <v>9171</v>
      </c>
      <c r="EQ8" s="150">
        <v>9225.7999999999993</v>
      </c>
      <c r="ER8" s="150">
        <v>9292.2999999999993</v>
      </c>
      <c r="ES8" s="150">
        <v>9518</v>
      </c>
      <c r="ET8" s="150">
        <v>8986.2999999999993</v>
      </c>
      <c r="EU8" s="150">
        <v>9011.5</v>
      </c>
      <c r="EV8" s="150">
        <v>9383.6</v>
      </c>
      <c r="EW8" s="150">
        <v>9080.2999999999993</v>
      </c>
      <c r="EX8" s="150">
        <v>9437.2999999999993</v>
      </c>
      <c r="EY8" s="150">
        <v>9642.5</v>
      </c>
      <c r="EZ8" s="150">
        <v>9798.7000000000007</v>
      </c>
      <c r="FA8" s="150">
        <v>9444.2000000000007</v>
      </c>
      <c r="FB8" s="150">
        <v>9944</v>
      </c>
      <c r="FC8" s="150">
        <v>10094.5</v>
      </c>
      <c r="FD8" s="150">
        <v>9739.2000000000007</v>
      </c>
      <c r="FE8" s="150">
        <v>8687</v>
      </c>
      <c r="FF8" s="150">
        <v>9275.1</v>
      </c>
      <c r="FG8" s="150">
        <v>9829</v>
      </c>
      <c r="FH8" s="150">
        <v>9799.5</v>
      </c>
      <c r="FI8" s="150">
        <v>10062.1</v>
      </c>
      <c r="FJ8" s="150">
        <v>9932.3581874299998</v>
      </c>
      <c r="FK8" s="150">
        <v>9075.6</v>
      </c>
      <c r="FL8" s="150">
        <v>9891.2999999999993</v>
      </c>
      <c r="FM8" s="150">
        <v>9762.2999999999993</v>
      </c>
      <c r="FN8" s="150">
        <v>9257.1</v>
      </c>
      <c r="FO8" s="150">
        <v>9064.5</v>
      </c>
      <c r="FP8" s="150">
        <v>9109.1</v>
      </c>
      <c r="FQ8" s="150">
        <v>9439.7000000000007</v>
      </c>
      <c r="FR8" s="150">
        <v>9886.2999999999993</v>
      </c>
      <c r="FS8" s="150">
        <v>10914.5</v>
      </c>
      <c r="FT8" s="150">
        <v>10887.7</v>
      </c>
      <c r="FU8" s="150">
        <v>10895.7</v>
      </c>
      <c r="FV8" s="150">
        <v>10462.6</v>
      </c>
      <c r="FW8" s="150">
        <v>10412.5</v>
      </c>
      <c r="FX8" s="150">
        <v>11047.6</v>
      </c>
      <c r="FY8" s="150">
        <v>11166.9</v>
      </c>
      <c r="FZ8" s="150">
        <v>10995.9</v>
      </c>
      <c r="GA8" s="150">
        <v>11099</v>
      </c>
      <c r="GB8" s="150">
        <v>10514.3</v>
      </c>
      <c r="GC8" s="150">
        <v>10519.3</v>
      </c>
      <c r="GD8" s="150">
        <v>10037.700000000001</v>
      </c>
      <c r="GE8" s="150">
        <v>10532.1</v>
      </c>
      <c r="GF8" s="150">
        <v>10737.7</v>
      </c>
      <c r="GG8" s="150">
        <v>10315</v>
      </c>
      <c r="GH8" s="150">
        <v>9641.2000000000007</v>
      </c>
      <c r="GI8" s="150">
        <v>9686.5</v>
      </c>
      <c r="GJ8" s="150">
        <v>9374.2999999999993</v>
      </c>
      <c r="GK8" s="150">
        <v>9352.9</v>
      </c>
      <c r="GL8" s="150">
        <v>9330.5</v>
      </c>
      <c r="GM8" s="150">
        <v>9337.4</v>
      </c>
      <c r="GN8" s="150">
        <v>9401.2000000000007</v>
      </c>
      <c r="GO8" s="150">
        <v>9128.7999999999993</v>
      </c>
      <c r="GP8" s="150">
        <v>9581.7999999999993</v>
      </c>
      <c r="GQ8" s="150">
        <v>9284.4</v>
      </c>
      <c r="GR8" s="150">
        <v>9961.5</v>
      </c>
      <c r="GS8" s="150">
        <v>10204.200000000001</v>
      </c>
      <c r="GT8" s="150">
        <v>10667.4</v>
      </c>
      <c r="GU8" s="150">
        <v>10129.6</v>
      </c>
      <c r="GV8" s="150">
        <v>10089.299999999999</v>
      </c>
      <c r="GW8" s="150">
        <v>10249.5</v>
      </c>
      <c r="GX8" s="150">
        <v>10667.3</v>
      </c>
      <c r="GY8" s="150">
        <v>10738.7</v>
      </c>
      <c r="GZ8" s="150">
        <v>11257.4</v>
      </c>
      <c r="HA8" s="150">
        <v>11439.1</v>
      </c>
      <c r="HB8" s="150">
        <v>11336.7</v>
      </c>
      <c r="HC8" s="150">
        <v>11397.3</v>
      </c>
      <c r="HD8" s="150">
        <v>11650.2</v>
      </c>
      <c r="HE8" s="150">
        <v>11791.5</v>
      </c>
      <c r="HF8" s="150">
        <v>11650.1</v>
      </c>
      <c r="HG8" s="150">
        <v>11716.3</v>
      </c>
      <c r="HH8" s="150">
        <v>11224.9</v>
      </c>
      <c r="HI8" s="150">
        <v>11369.6</v>
      </c>
      <c r="HJ8" s="150">
        <v>11569.5</v>
      </c>
      <c r="HK8" s="150">
        <v>11697.5</v>
      </c>
      <c r="HL8" s="150">
        <v>11484.8</v>
      </c>
      <c r="HM8" s="150">
        <v>12465.1</v>
      </c>
      <c r="HN8" s="150">
        <v>12185.1</v>
      </c>
      <c r="HO8" s="150">
        <v>12626.7</v>
      </c>
      <c r="HT8" s="260"/>
      <c r="HU8" s="260"/>
      <c r="HV8" s="260"/>
    </row>
    <row r="9" spans="1:230" ht="12.75" customHeight="1" x14ac:dyDescent="0.25">
      <c r="A9" s="315" t="s">
        <v>73</v>
      </c>
      <c r="B9" s="315" t="s">
        <v>125</v>
      </c>
      <c r="C9" s="150" t="s">
        <v>92</v>
      </c>
      <c r="D9" s="150">
        <v>54.060354940000003</v>
      </c>
      <c r="E9" s="150">
        <v>54.598194999999997</v>
      </c>
      <c r="F9" s="150">
        <v>49.221779999999995</v>
      </c>
      <c r="G9" s="150">
        <v>39.589320000000001</v>
      </c>
      <c r="H9" s="150">
        <v>39.91516</v>
      </c>
      <c r="I9" s="150">
        <v>0</v>
      </c>
      <c r="J9" s="150">
        <v>0</v>
      </c>
      <c r="K9" s="150">
        <v>0</v>
      </c>
      <c r="L9" s="150">
        <v>0</v>
      </c>
      <c r="M9" s="150">
        <v>0</v>
      </c>
      <c r="N9" s="150">
        <v>0</v>
      </c>
      <c r="O9" s="150">
        <v>0</v>
      </c>
      <c r="P9" s="150">
        <v>0</v>
      </c>
      <c r="Q9" s="150">
        <v>0</v>
      </c>
      <c r="R9" s="150">
        <v>0</v>
      </c>
      <c r="S9" s="150">
        <v>0</v>
      </c>
      <c r="T9" s="150">
        <v>0</v>
      </c>
      <c r="U9" s="150">
        <v>0</v>
      </c>
      <c r="V9" s="150">
        <v>0</v>
      </c>
      <c r="W9" s="150">
        <v>0</v>
      </c>
      <c r="X9" s="150">
        <v>0</v>
      </c>
      <c r="Y9" s="150">
        <v>0</v>
      </c>
      <c r="Z9" s="150">
        <v>0</v>
      </c>
      <c r="AA9" s="150">
        <v>0</v>
      </c>
      <c r="AB9" s="150">
        <v>0</v>
      </c>
      <c r="AC9" s="150">
        <v>0</v>
      </c>
      <c r="AD9" s="150">
        <v>197.34006880000001</v>
      </c>
      <c r="AE9" s="150">
        <v>248.36593540000001</v>
      </c>
      <c r="AF9" s="150">
        <v>304.66257839999997</v>
      </c>
      <c r="AG9" s="150">
        <v>331.37985500000002</v>
      </c>
      <c r="AH9" s="150">
        <v>381.18858999999998</v>
      </c>
      <c r="AI9" s="150">
        <v>429.79612500000002</v>
      </c>
      <c r="AJ9" s="150">
        <v>368.94272999999998</v>
      </c>
      <c r="AK9" s="150">
        <v>724.08307925999998</v>
      </c>
      <c r="AL9" s="150">
        <v>749.45048652000003</v>
      </c>
      <c r="AM9" s="150">
        <v>797.30968153000003</v>
      </c>
      <c r="AN9" s="150">
        <v>855.03444999999999</v>
      </c>
      <c r="AO9" s="150">
        <v>815.47050000000002</v>
      </c>
      <c r="AP9" s="150">
        <v>851.76910999999996</v>
      </c>
      <c r="AQ9" s="150">
        <v>862.59686499999998</v>
      </c>
      <c r="AR9" s="150">
        <v>897.21558000000005</v>
      </c>
      <c r="AS9" s="150">
        <v>940.92632992999995</v>
      </c>
      <c r="AT9" s="150">
        <v>1146.2217436200001</v>
      </c>
      <c r="AU9" s="150">
        <v>1271.91051279</v>
      </c>
      <c r="AV9" s="150">
        <v>1319.55246629</v>
      </c>
      <c r="AW9" s="150">
        <v>1388.14291807</v>
      </c>
      <c r="AX9" s="150">
        <v>1380.7864872800001</v>
      </c>
      <c r="AY9" s="150">
        <v>1347.7509526399999</v>
      </c>
      <c r="AZ9" s="150">
        <v>1369.3807634299999</v>
      </c>
      <c r="BA9" s="150">
        <v>1407.33338589</v>
      </c>
      <c r="BB9" s="150">
        <v>1300.15356449</v>
      </c>
      <c r="BC9" s="150">
        <v>1362.83650349</v>
      </c>
      <c r="BD9" s="150">
        <v>1492.07417156</v>
      </c>
      <c r="BE9" s="150">
        <v>1469.21408692</v>
      </c>
      <c r="BF9" s="150">
        <v>1601.68071115</v>
      </c>
      <c r="BG9" s="150">
        <v>1632.53479799</v>
      </c>
      <c r="BH9" s="150">
        <v>1667.7778806399999</v>
      </c>
      <c r="BI9" s="150">
        <v>1704.9817362199999</v>
      </c>
      <c r="BJ9" s="150">
        <v>1842.5914677999999</v>
      </c>
      <c r="BK9" s="150">
        <v>1814.0388198000001</v>
      </c>
      <c r="BL9" s="150">
        <v>1672.6575854499999</v>
      </c>
      <c r="BM9" s="150">
        <v>1638.7599663999999</v>
      </c>
      <c r="BN9" s="150">
        <v>1632.2345528999999</v>
      </c>
      <c r="BO9" s="150">
        <v>1649.86937442</v>
      </c>
      <c r="BP9" s="150">
        <v>1595.47752418</v>
      </c>
      <c r="BQ9" s="150">
        <v>1640.29298277</v>
      </c>
      <c r="BR9" s="150">
        <v>1682.8939826400001</v>
      </c>
      <c r="BS9" s="150">
        <v>1712.72666101</v>
      </c>
      <c r="BT9" s="150">
        <v>1671.8933892099999</v>
      </c>
      <c r="BU9" s="150">
        <v>1537.7414348</v>
      </c>
      <c r="BV9" s="150">
        <v>1448.81551042</v>
      </c>
      <c r="BW9" s="150">
        <v>1440.4919561500001</v>
      </c>
      <c r="BX9" s="150">
        <v>1114.9908002300001</v>
      </c>
      <c r="BY9" s="150">
        <v>885.74609351000004</v>
      </c>
      <c r="BZ9" s="150">
        <v>873.31905848999997</v>
      </c>
      <c r="CA9" s="150">
        <v>434.08021660999998</v>
      </c>
      <c r="CB9" s="150">
        <v>440.06352430999999</v>
      </c>
      <c r="CC9" s="150">
        <v>444.52279048999998</v>
      </c>
      <c r="CD9" s="150">
        <v>449.67723998999998</v>
      </c>
      <c r="CE9" s="150">
        <v>453.92433918</v>
      </c>
      <c r="CF9" s="150">
        <v>456.04222824999999</v>
      </c>
      <c r="CG9" s="150">
        <v>459.46538568</v>
      </c>
      <c r="CH9" s="150">
        <v>402.83735001999997</v>
      </c>
      <c r="CI9" s="150">
        <v>406.04824258000002</v>
      </c>
      <c r="CJ9" s="150">
        <v>303.552435</v>
      </c>
      <c r="CK9" s="150">
        <v>181.77458999999999</v>
      </c>
      <c r="CL9" s="150">
        <v>182.72660999999999</v>
      </c>
      <c r="CM9" s="150">
        <v>104.10653000000001</v>
      </c>
      <c r="CN9" s="150">
        <v>104.62870000000001</v>
      </c>
      <c r="CO9" s="150">
        <v>0</v>
      </c>
      <c r="CP9" s="150">
        <v>0</v>
      </c>
      <c r="CQ9" s="150">
        <v>0</v>
      </c>
      <c r="CR9" s="150">
        <v>0</v>
      </c>
      <c r="CS9" s="150">
        <v>0</v>
      </c>
      <c r="CT9" s="150">
        <v>0</v>
      </c>
      <c r="CU9" s="150">
        <v>0</v>
      </c>
      <c r="CV9" s="150">
        <v>0</v>
      </c>
      <c r="CW9" s="150">
        <v>0</v>
      </c>
      <c r="CX9" s="150">
        <v>0</v>
      </c>
      <c r="CY9" s="150">
        <v>0</v>
      </c>
      <c r="CZ9" s="150">
        <v>0</v>
      </c>
      <c r="DA9" s="150">
        <v>0</v>
      </c>
      <c r="DB9" s="150">
        <v>0</v>
      </c>
      <c r="DC9" s="150">
        <v>0</v>
      </c>
      <c r="DD9" s="150">
        <v>0</v>
      </c>
      <c r="DE9" s="150">
        <v>0</v>
      </c>
      <c r="DF9" s="150">
        <v>0</v>
      </c>
      <c r="DG9" s="150">
        <v>0</v>
      </c>
      <c r="DH9" s="150">
        <v>0</v>
      </c>
      <c r="DI9" s="150">
        <v>0</v>
      </c>
      <c r="DJ9" s="150">
        <v>0</v>
      </c>
      <c r="DK9" s="150">
        <v>0</v>
      </c>
      <c r="DL9" s="150">
        <v>0</v>
      </c>
      <c r="DM9" s="150">
        <v>0</v>
      </c>
      <c r="DN9" s="150">
        <v>0</v>
      </c>
      <c r="DO9" s="150" t="s">
        <v>263</v>
      </c>
      <c r="DP9" s="150">
        <v>0</v>
      </c>
      <c r="DQ9" s="150">
        <v>0</v>
      </c>
      <c r="DR9" s="150">
        <v>0</v>
      </c>
      <c r="DS9" s="150">
        <v>0</v>
      </c>
      <c r="DT9" s="150">
        <v>0</v>
      </c>
      <c r="DU9" s="150">
        <v>0</v>
      </c>
      <c r="DV9" s="150">
        <v>0</v>
      </c>
      <c r="DW9" s="150">
        <v>0</v>
      </c>
      <c r="DX9" s="150">
        <v>0</v>
      </c>
      <c r="DY9" s="150">
        <v>0</v>
      </c>
      <c r="DZ9" s="150">
        <v>0</v>
      </c>
      <c r="EA9" s="150">
        <v>0</v>
      </c>
      <c r="EB9" s="150">
        <v>0</v>
      </c>
      <c r="EC9" s="150">
        <v>0</v>
      </c>
      <c r="ED9" s="150">
        <v>0</v>
      </c>
      <c r="EE9" s="150">
        <v>0</v>
      </c>
      <c r="EF9" s="150">
        <v>0</v>
      </c>
      <c r="EG9" s="150">
        <v>0</v>
      </c>
      <c r="EH9" s="150">
        <v>0</v>
      </c>
      <c r="EI9" s="150">
        <v>0</v>
      </c>
      <c r="EJ9" s="150">
        <v>0</v>
      </c>
      <c r="EK9" s="150">
        <v>0</v>
      </c>
      <c r="EL9" s="150">
        <v>0</v>
      </c>
      <c r="EM9" s="150">
        <v>0</v>
      </c>
      <c r="EN9" s="150">
        <v>0</v>
      </c>
      <c r="EO9" s="150">
        <v>0</v>
      </c>
      <c r="EP9" s="150">
        <v>0</v>
      </c>
      <c r="EQ9" s="150">
        <v>0</v>
      </c>
      <c r="ER9" s="150">
        <v>0</v>
      </c>
      <c r="ES9" s="150">
        <v>0</v>
      </c>
      <c r="ET9" s="150">
        <v>0</v>
      </c>
      <c r="EU9" s="150">
        <v>0</v>
      </c>
      <c r="EV9" s="150">
        <v>0</v>
      </c>
      <c r="EW9" s="150">
        <v>0</v>
      </c>
      <c r="EX9" s="150">
        <v>0</v>
      </c>
      <c r="EY9" s="150">
        <v>0</v>
      </c>
      <c r="EZ9" s="150">
        <v>0</v>
      </c>
      <c r="FA9" s="150">
        <v>0</v>
      </c>
      <c r="FB9" s="150">
        <v>0</v>
      </c>
      <c r="FC9" s="150">
        <v>0</v>
      </c>
      <c r="FD9" s="150">
        <v>0</v>
      </c>
      <c r="FE9" s="150">
        <v>0</v>
      </c>
      <c r="FF9" s="150">
        <v>0</v>
      </c>
      <c r="FG9" s="150">
        <v>0</v>
      </c>
      <c r="FH9" s="150">
        <v>0</v>
      </c>
      <c r="FI9" s="150">
        <v>0</v>
      </c>
      <c r="FJ9" s="150">
        <v>0</v>
      </c>
      <c r="FK9" s="150">
        <v>0</v>
      </c>
      <c r="FL9" s="150">
        <v>0</v>
      </c>
      <c r="FM9" s="150">
        <v>0</v>
      </c>
      <c r="FN9" s="150">
        <v>0</v>
      </c>
      <c r="FO9" s="150">
        <v>0</v>
      </c>
      <c r="FP9" s="150">
        <v>0</v>
      </c>
      <c r="FQ9" s="150">
        <v>0</v>
      </c>
      <c r="FR9" s="150">
        <v>0</v>
      </c>
      <c r="FS9" s="150">
        <v>0</v>
      </c>
      <c r="FT9" s="150">
        <v>0</v>
      </c>
      <c r="FU9" s="150">
        <v>0</v>
      </c>
      <c r="FV9" s="150">
        <v>0</v>
      </c>
      <c r="FW9" s="150">
        <v>0</v>
      </c>
      <c r="FX9" s="150">
        <v>0</v>
      </c>
      <c r="FY9" s="150">
        <v>0</v>
      </c>
      <c r="FZ9" s="150">
        <v>0</v>
      </c>
      <c r="GA9" s="150">
        <v>0</v>
      </c>
      <c r="GB9" s="150">
        <v>0</v>
      </c>
      <c r="GC9" s="150">
        <v>0</v>
      </c>
      <c r="GD9" s="150">
        <v>0</v>
      </c>
      <c r="GE9" s="150">
        <v>0</v>
      </c>
      <c r="GF9" s="150">
        <v>0</v>
      </c>
      <c r="GG9" s="150">
        <v>0</v>
      </c>
      <c r="GH9" s="150">
        <v>0</v>
      </c>
      <c r="GI9" s="150">
        <v>0</v>
      </c>
      <c r="GJ9" s="150">
        <v>0</v>
      </c>
      <c r="GK9" s="150">
        <v>0</v>
      </c>
      <c r="GL9" s="150">
        <v>0</v>
      </c>
      <c r="GM9" s="150">
        <v>0</v>
      </c>
      <c r="GN9" s="150">
        <v>0</v>
      </c>
      <c r="GO9" s="150">
        <v>0</v>
      </c>
      <c r="GP9" s="150">
        <v>0</v>
      </c>
      <c r="GQ9" s="150">
        <v>0</v>
      </c>
      <c r="GR9" s="150">
        <v>0</v>
      </c>
      <c r="GS9" s="150">
        <v>0</v>
      </c>
      <c r="GT9" s="150">
        <v>0</v>
      </c>
      <c r="GU9" s="150">
        <v>0</v>
      </c>
      <c r="GV9" s="150">
        <v>0</v>
      </c>
      <c r="GW9" s="150">
        <v>0</v>
      </c>
      <c r="GX9" s="150">
        <v>0</v>
      </c>
      <c r="GY9" s="150">
        <v>0</v>
      </c>
      <c r="GZ9" s="150">
        <v>0</v>
      </c>
      <c r="HA9" s="150">
        <v>0</v>
      </c>
      <c r="HB9" s="150">
        <v>0</v>
      </c>
      <c r="HC9" s="150">
        <v>0</v>
      </c>
      <c r="HD9" s="150">
        <v>0</v>
      </c>
      <c r="HE9" s="150">
        <v>0</v>
      </c>
      <c r="HF9" s="150">
        <v>0</v>
      </c>
      <c r="HG9" s="150">
        <v>0</v>
      </c>
      <c r="HH9" s="150">
        <v>0</v>
      </c>
      <c r="HI9" s="150" t="s">
        <v>263</v>
      </c>
      <c r="HJ9" s="150">
        <v>0</v>
      </c>
      <c r="HK9" s="150">
        <v>0</v>
      </c>
      <c r="HL9" s="150">
        <v>0</v>
      </c>
      <c r="HM9" s="150">
        <v>0</v>
      </c>
      <c r="HN9" s="150">
        <v>0</v>
      </c>
      <c r="HO9" s="150">
        <v>0</v>
      </c>
      <c r="HT9" s="260"/>
      <c r="HU9" s="260"/>
      <c r="HV9" s="260"/>
    </row>
    <row r="10" spans="1:230" ht="12.75" customHeight="1" x14ac:dyDescent="0.25">
      <c r="A10" s="315" t="s">
        <v>8</v>
      </c>
      <c r="B10" s="315" t="s">
        <v>9</v>
      </c>
      <c r="C10" s="150" t="s">
        <v>92</v>
      </c>
      <c r="D10" s="150">
        <v>0</v>
      </c>
      <c r="E10" s="150">
        <v>0</v>
      </c>
      <c r="F10" s="150">
        <v>0</v>
      </c>
      <c r="G10" s="150">
        <v>0</v>
      </c>
      <c r="H10" s="150">
        <v>0</v>
      </c>
      <c r="I10" s="150">
        <v>0</v>
      </c>
      <c r="J10" s="150">
        <v>0</v>
      </c>
      <c r="K10" s="150">
        <v>0</v>
      </c>
      <c r="L10" s="150">
        <v>0</v>
      </c>
      <c r="M10" s="150">
        <v>0</v>
      </c>
      <c r="N10" s="150">
        <v>0</v>
      </c>
      <c r="O10" s="150">
        <v>0</v>
      </c>
      <c r="P10" s="150">
        <v>0</v>
      </c>
      <c r="Q10" s="150">
        <v>0</v>
      </c>
      <c r="R10" s="150">
        <v>0</v>
      </c>
      <c r="S10" s="150">
        <v>0</v>
      </c>
      <c r="T10" s="150">
        <v>0</v>
      </c>
      <c r="U10" s="150">
        <v>0</v>
      </c>
      <c r="V10" s="150">
        <v>0</v>
      </c>
      <c r="W10" s="150">
        <v>0</v>
      </c>
      <c r="X10" s="150">
        <v>0</v>
      </c>
      <c r="Y10" s="150">
        <v>0</v>
      </c>
      <c r="Z10" s="150">
        <v>0</v>
      </c>
      <c r="AA10" s="150">
        <v>0</v>
      </c>
      <c r="AB10" s="150">
        <v>0</v>
      </c>
      <c r="AC10" s="150">
        <v>0</v>
      </c>
      <c r="AD10" s="150">
        <v>0</v>
      </c>
      <c r="AE10" s="150">
        <v>0</v>
      </c>
      <c r="AF10" s="150">
        <v>0</v>
      </c>
      <c r="AG10" s="150">
        <v>0</v>
      </c>
      <c r="AH10" s="150">
        <v>0</v>
      </c>
      <c r="AI10" s="150">
        <v>0</v>
      </c>
      <c r="AJ10" s="150">
        <v>0</v>
      </c>
      <c r="AK10" s="150">
        <v>0</v>
      </c>
      <c r="AL10" s="150">
        <v>0</v>
      </c>
      <c r="AM10" s="150">
        <v>0</v>
      </c>
      <c r="AN10" s="150">
        <v>0</v>
      </c>
      <c r="AO10" s="150">
        <v>0</v>
      </c>
      <c r="AP10" s="150">
        <v>0</v>
      </c>
      <c r="AQ10" s="150">
        <v>0</v>
      </c>
      <c r="AR10" s="150">
        <v>0</v>
      </c>
      <c r="AS10" s="150">
        <v>0</v>
      </c>
      <c r="AT10" s="150">
        <v>0</v>
      </c>
      <c r="AU10" s="150">
        <v>0</v>
      </c>
      <c r="AV10" s="150">
        <v>0</v>
      </c>
      <c r="AW10" s="150">
        <v>0</v>
      </c>
      <c r="AX10" s="150">
        <v>0</v>
      </c>
      <c r="AY10" s="150">
        <v>0</v>
      </c>
      <c r="AZ10" s="150">
        <v>0</v>
      </c>
      <c r="BA10" s="150">
        <v>0</v>
      </c>
      <c r="BB10" s="150">
        <v>0</v>
      </c>
      <c r="BC10" s="150">
        <v>0</v>
      </c>
      <c r="BD10" s="150">
        <v>0</v>
      </c>
      <c r="BE10" s="150">
        <v>0</v>
      </c>
      <c r="BF10" s="150">
        <v>0</v>
      </c>
      <c r="BG10" s="150">
        <v>0</v>
      </c>
      <c r="BH10" s="150">
        <v>0</v>
      </c>
      <c r="BI10" s="150">
        <v>0</v>
      </c>
      <c r="BJ10" s="150">
        <v>0</v>
      </c>
      <c r="BK10" s="150">
        <v>0</v>
      </c>
      <c r="BL10" s="150">
        <v>0</v>
      </c>
      <c r="BM10" s="150">
        <v>0</v>
      </c>
      <c r="BN10" s="150">
        <v>0</v>
      </c>
      <c r="BO10" s="150">
        <v>0</v>
      </c>
      <c r="BP10" s="150">
        <v>0</v>
      </c>
      <c r="BQ10" s="150">
        <v>21.177147390000002</v>
      </c>
      <c r="BR10" s="150">
        <v>21.434672490000001</v>
      </c>
      <c r="BS10" s="150">
        <v>21.0098147</v>
      </c>
      <c r="BT10" s="150">
        <v>21.291967979999999</v>
      </c>
      <c r="BU10" s="150">
        <v>21.56502206</v>
      </c>
      <c r="BV10" s="150">
        <v>21.012140800000001</v>
      </c>
      <c r="BW10" s="150">
        <v>46.586417249999997</v>
      </c>
      <c r="BX10" s="150">
        <v>47.06008808</v>
      </c>
      <c r="BY10" s="150">
        <v>46.890630999999999</v>
      </c>
      <c r="BZ10" s="150">
        <v>46.386285309999998</v>
      </c>
      <c r="CA10" s="150">
        <v>47.012902269999998</v>
      </c>
      <c r="CB10" s="150">
        <v>46.739668629999997</v>
      </c>
      <c r="CC10" s="150">
        <v>47.191018319999998</v>
      </c>
      <c r="CD10" s="150">
        <v>47.88756867</v>
      </c>
      <c r="CE10" s="150">
        <v>47.562852810000003</v>
      </c>
      <c r="CF10" s="150">
        <v>47.193881400000002</v>
      </c>
      <c r="CG10" s="150">
        <v>47.744318999999997</v>
      </c>
      <c r="CH10" s="150">
        <v>47.436126700000003</v>
      </c>
      <c r="CI10" s="150">
        <v>47.038841949999998</v>
      </c>
      <c r="CJ10" s="150">
        <v>47.597230080000003</v>
      </c>
      <c r="CK10" s="150">
        <v>26.296800000000001</v>
      </c>
      <c r="CL10" s="150">
        <v>25.5322</v>
      </c>
      <c r="CM10" s="150">
        <v>25.810749999999999</v>
      </c>
      <c r="CN10" s="150">
        <v>26.083224999999999</v>
      </c>
      <c r="CO10" s="150">
        <v>25.468800000000002</v>
      </c>
      <c r="CP10" s="150">
        <v>25.728849999999998</v>
      </c>
      <c r="CQ10" s="150">
        <v>26.000374999999998</v>
      </c>
      <c r="CR10" s="150">
        <v>25.336375</v>
      </c>
      <c r="CS10" s="150">
        <v>25.592274999999997</v>
      </c>
      <c r="CT10" s="150">
        <v>25.859424999999998</v>
      </c>
      <c r="CU10" s="150">
        <v>0</v>
      </c>
      <c r="CV10" s="150">
        <v>0</v>
      </c>
      <c r="CW10" s="150">
        <v>0</v>
      </c>
      <c r="CX10" s="150">
        <v>0</v>
      </c>
      <c r="CY10" s="150">
        <v>0</v>
      </c>
      <c r="CZ10" s="150">
        <v>0</v>
      </c>
      <c r="DA10" s="150">
        <v>0</v>
      </c>
      <c r="DB10" s="150">
        <v>0</v>
      </c>
      <c r="DC10" s="150">
        <v>0</v>
      </c>
      <c r="DD10" s="150">
        <v>0</v>
      </c>
      <c r="DE10" s="150">
        <v>0</v>
      </c>
      <c r="DF10" s="150">
        <v>0</v>
      </c>
      <c r="DG10" s="150">
        <v>0</v>
      </c>
      <c r="DH10" s="150">
        <v>0</v>
      </c>
      <c r="DI10" s="150">
        <v>0</v>
      </c>
      <c r="DJ10" s="150">
        <v>0</v>
      </c>
      <c r="DK10" s="150">
        <v>0</v>
      </c>
      <c r="DL10" s="150">
        <v>0</v>
      </c>
      <c r="DM10" s="150">
        <v>0</v>
      </c>
      <c r="DN10" s="150">
        <v>0</v>
      </c>
      <c r="DO10" s="150" t="s">
        <v>263</v>
      </c>
      <c r="DP10" s="150">
        <v>0</v>
      </c>
      <c r="DQ10" s="150">
        <v>0</v>
      </c>
      <c r="DR10" s="150">
        <v>0</v>
      </c>
      <c r="DS10" s="150">
        <v>0</v>
      </c>
      <c r="DT10" s="150">
        <v>0</v>
      </c>
      <c r="DU10" s="150">
        <v>0</v>
      </c>
      <c r="DV10" s="150">
        <v>0</v>
      </c>
      <c r="DW10" s="150">
        <v>0</v>
      </c>
      <c r="DX10" s="150">
        <v>0</v>
      </c>
      <c r="DY10" s="150">
        <v>0</v>
      </c>
      <c r="DZ10" s="150">
        <v>0</v>
      </c>
      <c r="EA10" s="150">
        <v>0</v>
      </c>
      <c r="EB10" s="150">
        <v>0</v>
      </c>
      <c r="EC10" s="150">
        <v>0</v>
      </c>
      <c r="ED10" s="150">
        <v>0</v>
      </c>
      <c r="EE10" s="150">
        <v>0</v>
      </c>
      <c r="EF10" s="150">
        <v>0</v>
      </c>
      <c r="EG10" s="150">
        <v>0</v>
      </c>
      <c r="EH10" s="150">
        <v>0</v>
      </c>
      <c r="EI10" s="150">
        <v>0</v>
      </c>
      <c r="EJ10" s="150">
        <v>0</v>
      </c>
      <c r="EK10" s="150">
        <v>0</v>
      </c>
      <c r="EL10" s="150">
        <v>0</v>
      </c>
      <c r="EM10" s="150">
        <v>0</v>
      </c>
      <c r="EN10" s="150">
        <v>0</v>
      </c>
      <c r="EO10" s="150">
        <v>0</v>
      </c>
      <c r="EP10" s="150">
        <v>0</v>
      </c>
      <c r="EQ10" s="150">
        <v>0</v>
      </c>
      <c r="ER10" s="150">
        <v>0</v>
      </c>
      <c r="ES10" s="150">
        <v>0</v>
      </c>
      <c r="ET10" s="150">
        <v>533.1</v>
      </c>
      <c r="EU10" s="150">
        <v>535</v>
      </c>
      <c r="EV10" s="150">
        <v>536.70000000000005</v>
      </c>
      <c r="EW10" s="150">
        <v>533.29999999999995</v>
      </c>
      <c r="EX10" s="150">
        <v>535.1</v>
      </c>
      <c r="EY10" s="150">
        <v>536.9</v>
      </c>
      <c r="EZ10" s="150">
        <v>533.1</v>
      </c>
      <c r="FA10" s="150">
        <v>534.5</v>
      </c>
      <c r="FB10" s="150">
        <v>535.9</v>
      </c>
      <c r="FC10" s="150">
        <v>532.9</v>
      </c>
      <c r="FD10" s="150">
        <v>534.20000000000005</v>
      </c>
      <c r="FE10" s="150">
        <v>535.4</v>
      </c>
      <c r="FF10" s="150">
        <v>532.9</v>
      </c>
      <c r="FG10" s="150">
        <v>534.1</v>
      </c>
      <c r="FH10" s="150">
        <v>535.20000000000005</v>
      </c>
      <c r="FI10" s="150">
        <v>532.79999999999995</v>
      </c>
      <c r="FJ10" s="150">
        <v>533.80727981999996</v>
      </c>
      <c r="FK10" s="150">
        <v>534.79999999999995</v>
      </c>
      <c r="FL10" s="150">
        <v>532.79999999999995</v>
      </c>
      <c r="FM10" s="150">
        <v>533.70000000000005</v>
      </c>
      <c r="FN10" s="150">
        <v>534.6</v>
      </c>
      <c r="FO10" s="150">
        <v>532.79999999999995</v>
      </c>
      <c r="FP10" s="150">
        <v>533.70000000000005</v>
      </c>
      <c r="FQ10" s="150">
        <v>534.6</v>
      </c>
      <c r="FR10" s="150">
        <v>0</v>
      </c>
      <c r="FS10" s="150">
        <v>0</v>
      </c>
      <c r="FT10" s="150">
        <v>0</v>
      </c>
      <c r="FU10" s="150">
        <v>0</v>
      </c>
      <c r="FV10" s="150">
        <v>0</v>
      </c>
      <c r="FW10" s="150">
        <v>0</v>
      </c>
      <c r="FX10" s="150">
        <v>0</v>
      </c>
      <c r="FY10" s="150">
        <v>0</v>
      </c>
      <c r="FZ10" s="150">
        <v>0</v>
      </c>
      <c r="GA10" s="150">
        <v>0</v>
      </c>
      <c r="GB10" s="150">
        <v>0</v>
      </c>
      <c r="GC10" s="150">
        <v>0</v>
      </c>
      <c r="GD10" s="150">
        <v>0</v>
      </c>
      <c r="GE10" s="150">
        <v>0</v>
      </c>
      <c r="GF10" s="150">
        <v>0</v>
      </c>
      <c r="GG10" s="150">
        <v>0</v>
      </c>
      <c r="GH10" s="150">
        <v>0</v>
      </c>
      <c r="GI10" s="150">
        <v>0</v>
      </c>
      <c r="GJ10" s="150">
        <v>0</v>
      </c>
      <c r="GK10" s="150">
        <v>0</v>
      </c>
      <c r="GL10" s="150">
        <v>0</v>
      </c>
      <c r="GM10" s="150">
        <v>0</v>
      </c>
      <c r="GN10" s="150">
        <v>0</v>
      </c>
      <c r="GO10" s="150">
        <v>0</v>
      </c>
      <c r="GP10" s="150">
        <v>0</v>
      </c>
      <c r="GQ10" s="150">
        <v>0</v>
      </c>
      <c r="GR10" s="150">
        <v>0</v>
      </c>
      <c r="GS10" s="150">
        <v>0</v>
      </c>
      <c r="GT10" s="150">
        <v>0</v>
      </c>
      <c r="GU10" s="150">
        <v>0</v>
      </c>
      <c r="GV10" s="150">
        <v>0</v>
      </c>
      <c r="GW10" s="150">
        <v>0</v>
      </c>
      <c r="GX10" s="150">
        <v>0</v>
      </c>
      <c r="GY10" s="150">
        <v>0</v>
      </c>
      <c r="GZ10" s="150">
        <v>0</v>
      </c>
      <c r="HA10" s="150">
        <v>0</v>
      </c>
      <c r="HB10" s="150">
        <v>0</v>
      </c>
      <c r="HC10" s="150">
        <v>0</v>
      </c>
      <c r="HD10" s="150">
        <v>0</v>
      </c>
      <c r="HE10" s="150">
        <v>0</v>
      </c>
      <c r="HF10" s="150">
        <v>0</v>
      </c>
      <c r="HG10" s="150">
        <v>0</v>
      </c>
      <c r="HH10" s="150">
        <v>0</v>
      </c>
      <c r="HI10" s="150" t="s">
        <v>263</v>
      </c>
      <c r="HJ10" s="150">
        <v>0</v>
      </c>
      <c r="HK10" s="150">
        <v>0</v>
      </c>
      <c r="HL10" s="150">
        <v>0</v>
      </c>
      <c r="HM10" s="150">
        <v>0</v>
      </c>
      <c r="HN10" s="150">
        <v>0</v>
      </c>
      <c r="HO10" s="150">
        <v>0</v>
      </c>
      <c r="HT10" s="260"/>
      <c r="HU10" s="260"/>
      <c r="HV10" s="260"/>
    </row>
    <row r="11" spans="1:230" ht="12.75" customHeight="1" x14ac:dyDescent="0.25">
      <c r="A11" s="315" t="s">
        <v>433</v>
      </c>
      <c r="B11" s="315" t="s">
        <v>435</v>
      </c>
      <c r="C11" s="150" t="s">
        <v>92</v>
      </c>
      <c r="D11" s="150">
        <v>0</v>
      </c>
      <c r="E11" s="150">
        <v>0</v>
      </c>
      <c r="F11" s="150">
        <v>0</v>
      </c>
      <c r="G11" s="150">
        <v>0</v>
      </c>
      <c r="H11" s="150">
        <v>0</v>
      </c>
      <c r="I11" s="150">
        <v>0</v>
      </c>
      <c r="J11" s="150">
        <v>0</v>
      </c>
      <c r="K11" s="150">
        <v>0</v>
      </c>
      <c r="L11" s="150">
        <v>0</v>
      </c>
      <c r="M11" s="150">
        <v>0</v>
      </c>
      <c r="N11" s="150">
        <v>0</v>
      </c>
      <c r="O11" s="150">
        <v>0</v>
      </c>
      <c r="P11" s="150">
        <v>0</v>
      </c>
      <c r="Q11" s="150">
        <v>0</v>
      </c>
      <c r="R11" s="150">
        <v>0</v>
      </c>
      <c r="S11" s="150">
        <v>0</v>
      </c>
      <c r="T11" s="150">
        <v>0</v>
      </c>
      <c r="U11" s="150">
        <v>0</v>
      </c>
      <c r="V11" s="150">
        <v>0</v>
      </c>
      <c r="W11" s="150">
        <v>0</v>
      </c>
      <c r="X11" s="150">
        <v>0</v>
      </c>
      <c r="Y11" s="150">
        <v>0</v>
      </c>
      <c r="Z11" s="150">
        <v>0</v>
      </c>
      <c r="AA11" s="150">
        <v>0</v>
      </c>
      <c r="AB11" s="150">
        <v>0</v>
      </c>
      <c r="AC11" s="150">
        <v>0</v>
      </c>
      <c r="AD11" s="150">
        <v>0</v>
      </c>
      <c r="AE11" s="150">
        <v>0</v>
      </c>
      <c r="AF11" s="150">
        <v>0</v>
      </c>
      <c r="AG11" s="150">
        <v>0</v>
      </c>
      <c r="AH11" s="150">
        <v>0</v>
      </c>
      <c r="AI11" s="150">
        <v>0</v>
      </c>
      <c r="AJ11" s="150">
        <v>0</v>
      </c>
      <c r="AK11" s="150">
        <v>0</v>
      </c>
      <c r="AL11" s="150">
        <v>0</v>
      </c>
      <c r="AM11" s="150">
        <v>0</v>
      </c>
      <c r="AN11" s="150">
        <v>0</v>
      </c>
      <c r="AO11" s="150">
        <v>0</v>
      </c>
      <c r="AP11" s="150">
        <v>0</v>
      </c>
      <c r="AQ11" s="150">
        <v>0</v>
      </c>
      <c r="AR11" s="150">
        <v>0</v>
      </c>
      <c r="AS11" s="150">
        <v>0</v>
      </c>
      <c r="AT11" s="150">
        <v>0</v>
      </c>
      <c r="AU11" s="150">
        <v>0</v>
      </c>
      <c r="AV11" s="150">
        <v>0</v>
      </c>
      <c r="AW11" s="150">
        <v>0</v>
      </c>
      <c r="AX11" s="150">
        <v>0</v>
      </c>
      <c r="AY11" s="150">
        <v>0</v>
      </c>
      <c r="AZ11" s="150">
        <v>0</v>
      </c>
      <c r="BA11" s="150">
        <v>0</v>
      </c>
      <c r="BB11" s="150">
        <v>0</v>
      </c>
      <c r="BC11" s="150">
        <v>0</v>
      </c>
      <c r="BD11" s="150">
        <v>0</v>
      </c>
      <c r="BE11" s="150">
        <v>0</v>
      </c>
      <c r="BF11" s="150">
        <v>0</v>
      </c>
      <c r="BG11" s="150">
        <v>0</v>
      </c>
      <c r="BH11" s="150">
        <v>0</v>
      </c>
      <c r="BI11" s="150">
        <v>0</v>
      </c>
      <c r="BJ11" s="150">
        <v>0</v>
      </c>
      <c r="BK11" s="150">
        <v>0</v>
      </c>
      <c r="BL11" s="150">
        <v>0</v>
      </c>
      <c r="BM11" s="150">
        <v>0</v>
      </c>
      <c r="BN11" s="150">
        <v>0</v>
      </c>
      <c r="BO11" s="150">
        <v>0</v>
      </c>
      <c r="BP11" s="150">
        <v>0</v>
      </c>
      <c r="BQ11" s="150">
        <v>0</v>
      </c>
      <c r="BR11" s="150">
        <v>0</v>
      </c>
      <c r="BS11" s="150">
        <v>0</v>
      </c>
      <c r="BT11" s="150">
        <v>0</v>
      </c>
      <c r="BU11" s="150">
        <v>0</v>
      </c>
      <c r="BV11" s="150">
        <v>0</v>
      </c>
      <c r="BW11" s="150">
        <v>0</v>
      </c>
      <c r="BX11" s="150">
        <v>0</v>
      </c>
      <c r="BY11" s="150">
        <v>0</v>
      </c>
      <c r="BZ11" s="150">
        <v>0</v>
      </c>
      <c r="CA11" s="150">
        <v>0</v>
      </c>
      <c r="CB11" s="150">
        <v>0</v>
      </c>
      <c r="CC11" s="150">
        <v>0</v>
      </c>
      <c r="CD11" s="150">
        <v>0</v>
      </c>
      <c r="CE11" s="150">
        <v>0</v>
      </c>
      <c r="CF11" s="150">
        <v>0</v>
      </c>
      <c r="CG11" s="150">
        <v>0</v>
      </c>
      <c r="CH11" s="150">
        <v>0</v>
      </c>
      <c r="CI11" s="150">
        <v>0</v>
      </c>
      <c r="CJ11" s="150">
        <v>0</v>
      </c>
      <c r="CK11" s="150">
        <v>0</v>
      </c>
      <c r="CL11" s="150">
        <v>0</v>
      </c>
      <c r="CM11" s="150">
        <v>0</v>
      </c>
      <c r="CN11" s="150">
        <v>0</v>
      </c>
      <c r="CO11" s="150">
        <v>0</v>
      </c>
      <c r="CP11" s="150">
        <v>0</v>
      </c>
      <c r="CQ11" s="150">
        <v>0</v>
      </c>
      <c r="CR11" s="150">
        <v>0</v>
      </c>
      <c r="CS11" s="150">
        <v>0</v>
      </c>
      <c r="CT11" s="150">
        <v>0</v>
      </c>
      <c r="CU11" s="150">
        <v>0</v>
      </c>
      <c r="CV11" s="150">
        <v>0</v>
      </c>
      <c r="CW11" s="150">
        <v>0</v>
      </c>
      <c r="CX11" s="150">
        <v>0</v>
      </c>
      <c r="CY11" s="150">
        <v>0</v>
      </c>
      <c r="CZ11" s="150">
        <v>0</v>
      </c>
      <c r="DA11" s="150">
        <v>0</v>
      </c>
      <c r="DB11" s="150">
        <v>0</v>
      </c>
      <c r="DC11" s="150">
        <v>0</v>
      </c>
      <c r="DD11" s="150">
        <v>0</v>
      </c>
      <c r="DE11" s="150">
        <v>0</v>
      </c>
      <c r="DF11" s="150">
        <v>0</v>
      </c>
      <c r="DG11" s="150">
        <v>0</v>
      </c>
      <c r="DH11" s="150">
        <v>0</v>
      </c>
      <c r="DI11" s="150">
        <v>0</v>
      </c>
      <c r="DJ11" s="150">
        <v>0</v>
      </c>
      <c r="DK11" s="150">
        <v>0</v>
      </c>
      <c r="DL11" s="150">
        <v>0</v>
      </c>
      <c r="DM11" s="150">
        <v>0</v>
      </c>
      <c r="DN11" s="150">
        <v>0</v>
      </c>
      <c r="DO11" s="150" t="s">
        <v>263</v>
      </c>
      <c r="DP11" s="150">
        <v>0</v>
      </c>
      <c r="DQ11" s="150">
        <v>0</v>
      </c>
      <c r="DR11" s="150">
        <v>0</v>
      </c>
      <c r="DS11" s="150">
        <v>0</v>
      </c>
      <c r="DT11" s="150">
        <v>0</v>
      </c>
      <c r="DU11" s="150">
        <v>0</v>
      </c>
      <c r="DV11" s="150">
        <v>0</v>
      </c>
      <c r="DW11" s="150">
        <v>0</v>
      </c>
      <c r="DX11" s="150">
        <v>0</v>
      </c>
      <c r="DY11" s="150">
        <v>0</v>
      </c>
      <c r="DZ11" s="150">
        <v>0</v>
      </c>
      <c r="EA11" s="150">
        <v>0</v>
      </c>
      <c r="EB11" s="150">
        <v>0</v>
      </c>
      <c r="EC11" s="150">
        <v>0</v>
      </c>
      <c r="ED11" s="150">
        <v>0</v>
      </c>
      <c r="EE11" s="150">
        <v>0</v>
      </c>
      <c r="EF11" s="150">
        <v>0</v>
      </c>
      <c r="EG11" s="150">
        <v>0</v>
      </c>
      <c r="EH11" s="150">
        <v>0</v>
      </c>
      <c r="EI11" s="150">
        <v>0</v>
      </c>
      <c r="EJ11" s="150">
        <v>0</v>
      </c>
      <c r="EK11" s="150">
        <v>0</v>
      </c>
      <c r="EL11" s="150">
        <v>0</v>
      </c>
      <c r="EM11" s="150">
        <v>0</v>
      </c>
      <c r="EN11" s="150">
        <v>0</v>
      </c>
      <c r="EO11" s="150">
        <v>0</v>
      </c>
      <c r="EP11" s="150">
        <v>0</v>
      </c>
      <c r="EQ11" s="150">
        <v>0</v>
      </c>
      <c r="ER11" s="150">
        <v>0</v>
      </c>
      <c r="ES11" s="150">
        <v>0</v>
      </c>
      <c r="ET11" s="150">
        <v>0</v>
      </c>
      <c r="EU11" s="150">
        <v>0</v>
      </c>
      <c r="EV11" s="150">
        <v>0</v>
      </c>
      <c r="EW11" s="150">
        <v>0</v>
      </c>
      <c r="EX11" s="150">
        <v>0</v>
      </c>
      <c r="EY11" s="150">
        <v>0</v>
      </c>
      <c r="EZ11" s="150">
        <v>0</v>
      </c>
      <c r="FA11" s="150">
        <v>0</v>
      </c>
      <c r="FB11" s="150">
        <v>0</v>
      </c>
      <c r="FC11" s="150">
        <v>0</v>
      </c>
      <c r="FD11" s="150">
        <v>0</v>
      </c>
      <c r="FE11" s="150">
        <v>0</v>
      </c>
      <c r="FF11" s="150">
        <v>0</v>
      </c>
      <c r="FG11" s="150">
        <v>0</v>
      </c>
      <c r="FH11" s="150">
        <v>0</v>
      </c>
      <c r="FI11" s="150">
        <v>0</v>
      </c>
      <c r="FJ11" s="150">
        <v>0</v>
      </c>
      <c r="FK11" s="150">
        <v>0</v>
      </c>
      <c r="FL11" s="150">
        <v>0</v>
      </c>
      <c r="FM11" s="150">
        <v>0</v>
      </c>
      <c r="FN11" s="150">
        <v>0</v>
      </c>
      <c r="FO11" s="150">
        <v>0</v>
      </c>
      <c r="FP11" s="150">
        <v>0</v>
      </c>
      <c r="FQ11" s="150">
        <v>0</v>
      </c>
      <c r="FR11" s="150">
        <v>0</v>
      </c>
      <c r="FS11" s="150">
        <v>0</v>
      </c>
      <c r="FT11" s="150">
        <v>0</v>
      </c>
      <c r="FU11" s="150">
        <v>0</v>
      </c>
      <c r="FV11" s="150">
        <v>0</v>
      </c>
      <c r="FW11" s="150">
        <v>0</v>
      </c>
      <c r="FX11" s="150">
        <v>0</v>
      </c>
      <c r="FY11" s="150">
        <v>0</v>
      </c>
      <c r="FZ11" s="150">
        <v>0</v>
      </c>
      <c r="GA11" s="150">
        <v>0</v>
      </c>
      <c r="GB11" s="150">
        <v>0</v>
      </c>
      <c r="GC11" s="150">
        <v>0</v>
      </c>
      <c r="GD11" s="150">
        <v>0</v>
      </c>
      <c r="GE11" s="150">
        <v>0</v>
      </c>
      <c r="GF11" s="150">
        <v>0</v>
      </c>
      <c r="GG11" s="150">
        <v>0</v>
      </c>
      <c r="GH11" s="150">
        <v>0</v>
      </c>
      <c r="GI11" s="150">
        <v>0</v>
      </c>
      <c r="GJ11" s="150">
        <v>0</v>
      </c>
      <c r="GK11" s="150">
        <v>0</v>
      </c>
      <c r="GL11" s="150">
        <v>0</v>
      </c>
      <c r="GM11" s="150">
        <v>0</v>
      </c>
      <c r="GN11" s="150">
        <v>0</v>
      </c>
      <c r="GO11" s="150">
        <v>0</v>
      </c>
      <c r="GP11" s="150">
        <v>0</v>
      </c>
      <c r="GQ11" s="150">
        <v>0</v>
      </c>
      <c r="GR11" s="150">
        <v>0</v>
      </c>
      <c r="GS11" s="150">
        <v>0</v>
      </c>
      <c r="GT11" s="150">
        <v>0</v>
      </c>
      <c r="GU11" s="150">
        <v>0</v>
      </c>
      <c r="GV11" s="150">
        <v>0</v>
      </c>
      <c r="GW11" s="150">
        <v>0</v>
      </c>
      <c r="GX11" s="150">
        <v>0</v>
      </c>
      <c r="GY11" s="150">
        <v>0</v>
      </c>
      <c r="GZ11" s="150">
        <v>0</v>
      </c>
      <c r="HA11" s="150">
        <v>0</v>
      </c>
      <c r="HB11" s="150">
        <v>0</v>
      </c>
      <c r="HC11" s="150">
        <v>0</v>
      </c>
      <c r="HD11" s="150">
        <v>0</v>
      </c>
      <c r="HE11" s="150">
        <v>0</v>
      </c>
      <c r="HF11" s="150">
        <v>0</v>
      </c>
      <c r="HG11" s="150">
        <v>0</v>
      </c>
      <c r="HH11" s="150">
        <v>0</v>
      </c>
      <c r="HI11" s="150" t="s">
        <v>263</v>
      </c>
      <c r="HJ11" s="150">
        <v>0</v>
      </c>
      <c r="HK11" s="150">
        <v>0</v>
      </c>
      <c r="HL11" s="150">
        <v>0</v>
      </c>
      <c r="HM11" s="150">
        <v>0</v>
      </c>
      <c r="HN11" s="150">
        <v>0</v>
      </c>
      <c r="HO11" s="150">
        <v>0</v>
      </c>
      <c r="HT11" s="260"/>
      <c r="HU11" s="260"/>
      <c r="HV11" s="260"/>
    </row>
    <row r="12" spans="1:230" ht="12.75" customHeight="1" x14ac:dyDescent="0.25">
      <c r="A12" s="315" t="s">
        <v>434</v>
      </c>
      <c r="B12" s="315" t="s">
        <v>436</v>
      </c>
      <c r="C12" s="150">
        <v>0</v>
      </c>
      <c r="D12" s="150">
        <v>0</v>
      </c>
      <c r="E12" s="150">
        <v>0</v>
      </c>
      <c r="F12" s="150">
        <v>0</v>
      </c>
      <c r="G12" s="150">
        <v>0</v>
      </c>
      <c r="H12" s="150">
        <v>0</v>
      </c>
      <c r="I12" s="150">
        <v>0</v>
      </c>
      <c r="J12" s="150">
        <v>0</v>
      </c>
      <c r="K12" s="150">
        <v>0</v>
      </c>
      <c r="L12" s="150">
        <v>0</v>
      </c>
      <c r="M12" s="150">
        <v>0</v>
      </c>
      <c r="N12" s="150">
        <v>0</v>
      </c>
      <c r="O12" s="150">
        <v>0</v>
      </c>
      <c r="P12" s="150">
        <v>0</v>
      </c>
      <c r="Q12" s="150">
        <v>0</v>
      </c>
      <c r="R12" s="150">
        <v>0</v>
      </c>
      <c r="S12" s="150">
        <v>0</v>
      </c>
      <c r="T12" s="150">
        <v>0</v>
      </c>
      <c r="U12" s="150">
        <v>0</v>
      </c>
      <c r="V12" s="150">
        <v>0</v>
      </c>
      <c r="W12" s="150">
        <v>0</v>
      </c>
      <c r="X12" s="150">
        <v>0</v>
      </c>
      <c r="Y12" s="150">
        <v>0</v>
      </c>
      <c r="Z12" s="150">
        <v>0</v>
      </c>
      <c r="AA12" s="150">
        <v>0</v>
      </c>
      <c r="AB12" s="150">
        <v>0</v>
      </c>
      <c r="AC12" s="150">
        <v>0</v>
      </c>
      <c r="AD12" s="150">
        <v>0</v>
      </c>
      <c r="AE12" s="150">
        <v>0</v>
      </c>
      <c r="AF12" s="150">
        <v>0</v>
      </c>
      <c r="AG12" s="150">
        <v>0</v>
      </c>
      <c r="AH12" s="150">
        <v>0</v>
      </c>
      <c r="AI12" s="150">
        <v>0</v>
      </c>
      <c r="AJ12" s="150">
        <v>0</v>
      </c>
      <c r="AK12" s="150">
        <v>0</v>
      </c>
      <c r="AL12" s="150">
        <v>0</v>
      </c>
      <c r="AM12" s="150">
        <v>0</v>
      </c>
      <c r="AN12" s="150">
        <v>0</v>
      </c>
      <c r="AO12" s="150">
        <v>0</v>
      </c>
      <c r="AP12" s="150">
        <v>0</v>
      </c>
      <c r="AQ12" s="150">
        <v>0</v>
      </c>
      <c r="AR12" s="150">
        <v>0</v>
      </c>
      <c r="AS12" s="150">
        <v>0</v>
      </c>
      <c r="AT12" s="150">
        <v>0</v>
      </c>
      <c r="AU12" s="150">
        <v>0</v>
      </c>
      <c r="AV12" s="150">
        <v>0</v>
      </c>
      <c r="AW12" s="150">
        <v>0</v>
      </c>
      <c r="AX12" s="150">
        <v>0</v>
      </c>
      <c r="AY12" s="150">
        <v>0</v>
      </c>
      <c r="AZ12" s="150">
        <v>0</v>
      </c>
      <c r="BA12" s="150">
        <v>0</v>
      </c>
      <c r="BB12" s="150">
        <v>0</v>
      </c>
      <c r="BC12" s="150">
        <v>0</v>
      </c>
      <c r="BD12" s="150">
        <v>0</v>
      </c>
      <c r="BE12" s="150">
        <v>0</v>
      </c>
      <c r="BF12" s="150">
        <v>0</v>
      </c>
      <c r="BG12" s="150">
        <v>0</v>
      </c>
      <c r="BH12" s="150">
        <v>0</v>
      </c>
      <c r="BI12" s="150">
        <v>0</v>
      </c>
      <c r="BJ12" s="150">
        <v>0</v>
      </c>
      <c r="BK12" s="150">
        <v>0</v>
      </c>
      <c r="BL12" s="150">
        <v>0</v>
      </c>
      <c r="BM12" s="150">
        <v>0</v>
      </c>
      <c r="BN12" s="150">
        <v>0</v>
      </c>
      <c r="BO12" s="150">
        <v>0</v>
      </c>
      <c r="BP12" s="150">
        <v>0</v>
      </c>
      <c r="BQ12" s="150">
        <v>0</v>
      </c>
      <c r="BR12" s="150">
        <v>0</v>
      </c>
      <c r="BS12" s="150">
        <v>0</v>
      </c>
      <c r="BT12" s="150">
        <v>0</v>
      </c>
      <c r="BU12" s="150">
        <v>0</v>
      </c>
      <c r="BV12" s="150">
        <v>0</v>
      </c>
      <c r="BW12" s="150">
        <v>0</v>
      </c>
      <c r="BX12" s="150">
        <v>0</v>
      </c>
      <c r="BY12" s="150">
        <v>0</v>
      </c>
      <c r="BZ12" s="150">
        <v>0</v>
      </c>
      <c r="CA12" s="150">
        <v>0</v>
      </c>
      <c r="CB12" s="150">
        <v>0</v>
      </c>
      <c r="CC12" s="150">
        <v>0</v>
      </c>
      <c r="CD12" s="150">
        <v>0</v>
      </c>
      <c r="CE12" s="150">
        <v>0</v>
      </c>
      <c r="CF12" s="150">
        <v>0</v>
      </c>
      <c r="CG12" s="150">
        <v>0</v>
      </c>
      <c r="CH12" s="150">
        <v>0</v>
      </c>
      <c r="CI12" s="150">
        <v>0</v>
      </c>
      <c r="CJ12" s="150">
        <v>0</v>
      </c>
      <c r="CK12" s="150">
        <v>0</v>
      </c>
      <c r="CL12" s="150">
        <v>0</v>
      </c>
      <c r="CM12" s="150">
        <v>0</v>
      </c>
      <c r="CN12" s="150">
        <v>0</v>
      </c>
      <c r="CO12" s="150">
        <v>0</v>
      </c>
      <c r="CP12" s="150">
        <v>0</v>
      </c>
      <c r="CQ12" s="150">
        <v>0</v>
      </c>
      <c r="CR12" s="150">
        <v>0</v>
      </c>
      <c r="CS12" s="150">
        <v>0</v>
      </c>
      <c r="CT12" s="150">
        <v>0</v>
      </c>
      <c r="CU12" s="150">
        <v>0</v>
      </c>
      <c r="CV12" s="150">
        <v>0</v>
      </c>
      <c r="CW12" s="150">
        <v>0</v>
      </c>
      <c r="CX12" s="150">
        <v>0</v>
      </c>
      <c r="CY12" s="150">
        <v>0</v>
      </c>
      <c r="CZ12" s="150">
        <v>0</v>
      </c>
      <c r="DA12" s="150">
        <v>0</v>
      </c>
      <c r="DB12" s="150">
        <v>0</v>
      </c>
      <c r="DC12" s="150">
        <v>0</v>
      </c>
      <c r="DD12" s="150">
        <v>0</v>
      </c>
      <c r="DE12" s="150">
        <v>0</v>
      </c>
      <c r="DF12" s="150">
        <v>0</v>
      </c>
      <c r="DG12" s="150">
        <v>0</v>
      </c>
      <c r="DH12" s="150">
        <v>0</v>
      </c>
      <c r="DI12" s="150">
        <v>0</v>
      </c>
      <c r="DJ12" s="150">
        <v>0</v>
      </c>
      <c r="DK12" s="150">
        <v>0</v>
      </c>
      <c r="DL12" s="150">
        <v>0</v>
      </c>
      <c r="DM12" s="150">
        <v>0</v>
      </c>
      <c r="DN12" s="150">
        <v>0</v>
      </c>
      <c r="DO12" s="150" t="s">
        <v>263</v>
      </c>
      <c r="DP12" s="150">
        <v>0</v>
      </c>
      <c r="DQ12" s="150">
        <v>0</v>
      </c>
      <c r="DR12" s="150">
        <v>0</v>
      </c>
      <c r="DS12" s="150">
        <v>0</v>
      </c>
      <c r="DT12" s="150">
        <v>0</v>
      </c>
      <c r="DU12" s="150">
        <v>0</v>
      </c>
      <c r="DV12" s="150">
        <v>0</v>
      </c>
      <c r="DW12" s="150">
        <v>0</v>
      </c>
      <c r="DX12" s="150">
        <v>0</v>
      </c>
      <c r="DY12" s="150">
        <v>0</v>
      </c>
      <c r="DZ12" s="150">
        <v>0</v>
      </c>
      <c r="EA12" s="150">
        <v>0</v>
      </c>
      <c r="EB12" s="150">
        <v>0</v>
      </c>
      <c r="EC12" s="150">
        <v>0</v>
      </c>
      <c r="ED12" s="150">
        <v>0</v>
      </c>
      <c r="EE12" s="150">
        <v>0</v>
      </c>
      <c r="EF12" s="150">
        <v>0</v>
      </c>
      <c r="EG12" s="150">
        <v>0</v>
      </c>
      <c r="EH12" s="150">
        <v>0</v>
      </c>
      <c r="EI12" s="150">
        <v>0</v>
      </c>
      <c r="EJ12" s="150">
        <v>0</v>
      </c>
      <c r="EK12" s="150">
        <v>0</v>
      </c>
      <c r="EL12" s="150">
        <v>0</v>
      </c>
      <c r="EM12" s="150">
        <v>0</v>
      </c>
      <c r="EN12" s="150">
        <v>0</v>
      </c>
      <c r="EO12" s="150">
        <v>0</v>
      </c>
      <c r="EP12" s="150">
        <v>0</v>
      </c>
      <c r="EQ12" s="150">
        <v>0</v>
      </c>
      <c r="ER12" s="150">
        <v>0</v>
      </c>
      <c r="ES12" s="150">
        <v>0</v>
      </c>
      <c r="ET12" s="150">
        <v>0</v>
      </c>
      <c r="EU12" s="150">
        <v>0</v>
      </c>
      <c r="EV12" s="150">
        <v>0</v>
      </c>
      <c r="EW12" s="150">
        <v>0</v>
      </c>
      <c r="EX12" s="150">
        <v>0</v>
      </c>
      <c r="EY12" s="150">
        <v>0</v>
      </c>
      <c r="EZ12" s="150">
        <v>0</v>
      </c>
      <c r="FA12" s="150">
        <v>0</v>
      </c>
      <c r="FB12" s="150">
        <v>0</v>
      </c>
      <c r="FC12" s="150">
        <v>0</v>
      </c>
      <c r="FD12" s="150">
        <v>0</v>
      </c>
      <c r="FE12" s="150">
        <v>0</v>
      </c>
      <c r="FF12" s="150">
        <v>0</v>
      </c>
      <c r="FG12" s="150">
        <v>0</v>
      </c>
      <c r="FH12" s="150">
        <v>0</v>
      </c>
      <c r="FI12" s="150">
        <v>0</v>
      </c>
      <c r="FJ12" s="150">
        <v>0</v>
      </c>
      <c r="FK12" s="150">
        <v>0</v>
      </c>
      <c r="FL12" s="150">
        <v>0</v>
      </c>
      <c r="FM12" s="150">
        <v>0</v>
      </c>
      <c r="FN12" s="150">
        <v>0</v>
      </c>
      <c r="FO12" s="150">
        <v>0</v>
      </c>
      <c r="FP12" s="150">
        <v>0</v>
      </c>
      <c r="FQ12" s="150">
        <v>0</v>
      </c>
      <c r="FR12" s="150">
        <v>0</v>
      </c>
      <c r="FS12" s="150">
        <v>0</v>
      </c>
      <c r="FT12" s="150">
        <v>0</v>
      </c>
      <c r="FU12" s="150">
        <v>0</v>
      </c>
      <c r="FV12" s="150">
        <v>0</v>
      </c>
      <c r="FW12" s="150">
        <v>0</v>
      </c>
      <c r="FX12" s="150">
        <v>0</v>
      </c>
      <c r="FY12" s="150">
        <v>0</v>
      </c>
      <c r="FZ12" s="150">
        <v>0</v>
      </c>
      <c r="GA12" s="150">
        <v>0</v>
      </c>
      <c r="GB12" s="150">
        <v>0</v>
      </c>
      <c r="GC12" s="150">
        <v>0</v>
      </c>
      <c r="GD12" s="150">
        <v>0</v>
      </c>
      <c r="GE12" s="150">
        <v>0</v>
      </c>
      <c r="GF12" s="150">
        <v>0</v>
      </c>
      <c r="GG12" s="150">
        <v>0</v>
      </c>
      <c r="GH12" s="150">
        <v>0</v>
      </c>
      <c r="GI12" s="150">
        <v>0</v>
      </c>
      <c r="GJ12" s="150">
        <v>0</v>
      </c>
      <c r="GK12" s="150">
        <v>0</v>
      </c>
      <c r="GL12" s="150">
        <v>0</v>
      </c>
      <c r="GM12" s="150">
        <v>0</v>
      </c>
      <c r="GN12" s="150">
        <v>0</v>
      </c>
      <c r="GO12" s="150">
        <v>0</v>
      </c>
      <c r="GP12" s="150">
        <v>0</v>
      </c>
      <c r="GQ12" s="150">
        <v>0</v>
      </c>
      <c r="GR12" s="150">
        <v>0</v>
      </c>
      <c r="GS12" s="150">
        <v>0</v>
      </c>
      <c r="GT12" s="150">
        <v>0</v>
      </c>
      <c r="GU12" s="150">
        <v>260.3</v>
      </c>
      <c r="GV12" s="150">
        <v>261.5</v>
      </c>
      <c r="GW12" s="150">
        <v>262.60000000000002</v>
      </c>
      <c r="GX12" s="150">
        <v>263.89999999999998</v>
      </c>
      <c r="GY12" s="150">
        <v>265.10000000000002</v>
      </c>
      <c r="GZ12" s="150">
        <v>266.3</v>
      </c>
      <c r="HA12" s="150">
        <v>267.39999999999998</v>
      </c>
      <c r="HB12" s="150">
        <v>268.5</v>
      </c>
      <c r="HC12" s="150">
        <v>269.60000000000002</v>
      </c>
      <c r="HD12" s="150">
        <v>270.8</v>
      </c>
      <c r="HE12" s="150">
        <v>271.89999999999998</v>
      </c>
      <c r="HF12" s="150">
        <v>273</v>
      </c>
      <c r="HG12" s="150">
        <v>274.2</v>
      </c>
      <c r="HH12" s="150">
        <v>275.2</v>
      </c>
      <c r="HI12" s="150">
        <v>276.10000000000002</v>
      </c>
      <c r="HJ12" s="150">
        <v>277.3</v>
      </c>
      <c r="HK12" s="150">
        <v>278.3</v>
      </c>
      <c r="HL12" s="150">
        <v>279.39999999999998</v>
      </c>
      <c r="HM12" s="150">
        <v>280.39999999999998</v>
      </c>
      <c r="HN12" s="150">
        <v>281.3</v>
      </c>
      <c r="HO12" s="150">
        <v>282.10000000000002</v>
      </c>
      <c r="HT12" s="260"/>
      <c r="HU12" s="260"/>
      <c r="HV12" s="260"/>
    </row>
    <row r="13" spans="1:230" ht="12.75" customHeight="1" x14ac:dyDescent="0.25">
      <c r="A13" s="315" t="s">
        <v>427</v>
      </c>
      <c r="B13" s="315" t="s">
        <v>437</v>
      </c>
      <c r="C13" s="150" t="s">
        <v>92</v>
      </c>
      <c r="D13" s="150">
        <v>0</v>
      </c>
      <c r="E13" s="150">
        <v>0</v>
      </c>
      <c r="F13" s="150">
        <v>0</v>
      </c>
      <c r="G13" s="150">
        <v>0</v>
      </c>
      <c r="H13" s="150">
        <v>0</v>
      </c>
      <c r="I13" s="150">
        <v>0</v>
      </c>
      <c r="J13" s="150">
        <v>0</v>
      </c>
      <c r="K13" s="150">
        <v>0</v>
      </c>
      <c r="L13" s="150">
        <v>0</v>
      </c>
      <c r="M13" s="150">
        <v>0</v>
      </c>
      <c r="N13" s="150">
        <v>0</v>
      </c>
      <c r="O13" s="150">
        <v>0</v>
      </c>
      <c r="P13" s="150">
        <v>0</v>
      </c>
      <c r="Q13" s="150">
        <v>0</v>
      </c>
      <c r="R13" s="150">
        <v>0</v>
      </c>
      <c r="S13" s="150">
        <v>0</v>
      </c>
      <c r="T13" s="150">
        <v>0</v>
      </c>
      <c r="U13" s="150">
        <v>0</v>
      </c>
      <c r="V13" s="150">
        <v>0</v>
      </c>
      <c r="W13" s="150">
        <v>0</v>
      </c>
      <c r="X13" s="150">
        <v>0</v>
      </c>
      <c r="Y13" s="150">
        <v>0</v>
      </c>
      <c r="Z13" s="150">
        <v>0</v>
      </c>
      <c r="AA13" s="150">
        <v>0</v>
      </c>
      <c r="AB13" s="150">
        <v>0</v>
      </c>
      <c r="AC13" s="150">
        <v>0</v>
      </c>
      <c r="AD13" s="150">
        <v>0</v>
      </c>
      <c r="AE13" s="150">
        <v>0</v>
      </c>
      <c r="AF13" s="150">
        <v>0</v>
      </c>
      <c r="AG13" s="150">
        <v>0</v>
      </c>
      <c r="AH13" s="150">
        <v>0</v>
      </c>
      <c r="AI13" s="150">
        <v>0</v>
      </c>
      <c r="AJ13" s="150">
        <v>0</v>
      </c>
      <c r="AK13" s="150">
        <v>0</v>
      </c>
      <c r="AL13" s="150">
        <v>0</v>
      </c>
      <c r="AM13" s="150">
        <v>0</v>
      </c>
      <c r="AN13" s="150">
        <v>0</v>
      </c>
      <c r="AO13" s="150">
        <v>0</v>
      </c>
      <c r="AP13" s="150">
        <v>0</v>
      </c>
      <c r="AQ13" s="150">
        <v>0</v>
      </c>
      <c r="AR13" s="150">
        <v>0</v>
      </c>
      <c r="AS13" s="150">
        <v>0</v>
      </c>
      <c r="AT13" s="150">
        <v>0</v>
      </c>
      <c r="AU13" s="150">
        <v>0</v>
      </c>
      <c r="AV13" s="150">
        <v>0</v>
      </c>
      <c r="AW13" s="150">
        <v>0</v>
      </c>
      <c r="AX13" s="150">
        <v>0</v>
      </c>
      <c r="AY13" s="150">
        <v>0</v>
      </c>
      <c r="AZ13" s="150">
        <v>0</v>
      </c>
      <c r="BA13" s="150">
        <v>0</v>
      </c>
      <c r="BB13" s="150">
        <v>0</v>
      </c>
      <c r="BC13" s="150">
        <v>0</v>
      </c>
      <c r="BD13" s="150">
        <v>0</v>
      </c>
      <c r="BE13" s="150">
        <v>0</v>
      </c>
      <c r="BF13" s="150">
        <v>0</v>
      </c>
      <c r="BG13" s="150">
        <v>0</v>
      </c>
      <c r="BH13" s="150">
        <v>0</v>
      </c>
      <c r="BI13" s="150">
        <v>0</v>
      </c>
      <c r="BJ13" s="150">
        <v>0</v>
      </c>
      <c r="BK13" s="150">
        <v>0</v>
      </c>
      <c r="BL13" s="150">
        <v>0</v>
      </c>
      <c r="BM13" s="150">
        <v>0</v>
      </c>
      <c r="BN13" s="150">
        <v>0</v>
      </c>
      <c r="BO13" s="150">
        <v>0</v>
      </c>
      <c r="BP13" s="150">
        <v>0</v>
      </c>
      <c r="BQ13" s="150">
        <v>0</v>
      </c>
      <c r="BR13" s="150">
        <v>0</v>
      </c>
      <c r="BS13" s="150">
        <v>0</v>
      </c>
      <c r="BT13" s="150">
        <v>0</v>
      </c>
      <c r="BU13" s="150">
        <v>0</v>
      </c>
      <c r="BV13" s="150">
        <v>0</v>
      </c>
      <c r="BW13" s="150">
        <v>0</v>
      </c>
      <c r="BX13" s="150">
        <v>0</v>
      </c>
      <c r="BY13" s="150">
        <v>0</v>
      </c>
      <c r="BZ13" s="150">
        <v>0</v>
      </c>
      <c r="CA13" s="150">
        <v>0</v>
      </c>
      <c r="CB13" s="150">
        <v>0</v>
      </c>
      <c r="CC13" s="150">
        <v>0</v>
      </c>
      <c r="CD13" s="150">
        <v>0</v>
      </c>
      <c r="CE13" s="150">
        <v>0</v>
      </c>
      <c r="CF13" s="150">
        <v>0</v>
      </c>
      <c r="CG13" s="150">
        <v>0</v>
      </c>
      <c r="CH13" s="150">
        <v>0</v>
      </c>
      <c r="CI13" s="150">
        <v>0</v>
      </c>
      <c r="CJ13" s="150">
        <v>0</v>
      </c>
      <c r="CK13" s="150">
        <v>0</v>
      </c>
      <c r="CL13" s="150">
        <v>0</v>
      </c>
      <c r="CM13" s="150">
        <v>0</v>
      </c>
      <c r="CN13" s="150">
        <v>0</v>
      </c>
      <c r="CO13" s="150">
        <v>0</v>
      </c>
      <c r="CP13" s="150">
        <v>0</v>
      </c>
      <c r="CQ13" s="150">
        <v>0</v>
      </c>
      <c r="CR13" s="150">
        <v>0</v>
      </c>
      <c r="CS13" s="150">
        <v>0</v>
      </c>
      <c r="CT13" s="150">
        <v>0</v>
      </c>
      <c r="CU13" s="150">
        <v>0</v>
      </c>
      <c r="CV13" s="150">
        <v>0</v>
      </c>
      <c r="CW13" s="150">
        <v>0</v>
      </c>
      <c r="CX13" s="150">
        <v>0</v>
      </c>
      <c r="CY13" s="150">
        <v>0</v>
      </c>
      <c r="CZ13" s="150">
        <v>0</v>
      </c>
      <c r="DA13" s="150">
        <v>0</v>
      </c>
      <c r="DB13" s="150">
        <v>0</v>
      </c>
      <c r="DC13" s="150">
        <v>0</v>
      </c>
      <c r="DD13" s="150">
        <v>0</v>
      </c>
      <c r="DE13" s="150">
        <v>0</v>
      </c>
      <c r="DF13" s="150">
        <v>0</v>
      </c>
      <c r="DG13" s="150">
        <v>0</v>
      </c>
      <c r="DH13" s="150">
        <v>0</v>
      </c>
      <c r="DI13" s="150">
        <v>0</v>
      </c>
      <c r="DJ13" s="150">
        <v>0</v>
      </c>
      <c r="DK13" s="150">
        <v>0</v>
      </c>
      <c r="DL13" s="150">
        <v>0</v>
      </c>
      <c r="DM13" s="150">
        <v>0</v>
      </c>
      <c r="DN13" s="150">
        <v>0</v>
      </c>
      <c r="DO13" s="150" t="s">
        <v>263</v>
      </c>
      <c r="DP13" s="150">
        <v>0</v>
      </c>
      <c r="DQ13" s="150">
        <v>0</v>
      </c>
      <c r="DR13" s="150">
        <v>0</v>
      </c>
      <c r="DS13" s="150">
        <v>0</v>
      </c>
      <c r="DT13" s="150">
        <v>0</v>
      </c>
      <c r="DU13" s="150">
        <v>0</v>
      </c>
      <c r="DV13" s="150">
        <v>0</v>
      </c>
      <c r="DW13" s="150">
        <v>0</v>
      </c>
      <c r="DX13" s="150">
        <v>0</v>
      </c>
      <c r="DY13" s="150">
        <v>0</v>
      </c>
      <c r="DZ13" s="150">
        <v>0</v>
      </c>
      <c r="EA13" s="150">
        <v>0</v>
      </c>
      <c r="EB13" s="150">
        <v>0</v>
      </c>
      <c r="EC13" s="150">
        <v>0</v>
      </c>
      <c r="ED13" s="150">
        <v>0</v>
      </c>
      <c r="EE13" s="150">
        <v>0</v>
      </c>
      <c r="EF13" s="150">
        <v>0</v>
      </c>
      <c r="EG13" s="150">
        <v>0</v>
      </c>
      <c r="EH13" s="150">
        <v>0</v>
      </c>
      <c r="EI13" s="150">
        <v>0</v>
      </c>
      <c r="EJ13" s="150">
        <v>0</v>
      </c>
      <c r="EK13" s="150">
        <v>0</v>
      </c>
      <c r="EL13" s="150">
        <v>0</v>
      </c>
      <c r="EM13" s="150">
        <v>0</v>
      </c>
      <c r="EN13" s="150">
        <v>0</v>
      </c>
      <c r="EO13" s="150">
        <v>0</v>
      </c>
      <c r="EP13" s="150">
        <v>0</v>
      </c>
      <c r="EQ13" s="150">
        <v>0</v>
      </c>
      <c r="ER13" s="150">
        <v>0</v>
      </c>
      <c r="ES13" s="150">
        <v>0</v>
      </c>
      <c r="ET13" s="150">
        <v>0</v>
      </c>
      <c r="EU13" s="150">
        <v>0</v>
      </c>
      <c r="EV13" s="150">
        <v>0</v>
      </c>
      <c r="EW13" s="150">
        <v>0</v>
      </c>
      <c r="EX13" s="150">
        <v>0</v>
      </c>
      <c r="EY13" s="150">
        <v>0</v>
      </c>
      <c r="EZ13" s="150">
        <v>0</v>
      </c>
      <c r="FA13" s="150">
        <v>0</v>
      </c>
      <c r="FB13" s="150">
        <v>0</v>
      </c>
      <c r="FC13" s="150">
        <v>0</v>
      </c>
      <c r="FD13" s="150">
        <v>0</v>
      </c>
      <c r="FE13" s="150">
        <v>0</v>
      </c>
      <c r="FF13" s="150">
        <v>0</v>
      </c>
      <c r="FG13" s="150">
        <v>0</v>
      </c>
      <c r="FH13" s="150">
        <v>0</v>
      </c>
      <c r="FI13" s="150">
        <v>0</v>
      </c>
      <c r="FJ13" s="150">
        <v>0</v>
      </c>
      <c r="FK13" s="150">
        <v>0</v>
      </c>
      <c r="FL13" s="150">
        <v>0</v>
      </c>
      <c r="FM13" s="150">
        <v>0</v>
      </c>
      <c r="FN13" s="150">
        <v>0</v>
      </c>
      <c r="FO13" s="150">
        <v>0</v>
      </c>
      <c r="FP13" s="150">
        <v>0</v>
      </c>
      <c r="FQ13" s="150">
        <v>0</v>
      </c>
      <c r="FR13" s="150">
        <v>0</v>
      </c>
      <c r="FS13" s="150">
        <v>0</v>
      </c>
      <c r="FT13" s="150">
        <v>0</v>
      </c>
      <c r="FU13" s="150">
        <v>0</v>
      </c>
      <c r="FV13" s="150">
        <v>0</v>
      </c>
      <c r="FW13" s="150">
        <v>0</v>
      </c>
      <c r="FX13" s="150">
        <v>0</v>
      </c>
      <c r="FY13" s="150">
        <v>0</v>
      </c>
      <c r="FZ13" s="150">
        <v>0</v>
      </c>
      <c r="GA13" s="150">
        <v>0</v>
      </c>
      <c r="GB13" s="150">
        <v>0</v>
      </c>
      <c r="GC13" s="150">
        <v>0</v>
      </c>
      <c r="GD13" s="150">
        <v>0</v>
      </c>
      <c r="GE13" s="150">
        <v>0</v>
      </c>
      <c r="GF13" s="150">
        <v>0</v>
      </c>
      <c r="GG13" s="150">
        <v>0</v>
      </c>
      <c r="GH13" s="150">
        <v>0</v>
      </c>
      <c r="GI13" s="150">
        <v>0</v>
      </c>
      <c r="GJ13" s="150">
        <v>0</v>
      </c>
      <c r="GK13" s="150">
        <v>0</v>
      </c>
      <c r="GL13" s="150">
        <v>0</v>
      </c>
      <c r="GM13" s="150">
        <v>0</v>
      </c>
      <c r="GN13" s="150">
        <v>0</v>
      </c>
      <c r="GO13" s="150">
        <v>0</v>
      </c>
      <c r="GP13" s="150">
        <v>0</v>
      </c>
      <c r="GQ13" s="150">
        <v>0</v>
      </c>
      <c r="GR13" s="150">
        <v>0</v>
      </c>
      <c r="GS13" s="150">
        <v>0</v>
      </c>
      <c r="GT13" s="150">
        <v>0</v>
      </c>
      <c r="GU13" s="150">
        <v>0</v>
      </c>
      <c r="GV13" s="150">
        <v>0</v>
      </c>
      <c r="GW13" s="150">
        <v>0</v>
      </c>
      <c r="GX13" s="150">
        <v>0</v>
      </c>
      <c r="GY13" s="150">
        <v>0</v>
      </c>
      <c r="GZ13" s="150">
        <v>0</v>
      </c>
      <c r="HA13" s="150">
        <v>0</v>
      </c>
      <c r="HB13" s="150">
        <v>0</v>
      </c>
      <c r="HC13" s="150">
        <v>0</v>
      </c>
      <c r="HD13" s="150">
        <v>0</v>
      </c>
      <c r="HE13" s="150">
        <v>0</v>
      </c>
      <c r="HF13" s="150">
        <v>0</v>
      </c>
      <c r="HG13" s="150">
        <v>0</v>
      </c>
      <c r="HH13" s="150">
        <v>0</v>
      </c>
      <c r="HI13" s="150" t="s">
        <v>263</v>
      </c>
      <c r="HJ13" s="150">
        <v>0</v>
      </c>
      <c r="HK13" s="150">
        <v>0</v>
      </c>
      <c r="HL13" s="150">
        <v>0</v>
      </c>
      <c r="HM13" s="150">
        <v>0</v>
      </c>
      <c r="HN13" s="150">
        <v>0</v>
      </c>
      <c r="HO13" s="150">
        <v>0</v>
      </c>
      <c r="HT13" s="260"/>
      <c r="HU13" s="260"/>
      <c r="HV13" s="260"/>
    </row>
    <row r="14" spans="1:230" ht="12.75" customHeight="1" x14ac:dyDescent="0.25">
      <c r="A14" s="315" t="s">
        <v>74</v>
      </c>
      <c r="B14" s="315" t="s">
        <v>126</v>
      </c>
      <c r="C14" s="150" t="s">
        <v>92</v>
      </c>
      <c r="D14" s="150">
        <v>10.48313892</v>
      </c>
      <c r="E14" s="150">
        <v>11.158264869999998</v>
      </c>
      <c r="F14" s="150">
        <v>11.14541771</v>
      </c>
      <c r="G14" s="150">
        <v>14.669329009999998</v>
      </c>
      <c r="H14" s="150">
        <v>14.684340649999999</v>
      </c>
      <c r="I14" s="150">
        <v>18.067347560000002</v>
      </c>
      <c r="J14" s="150">
        <v>18.058718460000001</v>
      </c>
      <c r="K14" s="150">
        <v>18.067331459999998</v>
      </c>
      <c r="L14" s="150">
        <v>23.058965010000001</v>
      </c>
      <c r="M14" s="150">
        <v>23.042434400000001</v>
      </c>
      <c r="N14" s="150">
        <v>23.058950979999999</v>
      </c>
      <c r="O14" s="150">
        <v>29.078834100000002</v>
      </c>
      <c r="P14" s="150">
        <v>29.085655670000001</v>
      </c>
      <c r="Q14" s="150">
        <v>29.085533349999999</v>
      </c>
      <c r="R14" s="150">
        <v>33.102614379999999</v>
      </c>
      <c r="S14" s="150">
        <v>33.119483649999999</v>
      </c>
      <c r="T14" s="150">
        <v>33.111047999999997</v>
      </c>
      <c r="U14" s="150">
        <v>38.175735279999998</v>
      </c>
      <c r="V14" s="150">
        <v>38.175704840000002</v>
      </c>
      <c r="W14" s="150">
        <v>38.188888230000003</v>
      </c>
      <c r="X14" s="150">
        <v>43.222548690000004</v>
      </c>
      <c r="Y14" s="150">
        <v>43.237985719999998</v>
      </c>
      <c r="Z14" s="150">
        <v>43.253417339999999</v>
      </c>
      <c r="AA14" s="150">
        <v>49.317324560000003</v>
      </c>
      <c r="AB14" s="150">
        <v>49.380398079999999</v>
      </c>
      <c r="AC14" s="150">
        <v>49.360121939999999</v>
      </c>
      <c r="AD14" s="150">
        <v>57.333787999999998</v>
      </c>
      <c r="AE14" s="150">
        <v>57.427290489999997</v>
      </c>
      <c r="AF14" s="150">
        <v>57.356755159999999</v>
      </c>
      <c r="AG14" s="150">
        <v>62.378754440000002</v>
      </c>
      <c r="AH14" s="150">
        <v>62.3321197</v>
      </c>
      <c r="AI14" s="150">
        <v>71.35708296</v>
      </c>
      <c r="AJ14" s="150">
        <v>71.498021620000003</v>
      </c>
      <c r="AK14" s="150">
        <v>71.57109749</v>
      </c>
      <c r="AL14" s="150">
        <v>81.398000499999995</v>
      </c>
      <c r="AM14" s="150">
        <v>81.552522569999994</v>
      </c>
      <c r="AN14" s="150">
        <v>81.740461409999995</v>
      </c>
      <c r="AO14" s="150">
        <v>90.399405959999996</v>
      </c>
      <c r="AP14" s="150">
        <v>90.583322719999998</v>
      </c>
      <c r="AQ14" s="150">
        <v>90.828597590000001</v>
      </c>
      <c r="AR14" s="150">
        <v>90.999923769999995</v>
      </c>
      <c r="AS14" s="150">
        <v>91.218786899999998</v>
      </c>
      <c r="AT14" s="150">
        <v>91.417553339999998</v>
      </c>
      <c r="AU14" s="150">
        <v>62.291275140000003</v>
      </c>
      <c r="AV14" s="150">
        <v>62.33647706</v>
      </c>
      <c r="AW14" s="150">
        <v>62.421292489999999</v>
      </c>
      <c r="AX14" s="150">
        <v>62.45405521</v>
      </c>
      <c r="AY14" s="150">
        <v>62.458428490000003</v>
      </c>
      <c r="AZ14" s="150">
        <v>62.590945439999999</v>
      </c>
      <c r="BA14" s="150">
        <v>62.613822589999998</v>
      </c>
      <c r="BB14" s="150">
        <v>122.52573346</v>
      </c>
      <c r="BC14" s="150">
        <v>123.2964515</v>
      </c>
      <c r="BD14" s="150">
        <v>123.9283224</v>
      </c>
      <c r="BE14" s="150">
        <v>124.55425992000001</v>
      </c>
      <c r="BF14" s="150">
        <v>125.2182348</v>
      </c>
      <c r="BG14" s="150">
        <v>125.88649613</v>
      </c>
      <c r="BH14" s="150">
        <v>122.6580672</v>
      </c>
      <c r="BI14" s="150">
        <v>123.23308545</v>
      </c>
      <c r="BJ14" s="150">
        <v>123.49724148999999</v>
      </c>
      <c r="BK14" s="150">
        <v>124.39473828</v>
      </c>
      <c r="BL14" s="150">
        <v>125.00942637</v>
      </c>
      <c r="BM14" s="150">
        <v>87.506889849999993</v>
      </c>
      <c r="BN14" s="150">
        <v>84.603510720000003</v>
      </c>
      <c r="BO14" s="150">
        <v>85.125127480000003</v>
      </c>
      <c r="BP14" s="150">
        <v>85.416393279999994</v>
      </c>
      <c r="BQ14" s="150">
        <v>86.125127320000004</v>
      </c>
      <c r="BR14" s="150">
        <v>86.61719445</v>
      </c>
      <c r="BS14" s="150">
        <v>62.524589759999998</v>
      </c>
      <c r="BT14" s="150">
        <v>60.055867890000002</v>
      </c>
      <c r="BU14" s="150">
        <v>60.614546789999999</v>
      </c>
      <c r="BV14" s="150">
        <v>61.191848319999998</v>
      </c>
      <c r="BW14" s="150">
        <v>61.750527220000002</v>
      </c>
      <c r="BX14" s="150">
        <v>62.327828750000002</v>
      </c>
      <c r="BY14" s="150">
        <v>62.905130280000002</v>
      </c>
      <c r="BZ14" s="150">
        <v>60</v>
      </c>
      <c r="CA14" s="150">
        <v>60.573287649999997</v>
      </c>
      <c r="CB14" s="150">
        <v>61.128082149999997</v>
      </c>
      <c r="CC14" s="150">
        <v>61.701369800000002</v>
      </c>
      <c r="CD14" s="150">
        <v>62.256164300000002</v>
      </c>
      <c r="CE14" s="150">
        <v>62.829451949999999</v>
      </c>
      <c r="CF14" s="150">
        <v>60.048328769999998</v>
      </c>
      <c r="CG14" s="150">
        <v>60.531616470000003</v>
      </c>
      <c r="CH14" s="150">
        <v>61.03101376</v>
      </c>
      <c r="CI14" s="150">
        <v>40.020602740000001</v>
      </c>
      <c r="CJ14" s="150">
        <v>40.339945210000003</v>
      </c>
      <c r="CK14" s="150">
        <v>40.659287679999998</v>
      </c>
      <c r="CL14" s="150">
        <v>40</v>
      </c>
      <c r="CM14" s="150">
        <v>0</v>
      </c>
      <c r="CN14" s="150">
        <v>0</v>
      </c>
      <c r="CO14" s="150">
        <v>0</v>
      </c>
      <c r="CP14" s="150">
        <v>0</v>
      </c>
      <c r="CQ14" s="150">
        <v>0</v>
      </c>
      <c r="CR14" s="150">
        <v>0</v>
      </c>
      <c r="CS14" s="150">
        <v>0</v>
      </c>
      <c r="CT14" s="150">
        <v>0</v>
      </c>
      <c r="CU14" s="150">
        <v>0</v>
      </c>
      <c r="CV14" s="150">
        <v>0</v>
      </c>
      <c r="CW14" s="150">
        <v>0</v>
      </c>
      <c r="CX14" s="150">
        <v>0</v>
      </c>
      <c r="CY14" s="150">
        <v>0</v>
      </c>
      <c r="CZ14" s="150">
        <v>0</v>
      </c>
      <c r="DA14" s="150">
        <v>61.650114680000001</v>
      </c>
      <c r="DB14" s="150">
        <v>60.354292170000001</v>
      </c>
      <c r="DC14" s="150">
        <v>60.320628210000002</v>
      </c>
      <c r="DD14" s="150">
        <v>58.71462966</v>
      </c>
      <c r="DE14" s="150">
        <v>58.525902029999997</v>
      </c>
      <c r="DF14" s="150">
        <v>60.422686220000003</v>
      </c>
      <c r="DG14" s="150">
        <v>62.952208120000002</v>
      </c>
      <c r="DH14" s="150">
        <v>0</v>
      </c>
      <c r="DI14" s="150">
        <v>0</v>
      </c>
      <c r="DJ14" s="150">
        <v>0</v>
      </c>
      <c r="DK14" s="150">
        <v>0</v>
      </c>
      <c r="DL14" s="150">
        <v>0</v>
      </c>
      <c r="DM14" s="150">
        <v>0</v>
      </c>
      <c r="DN14" s="150">
        <v>0</v>
      </c>
      <c r="DO14" s="150" t="s">
        <v>263</v>
      </c>
      <c r="DP14" s="150">
        <v>0</v>
      </c>
      <c r="DQ14" s="150">
        <v>0</v>
      </c>
      <c r="DR14" s="150">
        <v>0</v>
      </c>
      <c r="DS14" s="150">
        <v>0</v>
      </c>
      <c r="DT14" s="150">
        <v>0</v>
      </c>
      <c r="DU14" s="150">
        <v>0</v>
      </c>
      <c r="DV14" s="150">
        <v>0</v>
      </c>
      <c r="DW14" s="150">
        <v>0</v>
      </c>
      <c r="DX14" s="150">
        <v>0</v>
      </c>
      <c r="DY14" s="150">
        <v>0</v>
      </c>
      <c r="DZ14" s="150">
        <v>0</v>
      </c>
      <c r="EA14" s="150">
        <v>0</v>
      </c>
      <c r="EB14" s="150">
        <v>0</v>
      </c>
      <c r="EC14" s="150">
        <v>0</v>
      </c>
      <c r="ED14" s="150">
        <v>0</v>
      </c>
      <c r="EE14" s="150">
        <v>0</v>
      </c>
      <c r="EF14" s="150">
        <v>0</v>
      </c>
      <c r="EG14" s="150">
        <v>0</v>
      </c>
      <c r="EH14" s="150">
        <v>0</v>
      </c>
      <c r="EI14" s="150">
        <v>0</v>
      </c>
      <c r="EJ14" s="150">
        <v>0</v>
      </c>
      <c r="EK14" s="150">
        <v>0</v>
      </c>
      <c r="EL14" s="150">
        <v>0</v>
      </c>
      <c r="EM14" s="150">
        <v>0</v>
      </c>
      <c r="EN14" s="150">
        <v>0</v>
      </c>
      <c r="EO14" s="150">
        <v>0</v>
      </c>
      <c r="EP14" s="150">
        <v>0</v>
      </c>
      <c r="EQ14" s="150">
        <v>0</v>
      </c>
      <c r="ER14" s="150">
        <v>0</v>
      </c>
      <c r="ES14" s="150">
        <v>0</v>
      </c>
      <c r="ET14" s="150">
        <v>0</v>
      </c>
      <c r="EU14" s="150">
        <v>0</v>
      </c>
      <c r="EV14" s="150">
        <v>150.1</v>
      </c>
      <c r="EW14" s="150">
        <v>330.7</v>
      </c>
      <c r="EX14" s="150">
        <v>331.7</v>
      </c>
      <c r="EY14" s="150">
        <v>351.4</v>
      </c>
      <c r="EZ14" s="150">
        <v>352.4</v>
      </c>
      <c r="FA14" s="150">
        <v>353.5</v>
      </c>
      <c r="FB14" s="150">
        <v>354.5</v>
      </c>
      <c r="FC14" s="150">
        <v>372.5</v>
      </c>
      <c r="FD14" s="150">
        <v>373.5</v>
      </c>
      <c r="FE14" s="150">
        <v>201.6</v>
      </c>
      <c r="FF14" s="150">
        <v>382.5</v>
      </c>
      <c r="FG14" s="150">
        <v>383.5</v>
      </c>
      <c r="FH14" s="150">
        <v>181.2</v>
      </c>
      <c r="FI14" s="150">
        <v>181.6</v>
      </c>
      <c r="FJ14" s="150">
        <v>182.05180300999999</v>
      </c>
      <c r="FK14" s="150">
        <v>579.9</v>
      </c>
      <c r="FL14" s="150">
        <v>580.6</v>
      </c>
      <c r="FM14" s="150">
        <v>581.1</v>
      </c>
      <c r="FN14" s="150">
        <v>381.4</v>
      </c>
      <c r="FO14" s="150">
        <v>381.9</v>
      </c>
      <c r="FP14" s="150">
        <v>382.4</v>
      </c>
      <c r="FQ14" s="150">
        <v>0</v>
      </c>
      <c r="FR14" s="150">
        <v>380.6</v>
      </c>
      <c r="FS14" s="150">
        <v>381.2</v>
      </c>
      <c r="FT14" s="150">
        <v>381.9</v>
      </c>
      <c r="FU14" s="150">
        <v>382.5</v>
      </c>
      <c r="FV14" s="150">
        <v>383.1</v>
      </c>
      <c r="FW14" s="150">
        <v>0</v>
      </c>
      <c r="FX14" s="150">
        <v>330.3</v>
      </c>
      <c r="FY14" s="150">
        <v>330.7</v>
      </c>
      <c r="FZ14" s="150">
        <v>331.2</v>
      </c>
      <c r="GA14" s="150">
        <v>331.6</v>
      </c>
      <c r="GB14" s="150">
        <v>532.4</v>
      </c>
      <c r="GC14" s="150">
        <v>533.20000000000005</v>
      </c>
      <c r="GD14" s="150">
        <v>551.20000000000005</v>
      </c>
      <c r="GE14" s="150">
        <v>350.7</v>
      </c>
      <c r="GF14" s="150">
        <v>351.3</v>
      </c>
      <c r="GG14" s="150">
        <v>351.9</v>
      </c>
      <c r="GH14" s="150">
        <v>853.1</v>
      </c>
      <c r="GI14" s="150">
        <v>1405</v>
      </c>
      <c r="GJ14" s="150">
        <v>1504.8</v>
      </c>
      <c r="GK14" s="150">
        <v>1507.1</v>
      </c>
      <c r="GL14" s="150">
        <v>1506.1</v>
      </c>
      <c r="GM14" s="150">
        <v>1557.8</v>
      </c>
      <c r="GN14" s="150">
        <v>1660.3</v>
      </c>
      <c r="GO14" s="150">
        <v>1710.1</v>
      </c>
      <c r="GP14" s="150">
        <v>1710.6</v>
      </c>
      <c r="GQ14" s="150">
        <v>1711.9</v>
      </c>
      <c r="GR14" s="150">
        <v>705.2</v>
      </c>
      <c r="GS14" s="150">
        <v>1105.7</v>
      </c>
      <c r="GT14" s="150">
        <v>1106.7</v>
      </c>
      <c r="GU14" s="150">
        <v>1110.3</v>
      </c>
      <c r="GV14" s="150">
        <v>1109.5999999999999</v>
      </c>
      <c r="GW14" s="150">
        <v>1308.4000000000001</v>
      </c>
      <c r="GX14" s="150">
        <v>1060.3</v>
      </c>
      <c r="GY14" s="150">
        <v>861.3</v>
      </c>
      <c r="GZ14" s="150">
        <v>857.3</v>
      </c>
      <c r="HA14" s="150">
        <v>861.7</v>
      </c>
      <c r="HB14" s="150">
        <v>659.9</v>
      </c>
      <c r="HC14" s="150">
        <v>1007.4</v>
      </c>
      <c r="HD14" s="150">
        <v>806</v>
      </c>
      <c r="HE14" s="150">
        <v>847.9</v>
      </c>
      <c r="HF14" s="150">
        <v>1051.9000000000001</v>
      </c>
      <c r="HG14" s="150">
        <v>1055.2</v>
      </c>
      <c r="HH14" s="150">
        <v>1301.5999999999999</v>
      </c>
      <c r="HI14" s="150">
        <v>1341.9</v>
      </c>
      <c r="HJ14" s="150">
        <v>1143.5</v>
      </c>
      <c r="HK14" s="150">
        <v>1141.9000000000001</v>
      </c>
      <c r="HL14" s="150">
        <v>1138.5</v>
      </c>
      <c r="HM14" s="150">
        <v>1140.2</v>
      </c>
      <c r="HN14" s="150">
        <v>647.20000000000005</v>
      </c>
      <c r="HO14" s="150">
        <v>848.5</v>
      </c>
      <c r="HT14" s="260"/>
      <c r="HU14" s="260"/>
      <c r="HV14" s="260"/>
    </row>
    <row r="15" spans="1:230" ht="12.75" customHeight="1" x14ac:dyDescent="0.25">
      <c r="A15" s="316" t="s">
        <v>429</v>
      </c>
      <c r="B15" s="316" t="s">
        <v>430</v>
      </c>
      <c r="C15" s="166" t="s">
        <v>92</v>
      </c>
      <c r="D15" s="152">
        <v>0</v>
      </c>
      <c r="E15" s="152">
        <v>0</v>
      </c>
      <c r="F15" s="152">
        <v>0</v>
      </c>
      <c r="G15" s="152">
        <v>0</v>
      </c>
      <c r="H15" s="152">
        <v>0</v>
      </c>
      <c r="I15" s="152">
        <v>0</v>
      </c>
      <c r="J15" s="152">
        <v>0</v>
      </c>
      <c r="K15" s="152">
        <v>0</v>
      </c>
      <c r="L15" s="152">
        <v>0</v>
      </c>
      <c r="M15" s="152">
        <v>0</v>
      </c>
      <c r="N15" s="152">
        <v>0</v>
      </c>
      <c r="O15" s="152">
        <v>0</v>
      </c>
      <c r="P15" s="152">
        <v>0</v>
      </c>
      <c r="Q15" s="152">
        <v>0</v>
      </c>
      <c r="R15" s="152">
        <v>0</v>
      </c>
      <c r="S15" s="152">
        <v>0</v>
      </c>
      <c r="T15" s="152">
        <v>0</v>
      </c>
      <c r="U15" s="152">
        <v>0</v>
      </c>
      <c r="V15" s="152">
        <v>0</v>
      </c>
      <c r="W15" s="152">
        <v>0</v>
      </c>
      <c r="X15" s="152">
        <v>0</v>
      </c>
      <c r="Y15" s="152">
        <v>0</v>
      </c>
      <c r="Z15" s="152">
        <v>0</v>
      </c>
      <c r="AA15" s="152">
        <v>0</v>
      </c>
      <c r="AB15" s="152">
        <v>0</v>
      </c>
      <c r="AC15" s="152">
        <v>0</v>
      </c>
      <c r="AD15" s="152">
        <v>0</v>
      </c>
      <c r="AE15" s="152">
        <v>0</v>
      </c>
      <c r="AF15" s="152">
        <v>0</v>
      </c>
      <c r="AG15" s="152">
        <v>0</v>
      </c>
      <c r="AH15" s="152">
        <v>0</v>
      </c>
      <c r="AI15" s="152">
        <v>0</v>
      </c>
      <c r="AJ15" s="152">
        <v>0</v>
      </c>
      <c r="AK15" s="152">
        <v>0</v>
      </c>
      <c r="AL15" s="152">
        <v>0</v>
      </c>
      <c r="AM15" s="152">
        <v>0</v>
      </c>
      <c r="AN15" s="152">
        <v>0</v>
      </c>
      <c r="AO15" s="152">
        <v>0</v>
      </c>
      <c r="AP15" s="152">
        <v>0</v>
      </c>
      <c r="AQ15" s="152">
        <v>0</v>
      </c>
      <c r="AR15" s="152">
        <v>0</v>
      </c>
      <c r="AS15" s="152">
        <v>0</v>
      </c>
      <c r="AT15" s="152">
        <v>0</v>
      </c>
      <c r="AU15" s="152">
        <v>0</v>
      </c>
      <c r="AV15" s="152">
        <v>0</v>
      </c>
      <c r="AW15" s="152">
        <v>0</v>
      </c>
      <c r="AX15" s="152">
        <v>0</v>
      </c>
      <c r="AY15" s="152">
        <v>0</v>
      </c>
      <c r="AZ15" s="152">
        <v>0</v>
      </c>
      <c r="BA15" s="152">
        <v>0</v>
      </c>
      <c r="BB15" s="152">
        <v>0</v>
      </c>
      <c r="BC15" s="152">
        <v>0</v>
      </c>
      <c r="BD15" s="152">
        <v>0</v>
      </c>
      <c r="BE15" s="152">
        <v>0</v>
      </c>
      <c r="BF15" s="152">
        <v>0</v>
      </c>
      <c r="BG15" s="152">
        <v>0</v>
      </c>
      <c r="BH15" s="152">
        <v>0</v>
      </c>
      <c r="BI15" s="152">
        <v>0</v>
      </c>
      <c r="BJ15" s="152">
        <v>0</v>
      </c>
      <c r="BK15" s="152">
        <v>0</v>
      </c>
      <c r="BL15" s="152">
        <v>0</v>
      </c>
      <c r="BM15" s="152">
        <v>0</v>
      </c>
      <c r="BN15" s="152">
        <v>0</v>
      </c>
      <c r="BO15" s="152">
        <v>0</v>
      </c>
      <c r="BP15" s="152">
        <v>0</v>
      </c>
      <c r="BQ15" s="152">
        <v>0</v>
      </c>
      <c r="BR15" s="152">
        <v>0</v>
      </c>
      <c r="BS15" s="152">
        <v>0</v>
      </c>
      <c r="BT15" s="152">
        <v>0</v>
      </c>
      <c r="BU15" s="152">
        <v>0</v>
      </c>
      <c r="BV15" s="152">
        <v>0</v>
      </c>
      <c r="BW15" s="152">
        <v>0</v>
      </c>
      <c r="BX15" s="152">
        <v>0</v>
      </c>
      <c r="BY15" s="152">
        <v>0</v>
      </c>
      <c r="BZ15" s="152">
        <v>0</v>
      </c>
      <c r="CA15" s="152">
        <v>0</v>
      </c>
      <c r="CB15" s="152">
        <v>0</v>
      </c>
      <c r="CC15" s="152">
        <v>0</v>
      </c>
      <c r="CD15" s="152">
        <v>0</v>
      </c>
      <c r="CE15" s="152">
        <v>0</v>
      </c>
      <c r="CF15" s="152">
        <v>0</v>
      </c>
      <c r="CG15" s="152">
        <v>0</v>
      </c>
      <c r="CH15" s="152">
        <v>0</v>
      </c>
      <c r="CI15" s="152">
        <v>0</v>
      </c>
      <c r="CJ15" s="152">
        <v>0</v>
      </c>
      <c r="CK15" s="152">
        <v>0</v>
      </c>
      <c r="CL15" s="152">
        <v>0</v>
      </c>
      <c r="CM15" s="152">
        <v>0</v>
      </c>
      <c r="CN15" s="152">
        <v>0</v>
      </c>
      <c r="CO15" s="152">
        <v>0</v>
      </c>
      <c r="CP15" s="152">
        <v>0</v>
      </c>
      <c r="CQ15" s="152">
        <v>0</v>
      </c>
      <c r="CR15" s="152">
        <v>0</v>
      </c>
      <c r="CS15" s="152">
        <v>0</v>
      </c>
      <c r="CT15" s="152">
        <v>0</v>
      </c>
      <c r="CU15" s="152">
        <v>0</v>
      </c>
      <c r="CV15" s="152">
        <v>0</v>
      </c>
      <c r="CW15" s="152">
        <v>0</v>
      </c>
      <c r="CX15" s="152">
        <v>0</v>
      </c>
      <c r="CY15" s="152">
        <v>0</v>
      </c>
      <c r="CZ15" s="152">
        <v>0</v>
      </c>
      <c r="DA15" s="152">
        <v>0</v>
      </c>
      <c r="DB15" s="152">
        <v>0</v>
      </c>
      <c r="DC15" s="152">
        <v>0</v>
      </c>
      <c r="DD15" s="152">
        <v>0</v>
      </c>
      <c r="DE15" s="152">
        <v>0</v>
      </c>
      <c r="DF15" s="152">
        <v>0</v>
      </c>
      <c r="DG15" s="152">
        <v>0</v>
      </c>
      <c r="DH15" s="152">
        <v>0</v>
      </c>
      <c r="DI15" s="152">
        <v>0</v>
      </c>
      <c r="DJ15" s="152">
        <v>0</v>
      </c>
      <c r="DK15" s="152">
        <v>0</v>
      </c>
      <c r="DL15" s="152">
        <v>0</v>
      </c>
      <c r="DM15" s="152">
        <v>0</v>
      </c>
      <c r="DN15" s="152">
        <v>0</v>
      </c>
      <c r="DO15" s="152" t="s">
        <v>263</v>
      </c>
      <c r="DP15" s="152">
        <v>0</v>
      </c>
      <c r="DQ15" s="152">
        <v>0</v>
      </c>
      <c r="DR15" s="152">
        <v>0</v>
      </c>
      <c r="DS15" s="152">
        <v>0</v>
      </c>
      <c r="DT15" s="152">
        <v>0</v>
      </c>
      <c r="DU15" s="152">
        <v>0</v>
      </c>
      <c r="DV15" s="152">
        <v>0</v>
      </c>
      <c r="DW15" s="152">
        <v>0</v>
      </c>
      <c r="DX15" s="152">
        <v>0</v>
      </c>
      <c r="DY15" s="152">
        <v>0</v>
      </c>
      <c r="DZ15" s="152">
        <v>0</v>
      </c>
      <c r="EA15" s="152">
        <v>0</v>
      </c>
      <c r="EB15" s="152">
        <v>0</v>
      </c>
      <c r="EC15" s="152">
        <v>0</v>
      </c>
      <c r="ED15" s="152">
        <v>0</v>
      </c>
      <c r="EE15" s="152">
        <v>0</v>
      </c>
      <c r="EF15" s="152">
        <v>0</v>
      </c>
      <c r="EG15" s="152">
        <v>0</v>
      </c>
      <c r="EH15" s="152">
        <v>0</v>
      </c>
      <c r="EI15" s="152">
        <v>0</v>
      </c>
      <c r="EJ15" s="152">
        <v>0</v>
      </c>
      <c r="EK15" s="152">
        <v>0</v>
      </c>
      <c r="EL15" s="152">
        <v>0</v>
      </c>
      <c r="EM15" s="152">
        <v>0</v>
      </c>
      <c r="EN15" s="152">
        <v>0</v>
      </c>
      <c r="EO15" s="152">
        <v>0</v>
      </c>
      <c r="EP15" s="152">
        <v>0</v>
      </c>
      <c r="EQ15" s="152">
        <v>0</v>
      </c>
      <c r="ER15" s="152">
        <v>0</v>
      </c>
      <c r="ES15" s="152">
        <v>0</v>
      </c>
      <c r="ET15" s="152">
        <v>0</v>
      </c>
      <c r="EU15" s="152">
        <v>0</v>
      </c>
      <c r="EV15" s="152">
        <v>0</v>
      </c>
      <c r="EW15" s="152">
        <v>0</v>
      </c>
      <c r="EX15" s="152">
        <v>0</v>
      </c>
      <c r="EY15" s="152">
        <v>0</v>
      </c>
      <c r="EZ15" s="152">
        <v>0</v>
      </c>
      <c r="FA15" s="152">
        <v>0</v>
      </c>
      <c r="FB15" s="152">
        <v>0</v>
      </c>
      <c r="FC15" s="152">
        <v>0</v>
      </c>
      <c r="FD15" s="152">
        <v>0</v>
      </c>
      <c r="FE15" s="152">
        <v>0</v>
      </c>
      <c r="FF15" s="152">
        <v>0</v>
      </c>
      <c r="FG15" s="152">
        <v>0</v>
      </c>
      <c r="FH15" s="152">
        <v>0</v>
      </c>
      <c r="FI15" s="152">
        <v>0</v>
      </c>
      <c r="FJ15" s="152">
        <v>0</v>
      </c>
      <c r="FK15" s="152">
        <v>0</v>
      </c>
      <c r="FL15" s="152">
        <v>0</v>
      </c>
      <c r="FM15" s="152">
        <v>0</v>
      </c>
      <c r="FN15" s="152">
        <v>0</v>
      </c>
      <c r="FO15" s="152">
        <v>0</v>
      </c>
      <c r="FP15" s="152">
        <v>0</v>
      </c>
      <c r="FQ15" s="152">
        <v>0</v>
      </c>
      <c r="FR15" s="152">
        <v>0</v>
      </c>
      <c r="FS15" s="152">
        <v>0</v>
      </c>
      <c r="FT15" s="152">
        <v>0</v>
      </c>
      <c r="FU15" s="152">
        <v>0</v>
      </c>
      <c r="FV15" s="152">
        <v>0</v>
      </c>
      <c r="FW15" s="152">
        <v>0</v>
      </c>
      <c r="FX15" s="152">
        <v>0</v>
      </c>
      <c r="FY15" s="152">
        <v>0</v>
      </c>
      <c r="FZ15" s="152">
        <v>0</v>
      </c>
      <c r="GA15" s="152">
        <v>0</v>
      </c>
      <c r="GB15" s="152">
        <v>0</v>
      </c>
      <c r="GC15" s="152">
        <v>0</v>
      </c>
      <c r="GD15" s="152">
        <v>0</v>
      </c>
      <c r="GE15" s="152">
        <v>0</v>
      </c>
      <c r="GF15" s="152">
        <v>0</v>
      </c>
      <c r="GG15" s="152">
        <v>0</v>
      </c>
      <c r="GH15" s="152">
        <v>0</v>
      </c>
      <c r="GI15" s="152">
        <v>0</v>
      </c>
      <c r="GJ15" s="152">
        <v>0</v>
      </c>
      <c r="GK15" s="152">
        <v>0</v>
      </c>
      <c r="GL15" s="152">
        <v>0</v>
      </c>
      <c r="GM15" s="152">
        <v>0</v>
      </c>
      <c r="GN15" s="152">
        <v>0</v>
      </c>
      <c r="GO15" s="152">
        <v>0</v>
      </c>
      <c r="GP15" s="152">
        <v>0</v>
      </c>
      <c r="GQ15" s="152">
        <v>0</v>
      </c>
      <c r="GR15" s="152">
        <v>0</v>
      </c>
      <c r="GS15" s="152">
        <v>0</v>
      </c>
      <c r="GT15" s="152">
        <v>0</v>
      </c>
      <c r="GU15" s="152">
        <v>0</v>
      </c>
      <c r="GV15" s="152">
        <v>0</v>
      </c>
      <c r="GW15" s="152">
        <v>0</v>
      </c>
      <c r="GX15" s="152">
        <v>0</v>
      </c>
      <c r="GY15" s="152">
        <v>0</v>
      </c>
      <c r="GZ15" s="152">
        <v>0</v>
      </c>
      <c r="HA15" s="152">
        <v>0</v>
      </c>
      <c r="HB15" s="152">
        <v>0</v>
      </c>
      <c r="HC15" s="152">
        <v>0</v>
      </c>
      <c r="HD15" s="152">
        <v>0</v>
      </c>
      <c r="HE15" s="152">
        <v>0</v>
      </c>
      <c r="HF15" s="152">
        <v>0</v>
      </c>
      <c r="HG15" s="152">
        <v>0</v>
      </c>
      <c r="HH15" s="152">
        <v>0</v>
      </c>
      <c r="HI15" s="152" t="s">
        <v>263</v>
      </c>
      <c r="HJ15" s="152">
        <v>0</v>
      </c>
      <c r="HK15" s="152">
        <v>0</v>
      </c>
      <c r="HL15" s="152">
        <v>332.4</v>
      </c>
      <c r="HM15" s="152">
        <v>339</v>
      </c>
      <c r="HN15" s="152">
        <v>326</v>
      </c>
      <c r="HO15" s="166">
        <v>295.89999999999998</v>
      </c>
      <c r="HT15" s="260"/>
      <c r="HU15" s="260"/>
      <c r="HV15" s="260"/>
    </row>
    <row r="16" spans="1:230" ht="12.75" customHeight="1" x14ac:dyDescent="0.25">
      <c r="A16" s="315" t="s">
        <v>431</v>
      </c>
      <c r="B16" s="315" t="s">
        <v>432</v>
      </c>
      <c r="C16" s="150" t="s">
        <v>92</v>
      </c>
      <c r="D16" s="150">
        <v>0</v>
      </c>
      <c r="E16" s="150">
        <v>0</v>
      </c>
      <c r="F16" s="150">
        <v>0</v>
      </c>
      <c r="G16" s="150">
        <v>0</v>
      </c>
      <c r="H16" s="150">
        <v>0</v>
      </c>
      <c r="I16" s="150">
        <v>0</v>
      </c>
      <c r="J16" s="150">
        <v>0</v>
      </c>
      <c r="K16" s="150">
        <v>0</v>
      </c>
      <c r="L16" s="150">
        <v>0</v>
      </c>
      <c r="M16" s="150">
        <v>0</v>
      </c>
      <c r="N16" s="150">
        <v>0</v>
      </c>
      <c r="O16" s="150">
        <v>0</v>
      </c>
      <c r="P16" s="150">
        <v>0</v>
      </c>
      <c r="Q16" s="150">
        <v>0</v>
      </c>
      <c r="R16" s="150">
        <v>0</v>
      </c>
      <c r="S16" s="150">
        <v>0</v>
      </c>
      <c r="T16" s="150">
        <v>0</v>
      </c>
      <c r="U16" s="150">
        <v>0</v>
      </c>
      <c r="V16" s="150">
        <v>0</v>
      </c>
      <c r="W16" s="150">
        <v>0</v>
      </c>
      <c r="X16" s="150">
        <v>0</v>
      </c>
      <c r="Y16" s="150">
        <v>0</v>
      </c>
      <c r="Z16" s="150">
        <v>0</v>
      </c>
      <c r="AA16" s="150">
        <v>0</v>
      </c>
      <c r="AB16" s="150">
        <v>0</v>
      </c>
      <c r="AC16" s="150">
        <v>0</v>
      </c>
      <c r="AD16" s="150">
        <v>0</v>
      </c>
      <c r="AE16" s="150">
        <v>0</v>
      </c>
      <c r="AF16" s="150">
        <v>0</v>
      </c>
      <c r="AG16" s="150">
        <v>0</v>
      </c>
      <c r="AH16" s="150">
        <v>0</v>
      </c>
      <c r="AI16" s="150">
        <v>0</v>
      </c>
      <c r="AJ16" s="150">
        <v>0</v>
      </c>
      <c r="AK16" s="150">
        <v>0</v>
      </c>
      <c r="AL16" s="150">
        <v>0</v>
      </c>
      <c r="AM16" s="150">
        <v>0</v>
      </c>
      <c r="AN16" s="150">
        <v>0</v>
      </c>
      <c r="AO16" s="150">
        <v>0</v>
      </c>
      <c r="AP16" s="150">
        <v>0</v>
      </c>
      <c r="AQ16" s="150">
        <v>0</v>
      </c>
      <c r="AR16" s="150">
        <v>0</v>
      </c>
      <c r="AS16" s="150">
        <v>0</v>
      </c>
      <c r="AT16" s="150">
        <v>0</v>
      </c>
      <c r="AU16" s="150">
        <v>0</v>
      </c>
      <c r="AV16" s="150">
        <v>0</v>
      </c>
      <c r="AW16" s="150">
        <v>0</v>
      </c>
      <c r="AX16" s="150">
        <v>0</v>
      </c>
      <c r="AY16" s="150">
        <v>0</v>
      </c>
      <c r="AZ16" s="150">
        <v>0</v>
      </c>
      <c r="BA16" s="150">
        <v>0</v>
      </c>
      <c r="BB16" s="150">
        <v>0</v>
      </c>
      <c r="BC16" s="150">
        <v>0</v>
      </c>
      <c r="BD16" s="150">
        <v>0</v>
      </c>
      <c r="BE16" s="150">
        <v>0</v>
      </c>
      <c r="BF16" s="150">
        <v>0</v>
      </c>
      <c r="BG16" s="150">
        <v>0</v>
      </c>
      <c r="BH16" s="150">
        <v>0</v>
      </c>
      <c r="BI16" s="150">
        <v>0</v>
      </c>
      <c r="BJ16" s="150">
        <v>0</v>
      </c>
      <c r="BK16" s="150">
        <v>0</v>
      </c>
      <c r="BL16" s="150">
        <v>0</v>
      </c>
      <c r="BM16" s="150">
        <v>0</v>
      </c>
      <c r="BN16" s="150">
        <v>0</v>
      </c>
      <c r="BO16" s="150">
        <v>0</v>
      </c>
      <c r="BP16" s="150">
        <v>0</v>
      </c>
      <c r="BQ16" s="150">
        <v>0</v>
      </c>
      <c r="BR16" s="150">
        <v>0</v>
      </c>
      <c r="BS16" s="150">
        <v>0</v>
      </c>
      <c r="BT16" s="150">
        <v>0</v>
      </c>
      <c r="BU16" s="150">
        <v>0</v>
      </c>
      <c r="BV16" s="150">
        <v>0</v>
      </c>
      <c r="BW16" s="150">
        <v>0</v>
      </c>
      <c r="BX16" s="150">
        <v>0</v>
      </c>
      <c r="BY16" s="150">
        <v>0</v>
      </c>
      <c r="BZ16" s="150">
        <v>0</v>
      </c>
      <c r="CA16" s="150">
        <v>0</v>
      </c>
      <c r="CB16" s="150">
        <v>0</v>
      </c>
      <c r="CC16" s="150">
        <v>0</v>
      </c>
      <c r="CD16" s="150">
        <v>0</v>
      </c>
      <c r="CE16" s="150">
        <v>0</v>
      </c>
      <c r="CF16" s="150">
        <v>0</v>
      </c>
      <c r="CG16" s="150">
        <v>0</v>
      </c>
      <c r="CH16" s="150">
        <v>0</v>
      </c>
      <c r="CI16" s="150">
        <v>0</v>
      </c>
      <c r="CJ16" s="150">
        <v>0</v>
      </c>
      <c r="CK16" s="150">
        <v>0</v>
      </c>
      <c r="CL16" s="150">
        <v>0</v>
      </c>
      <c r="CM16" s="150">
        <v>0</v>
      </c>
      <c r="CN16" s="150">
        <v>0</v>
      </c>
      <c r="CO16" s="150">
        <v>0</v>
      </c>
      <c r="CP16" s="150">
        <v>0</v>
      </c>
      <c r="CQ16" s="150">
        <v>0</v>
      </c>
      <c r="CR16" s="150">
        <v>0</v>
      </c>
      <c r="CS16" s="150">
        <v>0</v>
      </c>
      <c r="CT16" s="150">
        <v>0</v>
      </c>
      <c r="CU16" s="150">
        <v>0</v>
      </c>
      <c r="CV16" s="150">
        <v>0</v>
      </c>
      <c r="CW16" s="150">
        <v>0</v>
      </c>
      <c r="CX16" s="150">
        <v>0</v>
      </c>
      <c r="CY16" s="150">
        <v>0</v>
      </c>
      <c r="CZ16" s="150">
        <v>0</v>
      </c>
      <c r="DA16" s="150">
        <v>0</v>
      </c>
      <c r="DB16" s="150">
        <v>0</v>
      </c>
      <c r="DC16" s="150">
        <v>0</v>
      </c>
      <c r="DD16" s="150">
        <v>0</v>
      </c>
      <c r="DE16" s="150">
        <v>0</v>
      </c>
      <c r="DF16" s="150">
        <v>0</v>
      </c>
      <c r="DG16" s="150">
        <v>0</v>
      </c>
      <c r="DH16" s="150">
        <v>0</v>
      </c>
      <c r="DI16" s="150">
        <v>0</v>
      </c>
      <c r="DJ16" s="150">
        <v>0</v>
      </c>
      <c r="DK16" s="150">
        <v>0</v>
      </c>
      <c r="DL16" s="150">
        <v>0</v>
      </c>
      <c r="DM16" s="150">
        <v>0</v>
      </c>
      <c r="DN16" s="150">
        <v>0</v>
      </c>
      <c r="DO16" s="150" t="s">
        <v>263</v>
      </c>
      <c r="DP16" s="150">
        <v>0</v>
      </c>
      <c r="DQ16" s="150">
        <v>0</v>
      </c>
      <c r="DR16" s="150">
        <v>0</v>
      </c>
      <c r="DS16" s="150">
        <v>0</v>
      </c>
      <c r="DT16" s="150">
        <v>0</v>
      </c>
      <c r="DU16" s="150">
        <v>0</v>
      </c>
      <c r="DV16" s="150">
        <v>0</v>
      </c>
      <c r="DW16" s="150">
        <v>0</v>
      </c>
      <c r="DX16" s="150">
        <v>0</v>
      </c>
      <c r="DY16" s="150">
        <v>0</v>
      </c>
      <c r="DZ16" s="150">
        <v>0</v>
      </c>
      <c r="EA16" s="150">
        <v>0</v>
      </c>
      <c r="EB16" s="150">
        <v>0</v>
      </c>
      <c r="EC16" s="150">
        <v>0</v>
      </c>
      <c r="ED16" s="150">
        <v>0</v>
      </c>
      <c r="EE16" s="150">
        <v>0</v>
      </c>
      <c r="EF16" s="150">
        <v>0</v>
      </c>
      <c r="EG16" s="150">
        <v>0</v>
      </c>
      <c r="EH16" s="150">
        <v>0</v>
      </c>
      <c r="EI16" s="150">
        <v>0</v>
      </c>
      <c r="EJ16" s="150">
        <v>0</v>
      </c>
      <c r="EK16" s="150">
        <v>0</v>
      </c>
      <c r="EL16" s="150">
        <v>0</v>
      </c>
      <c r="EM16" s="150">
        <v>0</v>
      </c>
      <c r="EN16" s="150">
        <v>0</v>
      </c>
      <c r="EO16" s="150">
        <v>0</v>
      </c>
      <c r="EP16" s="150">
        <v>0</v>
      </c>
      <c r="EQ16" s="150">
        <v>0</v>
      </c>
      <c r="ER16" s="150">
        <v>0</v>
      </c>
      <c r="ES16" s="150">
        <v>0</v>
      </c>
      <c r="ET16" s="150">
        <v>0</v>
      </c>
      <c r="EU16" s="150">
        <v>0</v>
      </c>
      <c r="EV16" s="150">
        <v>0</v>
      </c>
      <c r="EW16" s="150">
        <v>0</v>
      </c>
      <c r="EX16" s="150">
        <v>0</v>
      </c>
      <c r="EY16" s="150">
        <v>0</v>
      </c>
      <c r="EZ16" s="150">
        <v>0</v>
      </c>
      <c r="FA16" s="150">
        <v>0</v>
      </c>
      <c r="FB16" s="150">
        <v>0</v>
      </c>
      <c r="FC16" s="150">
        <v>0</v>
      </c>
      <c r="FD16" s="150">
        <v>0</v>
      </c>
      <c r="FE16" s="150">
        <v>0</v>
      </c>
      <c r="FF16" s="150">
        <v>0</v>
      </c>
      <c r="FG16" s="150">
        <v>0</v>
      </c>
      <c r="FH16" s="150">
        <v>0</v>
      </c>
      <c r="FI16" s="150">
        <v>0</v>
      </c>
      <c r="FJ16" s="150">
        <v>0</v>
      </c>
      <c r="FK16" s="150">
        <v>0</v>
      </c>
      <c r="FL16" s="150">
        <v>0</v>
      </c>
      <c r="FM16" s="150">
        <v>0</v>
      </c>
      <c r="FN16" s="150">
        <v>0</v>
      </c>
      <c r="FO16" s="150">
        <v>0</v>
      </c>
      <c r="FP16" s="150">
        <v>0</v>
      </c>
      <c r="FQ16" s="150">
        <v>0</v>
      </c>
      <c r="FR16" s="150">
        <v>0</v>
      </c>
      <c r="FS16" s="150">
        <v>0</v>
      </c>
      <c r="FT16" s="150">
        <v>0</v>
      </c>
      <c r="FU16" s="150">
        <v>0</v>
      </c>
      <c r="FV16" s="150">
        <v>0</v>
      </c>
      <c r="FW16" s="150">
        <v>0</v>
      </c>
      <c r="FX16" s="150">
        <v>0</v>
      </c>
      <c r="FY16" s="150">
        <v>0</v>
      </c>
      <c r="FZ16" s="150">
        <v>0</v>
      </c>
      <c r="GA16" s="150">
        <v>0</v>
      </c>
      <c r="GB16" s="150">
        <v>0</v>
      </c>
      <c r="GC16" s="150">
        <v>0</v>
      </c>
      <c r="GD16" s="150">
        <v>0</v>
      </c>
      <c r="GE16" s="150">
        <v>0</v>
      </c>
      <c r="GF16" s="150">
        <v>0</v>
      </c>
      <c r="GG16" s="150">
        <v>0</v>
      </c>
      <c r="GH16" s="150">
        <v>0</v>
      </c>
      <c r="GI16" s="150">
        <v>0</v>
      </c>
      <c r="GJ16" s="150">
        <v>0</v>
      </c>
      <c r="GK16" s="150">
        <v>0</v>
      </c>
      <c r="GL16" s="150">
        <v>0</v>
      </c>
      <c r="GM16" s="150">
        <v>0</v>
      </c>
      <c r="GN16" s="150">
        <v>0</v>
      </c>
      <c r="GO16" s="150">
        <v>0</v>
      </c>
      <c r="GP16" s="150">
        <v>0</v>
      </c>
      <c r="GQ16" s="150">
        <v>0</v>
      </c>
      <c r="GR16" s="150">
        <v>0</v>
      </c>
      <c r="GS16" s="150">
        <v>0</v>
      </c>
      <c r="GT16" s="150">
        <v>0</v>
      </c>
      <c r="GU16" s="150">
        <v>0</v>
      </c>
      <c r="GV16" s="150">
        <v>0</v>
      </c>
      <c r="GW16" s="150">
        <v>0</v>
      </c>
      <c r="GX16" s="150">
        <v>0</v>
      </c>
      <c r="GY16" s="150">
        <v>0</v>
      </c>
      <c r="GZ16" s="150">
        <v>0</v>
      </c>
      <c r="HA16" s="150">
        <v>0</v>
      </c>
      <c r="HB16" s="150">
        <v>0</v>
      </c>
      <c r="HC16" s="150">
        <v>0</v>
      </c>
      <c r="HD16" s="150">
        <v>0</v>
      </c>
      <c r="HE16" s="150">
        <v>0</v>
      </c>
      <c r="HF16" s="150">
        <v>0</v>
      </c>
      <c r="HG16" s="150">
        <v>0</v>
      </c>
      <c r="HH16" s="150">
        <v>0</v>
      </c>
      <c r="HI16" s="150" t="s">
        <v>263</v>
      </c>
      <c r="HJ16" s="150">
        <v>0</v>
      </c>
      <c r="HK16" s="150">
        <v>0</v>
      </c>
      <c r="HL16" s="150">
        <v>332.4</v>
      </c>
      <c r="HM16" s="150">
        <v>339</v>
      </c>
      <c r="HN16" s="150">
        <v>326</v>
      </c>
      <c r="HO16" s="150">
        <v>295.89999999999998</v>
      </c>
      <c r="HT16" s="260"/>
      <c r="HU16" s="260"/>
      <c r="HV16" s="260"/>
    </row>
    <row r="17" spans="1:230" ht="12.75" customHeight="1" x14ac:dyDescent="0.25">
      <c r="A17" s="315" t="s">
        <v>434</v>
      </c>
      <c r="B17" s="315" t="s">
        <v>436</v>
      </c>
      <c r="C17" s="150">
        <v>0</v>
      </c>
      <c r="D17" s="150">
        <v>0</v>
      </c>
      <c r="E17" s="150">
        <v>0</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c r="X17" s="150">
        <v>0</v>
      </c>
      <c r="Y17" s="150">
        <v>0</v>
      </c>
      <c r="Z17" s="150">
        <v>0</v>
      </c>
      <c r="AA17" s="150">
        <v>0</v>
      </c>
      <c r="AB17" s="150">
        <v>0</v>
      </c>
      <c r="AC17" s="150">
        <v>0</v>
      </c>
      <c r="AD17" s="150">
        <v>0</v>
      </c>
      <c r="AE17" s="150">
        <v>0</v>
      </c>
      <c r="AF17" s="150">
        <v>0</v>
      </c>
      <c r="AG17" s="150">
        <v>0</v>
      </c>
      <c r="AH17" s="150">
        <v>0</v>
      </c>
      <c r="AI17" s="150">
        <v>0</v>
      </c>
      <c r="AJ17" s="150">
        <v>0</v>
      </c>
      <c r="AK17" s="150">
        <v>0</v>
      </c>
      <c r="AL17" s="150">
        <v>0</v>
      </c>
      <c r="AM17" s="150">
        <v>0</v>
      </c>
      <c r="AN17" s="150">
        <v>0</v>
      </c>
      <c r="AO17" s="150">
        <v>0</v>
      </c>
      <c r="AP17" s="150">
        <v>0</v>
      </c>
      <c r="AQ17" s="150">
        <v>0</v>
      </c>
      <c r="AR17" s="150">
        <v>0</v>
      </c>
      <c r="AS17" s="150">
        <v>0</v>
      </c>
      <c r="AT17" s="150">
        <v>0</v>
      </c>
      <c r="AU17" s="150">
        <v>0</v>
      </c>
      <c r="AV17" s="150">
        <v>0</v>
      </c>
      <c r="AW17" s="150">
        <v>0</v>
      </c>
      <c r="AX17" s="150">
        <v>0</v>
      </c>
      <c r="AY17" s="150">
        <v>0</v>
      </c>
      <c r="AZ17" s="150">
        <v>0</v>
      </c>
      <c r="BA17" s="150">
        <v>0</v>
      </c>
      <c r="BB17" s="150">
        <v>0</v>
      </c>
      <c r="BC17" s="150">
        <v>0</v>
      </c>
      <c r="BD17" s="150">
        <v>0</v>
      </c>
      <c r="BE17" s="150">
        <v>0</v>
      </c>
      <c r="BF17" s="150">
        <v>0</v>
      </c>
      <c r="BG17" s="150">
        <v>0</v>
      </c>
      <c r="BH17" s="150">
        <v>0</v>
      </c>
      <c r="BI17" s="150">
        <v>0</v>
      </c>
      <c r="BJ17" s="150">
        <v>0</v>
      </c>
      <c r="BK17" s="150">
        <v>0</v>
      </c>
      <c r="BL17" s="150">
        <v>0</v>
      </c>
      <c r="BM17" s="150">
        <v>0</v>
      </c>
      <c r="BN17" s="150">
        <v>0</v>
      </c>
      <c r="BO17" s="150">
        <v>0</v>
      </c>
      <c r="BP17" s="150">
        <v>0</v>
      </c>
      <c r="BQ17" s="150">
        <v>0</v>
      </c>
      <c r="BR17" s="150">
        <v>0</v>
      </c>
      <c r="BS17" s="150">
        <v>0</v>
      </c>
      <c r="BT17" s="150">
        <v>0</v>
      </c>
      <c r="BU17" s="150">
        <v>0</v>
      </c>
      <c r="BV17" s="150">
        <v>0</v>
      </c>
      <c r="BW17" s="150">
        <v>0</v>
      </c>
      <c r="BX17" s="150">
        <v>0</v>
      </c>
      <c r="BY17" s="150">
        <v>0</v>
      </c>
      <c r="BZ17" s="150">
        <v>0</v>
      </c>
      <c r="CA17" s="150">
        <v>0</v>
      </c>
      <c r="CB17" s="150">
        <v>0</v>
      </c>
      <c r="CC17" s="150">
        <v>0</v>
      </c>
      <c r="CD17" s="150">
        <v>0</v>
      </c>
      <c r="CE17" s="150">
        <v>0</v>
      </c>
      <c r="CF17" s="150">
        <v>0</v>
      </c>
      <c r="CG17" s="150">
        <v>0</v>
      </c>
      <c r="CH17" s="150">
        <v>0</v>
      </c>
      <c r="CI17" s="150">
        <v>0</v>
      </c>
      <c r="CJ17" s="150">
        <v>0</v>
      </c>
      <c r="CK17" s="150">
        <v>0</v>
      </c>
      <c r="CL17" s="150">
        <v>0</v>
      </c>
      <c r="CM17" s="150">
        <v>0</v>
      </c>
      <c r="CN17" s="150">
        <v>0</v>
      </c>
      <c r="CO17" s="150">
        <v>0</v>
      </c>
      <c r="CP17" s="150">
        <v>0</v>
      </c>
      <c r="CQ17" s="150">
        <v>0</v>
      </c>
      <c r="CR17" s="150">
        <v>0</v>
      </c>
      <c r="CS17" s="150">
        <v>0</v>
      </c>
      <c r="CT17" s="150">
        <v>0</v>
      </c>
      <c r="CU17" s="150">
        <v>0</v>
      </c>
      <c r="CV17" s="150">
        <v>0</v>
      </c>
      <c r="CW17" s="150">
        <v>0</v>
      </c>
      <c r="CX17" s="150">
        <v>0</v>
      </c>
      <c r="CY17" s="150">
        <v>0</v>
      </c>
      <c r="CZ17" s="150">
        <v>0</v>
      </c>
      <c r="DA17" s="150">
        <v>0</v>
      </c>
      <c r="DB17" s="150">
        <v>0</v>
      </c>
      <c r="DC17" s="150">
        <v>0</v>
      </c>
      <c r="DD17" s="150">
        <v>0</v>
      </c>
      <c r="DE17" s="150">
        <v>0</v>
      </c>
      <c r="DF17" s="150">
        <v>0</v>
      </c>
      <c r="DG17" s="150">
        <v>0</v>
      </c>
      <c r="DH17" s="150">
        <v>0</v>
      </c>
      <c r="DI17" s="150">
        <v>0</v>
      </c>
      <c r="DJ17" s="150">
        <v>0</v>
      </c>
      <c r="DK17" s="150">
        <v>0</v>
      </c>
      <c r="DL17" s="150">
        <v>0</v>
      </c>
      <c r="DM17" s="150">
        <v>0</v>
      </c>
      <c r="DN17" s="150">
        <v>0</v>
      </c>
      <c r="DO17" s="150" t="s">
        <v>263</v>
      </c>
      <c r="DP17" s="150">
        <v>0</v>
      </c>
      <c r="DQ17" s="150">
        <v>0</v>
      </c>
      <c r="DR17" s="150">
        <v>0</v>
      </c>
      <c r="DS17" s="150">
        <v>0</v>
      </c>
      <c r="DT17" s="150">
        <v>0</v>
      </c>
      <c r="DU17" s="150">
        <v>0</v>
      </c>
      <c r="DV17" s="150">
        <v>0</v>
      </c>
      <c r="DW17" s="150">
        <v>0</v>
      </c>
      <c r="DX17" s="150">
        <v>0</v>
      </c>
      <c r="DY17" s="150">
        <v>0</v>
      </c>
      <c r="DZ17" s="150">
        <v>0</v>
      </c>
      <c r="EA17" s="150">
        <v>0</v>
      </c>
      <c r="EB17" s="150">
        <v>0</v>
      </c>
      <c r="EC17" s="150">
        <v>0</v>
      </c>
      <c r="ED17" s="150">
        <v>0</v>
      </c>
      <c r="EE17" s="150">
        <v>0</v>
      </c>
      <c r="EF17" s="150">
        <v>0</v>
      </c>
      <c r="EG17" s="150">
        <v>0</v>
      </c>
      <c r="EH17" s="150">
        <v>0</v>
      </c>
      <c r="EI17" s="150">
        <v>0</v>
      </c>
      <c r="EJ17" s="150">
        <v>0</v>
      </c>
      <c r="EK17" s="150">
        <v>0</v>
      </c>
      <c r="EL17" s="150">
        <v>0</v>
      </c>
      <c r="EM17" s="150">
        <v>0</v>
      </c>
      <c r="EN17" s="150">
        <v>0</v>
      </c>
      <c r="EO17" s="150">
        <v>0</v>
      </c>
      <c r="EP17" s="150">
        <v>0</v>
      </c>
      <c r="EQ17" s="150">
        <v>0</v>
      </c>
      <c r="ER17" s="150">
        <v>0</v>
      </c>
      <c r="ES17" s="150">
        <v>0</v>
      </c>
      <c r="ET17" s="150">
        <v>0</v>
      </c>
      <c r="EU17" s="150">
        <v>0</v>
      </c>
      <c r="EV17" s="150">
        <v>0</v>
      </c>
      <c r="EW17" s="150">
        <v>0</v>
      </c>
      <c r="EX17" s="150">
        <v>0</v>
      </c>
      <c r="EY17" s="150">
        <v>0</v>
      </c>
      <c r="EZ17" s="150">
        <v>0</v>
      </c>
      <c r="FA17" s="150">
        <v>0</v>
      </c>
      <c r="FB17" s="150">
        <v>0</v>
      </c>
      <c r="FC17" s="150">
        <v>0</v>
      </c>
      <c r="FD17" s="150">
        <v>0</v>
      </c>
      <c r="FE17" s="150">
        <v>0</v>
      </c>
      <c r="FF17" s="150">
        <v>0</v>
      </c>
      <c r="FG17" s="150">
        <v>0</v>
      </c>
      <c r="FH17" s="150">
        <v>0</v>
      </c>
      <c r="FI17" s="150">
        <v>0</v>
      </c>
      <c r="FJ17" s="150">
        <v>0</v>
      </c>
      <c r="FK17" s="150">
        <v>0</v>
      </c>
      <c r="FL17" s="150">
        <v>0</v>
      </c>
      <c r="FM17" s="150">
        <v>0</v>
      </c>
      <c r="FN17" s="150">
        <v>0</v>
      </c>
      <c r="FO17" s="150">
        <v>0</v>
      </c>
      <c r="FP17" s="150">
        <v>0</v>
      </c>
      <c r="FQ17" s="150">
        <v>0</v>
      </c>
      <c r="FR17" s="150">
        <v>0</v>
      </c>
      <c r="FS17" s="150">
        <v>0</v>
      </c>
      <c r="FT17" s="150">
        <v>0</v>
      </c>
      <c r="FU17" s="150">
        <v>0</v>
      </c>
      <c r="FV17" s="150">
        <v>0</v>
      </c>
      <c r="FW17" s="150">
        <v>0</v>
      </c>
      <c r="FX17" s="150">
        <v>0</v>
      </c>
      <c r="FY17" s="150">
        <v>0</v>
      </c>
      <c r="FZ17" s="150">
        <v>0</v>
      </c>
      <c r="GA17" s="150">
        <v>0</v>
      </c>
      <c r="GB17" s="150">
        <v>0</v>
      </c>
      <c r="GC17" s="150">
        <v>0</v>
      </c>
      <c r="GD17" s="150">
        <v>0</v>
      </c>
      <c r="GE17" s="150">
        <v>0</v>
      </c>
      <c r="GF17" s="150">
        <v>0</v>
      </c>
      <c r="GG17" s="150">
        <v>0</v>
      </c>
      <c r="GH17" s="150">
        <v>0</v>
      </c>
      <c r="GI17" s="150">
        <v>0</v>
      </c>
      <c r="GJ17" s="150">
        <v>0</v>
      </c>
      <c r="GK17" s="150">
        <v>0</v>
      </c>
      <c r="GL17" s="150">
        <v>0</v>
      </c>
      <c r="GM17" s="150">
        <v>0</v>
      </c>
      <c r="GN17" s="150">
        <v>0</v>
      </c>
      <c r="GO17" s="150">
        <v>0</v>
      </c>
      <c r="GP17" s="150">
        <v>0</v>
      </c>
      <c r="GQ17" s="150">
        <v>0</v>
      </c>
      <c r="GR17" s="150">
        <v>0</v>
      </c>
      <c r="GS17" s="150">
        <v>0</v>
      </c>
      <c r="GT17" s="150">
        <v>0</v>
      </c>
      <c r="GU17" s="150">
        <v>0</v>
      </c>
      <c r="GV17" s="150">
        <v>0</v>
      </c>
      <c r="GW17" s="150">
        <v>0</v>
      </c>
      <c r="GX17" s="150">
        <v>0</v>
      </c>
      <c r="GY17" s="150">
        <v>0</v>
      </c>
      <c r="GZ17" s="150">
        <v>0</v>
      </c>
      <c r="HA17" s="150">
        <v>0</v>
      </c>
      <c r="HB17" s="150">
        <v>0</v>
      </c>
      <c r="HC17" s="150">
        <v>0</v>
      </c>
      <c r="HD17" s="150">
        <v>0</v>
      </c>
      <c r="HE17" s="150">
        <v>0</v>
      </c>
      <c r="HF17" s="150">
        <v>0</v>
      </c>
      <c r="HG17" s="150">
        <v>0</v>
      </c>
      <c r="HH17" s="150">
        <v>0</v>
      </c>
      <c r="HI17" s="150" t="s">
        <v>263</v>
      </c>
      <c r="HJ17" s="150">
        <v>0</v>
      </c>
      <c r="HK17" s="150">
        <v>0</v>
      </c>
      <c r="HL17" s="150">
        <v>0</v>
      </c>
      <c r="HM17" s="150">
        <v>0</v>
      </c>
      <c r="HN17" s="150">
        <v>0</v>
      </c>
      <c r="HO17" s="150">
        <v>0</v>
      </c>
      <c r="HT17" s="260"/>
      <c r="HU17" s="260"/>
      <c r="HV17" s="260"/>
    </row>
    <row r="18" spans="1:230" ht="12.75" customHeight="1" x14ac:dyDescent="0.25">
      <c r="A18" s="316" t="s">
        <v>75</v>
      </c>
      <c r="B18" s="316" t="s">
        <v>127</v>
      </c>
      <c r="C18" s="151" t="s">
        <v>92</v>
      </c>
      <c r="D18" s="153">
        <v>86.680870200000001</v>
      </c>
      <c r="E18" s="153">
        <v>102.38394406</v>
      </c>
      <c r="F18" s="153">
        <v>140.14356831999999</v>
      </c>
      <c r="G18" s="153">
        <v>129.76779722000001</v>
      </c>
      <c r="H18" s="153">
        <v>156.48323136000002</v>
      </c>
      <c r="I18" s="153">
        <v>200.26739258999999</v>
      </c>
      <c r="J18" s="153">
        <v>203.62994504</v>
      </c>
      <c r="K18" s="153">
        <v>218.11267584999999</v>
      </c>
      <c r="L18" s="153">
        <v>233.66116563</v>
      </c>
      <c r="M18" s="153">
        <v>272.48201284999999</v>
      </c>
      <c r="N18" s="153">
        <v>290.35266498999999</v>
      </c>
      <c r="O18" s="153">
        <v>300.95882197999998</v>
      </c>
      <c r="P18" s="153">
        <v>298.86163797</v>
      </c>
      <c r="Q18" s="153">
        <v>298.91476946</v>
      </c>
      <c r="R18" s="153">
        <v>269.34544492999999</v>
      </c>
      <c r="S18" s="153">
        <v>318.13803131999998</v>
      </c>
      <c r="T18" s="153">
        <v>358.14302164999998</v>
      </c>
      <c r="U18" s="153">
        <v>405.27970892000002</v>
      </c>
      <c r="V18" s="153">
        <v>457.61068766</v>
      </c>
      <c r="W18" s="153">
        <v>504.31495662999998</v>
      </c>
      <c r="X18" s="153">
        <v>545.71039158999997</v>
      </c>
      <c r="Y18" s="153">
        <v>584.16306627999995</v>
      </c>
      <c r="Z18" s="153">
        <v>618.71382791999997</v>
      </c>
      <c r="AA18" s="153">
        <v>665.93165824000005</v>
      </c>
      <c r="AB18" s="153">
        <v>716.90049447000001</v>
      </c>
      <c r="AC18" s="153">
        <v>763.72089843000003</v>
      </c>
      <c r="AD18" s="153">
        <v>592.44329717999995</v>
      </c>
      <c r="AE18" s="153">
        <v>563.90290115000005</v>
      </c>
      <c r="AF18" s="153">
        <v>535.80907782999998</v>
      </c>
      <c r="AG18" s="153">
        <v>546.64162315999999</v>
      </c>
      <c r="AH18" s="153">
        <v>564.88147552999999</v>
      </c>
      <c r="AI18" s="153">
        <v>550.82249548000004</v>
      </c>
      <c r="AJ18" s="153">
        <v>638.84223983000004</v>
      </c>
      <c r="AK18" s="153">
        <v>328.15591983000002</v>
      </c>
      <c r="AL18" s="153">
        <v>335.22414874999998</v>
      </c>
      <c r="AM18" s="153">
        <v>335.82963192</v>
      </c>
      <c r="AN18" s="153">
        <v>321.30967405000001</v>
      </c>
      <c r="AO18" s="153">
        <v>394.31711968000002</v>
      </c>
      <c r="AP18" s="153">
        <v>361.91530855000002</v>
      </c>
      <c r="AQ18" s="153">
        <v>356.95309799</v>
      </c>
      <c r="AR18" s="153">
        <v>376.75533105</v>
      </c>
      <c r="AS18" s="153">
        <v>436.21339941000002</v>
      </c>
      <c r="AT18" s="153">
        <v>383.2660856</v>
      </c>
      <c r="AU18" s="153">
        <v>233.17980815000001</v>
      </c>
      <c r="AV18" s="153">
        <v>172.71022177</v>
      </c>
      <c r="AW18" s="153">
        <v>170.35575087000001</v>
      </c>
      <c r="AX18" s="153">
        <v>164.13519332000001</v>
      </c>
      <c r="AY18" s="153">
        <v>214.33079291000001</v>
      </c>
      <c r="AZ18" s="153">
        <v>256.81566652999999</v>
      </c>
      <c r="BA18" s="153">
        <v>264.38644541999997</v>
      </c>
      <c r="BB18" s="153">
        <v>258.98780463000003</v>
      </c>
      <c r="BC18" s="153">
        <v>358.28248101999998</v>
      </c>
      <c r="BD18" s="153">
        <v>178.10796626000001</v>
      </c>
      <c r="BE18" s="153">
        <v>340.50063881</v>
      </c>
      <c r="BF18" s="153">
        <v>194.23731154000001</v>
      </c>
      <c r="BG18" s="153">
        <v>220.30698129999999</v>
      </c>
      <c r="BH18" s="153">
        <v>250.04506818999999</v>
      </c>
      <c r="BI18" s="153">
        <v>271.9952629</v>
      </c>
      <c r="BJ18" s="153">
        <v>141.84902939</v>
      </c>
      <c r="BK18" s="153">
        <v>120.29824049</v>
      </c>
      <c r="BL18" s="153">
        <v>314.78538792000001</v>
      </c>
      <c r="BM18" s="153">
        <v>186.32724919</v>
      </c>
      <c r="BN18" s="153">
        <v>234.43465544</v>
      </c>
      <c r="BO18" s="153">
        <v>46.63350681</v>
      </c>
      <c r="BP18" s="153">
        <v>88.761994419999994</v>
      </c>
      <c r="BQ18" s="153">
        <v>163.83936062000001</v>
      </c>
      <c r="BR18" s="153">
        <v>66.202175729999993</v>
      </c>
      <c r="BS18" s="153">
        <v>136.68113306000001</v>
      </c>
      <c r="BT18" s="153">
        <v>61.454159500000003</v>
      </c>
      <c r="BU18" s="153">
        <v>41.515162420000003</v>
      </c>
      <c r="BV18" s="153">
        <v>208.99272716999999</v>
      </c>
      <c r="BW18" s="153">
        <v>98.311411789999994</v>
      </c>
      <c r="BX18" s="153">
        <v>1053.19993148</v>
      </c>
      <c r="BY18" s="153">
        <v>800.55728778000002</v>
      </c>
      <c r="BZ18" s="153">
        <v>687.87203481999995</v>
      </c>
      <c r="CA18" s="153">
        <v>760.90303516999995</v>
      </c>
      <c r="CB18" s="153">
        <v>352.61714059000002</v>
      </c>
      <c r="CC18" s="153">
        <v>38.830222759999998</v>
      </c>
      <c r="CD18" s="153">
        <v>70.125496600000005</v>
      </c>
      <c r="CE18" s="153">
        <v>53.145504449999997</v>
      </c>
      <c r="CF18" s="153">
        <v>102.68325159</v>
      </c>
      <c r="CG18" s="153">
        <v>44.891583089999997</v>
      </c>
      <c r="CH18" s="153">
        <v>136.54532972000001</v>
      </c>
      <c r="CI18" s="153">
        <v>174.90098048999999</v>
      </c>
      <c r="CJ18" s="153">
        <v>177.11885941</v>
      </c>
      <c r="CK18" s="153">
        <v>422.88620021999998</v>
      </c>
      <c r="CL18" s="153">
        <v>175.75666477999999</v>
      </c>
      <c r="CM18" s="153">
        <v>116.41301819</v>
      </c>
      <c r="CN18" s="153">
        <v>111.49822451</v>
      </c>
      <c r="CO18" s="153">
        <v>415.57860950000003</v>
      </c>
      <c r="CP18" s="153">
        <v>540.08920465000006</v>
      </c>
      <c r="CQ18" s="153">
        <v>419.08558854</v>
      </c>
      <c r="CR18" s="153">
        <v>368.02238289000002</v>
      </c>
      <c r="CS18" s="153">
        <v>201.23804181</v>
      </c>
      <c r="CT18" s="153">
        <v>107.36938119</v>
      </c>
      <c r="CU18" s="153">
        <v>117.10096552</v>
      </c>
      <c r="CV18" s="153">
        <v>125.51579593</v>
      </c>
      <c r="CW18" s="153">
        <v>82.632236199999994</v>
      </c>
      <c r="CX18" s="153">
        <v>224.5907066</v>
      </c>
      <c r="CY18" s="153">
        <v>346.94255880999998</v>
      </c>
      <c r="CZ18" s="153">
        <v>144.58478173</v>
      </c>
      <c r="DA18" s="153">
        <v>88.704447200000004</v>
      </c>
      <c r="DB18" s="153">
        <v>163.51005968999999</v>
      </c>
      <c r="DC18" s="153">
        <v>213.71422176999999</v>
      </c>
      <c r="DD18" s="153">
        <v>217.96749174999999</v>
      </c>
      <c r="DE18" s="153">
        <v>220.24074046000001</v>
      </c>
      <c r="DF18" s="153">
        <v>219.86720205</v>
      </c>
      <c r="DG18" s="153">
        <v>143.44152971</v>
      </c>
      <c r="DH18" s="153">
        <v>429.35453584999999</v>
      </c>
      <c r="DI18" s="153">
        <v>208.10737447</v>
      </c>
      <c r="DJ18" s="153">
        <v>238.36400628999999</v>
      </c>
      <c r="DK18" s="153">
        <v>207.65046962</v>
      </c>
      <c r="DL18" s="153">
        <v>899.8</v>
      </c>
      <c r="DM18" s="153">
        <v>390.58103841000002</v>
      </c>
      <c r="DN18" s="153">
        <v>536.79999999999995</v>
      </c>
      <c r="DO18" s="153">
        <v>132.1</v>
      </c>
      <c r="DP18" s="153">
        <v>144.1</v>
      </c>
      <c r="DQ18" s="153">
        <v>254.1</v>
      </c>
      <c r="DR18" s="153">
        <v>116.5</v>
      </c>
      <c r="DS18" s="153">
        <v>309.3</v>
      </c>
      <c r="DT18" s="153">
        <v>422.5</v>
      </c>
      <c r="DU18" s="153">
        <v>969.1</v>
      </c>
      <c r="DV18" s="153">
        <v>699.6</v>
      </c>
      <c r="DW18" s="153">
        <v>382.7</v>
      </c>
      <c r="DX18" s="153">
        <v>607.70000000000005</v>
      </c>
      <c r="DY18" s="153">
        <v>606.5</v>
      </c>
      <c r="DZ18" s="153">
        <v>569.79999999999995</v>
      </c>
      <c r="EA18" s="153">
        <v>290.5</v>
      </c>
      <c r="EB18" s="153">
        <v>294.5</v>
      </c>
      <c r="EC18" s="153">
        <v>290</v>
      </c>
      <c r="ED18" s="153">
        <v>388.6</v>
      </c>
      <c r="EE18" s="153">
        <v>279.89999999999998</v>
      </c>
      <c r="EF18" s="153">
        <v>522.79999999999995</v>
      </c>
      <c r="EG18" s="153">
        <v>87</v>
      </c>
      <c r="EH18" s="153">
        <v>791.6</v>
      </c>
      <c r="EI18" s="153">
        <v>69.599999999999994</v>
      </c>
      <c r="EJ18" s="153">
        <v>137.4</v>
      </c>
      <c r="EK18" s="153">
        <v>536</v>
      </c>
      <c r="EL18" s="153">
        <v>126.7</v>
      </c>
      <c r="EM18" s="153">
        <v>185.6</v>
      </c>
      <c r="EN18" s="153">
        <v>127.9</v>
      </c>
      <c r="EO18" s="153">
        <v>215.2</v>
      </c>
      <c r="EP18" s="153">
        <v>462.6</v>
      </c>
      <c r="EQ18" s="153">
        <v>522.70000000000005</v>
      </c>
      <c r="ER18" s="153">
        <v>746.3</v>
      </c>
      <c r="ES18" s="153">
        <v>600.20000000000005</v>
      </c>
      <c r="ET18" s="153">
        <v>562.79999999999995</v>
      </c>
      <c r="EU18" s="153">
        <v>578.70000000000005</v>
      </c>
      <c r="EV18" s="153">
        <v>325.60000000000002</v>
      </c>
      <c r="EW18" s="153">
        <v>481.2</v>
      </c>
      <c r="EX18" s="153">
        <v>211.4</v>
      </c>
      <c r="EY18" s="153">
        <v>49.6</v>
      </c>
      <c r="EZ18" s="153">
        <v>71.8</v>
      </c>
      <c r="FA18" s="153">
        <v>520.70000000000005</v>
      </c>
      <c r="FB18" s="153">
        <v>184.3</v>
      </c>
      <c r="FC18" s="153">
        <v>196.1</v>
      </c>
      <c r="FD18" s="153">
        <v>622.5</v>
      </c>
      <c r="FE18" s="153">
        <v>1910.4</v>
      </c>
      <c r="FF18" s="153">
        <v>1135.7</v>
      </c>
      <c r="FG18" s="153">
        <v>546.1</v>
      </c>
      <c r="FH18" s="153">
        <v>730.7</v>
      </c>
      <c r="FI18" s="153">
        <v>495</v>
      </c>
      <c r="FJ18" s="153">
        <v>651.58895488999997</v>
      </c>
      <c r="FK18" s="153">
        <v>1178.9000000000001</v>
      </c>
      <c r="FL18" s="153">
        <v>392.3</v>
      </c>
      <c r="FM18" s="153">
        <v>551.5</v>
      </c>
      <c r="FN18" s="153">
        <v>1314.5</v>
      </c>
      <c r="FO18" s="153">
        <v>1545</v>
      </c>
      <c r="FP18" s="153">
        <v>1511.5</v>
      </c>
      <c r="FQ18" s="153">
        <v>1655.4</v>
      </c>
      <c r="FR18" s="153">
        <v>734.9</v>
      </c>
      <c r="FS18" s="153">
        <v>374.3</v>
      </c>
      <c r="FT18" s="153">
        <v>411.8</v>
      </c>
      <c r="FU18" s="153">
        <v>362.2</v>
      </c>
      <c r="FV18" s="153">
        <v>496.7</v>
      </c>
      <c r="FW18" s="153">
        <v>1317.7</v>
      </c>
      <c r="FX18" s="153">
        <v>406.8</v>
      </c>
      <c r="FY18" s="153">
        <v>243.4</v>
      </c>
      <c r="FZ18" s="153">
        <v>323.60000000000002</v>
      </c>
      <c r="GA18" s="153">
        <v>357.7</v>
      </c>
      <c r="GB18" s="153">
        <v>521</v>
      </c>
      <c r="GC18" s="153">
        <v>637.29999999999995</v>
      </c>
      <c r="GD18" s="153">
        <v>1069.2</v>
      </c>
      <c r="GE18" s="153">
        <v>311.8</v>
      </c>
      <c r="GF18" s="153">
        <v>226.5</v>
      </c>
      <c r="GG18" s="153">
        <v>730.8</v>
      </c>
      <c r="GH18" s="153">
        <v>220.6</v>
      </c>
      <c r="GI18" s="153">
        <v>171.6</v>
      </c>
      <c r="GJ18" s="153">
        <v>146.5</v>
      </c>
      <c r="GK18" s="153">
        <v>144.5</v>
      </c>
      <c r="GL18" s="153">
        <v>243.1</v>
      </c>
      <c r="GM18" s="153">
        <v>264.89999999999998</v>
      </c>
      <c r="GN18" s="153">
        <v>259.7</v>
      </c>
      <c r="GO18" s="153">
        <v>539.4</v>
      </c>
      <c r="GP18" s="153">
        <v>165</v>
      </c>
      <c r="GQ18" s="153">
        <v>559.79999999999995</v>
      </c>
      <c r="GR18" s="153">
        <v>939.3</v>
      </c>
      <c r="GS18" s="153">
        <v>489</v>
      </c>
      <c r="GT18" s="153">
        <v>252.4</v>
      </c>
      <c r="GU18" s="153">
        <v>609</v>
      </c>
      <c r="GV18" s="153">
        <v>843.5</v>
      </c>
      <c r="GW18" s="153">
        <v>496.1</v>
      </c>
      <c r="GX18" s="153">
        <v>346.1</v>
      </c>
      <c r="GY18" s="153">
        <v>539</v>
      </c>
      <c r="GZ18" s="153">
        <v>231.8</v>
      </c>
      <c r="HA18" s="153">
        <v>217.1</v>
      </c>
      <c r="HB18" s="153">
        <v>616.1</v>
      </c>
      <c r="HC18" s="153">
        <v>336.8</v>
      </c>
      <c r="HD18" s="153">
        <v>350.4</v>
      </c>
      <c r="HE18" s="153">
        <v>365</v>
      </c>
      <c r="HF18" s="153">
        <v>349.6</v>
      </c>
      <c r="HG18" s="153">
        <v>522.5</v>
      </c>
      <c r="HH18" s="153">
        <v>1024.2</v>
      </c>
      <c r="HI18" s="153">
        <v>979.6</v>
      </c>
      <c r="HJ18" s="153">
        <v>1271.0999999999999</v>
      </c>
      <c r="HK18" s="153">
        <v>1206.7</v>
      </c>
      <c r="HL18" s="153">
        <v>971.7</v>
      </c>
      <c r="HM18" s="153">
        <v>228.8</v>
      </c>
      <c r="HN18" s="153">
        <v>1122.4000000000001</v>
      </c>
      <c r="HO18" s="153">
        <v>543.1</v>
      </c>
      <c r="HT18" s="260"/>
      <c r="HU18" s="260"/>
      <c r="HV18" s="260"/>
    </row>
    <row r="19" spans="1:230" ht="12.75" customHeight="1" x14ac:dyDescent="0.25">
      <c r="A19" s="317" t="s">
        <v>76</v>
      </c>
      <c r="B19" s="317" t="s">
        <v>140</v>
      </c>
      <c r="C19" s="167" t="s">
        <v>92</v>
      </c>
      <c r="D19" s="154">
        <v>3.8910000000000003E-4</v>
      </c>
      <c r="E19" s="154">
        <v>0.78588924999999998</v>
      </c>
      <c r="F19" s="154">
        <v>0.68183009999999999</v>
      </c>
      <c r="G19" s="154">
        <v>22.340036679999997</v>
      </c>
      <c r="H19" s="154">
        <v>1.0543235900000001</v>
      </c>
      <c r="I19" s="154">
        <v>1.4903877400000001</v>
      </c>
      <c r="J19" s="154">
        <v>27.598878370000001</v>
      </c>
      <c r="K19" s="154">
        <v>2.4079689499999999</v>
      </c>
      <c r="L19" s="154">
        <v>3.6729829999999998E-2</v>
      </c>
      <c r="M19" s="154">
        <v>2.7285830000000001E-2</v>
      </c>
      <c r="N19" s="154">
        <v>0.18480041999999999</v>
      </c>
      <c r="O19" s="154">
        <v>0.19591321</v>
      </c>
      <c r="P19" s="154">
        <v>0.2344658</v>
      </c>
      <c r="Q19" s="154">
        <v>0.29941702000000003</v>
      </c>
      <c r="R19" s="154">
        <v>4.9314419999999998E-2</v>
      </c>
      <c r="S19" s="154">
        <v>2.3247562300000002</v>
      </c>
      <c r="T19" s="154">
        <v>9.6936799999999997E-3</v>
      </c>
      <c r="U19" s="154">
        <v>27.37080602</v>
      </c>
      <c r="V19" s="154">
        <v>2.0503880000000002E-2</v>
      </c>
      <c r="W19" s="154">
        <v>3.1450909999999999E-2</v>
      </c>
      <c r="X19" s="154">
        <v>4.0443400000000004E-3</v>
      </c>
      <c r="Y19" s="154">
        <v>0.11090319</v>
      </c>
      <c r="Z19" s="154">
        <v>4.0103300000000001E-2</v>
      </c>
      <c r="AA19" s="154">
        <v>1.1728210000000001E-2</v>
      </c>
      <c r="AB19" s="154">
        <v>3.50031E-3</v>
      </c>
      <c r="AC19" s="154">
        <v>7.06356E-3</v>
      </c>
      <c r="AD19" s="154">
        <v>6.1628630000000004E-2</v>
      </c>
      <c r="AE19" s="154">
        <v>0.11405639000000001</v>
      </c>
      <c r="AF19" s="154">
        <v>9.110472E-2</v>
      </c>
      <c r="AG19" s="154">
        <v>39.347126289999999</v>
      </c>
      <c r="AH19" s="154">
        <v>3.8071109999999998E-2</v>
      </c>
      <c r="AI19" s="154">
        <v>0.12107354000000001</v>
      </c>
      <c r="AJ19" s="154">
        <v>4.2595600000000004E-2</v>
      </c>
      <c r="AK19" s="154">
        <v>0.10842318000000001</v>
      </c>
      <c r="AL19" s="154">
        <v>1.0227669999999999E-2</v>
      </c>
      <c r="AM19" s="154">
        <v>2.1508320000000001E-2</v>
      </c>
      <c r="AN19" s="154">
        <v>0.12845844000000001</v>
      </c>
      <c r="AO19" s="154">
        <v>7.4875150000000001E-2</v>
      </c>
      <c r="AP19" s="154">
        <v>6.3999819999999999E-2</v>
      </c>
      <c r="AQ19" s="154">
        <v>0.17615918</v>
      </c>
      <c r="AR19" s="154">
        <v>0.95022216000000004</v>
      </c>
      <c r="AS19" s="154">
        <v>0.95053912000000007</v>
      </c>
      <c r="AT19" s="154">
        <v>1.4131651599999999</v>
      </c>
      <c r="AU19" s="154">
        <v>4.4145943499999998</v>
      </c>
      <c r="AV19" s="154">
        <v>0.49438858000000002</v>
      </c>
      <c r="AW19" s="154">
        <v>0.48185745000000002</v>
      </c>
      <c r="AX19" s="154">
        <v>0.57006427999999998</v>
      </c>
      <c r="AY19" s="154">
        <v>0.40949161000000001</v>
      </c>
      <c r="AZ19" s="154">
        <v>0.10401289</v>
      </c>
      <c r="BA19" s="154">
        <v>4.661262E-2</v>
      </c>
      <c r="BB19" s="154">
        <v>111.43396803</v>
      </c>
      <c r="BC19" s="154">
        <v>90.510792530000003</v>
      </c>
      <c r="BD19" s="154">
        <v>8.3391569999999998E-2</v>
      </c>
      <c r="BE19" s="154">
        <v>88.770555999999999</v>
      </c>
      <c r="BF19" s="154">
        <v>104.32391196</v>
      </c>
      <c r="BG19" s="154">
        <v>10.42780847</v>
      </c>
      <c r="BH19" s="154">
        <v>116.22513867000001</v>
      </c>
      <c r="BI19" s="154">
        <v>1.57551843</v>
      </c>
      <c r="BJ19" s="154">
        <v>1.4913236599999999</v>
      </c>
      <c r="BK19" s="154">
        <v>1.49014848</v>
      </c>
      <c r="BL19" s="154">
        <v>1.4963785300000001</v>
      </c>
      <c r="BM19" s="154">
        <v>100.42194954</v>
      </c>
      <c r="BN19" s="154">
        <v>197.19740389</v>
      </c>
      <c r="BO19" s="154">
        <v>1.5298558200000001</v>
      </c>
      <c r="BP19" s="154">
        <v>1.5385731899999999</v>
      </c>
      <c r="BQ19" s="154">
        <v>0.76225845999999997</v>
      </c>
      <c r="BR19" s="154">
        <v>1.7858475899999999</v>
      </c>
      <c r="BS19" s="154">
        <v>101.0241743</v>
      </c>
      <c r="BT19" s="154">
        <v>1.8279601999999999</v>
      </c>
      <c r="BU19" s="154">
        <v>1.7533361599999999</v>
      </c>
      <c r="BV19" s="154">
        <v>0.48655333000000001</v>
      </c>
      <c r="BW19" s="154">
        <v>101.97075117</v>
      </c>
      <c r="BX19" s="154">
        <v>697.36584349999998</v>
      </c>
      <c r="BY19" s="154">
        <v>0.80631932000000006</v>
      </c>
      <c r="BZ19" s="154">
        <v>0.47837912999999999</v>
      </c>
      <c r="CA19" s="154">
        <v>0.49236878000000001</v>
      </c>
      <c r="CB19" s="154">
        <v>1.8426271300000001</v>
      </c>
      <c r="CC19" s="154">
        <v>1.92805348</v>
      </c>
      <c r="CD19" s="154">
        <v>6.54388199</v>
      </c>
      <c r="CE19" s="154">
        <v>6.5734420299999998</v>
      </c>
      <c r="CF19" s="154">
        <v>1.85973221</v>
      </c>
      <c r="CG19" s="154">
        <v>1.8902337600000001</v>
      </c>
      <c r="CH19" s="154">
        <v>0.50221641000000006</v>
      </c>
      <c r="CI19" s="154">
        <v>3.6774084999999999</v>
      </c>
      <c r="CJ19" s="154">
        <v>0.50710651000000007</v>
      </c>
      <c r="CK19" s="154">
        <v>0.53861806000000001</v>
      </c>
      <c r="CL19" s="154">
        <v>0.56496610999999997</v>
      </c>
      <c r="CM19" s="154">
        <v>0.54247710000000005</v>
      </c>
      <c r="CN19" s="154">
        <v>2.51641621</v>
      </c>
      <c r="CO19" s="154">
        <v>329.4777517</v>
      </c>
      <c r="CP19" s="154">
        <v>10.11555974</v>
      </c>
      <c r="CQ19" s="154">
        <v>10.151946130000001</v>
      </c>
      <c r="CR19" s="154">
        <v>10.16666352</v>
      </c>
      <c r="CS19" s="154">
        <v>10.156915850000001</v>
      </c>
      <c r="CT19" s="154">
        <v>8.8069094900000007</v>
      </c>
      <c r="CU19" s="154">
        <v>4.55314321</v>
      </c>
      <c r="CV19" s="154">
        <v>2.0962746399999999</v>
      </c>
      <c r="CW19" s="154">
        <v>2.9452310100000001</v>
      </c>
      <c r="CX19" s="154">
        <v>3.7775371299999998</v>
      </c>
      <c r="CY19" s="154">
        <v>276.25367317000001</v>
      </c>
      <c r="CZ19" s="154">
        <v>16.141236110000001</v>
      </c>
      <c r="DA19" s="154">
        <v>43.014553139999997</v>
      </c>
      <c r="DB19" s="154">
        <v>14.403961320000001</v>
      </c>
      <c r="DC19" s="154">
        <v>14.43269572</v>
      </c>
      <c r="DD19" s="154">
        <v>10.25694631</v>
      </c>
      <c r="DE19" s="154">
        <v>11.134946340000001</v>
      </c>
      <c r="DF19" s="154">
        <v>9.6707272599999996</v>
      </c>
      <c r="DG19" s="154">
        <v>6.8888224200000003</v>
      </c>
      <c r="DH19" s="154">
        <v>8.6746117799999993</v>
      </c>
      <c r="DI19" s="154">
        <v>9.0836472300000004</v>
      </c>
      <c r="DJ19" s="154">
        <v>6.8821473800000001</v>
      </c>
      <c r="DK19" s="154">
        <v>6.9483757700000002</v>
      </c>
      <c r="DL19" s="154">
        <v>522.5</v>
      </c>
      <c r="DM19" s="154">
        <v>53.114848739999999</v>
      </c>
      <c r="DN19" s="154">
        <v>27.6</v>
      </c>
      <c r="DO19" s="154">
        <v>24.8</v>
      </c>
      <c r="DP19" s="154">
        <v>26.7</v>
      </c>
      <c r="DQ19" s="154">
        <v>9</v>
      </c>
      <c r="DR19" s="154">
        <v>5.6</v>
      </c>
      <c r="DS19" s="154">
        <v>7.5</v>
      </c>
      <c r="DT19" s="154">
        <v>215.3</v>
      </c>
      <c r="DU19" s="154">
        <v>7.5</v>
      </c>
      <c r="DV19" s="154">
        <v>7.4</v>
      </c>
      <c r="DW19" s="154">
        <v>7.5</v>
      </c>
      <c r="DX19" s="154">
        <v>7.5</v>
      </c>
      <c r="DY19" s="154">
        <v>13.7</v>
      </c>
      <c r="DZ19" s="154">
        <v>58.8</v>
      </c>
      <c r="EA19" s="154">
        <v>21.7</v>
      </c>
      <c r="EB19" s="154">
        <v>16.3</v>
      </c>
      <c r="EC19" s="154">
        <v>8.6999999999999993</v>
      </c>
      <c r="ED19" s="154">
        <v>4.2</v>
      </c>
      <c r="EE19" s="154">
        <v>4.2</v>
      </c>
      <c r="EF19" s="154">
        <v>4.2</v>
      </c>
      <c r="EG19" s="154">
        <v>725.3</v>
      </c>
      <c r="EH19" s="154">
        <v>3.6</v>
      </c>
      <c r="EI19" s="154">
        <v>14.1</v>
      </c>
      <c r="EJ19" s="154">
        <v>10.3</v>
      </c>
      <c r="EK19" s="154">
        <v>10.3</v>
      </c>
      <c r="EL19" s="154">
        <v>57.2</v>
      </c>
      <c r="EM19" s="154">
        <v>53.2</v>
      </c>
      <c r="EN19" s="154">
        <v>30.5</v>
      </c>
      <c r="EO19" s="154">
        <v>30.6</v>
      </c>
      <c r="EP19" s="154">
        <v>51.2</v>
      </c>
      <c r="EQ19" s="154">
        <v>3.6</v>
      </c>
      <c r="ER19" s="154">
        <v>3.8</v>
      </c>
      <c r="ES19" s="154">
        <v>3.6</v>
      </c>
      <c r="ET19" s="154">
        <v>3.8</v>
      </c>
      <c r="EU19" s="154">
        <v>255.2</v>
      </c>
      <c r="EV19" s="154">
        <v>37.700000000000003</v>
      </c>
      <c r="EW19" s="154">
        <v>38.700000000000003</v>
      </c>
      <c r="EX19" s="154">
        <v>69.2</v>
      </c>
      <c r="EY19" s="154">
        <v>69.3</v>
      </c>
      <c r="EZ19" s="154">
        <v>69.2</v>
      </c>
      <c r="FA19" s="154">
        <v>37.700000000000003</v>
      </c>
      <c r="FB19" s="154">
        <v>30.4</v>
      </c>
      <c r="FC19" s="154">
        <v>30.5</v>
      </c>
      <c r="FD19" s="154">
        <v>30</v>
      </c>
      <c r="FE19" s="154">
        <v>30.1</v>
      </c>
      <c r="FF19" s="154">
        <v>30.1</v>
      </c>
      <c r="FG19" s="154">
        <v>30</v>
      </c>
      <c r="FH19" s="154">
        <v>50</v>
      </c>
      <c r="FI19" s="154">
        <v>59.6</v>
      </c>
      <c r="FJ19" s="154">
        <v>71.403730370000005</v>
      </c>
      <c r="FK19" s="154">
        <v>94</v>
      </c>
      <c r="FL19" s="154">
        <v>94.1</v>
      </c>
      <c r="FM19" s="154">
        <v>44.1</v>
      </c>
      <c r="FN19" s="154">
        <v>34.5</v>
      </c>
      <c r="FO19" s="154">
        <v>11.9</v>
      </c>
      <c r="FP19" s="154">
        <v>12.1</v>
      </c>
      <c r="FQ19" s="154">
        <v>11.9</v>
      </c>
      <c r="FR19" s="154">
        <v>641.5</v>
      </c>
      <c r="FS19" s="154">
        <v>0.1</v>
      </c>
      <c r="FT19" s="154">
        <v>0.2</v>
      </c>
      <c r="FU19" s="154">
        <v>10.7</v>
      </c>
      <c r="FV19" s="154">
        <v>348.1</v>
      </c>
      <c r="FW19" s="154">
        <v>27.1</v>
      </c>
      <c r="FX19" s="154">
        <v>20.7</v>
      </c>
      <c r="FY19" s="154">
        <v>20.7</v>
      </c>
      <c r="FZ19" s="154">
        <v>10.7</v>
      </c>
      <c r="GA19" s="154">
        <v>10.7</v>
      </c>
      <c r="GB19" s="154">
        <v>10.7</v>
      </c>
      <c r="GC19" s="154">
        <v>10.7</v>
      </c>
      <c r="GD19" s="154">
        <v>10.7</v>
      </c>
      <c r="GE19" s="154">
        <v>0.1</v>
      </c>
      <c r="GF19" s="154">
        <v>0.1</v>
      </c>
      <c r="GG19" s="154">
        <v>14.2</v>
      </c>
      <c r="GH19" s="154">
        <v>67.599999999999994</v>
      </c>
      <c r="GI19" s="154">
        <v>66.8</v>
      </c>
      <c r="GJ19" s="154">
        <v>29.9</v>
      </c>
      <c r="GK19" s="154">
        <v>28.1</v>
      </c>
      <c r="GL19" s="154">
        <v>0.1</v>
      </c>
      <c r="GM19" s="154">
        <v>0.1</v>
      </c>
      <c r="GN19" s="154">
        <v>0.2</v>
      </c>
      <c r="GO19" s="154">
        <v>0.1</v>
      </c>
      <c r="GP19" s="154">
        <v>3.1</v>
      </c>
      <c r="GQ19" s="154">
        <v>0.1</v>
      </c>
      <c r="GR19" s="154">
        <v>0.2</v>
      </c>
      <c r="GS19" s="154">
        <v>15.1</v>
      </c>
      <c r="GT19" s="154">
        <v>141.19999999999999</v>
      </c>
      <c r="GU19" s="154">
        <v>141</v>
      </c>
      <c r="GV19" s="154">
        <v>25.7</v>
      </c>
      <c r="GW19" s="154">
        <v>25.7</v>
      </c>
      <c r="GX19" s="154">
        <v>15.1</v>
      </c>
      <c r="GY19" s="154">
        <v>0.1</v>
      </c>
      <c r="GZ19" s="154">
        <v>0.1</v>
      </c>
      <c r="HA19" s="154">
        <v>0.1</v>
      </c>
      <c r="HB19" s="154">
        <v>0.1</v>
      </c>
      <c r="HC19" s="154">
        <v>0.1</v>
      </c>
      <c r="HD19" s="154">
        <v>0.2</v>
      </c>
      <c r="HE19" s="154">
        <v>0.2</v>
      </c>
      <c r="HF19" s="154">
        <v>187.6</v>
      </c>
      <c r="HG19" s="154">
        <v>81</v>
      </c>
      <c r="HH19" s="154">
        <v>29.3</v>
      </c>
      <c r="HI19" s="154">
        <v>29.2</v>
      </c>
      <c r="HJ19" s="154">
        <v>0.2</v>
      </c>
      <c r="HK19" s="154">
        <v>54.7</v>
      </c>
      <c r="HL19" s="154">
        <v>225.4</v>
      </c>
      <c r="HM19" s="154">
        <v>55.7</v>
      </c>
      <c r="HN19" s="154">
        <v>0.3</v>
      </c>
      <c r="HO19" s="154">
        <v>0.2</v>
      </c>
      <c r="HT19" s="260"/>
      <c r="HU19" s="260"/>
      <c r="HV19" s="260"/>
    </row>
    <row r="20" spans="1:230" ht="12.75" customHeight="1" x14ac:dyDescent="0.25">
      <c r="A20" s="292" t="s">
        <v>77</v>
      </c>
      <c r="B20" s="292" t="s">
        <v>128</v>
      </c>
      <c r="C20" s="168" t="s">
        <v>92</v>
      </c>
      <c r="D20" s="155">
        <v>226.25320257999999</v>
      </c>
      <c r="E20" s="155">
        <v>248.40120481999998</v>
      </c>
      <c r="F20" s="155">
        <v>274.67993385</v>
      </c>
      <c r="G20" s="155">
        <v>321.55344131202747</v>
      </c>
      <c r="H20" s="155">
        <v>352.09413918500059</v>
      </c>
      <c r="I20" s="155">
        <v>367.19521311</v>
      </c>
      <c r="J20" s="155">
        <v>430.98691796000003</v>
      </c>
      <c r="K20" s="155">
        <v>458.77105373000001</v>
      </c>
      <c r="L20" s="155">
        <v>499.40832195000002</v>
      </c>
      <c r="M20" s="155">
        <v>540.68619706000004</v>
      </c>
      <c r="N20" s="155">
        <v>579.14319922000004</v>
      </c>
      <c r="O20" s="155">
        <v>635.36045535999995</v>
      </c>
      <c r="P20" s="155">
        <v>675.12218503999998</v>
      </c>
      <c r="Q20" s="155">
        <v>691.93816742000001</v>
      </c>
      <c r="R20" s="155">
        <v>675.42431612999997</v>
      </c>
      <c r="S20" s="155">
        <v>696.13117880000004</v>
      </c>
      <c r="T20" s="155">
        <v>726.60602678999999</v>
      </c>
      <c r="U20" s="155">
        <v>804.11404144000005</v>
      </c>
      <c r="V20" s="155">
        <v>848.15594497999996</v>
      </c>
      <c r="W20" s="155">
        <v>870.90247074000001</v>
      </c>
      <c r="X20" s="155">
        <v>908.45817795999994</v>
      </c>
      <c r="Y20" s="155">
        <v>930.64051673999995</v>
      </c>
      <c r="Z20" s="155">
        <v>973.95647354000005</v>
      </c>
      <c r="AA20" s="155">
        <v>1034.64152472</v>
      </c>
      <c r="AB20" s="155">
        <v>1084.2016056299999</v>
      </c>
      <c r="AC20" s="155">
        <v>1147.0327850086001</v>
      </c>
      <c r="AD20" s="155">
        <v>1191.2812156699999</v>
      </c>
      <c r="AE20" s="155">
        <v>1244.11262392</v>
      </c>
      <c r="AF20" s="155">
        <v>1302.05938608</v>
      </c>
      <c r="AG20" s="155">
        <v>1377.1273960799999</v>
      </c>
      <c r="AH20" s="155">
        <v>1418.9459681999999</v>
      </c>
      <c r="AI20" s="155">
        <v>1469.4509647</v>
      </c>
      <c r="AJ20" s="155">
        <v>1540.7371456400001</v>
      </c>
      <c r="AK20" s="155">
        <v>1613.51743068</v>
      </c>
      <c r="AL20" s="155">
        <v>1663.6185338400001</v>
      </c>
      <c r="AM20" s="155">
        <v>1703.40888083</v>
      </c>
      <c r="AN20" s="155">
        <v>1777.5426351399999</v>
      </c>
      <c r="AO20" s="155">
        <v>1846.0575363600001</v>
      </c>
      <c r="AP20" s="155">
        <v>1886.44092458</v>
      </c>
      <c r="AQ20" s="155">
        <v>1931.4799258999999</v>
      </c>
      <c r="AR20" s="155">
        <v>2001.12789675</v>
      </c>
      <c r="AS20" s="155">
        <v>2041.2681376999999</v>
      </c>
      <c r="AT20" s="155">
        <v>2218.2349110700002</v>
      </c>
      <c r="AU20" s="155">
        <v>2188.4585816099998</v>
      </c>
      <c r="AV20" s="155">
        <v>2224.0012703000002</v>
      </c>
      <c r="AW20" s="155">
        <v>2300.2586353900001</v>
      </c>
      <c r="AX20" s="155">
        <v>2384.6302847000002</v>
      </c>
      <c r="AY20" s="155">
        <v>2411.0514118800002</v>
      </c>
      <c r="AZ20" s="155">
        <v>2475.7104671699999</v>
      </c>
      <c r="BA20" s="155">
        <v>2540.6636215899998</v>
      </c>
      <c r="BB20" s="155">
        <v>2594.3093349699998</v>
      </c>
      <c r="BC20" s="155">
        <v>2745.0270005799998</v>
      </c>
      <c r="BD20" s="155">
        <v>2672.86973313</v>
      </c>
      <c r="BE20" s="155">
        <v>2819.1047468100001</v>
      </c>
      <c r="BF20" s="155">
        <v>2926.10672621</v>
      </c>
      <c r="BG20" s="155">
        <v>2880.9327633600001</v>
      </c>
      <c r="BH20" s="155">
        <v>3031.3562209699999</v>
      </c>
      <c r="BI20" s="155">
        <v>2956.0927204200002</v>
      </c>
      <c r="BJ20" s="155">
        <v>3012.09121744</v>
      </c>
      <c r="BK20" s="155">
        <v>3081.55026937</v>
      </c>
      <c r="BL20" s="155">
        <v>3151.3277179400002</v>
      </c>
      <c r="BM20" s="155">
        <v>3318.4921212999998</v>
      </c>
      <c r="BN20" s="155">
        <v>3503.39793689</v>
      </c>
      <c r="BO20" s="155">
        <v>3400.14837068</v>
      </c>
      <c r="BP20" s="155">
        <v>3462.3582576899998</v>
      </c>
      <c r="BQ20" s="155">
        <v>3553.1809373400001</v>
      </c>
      <c r="BR20" s="155">
        <v>3618.9513581299998</v>
      </c>
      <c r="BS20" s="155">
        <v>3804.1903053699998</v>
      </c>
      <c r="BT20" s="155">
        <v>3765.9877787099999</v>
      </c>
      <c r="BU20" s="155">
        <v>3803.95777266</v>
      </c>
      <c r="BV20" s="155">
        <v>3856.5735522</v>
      </c>
      <c r="BW20" s="155">
        <v>3923.49014958</v>
      </c>
      <c r="BX20" s="155">
        <v>4333.1722329800004</v>
      </c>
      <c r="BY20" s="155">
        <v>4128.053919</v>
      </c>
      <c r="BZ20" s="155">
        <v>4194.2948993800001</v>
      </c>
      <c r="CA20" s="155">
        <v>4288.6438123799999</v>
      </c>
      <c r="CB20" s="155">
        <v>4342.6458593999996</v>
      </c>
      <c r="CC20" s="155">
        <v>4417.0377917599999</v>
      </c>
      <c r="CD20" s="155">
        <v>4558.1587302500002</v>
      </c>
      <c r="CE20" s="155">
        <v>4640.3506672000003</v>
      </c>
      <c r="CF20" s="155">
        <v>4717.7381717099997</v>
      </c>
      <c r="CG20" s="155">
        <v>4780.7697410399996</v>
      </c>
      <c r="CH20" s="155">
        <v>4801.1324083700001</v>
      </c>
      <c r="CI20" s="155">
        <v>4861.9683876099998</v>
      </c>
      <c r="CJ20" s="155">
        <v>4952.1387887399997</v>
      </c>
      <c r="CK20" s="155">
        <v>5051.3710385300001</v>
      </c>
      <c r="CL20" s="155">
        <v>5135.2287078600002</v>
      </c>
      <c r="CM20" s="155">
        <v>5202.0705262700003</v>
      </c>
      <c r="CN20" s="155">
        <v>5312.1980186199999</v>
      </c>
      <c r="CO20" s="155">
        <v>5458.3757662300004</v>
      </c>
      <c r="CP20" s="155">
        <v>5568.63176372</v>
      </c>
      <c r="CQ20" s="155">
        <v>5675.7250946800004</v>
      </c>
      <c r="CR20" s="155">
        <v>5778.1781216600002</v>
      </c>
      <c r="CS20" s="155">
        <v>5887.1211382900001</v>
      </c>
      <c r="CT20" s="155">
        <v>5984.2216941899997</v>
      </c>
      <c r="CU20" s="155">
        <v>6096.2470705200003</v>
      </c>
      <c r="CV20" s="155">
        <v>6170.6097097000002</v>
      </c>
      <c r="CW20" s="155">
        <v>6263.58514646</v>
      </c>
      <c r="CX20" s="155">
        <v>6305.7953704600004</v>
      </c>
      <c r="CY20" s="155">
        <v>6777.6735981600004</v>
      </c>
      <c r="CZ20" s="155">
        <v>6647.0167329699998</v>
      </c>
      <c r="DA20" s="155">
        <v>6723.8695358900004</v>
      </c>
      <c r="DB20" s="155">
        <v>6749.14256544</v>
      </c>
      <c r="DC20" s="155">
        <v>6851.34869101</v>
      </c>
      <c r="DD20" s="155">
        <v>6916.1904668400002</v>
      </c>
      <c r="DE20" s="155">
        <v>7037.6380937699996</v>
      </c>
      <c r="DF20" s="155">
        <v>7558.7292427100001</v>
      </c>
      <c r="DG20" s="155">
        <v>7602.7664532700001</v>
      </c>
      <c r="DH20" s="155">
        <v>7746.1705914800004</v>
      </c>
      <c r="DI20" s="155">
        <v>7758.6930045400004</v>
      </c>
      <c r="DJ20" s="155">
        <v>7826.9374869699996</v>
      </c>
      <c r="DK20" s="155">
        <v>7911.0967021200004</v>
      </c>
      <c r="DL20" s="155">
        <v>8601.6</v>
      </c>
      <c r="DM20" s="155">
        <v>8138.9932214500004</v>
      </c>
      <c r="DN20" s="155">
        <v>8235.5</v>
      </c>
      <c r="DO20" s="155">
        <v>8459.7000000000007</v>
      </c>
      <c r="DP20" s="155">
        <v>8511.4</v>
      </c>
      <c r="DQ20" s="155">
        <v>8588.7999999999993</v>
      </c>
      <c r="DR20" s="155">
        <v>8790.7000000000007</v>
      </c>
      <c r="DS20" s="155">
        <v>8902.9</v>
      </c>
      <c r="DT20" s="155">
        <v>9038.1</v>
      </c>
      <c r="DU20" s="155">
        <v>9044.6</v>
      </c>
      <c r="DV20" s="155">
        <v>9125.7000000000007</v>
      </c>
      <c r="DW20" s="155">
        <v>9194.7999999999993</v>
      </c>
      <c r="DX20" s="155">
        <v>9245.1</v>
      </c>
      <c r="DY20" s="155">
        <v>9304.6</v>
      </c>
      <c r="DZ20" s="155">
        <v>9419.5</v>
      </c>
      <c r="EA20" s="155">
        <v>9522.6</v>
      </c>
      <c r="EB20" s="155">
        <v>9542.7999999999993</v>
      </c>
      <c r="EC20" s="155">
        <v>9649.2999999999993</v>
      </c>
      <c r="ED20" s="155">
        <v>9815.4</v>
      </c>
      <c r="EE20" s="155">
        <v>9913.7999999999993</v>
      </c>
      <c r="EF20" s="155">
        <v>10011.200000000001</v>
      </c>
      <c r="EG20" s="155">
        <v>10110.1</v>
      </c>
      <c r="EH20" s="155">
        <v>10142.299999999999</v>
      </c>
      <c r="EI20" s="155">
        <v>10276</v>
      </c>
      <c r="EJ20" s="155">
        <v>10330.200000000001</v>
      </c>
      <c r="EK20" s="155">
        <v>10515.6</v>
      </c>
      <c r="EL20" s="155">
        <v>10630.6</v>
      </c>
      <c r="EM20" s="155">
        <v>10760.4</v>
      </c>
      <c r="EN20" s="155">
        <v>10888.9</v>
      </c>
      <c r="EO20" s="155">
        <v>10962.9</v>
      </c>
      <c r="EP20" s="155">
        <v>11036.9</v>
      </c>
      <c r="EQ20" s="155">
        <v>11161.1</v>
      </c>
      <c r="ER20" s="155">
        <v>11320.7</v>
      </c>
      <c r="ES20" s="155">
        <v>11266.7</v>
      </c>
      <c r="ET20" s="155">
        <v>11324.5</v>
      </c>
      <c r="EU20" s="155">
        <v>11702</v>
      </c>
      <c r="EV20" s="155">
        <v>11789.4</v>
      </c>
      <c r="EW20" s="155">
        <v>11853.7</v>
      </c>
      <c r="EX20" s="155">
        <v>12005.3</v>
      </c>
      <c r="EY20" s="155">
        <v>12186.6</v>
      </c>
      <c r="EZ20" s="155">
        <v>12383.4</v>
      </c>
      <c r="FA20" s="155">
        <v>12454</v>
      </c>
      <c r="FB20" s="155">
        <v>12636.2</v>
      </c>
      <c r="FC20" s="155">
        <v>12929.4</v>
      </c>
      <c r="FD20" s="155">
        <v>13121.2</v>
      </c>
      <c r="FE20" s="155">
        <v>13225.5</v>
      </c>
      <c r="FF20" s="155">
        <v>13260.9</v>
      </c>
      <c r="FG20" s="155">
        <v>12874.2</v>
      </c>
      <c r="FH20" s="155">
        <v>12894.5</v>
      </c>
      <c r="FI20" s="155">
        <v>13006.3</v>
      </c>
      <c r="FJ20" s="155">
        <v>13025.69008765</v>
      </c>
      <c r="FK20" s="155">
        <v>13101.2</v>
      </c>
      <c r="FL20" s="155">
        <v>13187.8</v>
      </c>
      <c r="FM20" s="155">
        <v>13170.1</v>
      </c>
      <c r="FN20" s="155">
        <v>13236.2</v>
      </c>
      <c r="FO20" s="155">
        <v>13280.7</v>
      </c>
      <c r="FP20" s="155">
        <v>13510.9</v>
      </c>
      <c r="FQ20" s="155">
        <v>13552.4</v>
      </c>
      <c r="FR20" s="155">
        <v>13579.4</v>
      </c>
      <c r="FS20" s="155">
        <v>13605.8</v>
      </c>
      <c r="FT20" s="155">
        <v>13639.8</v>
      </c>
      <c r="FU20" s="155">
        <v>13654.9</v>
      </c>
      <c r="FV20" s="155">
        <v>13730.5</v>
      </c>
      <c r="FW20" s="155">
        <v>13797.5</v>
      </c>
      <c r="FX20" s="155">
        <v>13897.2</v>
      </c>
      <c r="FY20" s="155">
        <v>13865.6</v>
      </c>
      <c r="FZ20" s="155">
        <v>13747.6</v>
      </c>
      <c r="GA20" s="155">
        <v>13937.4</v>
      </c>
      <c r="GB20" s="155">
        <v>13743.6</v>
      </c>
      <c r="GC20" s="155">
        <v>13919.9</v>
      </c>
      <c r="GD20" s="155">
        <v>13818.2</v>
      </c>
      <c r="GE20" s="155">
        <v>13335.9</v>
      </c>
      <c r="GF20" s="155">
        <v>13535.8</v>
      </c>
      <c r="GG20" s="155">
        <v>13643.8</v>
      </c>
      <c r="GH20" s="155">
        <v>13034.6</v>
      </c>
      <c r="GI20" s="155">
        <v>13193.8</v>
      </c>
      <c r="GJ20" s="155">
        <v>12912.4</v>
      </c>
      <c r="GK20" s="155">
        <v>12869.1</v>
      </c>
      <c r="GL20" s="155">
        <v>12829</v>
      </c>
      <c r="GM20" s="155">
        <v>12966.6</v>
      </c>
      <c r="GN20" s="155">
        <v>13182.6</v>
      </c>
      <c r="GO20" s="155">
        <v>13307.9</v>
      </c>
      <c r="GP20" s="155">
        <v>13425.8</v>
      </c>
      <c r="GQ20" s="155">
        <v>13556.2</v>
      </c>
      <c r="GR20" s="155">
        <v>13645.7</v>
      </c>
      <c r="GS20" s="155">
        <v>13891.8</v>
      </c>
      <c r="GT20" s="155">
        <v>14162.2</v>
      </c>
      <c r="GU20" s="155">
        <v>14215.1</v>
      </c>
      <c r="GV20" s="155">
        <v>14322</v>
      </c>
      <c r="GW20" s="155">
        <v>14355.1</v>
      </c>
      <c r="GX20" s="155">
        <v>14317.8</v>
      </c>
      <c r="GY20" s="155">
        <v>14362.4</v>
      </c>
      <c r="GZ20" s="155">
        <v>14601.6</v>
      </c>
      <c r="HA20" s="155">
        <v>14786.1</v>
      </c>
      <c r="HB20" s="155">
        <v>15040.8</v>
      </c>
      <c r="HC20" s="155">
        <v>15286.5</v>
      </c>
      <c r="HD20" s="155">
        <v>15415.8</v>
      </c>
      <c r="HE20" s="155">
        <v>15570.9</v>
      </c>
      <c r="HF20" s="155">
        <v>15756.6</v>
      </c>
      <c r="HG20" s="155">
        <v>15921.7</v>
      </c>
      <c r="HH20" s="155">
        <v>16288.3</v>
      </c>
      <c r="HI20" s="155">
        <v>16501.400000000001</v>
      </c>
      <c r="HJ20" s="155">
        <v>16823.5</v>
      </c>
      <c r="HK20" s="155">
        <v>16951.8</v>
      </c>
      <c r="HL20" s="155">
        <v>17007</v>
      </c>
      <c r="HM20" s="155">
        <v>17021.2</v>
      </c>
      <c r="HN20" s="155">
        <v>17055.400000000001</v>
      </c>
      <c r="HO20" s="155">
        <v>17088.7</v>
      </c>
      <c r="HT20" s="260"/>
      <c r="HU20" s="260"/>
      <c r="HV20" s="260"/>
    </row>
    <row r="21" spans="1:230" ht="12.75" hidden="1"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17"/>
      <c r="Z21" s="17"/>
      <c r="AB21" s="60"/>
      <c r="AC21" s="60"/>
      <c r="HO21" s="78" t="s">
        <v>91</v>
      </c>
      <c r="HT21" s="260"/>
      <c r="HU21" s="260"/>
      <c r="HV21" s="260"/>
    </row>
    <row r="22" spans="1:230" ht="12.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17"/>
      <c r="Z22" s="17"/>
      <c r="AB22" s="60"/>
      <c r="AC22" s="60"/>
      <c r="HO22" s="78" t="s">
        <v>122</v>
      </c>
      <c r="HT22" s="260"/>
      <c r="HU22" s="260"/>
      <c r="HV22" s="260"/>
    </row>
    <row r="23" spans="1:230" ht="12.75" customHeight="1" x14ac:dyDescent="0.25">
      <c r="A23" s="29"/>
      <c r="B23" s="29"/>
      <c r="C23" s="122" t="s">
        <v>182</v>
      </c>
      <c r="D23" s="432" t="s">
        <v>526</v>
      </c>
      <c r="E23" s="122" t="s">
        <v>174</v>
      </c>
      <c r="F23" s="122" t="s">
        <v>175</v>
      </c>
      <c r="G23" s="122" t="s">
        <v>171</v>
      </c>
      <c r="H23" s="122" t="s">
        <v>176</v>
      </c>
      <c r="I23" s="122" t="s">
        <v>177</v>
      </c>
      <c r="J23" s="122" t="s">
        <v>172</v>
      </c>
      <c r="K23" s="122" t="s">
        <v>178</v>
      </c>
      <c r="L23" s="122" t="s">
        <v>179</v>
      </c>
      <c r="M23" s="122" t="s">
        <v>173</v>
      </c>
      <c r="N23" s="122" t="s">
        <v>180</v>
      </c>
      <c r="O23" s="122" t="s">
        <v>181</v>
      </c>
      <c r="P23" s="432" t="s">
        <v>527</v>
      </c>
      <c r="Q23" s="122" t="s">
        <v>157</v>
      </c>
      <c r="R23" s="122" t="s">
        <v>158</v>
      </c>
      <c r="S23" s="122" t="s">
        <v>159</v>
      </c>
      <c r="T23" s="122" t="s">
        <v>160</v>
      </c>
      <c r="U23" s="122" t="s">
        <v>153</v>
      </c>
      <c r="V23" s="122" t="s">
        <v>154</v>
      </c>
      <c r="W23" s="122" t="s">
        <v>161</v>
      </c>
      <c r="X23" s="122" t="s">
        <v>162</v>
      </c>
      <c r="Y23" s="122" t="s">
        <v>163</v>
      </c>
      <c r="Z23" s="122" t="s">
        <v>164</v>
      </c>
      <c r="AA23" s="122" t="s">
        <v>165</v>
      </c>
      <c r="AB23" s="432" t="s">
        <v>528</v>
      </c>
      <c r="AC23" s="122" t="s">
        <v>167</v>
      </c>
      <c r="AD23" s="122" t="s">
        <v>168</v>
      </c>
      <c r="AE23" s="122" t="s">
        <v>169</v>
      </c>
      <c r="AF23" s="122" t="s">
        <v>170</v>
      </c>
      <c r="AG23" s="122" t="s">
        <v>315</v>
      </c>
      <c r="AH23" s="122" t="s">
        <v>352</v>
      </c>
      <c r="AI23" s="122" t="s">
        <v>208</v>
      </c>
      <c r="AJ23" s="122" t="s">
        <v>95</v>
      </c>
      <c r="AK23" s="122" t="s">
        <v>35</v>
      </c>
      <c r="AL23" s="122" t="s">
        <v>19</v>
      </c>
      <c r="AM23" s="122" t="s">
        <v>25</v>
      </c>
      <c r="AN23" s="432" t="s">
        <v>529</v>
      </c>
      <c r="AO23" s="122" t="s">
        <v>349</v>
      </c>
      <c r="AP23" s="122" t="s">
        <v>341</v>
      </c>
      <c r="AQ23" s="122" t="s">
        <v>57</v>
      </c>
      <c r="AR23" s="122" t="s">
        <v>312</v>
      </c>
      <c r="AS23" s="122" t="s">
        <v>15</v>
      </c>
      <c r="AT23" s="122" t="s">
        <v>22</v>
      </c>
      <c r="AU23" s="122" t="s">
        <v>6</v>
      </c>
      <c r="AV23" s="122" t="s">
        <v>89</v>
      </c>
      <c r="AW23" s="122" t="s">
        <v>353</v>
      </c>
      <c r="AX23" s="122" t="s">
        <v>252</v>
      </c>
      <c r="AY23" s="122" t="s">
        <v>361</v>
      </c>
      <c r="AZ23" s="432" t="s">
        <v>530</v>
      </c>
      <c r="BA23" s="122" t="s">
        <v>366</v>
      </c>
      <c r="BB23" s="122" t="s">
        <v>372</v>
      </c>
      <c r="BC23" s="122" t="s">
        <v>375</v>
      </c>
      <c r="BD23" s="122" t="s">
        <v>379</v>
      </c>
      <c r="BE23" s="122" t="s">
        <v>382</v>
      </c>
      <c r="BF23" s="122" t="s">
        <v>384</v>
      </c>
      <c r="BG23" s="122" t="s">
        <v>387</v>
      </c>
      <c r="BH23" s="122" t="s">
        <v>389</v>
      </c>
      <c r="BI23" s="122" t="s">
        <v>392</v>
      </c>
      <c r="BJ23" s="122" t="s">
        <v>394</v>
      </c>
      <c r="BK23" s="122" t="s">
        <v>491</v>
      </c>
      <c r="BL23" s="432" t="s">
        <v>531</v>
      </c>
      <c r="BM23" s="122" t="s">
        <v>497</v>
      </c>
      <c r="BN23" s="122" t="s">
        <v>499</v>
      </c>
      <c r="BO23" s="122" t="s">
        <v>501</v>
      </c>
      <c r="BP23" s="122" t="s">
        <v>502</v>
      </c>
      <c r="BQ23" s="122" t="s">
        <v>504</v>
      </c>
      <c r="BR23" s="122" t="s">
        <v>507</v>
      </c>
      <c r="BS23" s="122" t="s">
        <v>508</v>
      </c>
      <c r="BT23" s="122" t="s">
        <v>509</v>
      </c>
      <c r="BU23" s="122" t="s">
        <v>510</v>
      </c>
      <c r="BV23" s="122" t="s">
        <v>511</v>
      </c>
      <c r="BW23" s="122" t="s">
        <v>513</v>
      </c>
      <c r="BX23" s="432" t="s">
        <v>532</v>
      </c>
      <c r="BY23" s="122" t="s">
        <v>536</v>
      </c>
      <c r="BZ23" s="122" t="s">
        <v>537</v>
      </c>
      <c r="CA23" s="431" t="s">
        <v>533</v>
      </c>
      <c r="CB23" s="122" t="s">
        <v>538</v>
      </c>
      <c r="CC23" s="122" t="s">
        <v>539</v>
      </c>
      <c r="CD23" s="431" t="s">
        <v>534</v>
      </c>
      <c r="CE23" s="122" t="s">
        <v>535</v>
      </c>
      <c r="CF23" s="122" t="s">
        <v>540</v>
      </c>
      <c r="CG23" s="431" t="s">
        <v>542</v>
      </c>
      <c r="CH23" s="122" t="s">
        <v>544</v>
      </c>
      <c r="CI23" s="122" t="s">
        <v>545</v>
      </c>
      <c r="CJ23" s="432" t="s">
        <v>547</v>
      </c>
      <c r="CK23" s="122" t="s">
        <v>554</v>
      </c>
      <c r="CL23" s="122" t="s">
        <v>565</v>
      </c>
      <c r="CM23" s="431" t="s">
        <v>567</v>
      </c>
      <c r="CN23" s="122" t="s">
        <v>569</v>
      </c>
      <c r="CO23" s="122" t="s">
        <v>572</v>
      </c>
      <c r="CP23" s="431" t="s">
        <v>575</v>
      </c>
      <c r="CQ23" s="122" t="s">
        <v>577</v>
      </c>
      <c r="CR23" s="122" t="s">
        <v>578</v>
      </c>
      <c r="CS23" s="431" t="s">
        <v>580</v>
      </c>
      <c r="CT23" s="122" t="s">
        <v>581</v>
      </c>
      <c r="CU23" s="122" t="s">
        <v>586</v>
      </c>
      <c r="CV23" s="432" t="s">
        <v>588</v>
      </c>
      <c r="CW23" s="122" t="s">
        <v>589</v>
      </c>
      <c r="CX23" s="122" t="s">
        <v>592</v>
      </c>
      <c r="CY23" s="431" t="s">
        <v>595</v>
      </c>
      <c r="CZ23" s="122" t="s">
        <v>596</v>
      </c>
      <c r="DA23" s="122" t="s">
        <v>597</v>
      </c>
      <c r="DB23" s="431" t="s">
        <v>599</v>
      </c>
      <c r="DC23" s="122" t="s">
        <v>600</v>
      </c>
      <c r="DD23" s="122" t="s">
        <v>602</v>
      </c>
      <c r="DE23" s="431" t="s">
        <v>604</v>
      </c>
      <c r="DF23" s="122" t="s">
        <v>605</v>
      </c>
      <c r="DG23" s="122" t="s">
        <v>606</v>
      </c>
      <c r="DH23" s="432" t="s">
        <v>608</v>
      </c>
      <c r="DI23" s="432" t="s">
        <v>609</v>
      </c>
      <c r="DJ23" s="432" t="s">
        <v>654</v>
      </c>
      <c r="DK23" s="432" t="s">
        <v>656</v>
      </c>
      <c r="DL23" s="432" t="s">
        <v>657</v>
      </c>
      <c r="DM23" s="432" t="s">
        <v>658</v>
      </c>
      <c r="DN23" s="432" t="s">
        <v>660</v>
      </c>
      <c r="DO23" s="432" t="s">
        <v>661</v>
      </c>
      <c r="DP23" s="432" t="s">
        <v>662</v>
      </c>
      <c r="DQ23" s="432" t="s">
        <v>664</v>
      </c>
      <c r="DR23" s="432" t="s">
        <v>665</v>
      </c>
      <c r="DS23" s="432" t="s">
        <v>681</v>
      </c>
      <c r="DT23" s="432" t="s">
        <v>683</v>
      </c>
      <c r="DU23" s="432" t="s">
        <v>684</v>
      </c>
      <c r="DV23" s="432" t="s">
        <v>686</v>
      </c>
      <c r="DW23" s="432" t="s">
        <v>688</v>
      </c>
      <c r="DX23" s="432" t="s">
        <v>689</v>
      </c>
      <c r="DY23" s="432" t="s">
        <v>690</v>
      </c>
      <c r="DZ23" s="432" t="s">
        <v>692</v>
      </c>
      <c r="EA23" s="432" t="s">
        <v>693</v>
      </c>
      <c r="EB23" s="432" t="s">
        <v>695</v>
      </c>
      <c r="EC23" s="432" t="s">
        <v>697</v>
      </c>
      <c r="ED23" s="432" t="s">
        <v>698</v>
      </c>
      <c r="EE23" s="432" t="s">
        <v>699</v>
      </c>
      <c r="EF23" s="432" t="s">
        <v>703</v>
      </c>
      <c r="EG23" s="432" t="s">
        <v>704</v>
      </c>
      <c r="EH23" s="432" t="s">
        <v>707</v>
      </c>
      <c r="EI23" s="432" t="s">
        <v>709</v>
      </c>
      <c r="EJ23" s="432" t="s">
        <v>710</v>
      </c>
      <c r="EK23" s="432" t="s">
        <v>711</v>
      </c>
      <c r="EL23" s="432" t="s">
        <v>713</v>
      </c>
      <c r="EM23" s="432" t="s">
        <v>714</v>
      </c>
      <c r="EN23" s="432" t="s">
        <v>715</v>
      </c>
      <c r="EO23" s="432" t="s">
        <v>718</v>
      </c>
      <c r="EP23" s="432" t="s">
        <v>719</v>
      </c>
      <c r="EQ23" s="432" t="s">
        <v>720</v>
      </c>
      <c r="ER23" s="432" t="s">
        <v>722</v>
      </c>
      <c r="ES23" s="432" t="s">
        <v>723</v>
      </c>
      <c r="ET23" s="432" t="s">
        <v>725</v>
      </c>
      <c r="EU23" s="432" t="s">
        <v>727</v>
      </c>
      <c r="EV23" s="432" t="s">
        <v>728</v>
      </c>
      <c r="EW23" s="432" t="s">
        <v>729</v>
      </c>
      <c r="EX23" s="432" t="s">
        <v>731</v>
      </c>
      <c r="EY23" s="432" t="s">
        <v>732</v>
      </c>
      <c r="EZ23" s="432" t="s">
        <v>733</v>
      </c>
      <c r="FA23" s="432" t="s">
        <v>735</v>
      </c>
      <c r="FB23" s="432" t="s">
        <v>736</v>
      </c>
      <c r="FC23" s="432" t="s">
        <v>737</v>
      </c>
      <c r="FD23" s="432" t="s">
        <v>739</v>
      </c>
      <c r="FE23" s="432" t="s">
        <v>740</v>
      </c>
      <c r="FF23" s="432" t="s">
        <v>742</v>
      </c>
      <c r="FG23" s="432" t="s">
        <v>744</v>
      </c>
      <c r="FH23" s="432" t="s">
        <v>745</v>
      </c>
      <c r="FI23" s="432" t="s">
        <v>746</v>
      </c>
      <c r="FJ23" s="432" t="s">
        <v>748</v>
      </c>
      <c r="FK23" s="432" t="s">
        <v>750</v>
      </c>
      <c r="FL23" s="432" t="s">
        <v>751</v>
      </c>
      <c r="FM23" s="432" t="s">
        <v>754</v>
      </c>
      <c r="FN23" s="432" t="s">
        <v>758</v>
      </c>
      <c r="FO23" s="432" t="s">
        <v>759</v>
      </c>
      <c r="FP23" s="432" t="s">
        <v>761</v>
      </c>
      <c r="FQ23" s="432" t="s">
        <v>762</v>
      </c>
      <c r="FR23" s="432" t="s">
        <v>764</v>
      </c>
      <c r="FS23" s="432" t="s">
        <v>766</v>
      </c>
      <c r="FT23" s="432" t="s">
        <v>767</v>
      </c>
      <c r="FU23" s="432" t="s">
        <v>768</v>
      </c>
      <c r="FV23" s="432" t="s">
        <v>770</v>
      </c>
      <c r="FW23" s="432" t="s">
        <v>771</v>
      </c>
      <c r="FX23" s="432" t="s">
        <v>772</v>
      </c>
      <c r="FY23" s="432" t="s">
        <v>774</v>
      </c>
      <c r="FZ23" s="432" t="s">
        <v>776</v>
      </c>
      <c r="GA23" s="432" t="s">
        <v>777</v>
      </c>
      <c r="GB23" s="432" t="s">
        <v>779</v>
      </c>
      <c r="GC23" s="432" t="s">
        <v>780</v>
      </c>
      <c r="GD23" s="432" t="s">
        <v>782</v>
      </c>
      <c r="GE23" s="432" t="s">
        <v>784</v>
      </c>
      <c r="GF23" s="432" t="s">
        <v>785</v>
      </c>
      <c r="GG23" s="432" t="s">
        <v>787</v>
      </c>
      <c r="GH23" s="432" t="s">
        <v>790</v>
      </c>
      <c r="GI23" s="432" t="s">
        <v>792</v>
      </c>
      <c r="GJ23" s="432" t="s">
        <v>793</v>
      </c>
      <c r="GK23" s="432" t="s">
        <v>795</v>
      </c>
      <c r="GL23" s="432" t="s">
        <v>796</v>
      </c>
      <c r="GM23" s="432" t="s">
        <v>798</v>
      </c>
      <c r="GN23" s="432" t="s">
        <v>800</v>
      </c>
      <c r="GO23" s="432" t="s">
        <v>801</v>
      </c>
      <c r="GP23" s="432" t="s">
        <v>803</v>
      </c>
      <c r="GQ23" s="432" t="s">
        <v>805</v>
      </c>
      <c r="GR23" s="432" t="s">
        <v>806</v>
      </c>
      <c r="GS23" s="432" t="s">
        <v>807</v>
      </c>
      <c r="GT23" s="432" t="s">
        <v>809</v>
      </c>
      <c r="GU23" s="432" t="s">
        <v>810</v>
      </c>
      <c r="GV23" s="432" t="s">
        <v>811</v>
      </c>
      <c r="GW23" s="432" t="s">
        <v>813</v>
      </c>
      <c r="GX23" s="432" t="s">
        <v>814</v>
      </c>
      <c r="GY23" s="432" t="s">
        <v>815</v>
      </c>
      <c r="GZ23" s="432" t="s">
        <v>817</v>
      </c>
      <c r="HA23" s="432" t="s">
        <v>818</v>
      </c>
      <c r="HB23" s="432" t="s">
        <v>820</v>
      </c>
      <c r="HC23" s="432" t="s">
        <v>822</v>
      </c>
      <c r="HD23" s="432" t="s">
        <v>824</v>
      </c>
      <c r="HE23" s="432" t="s">
        <v>825</v>
      </c>
      <c r="HF23" s="432" t="s">
        <v>827</v>
      </c>
      <c r="HG23" s="432" t="s">
        <v>828</v>
      </c>
      <c r="HH23" s="432" t="s">
        <v>830</v>
      </c>
      <c r="HI23" s="432" t="s">
        <v>832</v>
      </c>
      <c r="HJ23" s="432" t="s">
        <v>834</v>
      </c>
      <c r="HK23" s="432" t="s">
        <v>835</v>
      </c>
      <c r="HL23" s="432" t="s">
        <v>837</v>
      </c>
      <c r="HM23" s="432" t="s">
        <v>838</v>
      </c>
      <c r="HN23" s="432" t="s">
        <v>840</v>
      </c>
      <c r="HO23" s="432" t="s">
        <v>843</v>
      </c>
      <c r="HT23" s="260"/>
      <c r="HU23" s="260"/>
      <c r="HV23" s="260"/>
    </row>
    <row r="24" spans="1:230" ht="12.75" customHeight="1" x14ac:dyDescent="0.25">
      <c r="A24" s="314" t="s">
        <v>428</v>
      </c>
      <c r="B24" s="314" t="s">
        <v>438</v>
      </c>
      <c r="C24" s="169" t="s">
        <v>92</v>
      </c>
      <c r="D24" s="156">
        <v>0.61688383496206778</v>
      </c>
      <c r="E24" s="156">
        <v>0.58466452131437774</v>
      </c>
      <c r="F24" s="156">
        <v>0.48731093514496271</v>
      </c>
      <c r="G24" s="156">
        <v>0.5269593966111582</v>
      </c>
      <c r="H24" s="156">
        <v>0.55256978910624477</v>
      </c>
      <c r="I24" s="156">
        <v>0.45054400000000006</v>
      </c>
      <c r="J24" s="156">
        <v>0.46349199999999996</v>
      </c>
      <c r="K24" s="156">
        <v>0.51932400000000001</v>
      </c>
      <c r="L24" s="156">
        <v>0.53204999999999991</v>
      </c>
      <c r="M24" s="156">
        <v>0.49599499999999996</v>
      </c>
      <c r="N24" s="156">
        <v>0.49833299999999997</v>
      </c>
      <c r="O24" s="156">
        <v>0.52600999999999998</v>
      </c>
      <c r="P24" s="156">
        <v>0.55697599999999992</v>
      </c>
      <c r="Q24" s="156">
        <v>0.56756800000000007</v>
      </c>
      <c r="R24" s="156">
        <v>0.60114999999999996</v>
      </c>
      <c r="S24" s="156">
        <v>0.53965399999999997</v>
      </c>
      <c r="T24" s="156">
        <v>0.50708600000000004</v>
      </c>
      <c r="U24" s="156">
        <v>0.46195199999999997</v>
      </c>
      <c r="V24" s="156">
        <v>0.46043899999999993</v>
      </c>
      <c r="W24" s="156">
        <v>0.42089300000000002</v>
      </c>
      <c r="X24" s="156">
        <v>0.39929700000000001</v>
      </c>
      <c r="Y24" s="156">
        <v>0.37218000000000001</v>
      </c>
      <c r="Z24" s="156">
        <v>0.364701</v>
      </c>
      <c r="AA24" s="156">
        <v>0.35635399999999995</v>
      </c>
      <c r="AB24" s="156">
        <v>0.33877299999999999</v>
      </c>
      <c r="AC24" s="156">
        <v>0.3341707648013994</v>
      </c>
      <c r="AD24" s="156">
        <v>0.50263299999999989</v>
      </c>
      <c r="AE24" s="156">
        <v>0.54664899999999994</v>
      </c>
      <c r="AF24" s="156">
        <v>0.58841900000000003</v>
      </c>
      <c r="AG24" s="156">
        <v>0.57448500000000002</v>
      </c>
      <c r="AH24" s="156">
        <v>0.60187399999999991</v>
      </c>
      <c r="AI24" s="156">
        <v>0.62507099999999993</v>
      </c>
      <c r="AJ24" s="156">
        <v>0.58533899999999994</v>
      </c>
      <c r="AK24" s="156">
        <v>0.79655399999999998</v>
      </c>
      <c r="AL24" s="156">
        <v>0.7984929999999999</v>
      </c>
      <c r="AM24" s="156">
        <v>0.80283799999999994</v>
      </c>
      <c r="AN24" s="156">
        <v>0.819164</v>
      </c>
      <c r="AO24" s="156">
        <v>0.786358</v>
      </c>
      <c r="AP24" s="156">
        <v>0.80811199999999994</v>
      </c>
      <c r="AQ24" s="156">
        <v>0.81509900000000002</v>
      </c>
      <c r="AR24" s="156">
        <v>0.81125400000000003</v>
      </c>
      <c r="AS24" s="156">
        <v>0.78583999999999998</v>
      </c>
      <c r="AT24" s="156">
        <v>0.82657899999999995</v>
      </c>
      <c r="AU24" s="156">
        <v>0.89143300000000003</v>
      </c>
      <c r="AV24" s="156">
        <v>0.92212299999999991</v>
      </c>
      <c r="AW24" s="156">
        <v>0.92573299999999992</v>
      </c>
      <c r="AX24" s="156">
        <v>0.93092800000000009</v>
      </c>
      <c r="AY24" s="156">
        <v>0.91093699999999989</v>
      </c>
      <c r="AZ24" s="156">
        <v>0.89622500000000005</v>
      </c>
      <c r="BA24" s="156">
        <v>0.89592099999999997</v>
      </c>
      <c r="BB24" s="156">
        <v>0.85721899999999995</v>
      </c>
      <c r="BC24" s="156">
        <v>0.83650799999999992</v>
      </c>
      <c r="BD24" s="156">
        <v>0.93333599999999994</v>
      </c>
      <c r="BE24" s="156">
        <v>0.84772999999999987</v>
      </c>
      <c r="BF24" s="156">
        <v>0.89796599999999993</v>
      </c>
      <c r="BG24" s="156">
        <v>0.91990999999999989</v>
      </c>
      <c r="BH24" s="156">
        <v>0.87917099999999992</v>
      </c>
      <c r="BI24" s="156">
        <v>0.90745599999999982</v>
      </c>
      <c r="BJ24" s="156">
        <v>0.95241000000000009</v>
      </c>
      <c r="BK24" s="156">
        <v>0.96048</v>
      </c>
      <c r="BL24" s="156">
        <v>0.89963499999999996</v>
      </c>
      <c r="BM24" s="156">
        <v>0.91359199999999996</v>
      </c>
      <c r="BN24" s="156">
        <v>0.87679399999999996</v>
      </c>
      <c r="BO24" s="156">
        <v>0.98583499999999991</v>
      </c>
      <c r="BP24" s="156">
        <v>0.97392000000000001</v>
      </c>
      <c r="BQ24" s="156">
        <v>0.95367485585937395</v>
      </c>
      <c r="BR24" s="156">
        <v>0.98121099999999994</v>
      </c>
      <c r="BS24" s="156">
        <v>0.9375159999999999</v>
      </c>
      <c r="BT24" s="156">
        <v>0.98319499999999993</v>
      </c>
      <c r="BU24" s="156">
        <v>0.98862399999999995</v>
      </c>
      <c r="BV24" s="156">
        <v>0.94568099999999999</v>
      </c>
      <c r="BW24" s="156">
        <v>0.94895199999999991</v>
      </c>
      <c r="BX24" s="156">
        <v>0.59600900000000001</v>
      </c>
      <c r="BY24" s="156">
        <v>0.80587500000000001</v>
      </c>
      <c r="BZ24" s="156">
        <v>0.83588299999999993</v>
      </c>
      <c r="CA24" s="156">
        <v>0.82246399999999997</v>
      </c>
      <c r="CB24" s="156">
        <v>0.91837799999999992</v>
      </c>
      <c r="CC24" s="156">
        <v>0.99077199999999999</v>
      </c>
      <c r="CD24" s="156">
        <v>0.98318099999999997</v>
      </c>
      <c r="CE24" s="156">
        <v>0.98712999999999995</v>
      </c>
      <c r="CF24" s="156">
        <v>0.9778389999999999</v>
      </c>
      <c r="CG24" s="156">
        <v>0.99021599999999999</v>
      </c>
      <c r="CH24" s="156">
        <v>0.97145300000000001</v>
      </c>
      <c r="CI24" s="156">
        <v>0.96327099999999999</v>
      </c>
      <c r="CJ24" s="156">
        <v>0.96413099999999996</v>
      </c>
      <c r="CK24" s="156">
        <v>0.91617599999999999</v>
      </c>
      <c r="CL24" s="156">
        <v>0.96566399999999997</v>
      </c>
      <c r="CM24" s="156">
        <v>0.97752099999999997</v>
      </c>
      <c r="CN24" s="156">
        <v>0.97853899999999994</v>
      </c>
      <c r="CO24" s="156">
        <v>0.86349899999999991</v>
      </c>
      <c r="CP24" s="156">
        <v>0.90119199999999999</v>
      </c>
      <c r="CQ24" s="156">
        <v>0.92437499999999995</v>
      </c>
      <c r="CR24" s="156">
        <v>0.93454999999999999</v>
      </c>
      <c r="CS24" s="156">
        <v>0.96408799999999995</v>
      </c>
      <c r="CT24" s="156">
        <v>0.98058599999999996</v>
      </c>
      <c r="CU24" s="156">
        <v>0.98004399999999992</v>
      </c>
      <c r="CV24" s="156">
        <v>0.97931599999999996</v>
      </c>
      <c r="CW24" s="156">
        <v>0.98633399999999993</v>
      </c>
      <c r="CX24" s="156">
        <v>0.963785</v>
      </c>
      <c r="CY24" s="156">
        <v>0.908053</v>
      </c>
      <c r="CZ24" s="156">
        <v>0.97581899999999999</v>
      </c>
      <c r="DA24" s="156">
        <v>0.98040799999999995</v>
      </c>
      <c r="DB24" s="156">
        <v>0.97363899999999992</v>
      </c>
      <c r="DC24" s="156">
        <v>0.96670099999999992</v>
      </c>
      <c r="DD24" s="156">
        <v>0.96699899999999994</v>
      </c>
      <c r="DE24" s="156">
        <v>0.96712199999999993</v>
      </c>
      <c r="DF24" s="156">
        <v>0.96963299999999997</v>
      </c>
      <c r="DG24" s="156">
        <v>0.98022299999999996</v>
      </c>
      <c r="DH24" s="156">
        <v>0.94345000000000001</v>
      </c>
      <c r="DI24" s="156">
        <v>0.97200500000000001</v>
      </c>
      <c r="DJ24" s="156">
        <v>0.96866699999999994</v>
      </c>
      <c r="DK24" s="156">
        <v>0.97287299999999999</v>
      </c>
      <c r="DL24" s="156">
        <v>0.83499999999999996</v>
      </c>
      <c r="DM24" s="156">
        <v>0.945488</v>
      </c>
      <c r="DN24" s="156">
        <v>0.93100000000000005</v>
      </c>
      <c r="DO24" s="156">
        <v>0.98145299999999991</v>
      </c>
      <c r="DP24" s="156">
        <v>0.98</v>
      </c>
      <c r="DQ24" s="156">
        <v>0.96899999999999997</v>
      </c>
      <c r="DR24" s="156">
        <v>0.98599999999999999</v>
      </c>
      <c r="DS24" s="156">
        <v>0.96399999999999997</v>
      </c>
      <c r="DT24" s="156">
        <v>0.92900000000000005</v>
      </c>
      <c r="DU24" s="156">
        <v>0.89202799999999993</v>
      </c>
      <c r="DV24" s="156">
        <v>0.92300000000000004</v>
      </c>
      <c r="DW24" s="156">
        <v>0.95799999999999996</v>
      </c>
      <c r="DX24" s="156">
        <v>0.93300000000000005</v>
      </c>
      <c r="DY24" s="156">
        <v>0.93300000000000005</v>
      </c>
      <c r="DZ24" s="156">
        <v>0.93300000000000005</v>
      </c>
      <c r="EA24" s="156">
        <v>0.96699999999999997</v>
      </c>
      <c r="EB24" s="156">
        <v>0.96699999999999997</v>
      </c>
      <c r="EC24" s="156">
        <v>0.96899999999999997</v>
      </c>
      <c r="ED24" s="156">
        <v>0.96</v>
      </c>
      <c r="EE24" s="156">
        <v>0.97099999999999997</v>
      </c>
      <c r="EF24" s="156">
        <v>0.94699999999999995</v>
      </c>
      <c r="EG24" s="156">
        <v>0.92</v>
      </c>
      <c r="EH24" s="156">
        <v>0.92200000000000004</v>
      </c>
      <c r="EI24" s="156">
        <v>0.99199999999999999</v>
      </c>
      <c r="EJ24" s="156">
        <v>0.98599999999999999</v>
      </c>
      <c r="EK24" s="156">
        <v>0.94799999999999995</v>
      </c>
      <c r="EL24" s="156">
        <v>0.98299999999999998</v>
      </c>
      <c r="EM24" s="156">
        <v>0.97799999999999998</v>
      </c>
      <c r="EN24" s="156">
        <v>0.98499999999999999</v>
      </c>
      <c r="EO24" s="156">
        <v>0.97799999999999998</v>
      </c>
      <c r="EP24" s="156">
        <v>0.95299999999999996</v>
      </c>
      <c r="EQ24" s="156">
        <v>0.95299999999999996</v>
      </c>
      <c r="ER24" s="156">
        <v>0.93400000000000005</v>
      </c>
      <c r="ES24" s="156">
        <v>0.94599999999999995</v>
      </c>
      <c r="ET24" s="156">
        <v>0.95</v>
      </c>
      <c r="EU24" s="156">
        <v>0.92900000000000005</v>
      </c>
      <c r="EV24" s="156">
        <v>0.96899999999999997</v>
      </c>
      <c r="EW24" s="156">
        <v>0.95599999999999996</v>
      </c>
      <c r="EX24" s="156">
        <v>0.97699999999999998</v>
      </c>
      <c r="EY24" s="156">
        <v>0.99</v>
      </c>
      <c r="EZ24" s="156">
        <v>0.98899999999999999</v>
      </c>
      <c r="FA24" s="156">
        <v>0.95499999999999996</v>
      </c>
      <c r="FB24" s="156">
        <v>0.98299999999999998</v>
      </c>
      <c r="FC24" s="156">
        <v>0.98199999999999998</v>
      </c>
      <c r="FD24" s="156">
        <v>0.95</v>
      </c>
      <c r="FE24" s="156">
        <v>0.85299999999999998</v>
      </c>
      <c r="FF24" s="156">
        <v>0.91200000000000003</v>
      </c>
      <c r="FG24" s="156">
        <v>0.95499999999999996</v>
      </c>
      <c r="FH24" s="156">
        <v>0.93899999999999995</v>
      </c>
      <c r="FI24" s="156">
        <v>0.95699999999999996</v>
      </c>
      <c r="FJ24" s="156">
        <v>0.94449399999999994</v>
      </c>
      <c r="FK24" s="156">
        <v>0.90300000000000002</v>
      </c>
      <c r="FL24" s="156">
        <v>0.96299999999999997</v>
      </c>
      <c r="FM24" s="156">
        <v>0.95499999999999996</v>
      </c>
      <c r="FN24" s="156">
        <v>0.89800000000000002</v>
      </c>
      <c r="FO24" s="156">
        <v>0.88300000000000001</v>
      </c>
      <c r="FP24" s="156">
        <v>0.88700000000000001</v>
      </c>
      <c r="FQ24" s="156">
        <v>0.877</v>
      </c>
      <c r="FR24" s="156">
        <v>0.89900000000000002</v>
      </c>
      <c r="FS24" s="156">
        <v>0.97199999999999998</v>
      </c>
      <c r="FT24" s="156">
        <v>0.97</v>
      </c>
      <c r="FU24" s="156">
        <v>0.97299999999999998</v>
      </c>
      <c r="FV24" s="156">
        <v>0.93799999999999994</v>
      </c>
      <c r="FW24" s="156">
        <v>0.90300000000000002</v>
      </c>
      <c r="FX24" s="156">
        <v>0.96899999999999997</v>
      </c>
      <c r="FY24" s="156">
        <v>0.98099999999999998</v>
      </c>
      <c r="FZ24" s="156">
        <v>0.97599999999999998</v>
      </c>
      <c r="GA24" s="156">
        <v>0.97399999999999998</v>
      </c>
      <c r="GB24" s="156">
        <v>0.96099999999999997</v>
      </c>
      <c r="GC24" s="156">
        <v>0.95299999999999996</v>
      </c>
      <c r="GD24" s="156">
        <v>0.92200000000000004</v>
      </c>
      <c r="GE24" s="156">
        <v>0.97699999999999998</v>
      </c>
      <c r="GF24" s="156">
        <v>0.98299999999999998</v>
      </c>
      <c r="GG24" s="156">
        <v>0.94499999999999995</v>
      </c>
      <c r="GH24" s="156">
        <v>0.97799999999999998</v>
      </c>
      <c r="GI24" s="156">
        <v>0.98199999999999998</v>
      </c>
      <c r="GJ24" s="156">
        <v>0.98599999999999999</v>
      </c>
      <c r="GK24" s="156">
        <v>0.98699999999999999</v>
      </c>
      <c r="GL24" s="156">
        <v>0.98099999999999998</v>
      </c>
      <c r="GM24" s="156">
        <v>0.98</v>
      </c>
      <c r="GN24" s="156">
        <v>0.98</v>
      </c>
      <c r="GO24" s="156">
        <v>0.95899999999999996</v>
      </c>
      <c r="GP24" s="156">
        <v>0.98699999999999999</v>
      </c>
      <c r="GQ24" s="156">
        <v>0.95899999999999996</v>
      </c>
      <c r="GR24" s="156">
        <v>0.93100000000000005</v>
      </c>
      <c r="GS24" s="156">
        <v>0.96399999999999997</v>
      </c>
      <c r="GT24" s="156">
        <v>0.97199999999999998</v>
      </c>
      <c r="GU24" s="156">
        <v>0.94699999999999995</v>
      </c>
      <c r="GV24" s="156">
        <v>0.93899999999999995</v>
      </c>
      <c r="GW24" s="156">
        <v>0.96399999999999997</v>
      </c>
      <c r="GX24" s="156">
        <v>0.97499999999999998</v>
      </c>
      <c r="GY24" s="156">
        <v>0.96199999999999997</v>
      </c>
      <c r="GZ24" s="156">
        <v>0.98399999999999999</v>
      </c>
      <c r="HA24" s="156">
        <v>0.98499999999999999</v>
      </c>
      <c r="HB24" s="156">
        <v>0.95899999999999996</v>
      </c>
      <c r="HC24" s="156">
        <v>0.97799999999999998</v>
      </c>
      <c r="HD24" s="156">
        <v>0.97699999999999998</v>
      </c>
      <c r="HE24" s="156">
        <v>0.97699999999999998</v>
      </c>
      <c r="HF24" s="156">
        <v>0.96599999999999997</v>
      </c>
      <c r="HG24" s="156">
        <v>0.96199999999999997</v>
      </c>
      <c r="HH24" s="156">
        <v>0.93500000000000005</v>
      </c>
      <c r="HI24" s="156">
        <v>0.93886599999999998</v>
      </c>
      <c r="HJ24" s="156">
        <v>0.92400000000000004</v>
      </c>
      <c r="HK24" s="156">
        <v>0.92600000000000005</v>
      </c>
      <c r="HL24" s="156">
        <v>0.91</v>
      </c>
      <c r="HM24" s="156">
        <v>0.96299999999999997</v>
      </c>
      <c r="HN24" s="156">
        <v>0.91500000000000004</v>
      </c>
      <c r="HO24" s="156">
        <v>0.95099999999999996</v>
      </c>
      <c r="HT24" s="260"/>
      <c r="HU24" s="260"/>
      <c r="HV24" s="260"/>
    </row>
    <row r="25" spans="1:230" ht="12.75" customHeight="1" x14ac:dyDescent="0.25">
      <c r="A25" s="315" t="s">
        <v>72</v>
      </c>
      <c r="B25" s="315" t="s">
        <v>123</v>
      </c>
      <c r="C25" s="157" t="s">
        <v>92</v>
      </c>
      <c r="D25" s="157">
        <v>0.25737214437621153</v>
      </c>
      <c r="E25" s="157">
        <v>0.25180524863124132</v>
      </c>
      <c r="F25" s="157">
        <v>0.20499220569475174</v>
      </c>
      <c r="G25" s="157">
        <v>0.22590666286637845</v>
      </c>
      <c r="H25" s="157">
        <v>0.27718399183214121</v>
      </c>
      <c r="I25" s="157">
        <v>0.256357</v>
      </c>
      <c r="J25" s="157">
        <v>0.25527299999999997</v>
      </c>
      <c r="K25" s="157">
        <v>0.27249299999999999</v>
      </c>
      <c r="L25" s="157">
        <v>0.26423199999999997</v>
      </c>
      <c r="M25" s="157">
        <v>0.247831</v>
      </c>
      <c r="N25" s="157">
        <v>0.26670099999999997</v>
      </c>
      <c r="O25" s="157">
        <v>0.27329999999999999</v>
      </c>
      <c r="P25" s="157">
        <v>0.29025499999999999</v>
      </c>
      <c r="Q25" s="157">
        <v>0.26422699999999999</v>
      </c>
      <c r="R25" s="157">
        <v>0.26980599999999999</v>
      </c>
      <c r="S25" s="157">
        <v>0.22169599999999998</v>
      </c>
      <c r="T25" s="157">
        <v>0.206673</v>
      </c>
      <c r="U25" s="157">
        <v>0.20799099999999998</v>
      </c>
      <c r="V25" s="157">
        <v>0.19844499999999998</v>
      </c>
      <c r="W25" s="157">
        <v>0.162829</v>
      </c>
      <c r="X25" s="157">
        <v>0.14454699999999998</v>
      </c>
      <c r="Y25" s="157">
        <v>0.10822699999999999</v>
      </c>
      <c r="Z25" s="157">
        <v>8.3740999999999996E-2</v>
      </c>
      <c r="AA25" s="157">
        <v>7.3318999999999995E-2</v>
      </c>
      <c r="AB25" s="157">
        <v>6.3551999999999997E-2</v>
      </c>
      <c r="AC25" s="157">
        <v>5.8224639672787785E-2</v>
      </c>
      <c r="AD25" s="157">
        <v>4.6740999999999998E-2</v>
      </c>
      <c r="AE25" s="157">
        <v>5.1812999999999998E-2</v>
      </c>
      <c r="AF25" s="157">
        <v>5.7470999999999994E-2</v>
      </c>
      <c r="AG25" s="157">
        <v>7.4189999999999992E-2</v>
      </c>
      <c r="AH25" s="157">
        <v>7.6727999999999991E-2</v>
      </c>
      <c r="AI25" s="157">
        <v>7.4618999999999991E-2</v>
      </c>
      <c r="AJ25" s="157">
        <v>9.0060000000000001E-2</v>
      </c>
      <c r="AK25" s="157">
        <v>9.9933999999999995E-2</v>
      </c>
      <c r="AL25" s="157">
        <v>9.5577999999999996E-2</v>
      </c>
      <c r="AM25" s="157">
        <v>8.1250000000000003E-2</v>
      </c>
      <c r="AN25" s="157">
        <v>7.8265000000000001E-2</v>
      </c>
      <c r="AO25" s="157">
        <v>7.5839999999999991E-2</v>
      </c>
      <c r="AP25" s="157">
        <v>7.7411999999999995E-2</v>
      </c>
      <c r="AQ25" s="157">
        <v>7.1947999999999998E-2</v>
      </c>
      <c r="AR25" s="157">
        <v>7.6136999999999996E-2</v>
      </c>
      <c r="AS25" s="157">
        <v>6.6011E-2</v>
      </c>
      <c r="AT25" s="157">
        <v>5.8568999999999996E-2</v>
      </c>
      <c r="AU25" s="157">
        <v>6.0205999999999996E-2</v>
      </c>
      <c r="AV25" s="157">
        <v>6.0162E-2</v>
      </c>
      <c r="AW25" s="157">
        <v>5.8257999999999997E-2</v>
      </c>
      <c r="AX25" s="157">
        <v>9.6415000000000001E-2</v>
      </c>
      <c r="AY25" s="157">
        <v>0.103696</v>
      </c>
      <c r="AZ25" s="157">
        <v>0.10234</v>
      </c>
      <c r="BA25" s="157">
        <v>0.10810599999999999</v>
      </c>
      <c r="BB25" s="157">
        <v>6.6596000000000002E-2</v>
      </c>
      <c r="BC25" s="157">
        <v>6.6073999999999994E-2</v>
      </c>
      <c r="BD25" s="157">
        <v>6.88E-2</v>
      </c>
      <c r="BE25" s="157">
        <v>7.1573999999999999E-2</v>
      </c>
      <c r="BF25" s="157">
        <v>6.2441999999999998E-2</v>
      </c>
      <c r="BG25" s="157">
        <v>6.0368999999999999E-2</v>
      </c>
      <c r="BH25" s="157">
        <v>5.3178999999999997E-2</v>
      </c>
      <c r="BI25" s="157">
        <v>4.8402000000000001E-2</v>
      </c>
      <c r="BJ25" s="157">
        <v>4.6987000000000001E-2</v>
      </c>
      <c r="BK25" s="157">
        <v>4.1211999999999999E-2</v>
      </c>
      <c r="BL25" s="157">
        <v>4.2026000000000001E-2</v>
      </c>
      <c r="BM25" s="157">
        <v>4.0930999999999995E-2</v>
      </c>
      <c r="BN25" s="157">
        <v>4.2294999999999999E-2</v>
      </c>
      <c r="BO25" s="157">
        <v>4.3066E-2</v>
      </c>
      <c r="BP25" s="157">
        <v>4.0121999999999998E-2</v>
      </c>
      <c r="BQ25" s="157">
        <v>3.4429963094303802E-2</v>
      </c>
      <c r="BR25" s="157">
        <v>2.8479999999999998E-2</v>
      </c>
      <c r="BS25" s="157">
        <v>2.7333999999999997E-2</v>
      </c>
      <c r="BT25" s="157">
        <v>2.0282999999999999E-2</v>
      </c>
      <c r="BU25" s="157">
        <v>1.9466000000000001E-2</v>
      </c>
      <c r="BV25" s="157">
        <v>2.0104999999999998E-2</v>
      </c>
      <c r="BW25" s="157">
        <v>2.0591999999999999E-2</v>
      </c>
      <c r="BX25" s="157">
        <v>2.0007E-2</v>
      </c>
      <c r="BY25" s="157">
        <v>4.0864999999999999E-2</v>
      </c>
      <c r="BZ25" s="157">
        <v>4.1263000000000001E-2</v>
      </c>
      <c r="CA25" s="157">
        <v>4.1779999999999998E-2</v>
      </c>
      <c r="CB25" s="157">
        <v>4.0982999999999999E-2</v>
      </c>
      <c r="CC25" s="157">
        <v>3.8461999999999996E-2</v>
      </c>
      <c r="CD25" s="157">
        <v>3.3818000000000001E-2</v>
      </c>
      <c r="CE25" s="157">
        <v>3.4445999999999997E-2</v>
      </c>
      <c r="CF25" s="157">
        <v>3.4824000000000001E-2</v>
      </c>
      <c r="CG25" s="157">
        <v>3.4651999999999995E-2</v>
      </c>
      <c r="CH25" s="157">
        <v>3.5163E-2</v>
      </c>
      <c r="CI25" s="157">
        <v>3.6065E-2</v>
      </c>
      <c r="CJ25" s="157">
        <v>3.6546999999999996E-2</v>
      </c>
      <c r="CK25" s="157">
        <v>3.6250999999999999E-2</v>
      </c>
      <c r="CL25" s="157">
        <v>3.5879000000000001E-2</v>
      </c>
      <c r="CM25" s="157">
        <v>3.5096999999999996E-2</v>
      </c>
      <c r="CN25" s="157">
        <v>3.5860999999999997E-2</v>
      </c>
      <c r="CO25" s="157">
        <v>3.4590999999999997E-2</v>
      </c>
      <c r="CP25" s="157">
        <v>3.3859E-2</v>
      </c>
      <c r="CQ25" s="157">
        <v>3.4338E-2</v>
      </c>
      <c r="CR25" s="157">
        <v>3.5496E-2</v>
      </c>
      <c r="CS25" s="157">
        <v>3.6416999999999998E-2</v>
      </c>
      <c r="CT25" s="157">
        <v>4.1746999999999999E-2</v>
      </c>
      <c r="CU25" s="157">
        <v>4.5884999999999995E-2</v>
      </c>
      <c r="CV25" s="157">
        <v>5.0714999999999996E-2</v>
      </c>
      <c r="CW25" s="157">
        <v>5.4605000000000001E-2</v>
      </c>
      <c r="CX25" s="157">
        <v>5.7846999999999996E-2</v>
      </c>
      <c r="CY25" s="157">
        <v>5.6205999999999999E-2</v>
      </c>
      <c r="CZ25" s="157">
        <v>5.1413E-2</v>
      </c>
      <c r="DA25" s="157">
        <v>5.4064000000000001E-2</v>
      </c>
      <c r="DB25" s="157">
        <v>5.9853999999999997E-2</v>
      </c>
      <c r="DC25" s="157">
        <v>5.6677999999999999E-2</v>
      </c>
      <c r="DD25" s="157">
        <v>6.0377999999999994E-2</v>
      </c>
      <c r="DE25" s="157">
        <v>6.1467999999999995E-2</v>
      </c>
      <c r="DF25" s="157">
        <v>5.9110999999999997E-2</v>
      </c>
      <c r="DG25" s="157">
        <v>6.0537000000000001E-2</v>
      </c>
      <c r="DH25" s="157">
        <v>6.7319999999999991E-2</v>
      </c>
      <c r="DI25" s="157">
        <v>6.3985E-2</v>
      </c>
      <c r="DJ25" s="157">
        <v>6.4010999999999998E-2</v>
      </c>
      <c r="DK25" s="157">
        <v>6.7138000000000003E-2</v>
      </c>
      <c r="DL25" s="157">
        <v>6.6000000000000003E-2</v>
      </c>
      <c r="DM25" s="157">
        <v>6.6649E-2</v>
      </c>
      <c r="DN25" s="157">
        <v>7.0000000000000007E-2</v>
      </c>
      <c r="DO25" s="157">
        <v>7.2854000000000002E-2</v>
      </c>
      <c r="DP25" s="157">
        <v>7.4999999999999997E-2</v>
      </c>
      <c r="DQ25" s="157">
        <v>7.5999999999999998E-2</v>
      </c>
      <c r="DR25" s="157">
        <v>0.08</v>
      </c>
      <c r="DS25" s="157">
        <v>9.5000000000000001E-2</v>
      </c>
      <c r="DT25" s="157">
        <v>0.10100000000000001</v>
      </c>
      <c r="DU25" s="157">
        <v>9.7762000000000002E-2</v>
      </c>
      <c r="DV25" s="157">
        <v>8.7999999999999995E-2</v>
      </c>
      <c r="DW25" s="157">
        <v>8.8999999999999996E-2</v>
      </c>
      <c r="DX25" s="157">
        <v>8.7999999999999995E-2</v>
      </c>
      <c r="DY25" s="157">
        <v>9.2999999999999999E-2</v>
      </c>
      <c r="DZ25" s="157">
        <v>9.2999999999999999E-2</v>
      </c>
      <c r="EA25" s="157">
        <v>0.104</v>
      </c>
      <c r="EB25" s="157">
        <v>0.109</v>
      </c>
      <c r="EC25" s="157">
        <v>0.112</v>
      </c>
      <c r="ED25" s="157">
        <v>0.11799999999999999</v>
      </c>
      <c r="EE25" s="157">
        <v>0.124</v>
      </c>
      <c r="EF25" s="157">
        <v>0.129</v>
      </c>
      <c r="EG25" s="157">
        <v>0.13700000000000001</v>
      </c>
      <c r="EH25" s="157">
        <v>0.13600000000000001</v>
      </c>
      <c r="EI25" s="157">
        <v>0.13800000000000001</v>
      </c>
      <c r="EJ25" s="157">
        <v>0.13600000000000001</v>
      </c>
      <c r="EK25" s="157">
        <v>0.13700000000000001</v>
      </c>
      <c r="EL25" s="157">
        <v>0.13500000000000001</v>
      </c>
      <c r="EM25" s="157">
        <v>0.13800000000000001</v>
      </c>
      <c r="EN25" s="157">
        <v>0.13600000000000001</v>
      </c>
      <c r="EO25" s="157">
        <v>0.13400000000000001</v>
      </c>
      <c r="EP25" s="157">
        <v>0.123</v>
      </c>
      <c r="EQ25" s="157">
        <v>0.126</v>
      </c>
      <c r="ER25" s="157">
        <v>0.113</v>
      </c>
      <c r="ES25" s="157">
        <v>0.10199999999999999</v>
      </c>
      <c r="ET25" s="157">
        <v>0.109</v>
      </c>
      <c r="EU25" s="157">
        <v>0.113</v>
      </c>
      <c r="EV25" s="157">
        <v>0.115</v>
      </c>
      <c r="EW25" s="157">
        <v>0.11700000000000001</v>
      </c>
      <c r="EX25" s="157">
        <v>0.11799999999999999</v>
      </c>
      <c r="EY25" s="157">
        <v>0.126</v>
      </c>
      <c r="EZ25" s="157">
        <v>0.126</v>
      </c>
      <c r="FA25" s="157">
        <v>0.126</v>
      </c>
      <c r="FB25" s="157">
        <v>0.126</v>
      </c>
      <c r="FC25" s="157">
        <v>0.13200000000000001</v>
      </c>
      <c r="FD25" s="157">
        <v>0.13900000000000001</v>
      </c>
      <c r="FE25" s="157">
        <v>0.14099999999999999</v>
      </c>
      <c r="FF25" s="157">
        <v>0.14399999999999999</v>
      </c>
      <c r="FG25" s="157">
        <v>0.121</v>
      </c>
      <c r="FH25" s="157">
        <v>0.124</v>
      </c>
      <c r="FI25" s="157">
        <v>0.129</v>
      </c>
      <c r="FJ25" s="157">
        <v>0.12701599999999999</v>
      </c>
      <c r="FK25" s="157">
        <v>0.125</v>
      </c>
      <c r="FL25" s="157">
        <v>0.129</v>
      </c>
      <c r="FM25" s="157">
        <v>0.129</v>
      </c>
      <c r="FN25" s="157">
        <v>0.129</v>
      </c>
      <c r="FO25" s="157">
        <v>0.13100000000000001</v>
      </c>
      <c r="FP25" s="157">
        <v>0.14499999999999999</v>
      </c>
      <c r="FQ25" s="157">
        <v>0.14099999999999999</v>
      </c>
      <c r="FR25" s="157">
        <v>0.14299999999999999</v>
      </c>
      <c r="FS25" s="157">
        <v>0.14199999999999999</v>
      </c>
      <c r="FT25" s="157">
        <v>0.14399999999999999</v>
      </c>
      <c r="FU25" s="157">
        <v>0.14699999999999999</v>
      </c>
      <c r="FV25" s="157">
        <v>0.14899999999999999</v>
      </c>
      <c r="FW25" s="157">
        <v>0.14799999999999999</v>
      </c>
      <c r="FX25" s="157">
        <v>0.151</v>
      </c>
      <c r="FY25" s="157">
        <v>0.152</v>
      </c>
      <c r="FZ25" s="157">
        <v>0.152</v>
      </c>
      <c r="GA25" s="157">
        <v>0.153</v>
      </c>
      <c r="GB25" s="157">
        <v>0.158</v>
      </c>
      <c r="GC25" s="157">
        <v>0.159</v>
      </c>
      <c r="GD25" s="157">
        <v>0.156</v>
      </c>
      <c r="GE25" s="157">
        <v>0.161</v>
      </c>
      <c r="GF25" s="157">
        <v>0.16400000000000001</v>
      </c>
      <c r="GG25" s="157">
        <v>0.16400000000000001</v>
      </c>
      <c r="GH25" s="157">
        <v>0.17299999999999999</v>
      </c>
      <c r="GI25" s="157">
        <v>0.14099999999999999</v>
      </c>
      <c r="GJ25" s="157">
        <v>0.14399999999999999</v>
      </c>
      <c r="GK25" s="157">
        <v>0.14299999999999999</v>
      </c>
      <c r="GL25" s="157">
        <v>0.13600000000000001</v>
      </c>
      <c r="GM25" s="157">
        <v>0.13900000000000001</v>
      </c>
      <c r="GN25" s="157">
        <v>0.14099999999999999</v>
      </c>
      <c r="GO25" s="157">
        <v>0.14499999999999999</v>
      </c>
      <c r="GP25" s="157">
        <v>0.14599999999999999</v>
      </c>
      <c r="GQ25" s="157">
        <v>0.14799999999999999</v>
      </c>
      <c r="GR25" s="157">
        <v>0.14899999999999999</v>
      </c>
      <c r="GS25" s="157">
        <v>0.15</v>
      </c>
      <c r="GT25" s="157">
        <v>0.14099999999999999</v>
      </c>
      <c r="GU25" s="157">
        <v>0.13800000000000001</v>
      </c>
      <c r="GV25" s="157">
        <v>0.13900000000000001</v>
      </c>
      <c r="GW25" s="157">
        <v>0.14000000000000001</v>
      </c>
      <c r="GX25" s="157">
        <v>0.13700000000000001</v>
      </c>
      <c r="GY25" s="157">
        <v>0.13600000000000001</v>
      </c>
      <c r="GZ25" s="157">
        <v>0.13600000000000001</v>
      </c>
      <c r="HA25" s="157">
        <v>0.13500000000000001</v>
      </c>
      <c r="HB25" s="157">
        <v>0.14399999999999999</v>
      </c>
      <c r="HC25" s="157">
        <v>0.14899999999999999</v>
      </c>
      <c r="HD25" s="157">
        <v>0.152</v>
      </c>
      <c r="HE25" s="157">
        <v>0.14699999999999999</v>
      </c>
      <c r="HF25" s="157">
        <v>0.14199999999999999</v>
      </c>
      <c r="HG25" s="157">
        <v>0.14299999999999999</v>
      </c>
      <c r="HH25" s="157">
        <v>0.14899999999999999</v>
      </c>
      <c r="HI25" s="157">
        <v>0.15180299999999999</v>
      </c>
      <c r="HJ25" s="157">
        <v>0.152</v>
      </c>
      <c r="HK25" s="157">
        <v>0.152</v>
      </c>
      <c r="HL25" s="157">
        <v>0.152</v>
      </c>
      <c r="HM25" s="157">
        <v>0.14799999999999999</v>
      </c>
      <c r="HN25" s="157">
        <v>0.14599999999999999</v>
      </c>
      <c r="HO25" s="157">
        <v>0.14599999999999999</v>
      </c>
      <c r="HP25" s="290" t="str">
        <f>CONCATENATE(A25," (",TEXT(HO25,"0,0%;;-"),")")</f>
        <v>Акције (14,6%)</v>
      </c>
      <c r="HQ25" s="290" t="str">
        <f>CONCATENATE(B25," (",TEXT(HO25,"0,0%;;-"),")")</f>
        <v>Shares (14,6%)</v>
      </c>
      <c r="HR25" s="290"/>
      <c r="HT25" s="260"/>
      <c r="HU25" s="260"/>
      <c r="HV25" s="260"/>
    </row>
    <row r="26" spans="1:230" ht="12.75" customHeight="1" x14ac:dyDescent="0.25">
      <c r="A26" s="315" t="s">
        <v>359</v>
      </c>
      <c r="B26" s="315" t="s">
        <v>360</v>
      </c>
      <c r="C26" s="157" t="s">
        <v>92</v>
      </c>
      <c r="D26" s="157">
        <v>7.4240617628653235E-2</v>
      </c>
      <c r="E26" s="157">
        <v>6.8140508868567248E-2</v>
      </c>
      <c r="F26" s="157">
        <v>6.2545858298414622E-2</v>
      </c>
      <c r="G26" s="157">
        <v>0.13231360040318149</v>
      </c>
      <c r="H26" s="157">
        <v>0.12031505177296414</v>
      </c>
      <c r="I26" s="157">
        <v>0.144983</v>
      </c>
      <c r="J26" s="157">
        <v>0.16631799999999999</v>
      </c>
      <c r="K26" s="157">
        <v>0.20744899999999999</v>
      </c>
      <c r="L26" s="157">
        <v>0.22164499999999998</v>
      </c>
      <c r="M26" s="157">
        <v>0.20554699999999998</v>
      </c>
      <c r="N26" s="157">
        <v>0.19181599999999999</v>
      </c>
      <c r="O26" s="157">
        <v>0.20694299999999999</v>
      </c>
      <c r="P26" s="157">
        <v>0.22363899999999998</v>
      </c>
      <c r="Q26" s="157">
        <v>0.26130599999999998</v>
      </c>
      <c r="R26" s="157">
        <v>0.28233399999999997</v>
      </c>
      <c r="S26" s="157">
        <v>0.27038200000000001</v>
      </c>
      <c r="T26" s="157">
        <v>0.25484400000000001</v>
      </c>
      <c r="U26" s="157">
        <v>0.206485</v>
      </c>
      <c r="V26" s="157">
        <v>0.21698399999999998</v>
      </c>
      <c r="W26" s="157">
        <v>0.21421399999999999</v>
      </c>
      <c r="X26" s="157">
        <v>0.207172</v>
      </c>
      <c r="Y26" s="157">
        <v>0.21749299999999999</v>
      </c>
      <c r="Z26" s="157">
        <v>0.23654999999999998</v>
      </c>
      <c r="AA26" s="157">
        <v>0.23536899999999999</v>
      </c>
      <c r="AB26" s="157">
        <v>0.22967599999999999</v>
      </c>
      <c r="AC26" s="157">
        <v>0.23291324709310723</v>
      </c>
      <c r="AD26" s="157">
        <v>0.24210999999999999</v>
      </c>
      <c r="AE26" s="157">
        <v>0.24904499999999999</v>
      </c>
      <c r="AF26" s="157">
        <v>0.252913</v>
      </c>
      <c r="AG26" s="157">
        <v>0.214367</v>
      </c>
      <c r="AH26" s="157">
        <v>0.21257499999999999</v>
      </c>
      <c r="AI26" s="157">
        <v>0.20940399999999998</v>
      </c>
      <c r="AJ26" s="157">
        <v>0.20941599999999999</v>
      </c>
      <c r="AK26" s="157">
        <v>0.20350199999999999</v>
      </c>
      <c r="AL26" s="157">
        <v>0.20349099999999998</v>
      </c>
      <c r="AM26" s="157">
        <v>0.20564499999999999</v>
      </c>
      <c r="AN26" s="157">
        <v>0.213894</v>
      </c>
      <c r="AO26" s="157">
        <v>0.21981399999999998</v>
      </c>
      <c r="AP26" s="157">
        <v>0.23116199999999998</v>
      </c>
      <c r="AQ26" s="157">
        <v>0.249526</v>
      </c>
      <c r="AR26" s="157">
        <v>0.241286</v>
      </c>
      <c r="AS26" s="157">
        <v>0.21418799999999999</v>
      </c>
      <c r="AT26" s="157">
        <v>0.21007399999999998</v>
      </c>
      <c r="AU26" s="157">
        <v>0.22157199999999999</v>
      </c>
      <c r="AV26" s="157">
        <v>0.24060699999999999</v>
      </c>
      <c r="AW26" s="157">
        <v>0.23686499999999999</v>
      </c>
      <c r="AX26" s="157">
        <v>0.22928999999999999</v>
      </c>
      <c r="AY26" s="157">
        <v>0.22234699999999999</v>
      </c>
      <c r="AZ26" s="157">
        <v>0.215477</v>
      </c>
      <c r="BA26" s="157">
        <v>0.20924699999999999</v>
      </c>
      <c r="BB26" s="157">
        <v>0.24223799999999998</v>
      </c>
      <c r="BC26" s="157">
        <v>0.229044</v>
      </c>
      <c r="BD26" s="157">
        <v>0.25994</v>
      </c>
      <c r="BE26" s="157">
        <v>0.21081</v>
      </c>
      <c r="BF26" s="157">
        <v>0.24535399999999999</v>
      </c>
      <c r="BG26" s="157">
        <v>0.24917699999999998</v>
      </c>
      <c r="BH26" s="157">
        <v>0.23535399999999998</v>
      </c>
      <c r="BI26" s="157">
        <v>0.24059799999999998</v>
      </c>
      <c r="BJ26" s="157">
        <v>0.25269199999999997</v>
      </c>
      <c r="BK26" s="157">
        <v>0.29022199999999998</v>
      </c>
      <c r="BL26" s="157">
        <v>0.28715999999999997</v>
      </c>
      <c r="BM26" s="157">
        <v>0.352464</v>
      </c>
      <c r="BN26" s="157">
        <v>0.34445100000000001</v>
      </c>
      <c r="BO26" s="157">
        <v>0.43249899999999997</v>
      </c>
      <c r="BP26" s="157">
        <v>0.44832099999999997</v>
      </c>
      <c r="BQ26" s="157">
        <v>0.42740524589690548</v>
      </c>
      <c r="BR26" s="157">
        <v>0.45785199999999998</v>
      </c>
      <c r="BS26" s="157">
        <v>0.43800099999999997</v>
      </c>
      <c r="BT26" s="157">
        <v>0.49736599999999997</v>
      </c>
      <c r="BU26" s="157">
        <v>0.54330699999999998</v>
      </c>
      <c r="BV26" s="157">
        <v>0.52858700000000003</v>
      </c>
      <c r="BW26" s="157">
        <v>0.53360399999999997</v>
      </c>
      <c r="BX26" s="157">
        <v>0.29344300000000001</v>
      </c>
      <c r="BY26" s="157">
        <v>0.52384500000000001</v>
      </c>
      <c r="BZ26" s="157">
        <v>0.56103999999999998</v>
      </c>
      <c r="CA26" s="157">
        <v>0.65437999999999996</v>
      </c>
      <c r="CB26" s="157">
        <v>0.75122199999999995</v>
      </c>
      <c r="CC26" s="157">
        <v>0.82701899999999995</v>
      </c>
      <c r="CD26" s="157">
        <v>0.82654499999999997</v>
      </c>
      <c r="CE26" s="157">
        <v>0.83107399999999998</v>
      </c>
      <c r="CF26" s="157">
        <v>0.82361899999999999</v>
      </c>
      <c r="CG26" s="157">
        <v>0.836808</v>
      </c>
      <c r="CH26" s="157">
        <v>0.829793</v>
      </c>
      <c r="CI26" s="157">
        <v>0.82578499999999999</v>
      </c>
      <c r="CJ26" s="157">
        <v>0.84852899999999998</v>
      </c>
      <c r="CK26" s="157">
        <v>0.83068500000000001</v>
      </c>
      <c r="CL26" s="157">
        <v>0.88144099999999992</v>
      </c>
      <c r="CM26" s="157">
        <v>0.91744899999999996</v>
      </c>
      <c r="CN26" s="157">
        <v>0.918072</v>
      </c>
      <c r="CO26" s="157">
        <v>0.82424199999999992</v>
      </c>
      <c r="CP26" s="157">
        <v>0.86271299999999995</v>
      </c>
      <c r="CQ26" s="157">
        <v>0.88545599999999991</v>
      </c>
      <c r="CR26" s="157">
        <v>0.89466899999999994</v>
      </c>
      <c r="CS26" s="157">
        <v>0.92332399999999992</v>
      </c>
      <c r="CT26" s="157">
        <v>0.93451799999999996</v>
      </c>
      <c r="CU26" s="157">
        <v>0.93415899999999996</v>
      </c>
      <c r="CV26" s="157">
        <v>0.92860100000000001</v>
      </c>
      <c r="CW26" s="157">
        <v>0.93172899999999992</v>
      </c>
      <c r="CX26" s="157">
        <v>0.90593799999999991</v>
      </c>
      <c r="CY26" s="157">
        <v>0.85184699999999991</v>
      </c>
      <c r="CZ26" s="157">
        <v>0.92440599999999995</v>
      </c>
      <c r="DA26" s="157">
        <v>0.91717499999999996</v>
      </c>
      <c r="DB26" s="157">
        <v>0.90484199999999992</v>
      </c>
      <c r="DC26" s="157">
        <v>0.90121899999999999</v>
      </c>
      <c r="DD26" s="157">
        <v>0.89813199999999993</v>
      </c>
      <c r="DE26" s="157">
        <v>0.89733799999999997</v>
      </c>
      <c r="DF26" s="157">
        <v>0.902528</v>
      </c>
      <c r="DG26" s="157">
        <v>0.91140599999999994</v>
      </c>
      <c r="DH26" s="157">
        <v>0.87612999999999996</v>
      </c>
      <c r="DI26" s="157">
        <v>0.90801999999999994</v>
      </c>
      <c r="DJ26" s="157">
        <v>0.9046559999999999</v>
      </c>
      <c r="DK26" s="157">
        <v>0.90573499999999996</v>
      </c>
      <c r="DL26" s="157">
        <v>0.76900000000000002</v>
      </c>
      <c r="DM26" s="157">
        <v>0.87883899999999993</v>
      </c>
      <c r="DN26" s="157">
        <v>0.86199999999999999</v>
      </c>
      <c r="DO26" s="157">
        <v>0.90859899999999993</v>
      </c>
      <c r="DP26" s="157">
        <v>0.90500000000000003</v>
      </c>
      <c r="DQ26" s="157">
        <v>0.89300000000000002</v>
      </c>
      <c r="DR26" s="157">
        <v>0.90600000000000003</v>
      </c>
      <c r="DS26" s="157">
        <v>0.86899999999999999</v>
      </c>
      <c r="DT26" s="157">
        <v>0.82899999999999996</v>
      </c>
      <c r="DU26" s="157">
        <v>0.79426599999999992</v>
      </c>
      <c r="DV26" s="157">
        <v>0.83499999999999996</v>
      </c>
      <c r="DW26" s="157">
        <v>0.86799999999999999</v>
      </c>
      <c r="DX26" s="157">
        <v>0.84499999999999997</v>
      </c>
      <c r="DY26" s="157">
        <v>0.84099999999999997</v>
      </c>
      <c r="DZ26" s="157">
        <v>0.84</v>
      </c>
      <c r="EA26" s="157">
        <v>0.86299999999999999</v>
      </c>
      <c r="EB26" s="157">
        <v>0.85799999999999998</v>
      </c>
      <c r="EC26" s="157">
        <v>0.85699999999999998</v>
      </c>
      <c r="ED26" s="157">
        <v>0.84199999999999997</v>
      </c>
      <c r="EE26" s="157">
        <v>0.84699999999999998</v>
      </c>
      <c r="EF26" s="157">
        <v>0.81799999999999995</v>
      </c>
      <c r="EG26" s="157">
        <v>0.78300000000000003</v>
      </c>
      <c r="EH26" s="157">
        <v>0.78600000000000003</v>
      </c>
      <c r="EI26" s="157">
        <v>0.85399999999999998</v>
      </c>
      <c r="EJ26" s="157">
        <v>0.84899999999999998</v>
      </c>
      <c r="EK26" s="157">
        <v>0.81100000000000005</v>
      </c>
      <c r="EL26" s="157">
        <v>0.84699999999999998</v>
      </c>
      <c r="EM26" s="157">
        <v>0.84</v>
      </c>
      <c r="EN26" s="157">
        <v>0.84899999999999998</v>
      </c>
      <c r="EO26" s="157">
        <v>0.84399999999999997</v>
      </c>
      <c r="EP26" s="157">
        <v>0.83099999999999996</v>
      </c>
      <c r="EQ26" s="157">
        <v>0.82699999999999996</v>
      </c>
      <c r="ER26" s="157">
        <v>0.82099999999999995</v>
      </c>
      <c r="ES26" s="157">
        <v>0.84499999999999997</v>
      </c>
      <c r="ET26" s="157">
        <v>0.79400000000000004</v>
      </c>
      <c r="EU26" s="157">
        <v>0.77</v>
      </c>
      <c r="EV26" s="157">
        <v>0.79600000000000004</v>
      </c>
      <c r="EW26" s="157">
        <v>0.76600000000000001</v>
      </c>
      <c r="EX26" s="157">
        <v>0.78600000000000003</v>
      </c>
      <c r="EY26" s="157">
        <v>0.79100000000000004</v>
      </c>
      <c r="EZ26" s="157">
        <v>0.79100000000000004</v>
      </c>
      <c r="FA26" s="157">
        <v>0.75800000000000001</v>
      </c>
      <c r="FB26" s="157">
        <v>0.78700000000000003</v>
      </c>
      <c r="FC26" s="157">
        <v>0.78100000000000003</v>
      </c>
      <c r="FD26" s="157">
        <v>0.74199999999999999</v>
      </c>
      <c r="FE26" s="157">
        <v>0.65700000000000003</v>
      </c>
      <c r="FF26" s="157">
        <v>0.69899999999999995</v>
      </c>
      <c r="FG26" s="157">
        <v>0.76300000000000001</v>
      </c>
      <c r="FH26" s="157">
        <v>0.76</v>
      </c>
      <c r="FI26" s="157">
        <v>0.77400000000000002</v>
      </c>
      <c r="FJ26" s="157">
        <v>0.762521</v>
      </c>
      <c r="FK26" s="157">
        <v>0.69299999999999995</v>
      </c>
      <c r="FL26" s="157">
        <v>0.75</v>
      </c>
      <c r="FM26" s="157">
        <v>0.74099999999999999</v>
      </c>
      <c r="FN26" s="157">
        <v>0.69899999999999995</v>
      </c>
      <c r="FO26" s="157">
        <v>0.68300000000000005</v>
      </c>
      <c r="FP26" s="157">
        <v>0.67400000000000004</v>
      </c>
      <c r="FQ26" s="157">
        <v>0.69699999999999995</v>
      </c>
      <c r="FR26" s="157">
        <v>0.72799999999999998</v>
      </c>
      <c r="FS26" s="157">
        <v>0.80200000000000005</v>
      </c>
      <c r="FT26" s="157">
        <v>0.79800000000000004</v>
      </c>
      <c r="FU26" s="157">
        <v>0.79800000000000004</v>
      </c>
      <c r="FV26" s="157">
        <v>0.76200000000000001</v>
      </c>
      <c r="FW26" s="157">
        <v>0.755</v>
      </c>
      <c r="FX26" s="157">
        <v>0.79500000000000004</v>
      </c>
      <c r="FY26" s="157">
        <v>0.80500000000000005</v>
      </c>
      <c r="FZ26" s="157">
        <v>0.8</v>
      </c>
      <c r="GA26" s="157">
        <v>0.79600000000000004</v>
      </c>
      <c r="GB26" s="157">
        <v>0.76500000000000001</v>
      </c>
      <c r="GC26" s="157">
        <v>0.75600000000000001</v>
      </c>
      <c r="GD26" s="157">
        <v>0.72599999999999998</v>
      </c>
      <c r="GE26" s="157">
        <v>0.79</v>
      </c>
      <c r="GF26" s="157">
        <v>0.79300000000000004</v>
      </c>
      <c r="GG26" s="157">
        <v>0.75600000000000001</v>
      </c>
      <c r="GH26" s="157">
        <v>0.74</v>
      </c>
      <c r="GI26" s="157">
        <v>0.73399999999999999</v>
      </c>
      <c r="GJ26" s="157">
        <v>0.72599999999999998</v>
      </c>
      <c r="GK26" s="157">
        <v>0.72699999999999998</v>
      </c>
      <c r="GL26" s="157">
        <v>0.72699999999999998</v>
      </c>
      <c r="GM26" s="157">
        <v>0.72</v>
      </c>
      <c r="GN26" s="157">
        <v>0.71299999999999997</v>
      </c>
      <c r="GO26" s="157">
        <v>0.68600000000000005</v>
      </c>
      <c r="GP26" s="157">
        <v>0.71399999999999997</v>
      </c>
      <c r="GQ26" s="157">
        <v>0.68500000000000005</v>
      </c>
      <c r="GR26" s="157">
        <v>0.73</v>
      </c>
      <c r="GS26" s="157">
        <v>0.73499999999999999</v>
      </c>
      <c r="GT26" s="157">
        <v>0.753</v>
      </c>
      <c r="GU26" s="157">
        <v>0.71299999999999997</v>
      </c>
      <c r="GV26" s="157">
        <v>0.70399999999999996</v>
      </c>
      <c r="GW26" s="157">
        <v>0.71399999999999997</v>
      </c>
      <c r="GX26" s="157">
        <v>0.745</v>
      </c>
      <c r="GY26" s="157">
        <v>0.748</v>
      </c>
      <c r="GZ26" s="157">
        <v>0.77100000000000002</v>
      </c>
      <c r="HA26" s="157">
        <v>0.77400000000000002</v>
      </c>
      <c r="HB26" s="157">
        <v>0.754</v>
      </c>
      <c r="HC26" s="157">
        <v>0.746</v>
      </c>
      <c r="HD26" s="157">
        <v>0.75600000000000001</v>
      </c>
      <c r="HE26" s="157">
        <v>0.75700000000000001</v>
      </c>
      <c r="HF26" s="157">
        <v>0.73899999999999999</v>
      </c>
      <c r="HG26" s="157">
        <v>0.73599999999999999</v>
      </c>
      <c r="HH26" s="157">
        <v>0.68899999999999995</v>
      </c>
      <c r="HI26" s="157">
        <v>0.68900700000000004</v>
      </c>
      <c r="HJ26" s="157">
        <v>0.68799999999999994</v>
      </c>
      <c r="HK26" s="157">
        <v>0.69</v>
      </c>
      <c r="HL26" s="157">
        <v>0.67500000000000004</v>
      </c>
      <c r="HM26" s="157">
        <v>0.73199999999999998</v>
      </c>
      <c r="HN26" s="157">
        <v>0.71399999999999997</v>
      </c>
      <c r="HO26" s="157">
        <v>0.73899999999999999</v>
      </c>
      <c r="HP26" s="290" t="str">
        <f t="shared" ref="HP26:HP32" si="0">CONCATENATE(A26," (",TEXT(HO26,"0,0%;;-"),")")</f>
        <v>Државне обвезнице (73,9%)</v>
      </c>
      <c r="HQ26" s="290" t="str">
        <f t="shared" ref="HQ26:HQ32" si="1">CONCATENATE(B26," (",TEXT(HO26,"0,0%;;-"),")")</f>
        <v>Government bonds (73,9%)</v>
      </c>
      <c r="HR26" s="290"/>
      <c r="HT26" s="260"/>
      <c r="HU26" s="260"/>
      <c r="HV26" s="260"/>
    </row>
    <row r="27" spans="1:230" ht="12.75" customHeight="1" x14ac:dyDescent="0.25">
      <c r="A27" s="315" t="s">
        <v>73</v>
      </c>
      <c r="B27" s="315" t="s">
        <v>125</v>
      </c>
      <c r="C27" s="157" t="s">
        <v>92</v>
      </c>
      <c r="D27" s="157">
        <v>0.23893741314395323</v>
      </c>
      <c r="E27" s="157">
        <v>0.21979843068621072</v>
      </c>
      <c r="F27" s="157">
        <v>0.17919685398963117</v>
      </c>
      <c r="G27" s="157">
        <v>0.12311894358357529</v>
      </c>
      <c r="H27" s="157">
        <v>0.11336502246925333</v>
      </c>
      <c r="I27" s="157">
        <v>0</v>
      </c>
      <c r="J27" s="157">
        <v>0</v>
      </c>
      <c r="K27" s="157">
        <v>0</v>
      </c>
      <c r="L27" s="157">
        <v>0</v>
      </c>
      <c r="M27" s="157">
        <v>0</v>
      </c>
      <c r="N27" s="157">
        <v>0</v>
      </c>
      <c r="O27" s="157">
        <v>0</v>
      </c>
      <c r="P27" s="157">
        <v>0</v>
      </c>
      <c r="Q27" s="157">
        <v>0</v>
      </c>
      <c r="R27" s="157">
        <v>0</v>
      </c>
      <c r="S27" s="157">
        <v>0</v>
      </c>
      <c r="T27" s="157">
        <v>0</v>
      </c>
      <c r="U27" s="157">
        <v>0</v>
      </c>
      <c r="V27" s="157">
        <v>0</v>
      </c>
      <c r="W27" s="157">
        <v>0</v>
      </c>
      <c r="X27" s="157">
        <v>0</v>
      </c>
      <c r="Y27" s="157">
        <v>0</v>
      </c>
      <c r="Z27" s="157">
        <v>0</v>
      </c>
      <c r="AA27" s="157">
        <v>0</v>
      </c>
      <c r="AB27" s="157">
        <v>0</v>
      </c>
      <c r="AC27" s="157">
        <v>0</v>
      </c>
      <c r="AD27" s="157">
        <v>0.165654</v>
      </c>
      <c r="AE27" s="157">
        <v>0.199632</v>
      </c>
      <c r="AF27" s="157">
        <v>0.233985</v>
      </c>
      <c r="AG27" s="157">
        <v>0.24063099999999998</v>
      </c>
      <c r="AH27" s="157">
        <v>0.26864299999999997</v>
      </c>
      <c r="AI27" s="157">
        <v>0.292487</v>
      </c>
      <c r="AJ27" s="157">
        <v>0.23945799999999998</v>
      </c>
      <c r="AK27" s="157">
        <v>0.44876099999999997</v>
      </c>
      <c r="AL27" s="157">
        <v>0.45049499999999998</v>
      </c>
      <c r="AM27" s="157">
        <v>0.46806699999999996</v>
      </c>
      <c r="AN27" s="157">
        <v>0.48102</v>
      </c>
      <c r="AO27" s="157">
        <v>0.44173499999999999</v>
      </c>
      <c r="AP27" s="157">
        <v>0.45151999999999998</v>
      </c>
      <c r="AQ27" s="157">
        <v>0.44659899999999997</v>
      </c>
      <c r="AR27" s="157">
        <v>0.44835700000000001</v>
      </c>
      <c r="AS27" s="157">
        <v>0.46095399999999997</v>
      </c>
      <c r="AT27" s="157">
        <v>0.51672499999999999</v>
      </c>
      <c r="AU27" s="157">
        <v>0.58119100000000001</v>
      </c>
      <c r="AV27" s="157">
        <v>0.59332499999999999</v>
      </c>
      <c r="AW27" s="157">
        <v>0.60347299999999993</v>
      </c>
      <c r="AX27" s="157">
        <v>0.57903300000000002</v>
      </c>
      <c r="AY27" s="157">
        <v>0.55898799999999993</v>
      </c>
      <c r="AZ27" s="157">
        <v>0.55312600000000001</v>
      </c>
      <c r="BA27" s="157">
        <v>0.55392299999999994</v>
      </c>
      <c r="BB27" s="157">
        <v>0.50115599999999993</v>
      </c>
      <c r="BC27" s="157">
        <v>0.496473</v>
      </c>
      <c r="BD27" s="157">
        <v>0.55823099999999992</v>
      </c>
      <c r="BE27" s="157">
        <v>0.52116399999999996</v>
      </c>
      <c r="BF27" s="157">
        <v>0.547377</v>
      </c>
      <c r="BG27" s="157">
        <v>0.56666799999999995</v>
      </c>
      <c r="BH27" s="157">
        <v>0.55017399999999994</v>
      </c>
      <c r="BI27" s="157">
        <v>0.57676799999999995</v>
      </c>
      <c r="BJ27" s="157">
        <v>0.61173100000000002</v>
      </c>
      <c r="BK27" s="157">
        <v>0.58867799999999992</v>
      </c>
      <c r="BL27" s="157">
        <v>0.53078000000000003</v>
      </c>
      <c r="BM27" s="157">
        <v>0.49382699999999996</v>
      </c>
      <c r="BN27" s="157">
        <v>0.46589899999999995</v>
      </c>
      <c r="BO27" s="157">
        <v>0.485234</v>
      </c>
      <c r="BP27" s="157">
        <v>0.46080699999999997</v>
      </c>
      <c r="BQ27" s="157">
        <v>0.46164071340480739</v>
      </c>
      <c r="BR27" s="157">
        <v>0.46502099999999996</v>
      </c>
      <c r="BS27" s="157">
        <v>0.45022199999999996</v>
      </c>
      <c r="BT27" s="157">
        <v>0.44394499999999998</v>
      </c>
      <c r="BU27" s="157">
        <v>0.40424699999999997</v>
      </c>
      <c r="BV27" s="157">
        <v>0.37567400000000001</v>
      </c>
      <c r="BW27" s="157">
        <v>0.36714399999999997</v>
      </c>
      <c r="BX27" s="157">
        <v>0.25731500000000002</v>
      </c>
      <c r="BY27" s="157">
        <v>0.21456799999999998</v>
      </c>
      <c r="BZ27" s="157">
        <v>0.20821599999999998</v>
      </c>
      <c r="CA27" s="157">
        <v>0.101217</v>
      </c>
      <c r="CB27" s="157">
        <v>0.10133399999999999</v>
      </c>
      <c r="CC27" s="157">
        <v>0.10063799999999999</v>
      </c>
      <c r="CD27" s="157">
        <v>9.8653999999999992E-2</v>
      </c>
      <c r="CE27" s="157">
        <v>9.7820999999999991E-2</v>
      </c>
      <c r="CF27" s="157">
        <v>9.6664E-2</v>
      </c>
      <c r="CG27" s="157">
        <v>9.6107999999999999E-2</v>
      </c>
      <c r="CH27" s="157">
        <v>8.3904999999999993E-2</v>
      </c>
      <c r="CI27" s="157">
        <v>8.3514999999999992E-2</v>
      </c>
      <c r="CJ27" s="157">
        <v>6.1296999999999997E-2</v>
      </c>
      <c r="CK27" s="157">
        <v>3.5984999999999996E-2</v>
      </c>
      <c r="CL27" s="157">
        <v>3.5582999999999997E-2</v>
      </c>
      <c r="CM27" s="157">
        <v>2.0013E-2</v>
      </c>
      <c r="CN27" s="157">
        <v>1.9695999999999998E-2</v>
      </c>
      <c r="CO27" s="157">
        <v>0</v>
      </c>
      <c r="CP27" s="157">
        <v>0</v>
      </c>
      <c r="CQ27" s="157">
        <v>0</v>
      </c>
      <c r="CR27" s="157">
        <v>0</v>
      </c>
      <c r="CS27" s="157">
        <v>0</v>
      </c>
      <c r="CT27" s="157">
        <v>0</v>
      </c>
      <c r="CU27" s="157">
        <v>0</v>
      </c>
      <c r="CV27" s="157">
        <v>0</v>
      </c>
      <c r="CW27" s="157">
        <v>0</v>
      </c>
      <c r="CX27" s="157">
        <v>0</v>
      </c>
      <c r="CY27" s="157">
        <v>0</v>
      </c>
      <c r="CZ27" s="157">
        <v>0</v>
      </c>
      <c r="DA27" s="157">
        <v>0</v>
      </c>
      <c r="DB27" s="157">
        <v>0</v>
      </c>
      <c r="DC27" s="157">
        <v>0</v>
      </c>
      <c r="DD27" s="157">
        <v>0</v>
      </c>
      <c r="DE27" s="157">
        <v>0</v>
      </c>
      <c r="DF27" s="157">
        <v>0</v>
      </c>
      <c r="DG27" s="157">
        <v>0</v>
      </c>
      <c r="DH27" s="157">
        <v>0</v>
      </c>
      <c r="DI27" s="157">
        <v>0</v>
      </c>
      <c r="DJ27" s="157">
        <v>0</v>
      </c>
      <c r="DK27" s="157">
        <v>0</v>
      </c>
      <c r="DL27" s="157">
        <v>0</v>
      </c>
      <c r="DM27" s="157">
        <v>0</v>
      </c>
      <c r="DN27" s="157">
        <v>0</v>
      </c>
      <c r="DO27" s="157">
        <v>0</v>
      </c>
      <c r="DP27" s="157">
        <v>0</v>
      </c>
      <c r="DQ27" s="157">
        <v>0</v>
      </c>
      <c r="DR27" s="157">
        <v>0</v>
      </c>
      <c r="DS27" s="157">
        <v>0</v>
      </c>
      <c r="DT27" s="157">
        <v>0</v>
      </c>
      <c r="DU27" s="157">
        <v>0</v>
      </c>
      <c r="DV27" s="157">
        <v>0</v>
      </c>
      <c r="DW27" s="157">
        <v>0</v>
      </c>
      <c r="DX27" s="157">
        <v>0</v>
      </c>
      <c r="DY27" s="157">
        <v>0</v>
      </c>
      <c r="DZ27" s="157">
        <v>0</v>
      </c>
      <c r="EA27" s="157">
        <v>0</v>
      </c>
      <c r="EB27" s="157">
        <v>0</v>
      </c>
      <c r="EC27" s="157">
        <v>0</v>
      </c>
      <c r="ED27" s="157">
        <v>0</v>
      </c>
      <c r="EE27" s="157">
        <v>0</v>
      </c>
      <c r="EF27" s="157">
        <v>0</v>
      </c>
      <c r="EG27" s="157">
        <v>0</v>
      </c>
      <c r="EH27" s="157">
        <v>0</v>
      </c>
      <c r="EI27" s="157">
        <v>0</v>
      </c>
      <c r="EJ27" s="157">
        <v>0</v>
      </c>
      <c r="EK27" s="157">
        <v>0</v>
      </c>
      <c r="EL27" s="157">
        <v>0</v>
      </c>
      <c r="EM27" s="157">
        <v>0</v>
      </c>
      <c r="EN27" s="157">
        <v>0</v>
      </c>
      <c r="EO27" s="157">
        <v>0</v>
      </c>
      <c r="EP27" s="157">
        <v>0</v>
      </c>
      <c r="EQ27" s="157">
        <v>0</v>
      </c>
      <c r="ER27" s="157">
        <v>0</v>
      </c>
      <c r="ES27" s="157">
        <v>0</v>
      </c>
      <c r="ET27" s="157">
        <v>0</v>
      </c>
      <c r="EU27" s="157">
        <v>0</v>
      </c>
      <c r="EV27" s="157">
        <v>0</v>
      </c>
      <c r="EW27" s="157">
        <v>0</v>
      </c>
      <c r="EX27" s="157">
        <v>0</v>
      </c>
      <c r="EY27" s="157">
        <v>0</v>
      </c>
      <c r="EZ27" s="157">
        <v>0</v>
      </c>
      <c r="FA27" s="157">
        <v>0</v>
      </c>
      <c r="FB27" s="157">
        <v>0</v>
      </c>
      <c r="FC27" s="157">
        <v>0</v>
      </c>
      <c r="FD27" s="157">
        <v>0</v>
      </c>
      <c r="FE27" s="157">
        <v>0</v>
      </c>
      <c r="FF27" s="157">
        <v>0</v>
      </c>
      <c r="FG27" s="157">
        <v>0</v>
      </c>
      <c r="FH27" s="157">
        <v>0</v>
      </c>
      <c r="FI27" s="157">
        <v>0</v>
      </c>
      <c r="FJ27" s="157">
        <v>0</v>
      </c>
      <c r="FK27" s="157">
        <v>0</v>
      </c>
      <c r="FL27" s="157">
        <v>0</v>
      </c>
      <c r="FM27" s="157">
        <v>0</v>
      </c>
      <c r="FN27" s="157">
        <v>0</v>
      </c>
      <c r="FO27" s="157">
        <v>0</v>
      </c>
      <c r="FP27" s="157">
        <v>0</v>
      </c>
      <c r="FQ27" s="157">
        <v>0</v>
      </c>
      <c r="FR27" s="157">
        <v>0</v>
      </c>
      <c r="FS27" s="157">
        <v>0</v>
      </c>
      <c r="FT27" s="157">
        <v>0</v>
      </c>
      <c r="FU27" s="157">
        <v>0</v>
      </c>
      <c r="FV27" s="157">
        <v>0</v>
      </c>
      <c r="FW27" s="157">
        <v>0</v>
      </c>
      <c r="FX27" s="157">
        <v>0</v>
      </c>
      <c r="FY27" s="157">
        <v>0</v>
      </c>
      <c r="FZ27" s="157">
        <v>0</v>
      </c>
      <c r="GA27" s="157">
        <v>0</v>
      </c>
      <c r="GB27" s="157">
        <v>0</v>
      </c>
      <c r="GC27" s="157">
        <v>0</v>
      </c>
      <c r="GD27" s="157">
        <v>0</v>
      </c>
      <c r="GE27" s="157">
        <v>0</v>
      </c>
      <c r="GF27" s="157">
        <v>0</v>
      </c>
      <c r="GG27" s="157">
        <v>0</v>
      </c>
      <c r="GH27" s="157">
        <v>0</v>
      </c>
      <c r="GI27" s="157">
        <v>0</v>
      </c>
      <c r="GJ27" s="157">
        <v>0</v>
      </c>
      <c r="GK27" s="157">
        <v>0</v>
      </c>
      <c r="GL27" s="157">
        <v>0</v>
      </c>
      <c r="GM27" s="157">
        <v>0</v>
      </c>
      <c r="GN27" s="157">
        <v>0</v>
      </c>
      <c r="GO27" s="157">
        <v>0</v>
      </c>
      <c r="GP27" s="157">
        <v>0</v>
      </c>
      <c r="GQ27" s="157">
        <v>0</v>
      </c>
      <c r="GR27" s="157">
        <v>0</v>
      </c>
      <c r="GS27" s="157">
        <v>0</v>
      </c>
      <c r="GT27" s="157">
        <v>0</v>
      </c>
      <c r="GU27" s="157">
        <v>0</v>
      </c>
      <c r="GV27" s="157">
        <v>0</v>
      </c>
      <c r="GW27" s="157">
        <v>0</v>
      </c>
      <c r="GX27" s="157">
        <v>0</v>
      </c>
      <c r="GY27" s="157">
        <v>0</v>
      </c>
      <c r="GZ27" s="157">
        <v>0</v>
      </c>
      <c r="HA27" s="157">
        <v>0</v>
      </c>
      <c r="HB27" s="157">
        <v>0</v>
      </c>
      <c r="HC27" s="157">
        <v>0</v>
      </c>
      <c r="HD27" s="157">
        <v>0</v>
      </c>
      <c r="HE27" s="157">
        <v>0</v>
      </c>
      <c r="HF27" s="157">
        <v>0</v>
      </c>
      <c r="HG27" s="157">
        <v>0</v>
      </c>
      <c r="HH27" s="157">
        <v>0</v>
      </c>
      <c r="HI27" s="157">
        <v>0</v>
      </c>
      <c r="HJ27" s="157">
        <v>0</v>
      </c>
      <c r="HK27" s="157">
        <v>0</v>
      </c>
      <c r="HL27" s="157">
        <v>0</v>
      </c>
      <c r="HM27" s="157">
        <v>0</v>
      </c>
      <c r="HN27" s="157">
        <v>0</v>
      </c>
      <c r="HO27" s="157">
        <v>0</v>
      </c>
      <c r="HP27" s="290" t="str">
        <f t="shared" si="0"/>
        <v>Трезорски записи (-)</v>
      </c>
      <c r="HQ27" s="290" t="str">
        <f t="shared" si="1"/>
        <v>Treasury bills (-)</v>
      </c>
      <c r="HR27" s="290"/>
      <c r="HT27" s="260"/>
      <c r="HU27" s="260"/>
      <c r="HV27" s="260"/>
    </row>
    <row r="28" spans="1:230" ht="12.75" customHeight="1" x14ac:dyDescent="0.25">
      <c r="A28" s="315" t="s">
        <v>8</v>
      </c>
      <c r="B28" s="315" t="s">
        <v>9</v>
      </c>
      <c r="C28" s="157" t="s">
        <v>92</v>
      </c>
      <c r="D28" s="157">
        <v>0</v>
      </c>
      <c r="E28" s="157">
        <v>0</v>
      </c>
      <c r="F28" s="157">
        <v>0</v>
      </c>
      <c r="G28" s="157">
        <v>0</v>
      </c>
      <c r="H28" s="157">
        <v>0</v>
      </c>
      <c r="I28" s="157">
        <v>0</v>
      </c>
      <c r="J28" s="157">
        <v>0</v>
      </c>
      <c r="K28" s="157">
        <v>0</v>
      </c>
      <c r="L28" s="157">
        <v>0</v>
      </c>
      <c r="M28" s="157">
        <v>0</v>
      </c>
      <c r="N28" s="157">
        <v>0</v>
      </c>
      <c r="O28" s="157">
        <v>0</v>
      </c>
      <c r="P28" s="157">
        <v>0</v>
      </c>
      <c r="Q28" s="157">
        <v>0</v>
      </c>
      <c r="R28" s="157">
        <v>0</v>
      </c>
      <c r="S28" s="157">
        <v>0</v>
      </c>
      <c r="T28" s="157">
        <v>0</v>
      </c>
      <c r="U28" s="157">
        <v>0</v>
      </c>
      <c r="V28" s="157">
        <v>0</v>
      </c>
      <c r="W28" s="157">
        <v>0</v>
      </c>
      <c r="X28" s="157">
        <v>0</v>
      </c>
      <c r="Y28" s="157">
        <v>0</v>
      </c>
      <c r="Z28" s="157">
        <v>0</v>
      </c>
      <c r="AA28" s="157">
        <v>0</v>
      </c>
      <c r="AB28" s="157">
        <v>0</v>
      </c>
      <c r="AC28" s="157">
        <v>0</v>
      </c>
      <c r="AD28" s="157">
        <v>0</v>
      </c>
      <c r="AE28" s="157">
        <v>0</v>
      </c>
      <c r="AF28" s="157">
        <v>0</v>
      </c>
      <c r="AG28" s="157">
        <v>0</v>
      </c>
      <c r="AH28" s="157">
        <v>0</v>
      </c>
      <c r="AI28" s="157">
        <v>0</v>
      </c>
      <c r="AJ28" s="157">
        <v>0</v>
      </c>
      <c r="AK28" s="157">
        <v>0</v>
      </c>
      <c r="AL28" s="157">
        <v>0</v>
      </c>
      <c r="AM28" s="157">
        <v>0</v>
      </c>
      <c r="AN28" s="157">
        <v>0</v>
      </c>
      <c r="AO28" s="157">
        <v>0</v>
      </c>
      <c r="AP28" s="157">
        <v>0</v>
      </c>
      <c r="AQ28" s="157">
        <v>0</v>
      </c>
      <c r="AR28" s="157">
        <v>0</v>
      </c>
      <c r="AS28" s="157">
        <v>0</v>
      </c>
      <c r="AT28" s="157">
        <v>0</v>
      </c>
      <c r="AU28" s="157">
        <v>0</v>
      </c>
      <c r="AV28" s="157">
        <v>0</v>
      </c>
      <c r="AW28" s="157">
        <v>0</v>
      </c>
      <c r="AX28" s="157">
        <v>0</v>
      </c>
      <c r="AY28" s="157">
        <v>0</v>
      </c>
      <c r="AZ28" s="157">
        <v>0</v>
      </c>
      <c r="BA28" s="157">
        <v>0</v>
      </c>
      <c r="BB28" s="157">
        <v>0</v>
      </c>
      <c r="BC28" s="157">
        <v>0</v>
      </c>
      <c r="BD28" s="157">
        <v>0</v>
      </c>
      <c r="BE28" s="157">
        <v>0</v>
      </c>
      <c r="BF28" s="157">
        <v>0</v>
      </c>
      <c r="BG28" s="157">
        <v>0</v>
      </c>
      <c r="BH28" s="157">
        <v>0</v>
      </c>
      <c r="BI28" s="157">
        <v>0</v>
      </c>
      <c r="BJ28" s="157">
        <v>0</v>
      </c>
      <c r="BK28" s="157">
        <v>0</v>
      </c>
      <c r="BL28" s="157">
        <v>0</v>
      </c>
      <c r="BM28" s="157">
        <v>0</v>
      </c>
      <c r="BN28" s="157">
        <v>0</v>
      </c>
      <c r="BO28" s="157">
        <v>0</v>
      </c>
      <c r="BP28" s="157">
        <v>0</v>
      </c>
      <c r="BQ28" s="157">
        <v>5.9600531927467065E-3</v>
      </c>
      <c r="BR28" s="157">
        <v>5.9229999999999994E-3</v>
      </c>
      <c r="BS28" s="157">
        <v>5.5230000000000001E-3</v>
      </c>
      <c r="BT28" s="157">
        <v>5.6540000000000002E-3</v>
      </c>
      <c r="BU28" s="157">
        <v>5.6689999999999996E-3</v>
      </c>
      <c r="BV28" s="157">
        <v>5.4479999999999997E-3</v>
      </c>
      <c r="BW28" s="157">
        <v>1.1873E-2</v>
      </c>
      <c r="BX28" s="157">
        <v>1.086E-2</v>
      </c>
      <c r="BY28" s="157">
        <v>1.1358999999999999E-2</v>
      </c>
      <c r="BZ28" s="157">
        <v>1.1058999999999999E-2</v>
      </c>
      <c r="CA28" s="157">
        <v>1.0962999999999999E-2</v>
      </c>
      <c r="CB28" s="157">
        <v>1.0763E-2</v>
      </c>
      <c r="CC28" s="157">
        <v>1.0683999999999999E-2</v>
      </c>
      <c r="CD28" s="157">
        <v>1.0506E-2</v>
      </c>
      <c r="CE28" s="157">
        <v>1.0248999999999999E-2</v>
      </c>
      <c r="CF28" s="157">
        <v>1.0003999999999999E-2</v>
      </c>
      <c r="CG28" s="157">
        <v>9.9869999999999994E-3</v>
      </c>
      <c r="CH28" s="157">
        <v>9.8799999999999999E-3</v>
      </c>
      <c r="CI28" s="157">
        <v>9.6749999999999996E-3</v>
      </c>
      <c r="CJ28" s="157">
        <v>9.611999999999999E-3</v>
      </c>
      <c r="CK28" s="157">
        <v>5.2059999999999997E-3</v>
      </c>
      <c r="CL28" s="157">
        <v>4.9719999999999999E-3</v>
      </c>
      <c r="CM28" s="157">
        <v>4.9619999999999994E-3</v>
      </c>
      <c r="CN28" s="157">
        <v>4.9099999999999994E-3</v>
      </c>
      <c r="CO28" s="157">
        <v>4.666E-3</v>
      </c>
      <c r="CP28" s="157">
        <v>4.62E-3</v>
      </c>
      <c r="CQ28" s="157">
        <v>4.581E-3</v>
      </c>
      <c r="CR28" s="157">
        <v>4.385E-3</v>
      </c>
      <c r="CS28" s="157">
        <v>4.3470000000000002E-3</v>
      </c>
      <c r="CT28" s="157">
        <v>4.3210000000000002E-3</v>
      </c>
      <c r="CU28" s="157">
        <v>0</v>
      </c>
      <c r="CV28" s="157">
        <v>0</v>
      </c>
      <c r="CW28" s="157">
        <v>0</v>
      </c>
      <c r="CX28" s="157">
        <v>0</v>
      </c>
      <c r="CY28" s="157">
        <v>0</v>
      </c>
      <c r="CZ28" s="157">
        <v>0</v>
      </c>
      <c r="DA28" s="157">
        <v>0</v>
      </c>
      <c r="DB28" s="157">
        <v>0</v>
      </c>
      <c r="DC28" s="157">
        <v>0</v>
      </c>
      <c r="DD28" s="157">
        <v>0</v>
      </c>
      <c r="DE28" s="157">
        <v>0</v>
      </c>
      <c r="DF28" s="157">
        <v>0</v>
      </c>
      <c r="DG28" s="157">
        <v>0</v>
      </c>
      <c r="DH28" s="157">
        <v>0</v>
      </c>
      <c r="DI28" s="157">
        <v>0</v>
      </c>
      <c r="DJ28" s="157">
        <v>0</v>
      </c>
      <c r="DK28" s="157">
        <v>0</v>
      </c>
      <c r="DL28" s="157">
        <v>0</v>
      </c>
      <c r="DM28" s="157">
        <v>0</v>
      </c>
      <c r="DN28" s="157">
        <v>0</v>
      </c>
      <c r="DO28" s="157">
        <v>0</v>
      </c>
      <c r="DP28" s="157">
        <v>0</v>
      </c>
      <c r="DQ28" s="157">
        <v>0</v>
      </c>
      <c r="DR28" s="157">
        <v>0</v>
      </c>
      <c r="DS28" s="157">
        <v>0</v>
      </c>
      <c r="DT28" s="157">
        <v>0</v>
      </c>
      <c r="DU28" s="157">
        <v>0</v>
      </c>
      <c r="DV28" s="157">
        <v>0</v>
      </c>
      <c r="DW28" s="157">
        <v>0</v>
      </c>
      <c r="DX28" s="157">
        <v>0</v>
      </c>
      <c r="DY28" s="157">
        <v>0</v>
      </c>
      <c r="DZ28" s="157">
        <v>0</v>
      </c>
      <c r="EA28" s="157">
        <v>0</v>
      </c>
      <c r="EB28" s="157">
        <v>0</v>
      </c>
      <c r="EC28" s="157">
        <v>0</v>
      </c>
      <c r="ED28" s="157">
        <v>0</v>
      </c>
      <c r="EE28" s="157">
        <v>0</v>
      </c>
      <c r="EF28" s="157">
        <v>0</v>
      </c>
      <c r="EG28" s="157">
        <v>0</v>
      </c>
      <c r="EH28" s="157">
        <v>0</v>
      </c>
      <c r="EI28" s="157">
        <v>0</v>
      </c>
      <c r="EJ28" s="157">
        <v>0</v>
      </c>
      <c r="EK28" s="157">
        <v>0</v>
      </c>
      <c r="EL28" s="157">
        <v>0</v>
      </c>
      <c r="EM28" s="157">
        <v>0</v>
      </c>
      <c r="EN28" s="157">
        <v>0</v>
      </c>
      <c r="EO28" s="157">
        <v>0</v>
      </c>
      <c r="EP28" s="157">
        <v>0</v>
      </c>
      <c r="EQ28" s="157">
        <v>0</v>
      </c>
      <c r="ER28" s="157">
        <v>0</v>
      </c>
      <c r="ES28" s="157">
        <v>0</v>
      </c>
      <c r="ET28" s="157">
        <v>4.7E-2</v>
      </c>
      <c r="EU28" s="157">
        <v>4.5999999999999999E-2</v>
      </c>
      <c r="EV28" s="157">
        <v>4.5999999999999999E-2</v>
      </c>
      <c r="EW28" s="157">
        <v>4.4999999999999998E-2</v>
      </c>
      <c r="EX28" s="157">
        <v>4.4999999999999998E-2</v>
      </c>
      <c r="EY28" s="157">
        <v>4.3999999999999997E-2</v>
      </c>
      <c r="EZ28" s="157">
        <v>4.2999999999999997E-2</v>
      </c>
      <c r="FA28" s="157">
        <v>4.2999999999999997E-2</v>
      </c>
      <c r="FB28" s="157">
        <v>4.2000000000000003E-2</v>
      </c>
      <c r="FC28" s="157">
        <v>4.1000000000000002E-2</v>
      </c>
      <c r="FD28" s="157">
        <v>4.1000000000000002E-2</v>
      </c>
      <c r="FE28" s="157">
        <v>0.04</v>
      </c>
      <c r="FF28" s="157">
        <v>0.04</v>
      </c>
      <c r="FG28" s="157">
        <v>4.1000000000000002E-2</v>
      </c>
      <c r="FH28" s="157">
        <v>4.2000000000000003E-2</v>
      </c>
      <c r="FI28" s="157">
        <v>4.1000000000000002E-2</v>
      </c>
      <c r="FJ28" s="157">
        <v>4.0980999999999997E-2</v>
      </c>
      <c r="FK28" s="157">
        <v>4.1000000000000002E-2</v>
      </c>
      <c r="FL28" s="157">
        <v>0.04</v>
      </c>
      <c r="FM28" s="157">
        <v>4.1000000000000002E-2</v>
      </c>
      <c r="FN28" s="157">
        <v>0.04</v>
      </c>
      <c r="FO28" s="157">
        <v>0.04</v>
      </c>
      <c r="FP28" s="157">
        <v>0.04</v>
      </c>
      <c r="FQ28" s="157">
        <v>3.9E-2</v>
      </c>
      <c r="FR28" s="157">
        <v>0</v>
      </c>
      <c r="FS28" s="157">
        <v>0</v>
      </c>
      <c r="FT28" s="157">
        <v>0</v>
      </c>
      <c r="FU28" s="157">
        <v>0</v>
      </c>
      <c r="FV28" s="157">
        <v>0</v>
      </c>
      <c r="FW28" s="157">
        <v>0</v>
      </c>
      <c r="FX28" s="157">
        <v>0</v>
      </c>
      <c r="FY28" s="157">
        <v>0</v>
      </c>
      <c r="FZ28" s="157">
        <v>0</v>
      </c>
      <c r="GA28" s="157">
        <v>0</v>
      </c>
      <c r="GB28" s="157">
        <v>0</v>
      </c>
      <c r="GC28" s="157">
        <v>0</v>
      </c>
      <c r="GD28" s="157">
        <v>0</v>
      </c>
      <c r="GE28" s="157">
        <v>0</v>
      </c>
      <c r="GF28" s="157">
        <v>0</v>
      </c>
      <c r="GG28" s="157">
        <v>0</v>
      </c>
      <c r="GH28" s="157">
        <v>0</v>
      </c>
      <c r="GI28" s="157">
        <v>0</v>
      </c>
      <c r="GJ28" s="157">
        <v>0</v>
      </c>
      <c r="GK28" s="157">
        <v>0</v>
      </c>
      <c r="GL28" s="157">
        <v>0</v>
      </c>
      <c r="GM28" s="157">
        <v>0</v>
      </c>
      <c r="GN28" s="157">
        <v>0</v>
      </c>
      <c r="GO28" s="157">
        <v>0</v>
      </c>
      <c r="GP28" s="157">
        <v>0</v>
      </c>
      <c r="GQ28" s="157">
        <v>0</v>
      </c>
      <c r="GR28" s="157">
        <v>0</v>
      </c>
      <c r="GS28" s="157">
        <v>0</v>
      </c>
      <c r="GT28" s="157">
        <v>0</v>
      </c>
      <c r="GU28" s="157">
        <v>0</v>
      </c>
      <c r="GV28" s="157">
        <v>0</v>
      </c>
      <c r="GW28" s="157">
        <v>0</v>
      </c>
      <c r="GX28" s="157">
        <v>0</v>
      </c>
      <c r="GY28" s="157">
        <v>0</v>
      </c>
      <c r="GZ28" s="157">
        <v>0</v>
      </c>
      <c r="HA28" s="157">
        <v>0</v>
      </c>
      <c r="HB28" s="157">
        <v>0</v>
      </c>
      <c r="HC28" s="157">
        <v>0</v>
      </c>
      <c r="HD28" s="157">
        <v>0</v>
      </c>
      <c r="HE28" s="157">
        <v>0</v>
      </c>
      <c r="HF28" s="157">
        <v>0</v>
      </c>
      <c r="HG28" s="157">
        <v>0</v>
      </c>
      <c r="HH28" s="157">
        <v>0</v>
      </c>
      <c r="HI28" s="157">
        <v>0</v>
      </c>
      <c r="HJ28" s="157">
        <v>0</v>
      </c>
      <c r="HK28" s="157">
        <v>0</v>
      </c>
      <c r="HL28" s="157">
        <v>0</v>
      </c>
      <c r="HM28" s="157">
        <v>0</v>
      </c>
      <c r="HN28" s="157">
        <v>0</v>
      </c>
      <c r="HO28" s="157">
        <v>0</v>
      </c>
      <c r="HP28" s="290" t="str">
        <f t="shared" si="0"/>
        <v>Корпоративне обвезнице (-)</v>
      </c>
      <c r="HQ28" s="290" t="str">
        <f t="shared" si="1"/>
        <v>Corporate bonds (-)</v>
      </c>
      <c r="HR28" s="290"/>
      <c r="HT28" s="260"/>
      <c r="HU28" s="260"/>
      <c r="HV28" s="260"/>
    </row>
    <row r="29" spans="1:230" ht="12.75" customHeight="1" x14ac:dyDescent="0.25">
      <c r="A29" s="315" t="s">
        <v>433</v>
      </c>
      <c r="B29" s="315" t="s">
        <v>435</v>
      </c>
      <c r="C29" s="157" t="s">
        <v>92</v>
      </c>
      <c r="D29" s="157">
        <v>0</v>
      </c>
      <c r="E29" s="157">
        <v>0</v>
      </c>
      <c r="F29" s="157">
        <v>0</v>
      </c>
      <c r="G29" s="157">
        <v>0</v>
      </c>
      <c r="H29" s="157">
        <v>0</v>
      </c>
      <c r="I29" s="157">
        <v>0</v>
      </c>
      <c r="J29" s="157">
        <v>0</v>
      </c>
      <c r="K29" s="157">
        <v>0</v>
      </c>
      <c r="L29" s="157">
        <v>0</v>
      </c>
      <c r="M29" s="157">
        <v>0</v>
      </c>
      <c r="N29" s="157">
        <v>0</v>
      </c>
      <c r="O29" s="157">
        <v>0</v>
      </c>
      <c r="P29" s="157">
        <v>0</v>
      </c>
      <c r="Q29" s="157">
        <v>0</v>
      </c>
      <c r="R29" s="157">
        <v>0</v>
      </c>
      <c r="S29" s="157">
        <v>0</v>
      </c>
      <c r="T29" s="157">
        <v>0</v>
      </c>
      <c r="U29" s="157">
        <v>0</v>
      </c>
      <c r="V29" s="157">
        <v>0</v>
      </c>
      <c r="W29" s="157">
        <v>0</v>
      </c>
      <c r="X29" s="157">
        <v>0</v>
      </c>
      <c r="Y29" s="157">
        <v>0</v>
      </c>
      <c r="Z29" s="157">
        <v>0</v>
      </c>
      <c r="AA29" s="157">
        <v>0</v>
      </c>
      <c r="AB29" s="157">
        <v>0</v>
      </c>
      <c r="AC29" s="157">
        <v>0</v>
      </c>
      <c r="AD29" s="157">
        <v>0</v>
      </c>
      <c r="AE29" s="157">
        <v>0</v>
      </c>
      <c r="AF29" s="157">
        <v>0</v>
      </c>
      <c r="AG29" s="157">
        <v>0</v>
      </c>
      <c r="AH29" s="157">
        <v>0</v>
      </c>
      <c r="AI29" s="157">
        <v>0</v>
      </c>
      <c r="AJ29" s="157">
        <v>0</v>
      </c>
      <c r="AK29" s="157">
        <v>0</v>
      </c>
      <c r="AL29" s="157">
        <v>0</v>
      </c>
      <c r="AM29" s="157">
        <v>0</v>
      </c>
      <c r="AN29" s="157">
        <v>0</v>
      </c>
      <c r="AO29" s="157">
        <v>0</v>
      </c>
      <c r="AP29" s="157">
        <v>0</v>
      </c>
      <c r="AQ29" s="157">
        <v>0</v>
      </c>
      <c r="AR29" s="157">
        <v>0</v>
      </c>
      <c r="AS29" s="157">
        <v>0</v>
      </c>
      <c r="AT29" s="157">
        <v>0</v>
      </c>
      <c r="AU29" s="157">
        <v>0</v>
      </c>
      <c r="AV29" s="157">
        <v>0</v>
      </c>
      <c r="AW29" s="157">
        <v>0</v>
      </c>
      <c r="AX29" s="157">
        <v>0</v>
      </c>
      <c r="AY29" s="157">
        <v>0</v>
      </c>
      <c r="AZ29" s="157">
        <v>0</v>
      </c>
      <c r="BA29" s="157">
        <v>0</v>
      </c>
      <c r="BB29" s="157">
        <v>0</v>
      </c>
      <c r="BC29" s="157">
        <v>0</v>
      </c>
      <c r="BD29" s="157">
        <v>0</v>
      </c>
      <c r="BE29" s="157">
        <v>0</v>
      </c>
      <c r="BF29" s="157">
        <v>0</v>
      </c>
      <c r="BG29" s="157">
        <v>0</v>
      </c>
      <c r="BH29" s="157">
        <v>0</v>
      </c>
      <c r="BI29" s="157">
        <v>0</v>
      </c>
      <c r="BJ29" s="157">
        <v>0</v>
      </c>
      <c r="BK29" s="157">
        <v>0</v>
      </c>
      <c r="BL29" s="157">
        <v>0</v>
      </c>
      <c r="BM29" s="157">
        <v>0</v>
      </c>
      <c r="BN29" s="157">
        <v>0</v>
      </c>
      <c r="BO29" s="157">
        <v>0</v>
      </c>
      <c r="BP29" s="157">
        <v>0</v>
      </c>
      <c r="BQ29" s="157">
        <v>0</v>
      </c>
      <c r="BR29" s="157">
        <v>0</v>
      </c>
      <c r="BS29" s="157">
        <v>0</v>
      </c>
      <c r="BT29" s="157">
        <v>0</v>
      </c>
      <c r="BU29" s="157">
        <v>0</v>
      </c>
      <c r="BV29" s="157">
        <v>0</v>
      </c>
      <c r="BW29" s="157">
        <v>0</v>
      </c>
      <c r="BX29" s="157">
        <v>0</v>
      </c>
      <c r="BY29" s="157">
        <v>0</v>
      </c>
      <c r="BZ29" s="157">
        <v>0</v>
      </c>
      <c r="CA29" s="157">
        <v>0</v>
      </c>
      <c r="CB29" s="157">
        <v>0</v>
      </c>
      <c r="CC29" s="157">
        <v>0</v>
      </c>
      <c r="CD29" s="157">
        <v>0</v>
      </c>
      <c r="CE29" s="157">
        <v>0</v>
      </c>
      <c r="CF29" s="157">
        <v>0</v>
      </c>
      <c r="CG29" s="157">
        <v>0</v>
      </c>
      <c r="CH29" s="157">
        <v>0</v>
      </c>
      <c r="CI29" s="157">
        <v>0</v>
      </c>
      <c r="CJ29" s="157">
        <v>0</v>
      </c>
      <c r="CK29" s="157">
        <v>0</v>
      </c>
      <c r="CL29" s="157">
        <v>0</v>
      </c>
      <c r="CM29" s="157">
        <v>0</v>
      </c>
      <c r="CN29" s="157">
        <v>0</v>
      </c>
      <c r="CO29" s="157">
        <v>0</v>
      </c>
      <c r="CP29" s="157">
        <v>0</v>
      </c>
      <c r="CQ29" s="157">
        <v>0</v>
      </c>
      <c r="CR29" s="157">
        <v>0</v>
      </c>
      <c r="CS29" s="157">
        <v>0</v>
      </c>
      <c r="CT29" s="157">
        <v>0</v>
      </c>
      <c r="CU29" s="157">
        <v>0</v>
      </c>
      <c r="CV29" s="157">
        <v>0</v>
      </c>
      <c r="CW29" s="157">
        <v>0</v>
      </c>
      <c r="CX29" s="157">
        <v>0</v>
      </c>
      <c r="CY29" s="157">
        <v>0</v>
      </c>
      <c r="CZ29" s="157">
        <v>0</v>
      </c>
      <c r="DA29" s="157">
        <v>0</v>
      </c>
      <c r="DB29" s="157">
        <v>0</v>
      </c>
      <c r="DC29" s="157">
        <v>0</v>
      </c>
      <c r="DD29" s="157">
        <v>0</v>
      </c>
      <c r="DE29" s="157">
        <v>0</v>
      </c>
      <c r="DF29" s="157">
        <v>0</v>
      </c>
      <c r="DG29" s="157">
        <v>0</v>
      </c>
      <c r="DH29" s="157">
        <v>0</v>
      </c>
      <c r="DI29" s="157">
        <v>0</v>
      </c>
      <c r="DJ29" s="157">
        <v>0</v>
      </c>
      <c r="DK29" s="157">
        <v>0</v>
      </c>
      <c r="DL29" s="157">
        <v>0</v>
      </c>
      <c r="DM29" s="157">
        <v>0</v>
      </c>
      <c r="DN29" s="157">
        <v>0</v>
      </c>
      <c r="DO29" s="157">
        <v>0</v>
      </c>
      <c r="DP29" s="157">
        <v>0</v>
      </c>
      <c r="DQ29" s="157">
        <v>0</v>
      </c>
      <c r="DR29" s="157">
        <v>0</v>
      </c>
      <c r="DS29" s="157">
        <v>0</v>
      </c>
      <c r="DT29" s="157">
        <v>0</v>
      </c>
      <c r="DU29" s="157">
        <v>0</v>
      </c>
      <c r="DV29" s="157">
        <v>0</v>
      </c>
      <c r="DW29" s="157">
        <v>0</v>
      </c>
      <c r="DX29" s="157">
        <v>0</v>
      </c>
      <c r="DY29" s="157">
        <v>0</v>
      </c>
      <c r="DZ29" s="157">
        <v>0</v>
      </c>
      <c r="EA29" s="157">
        <v>0</v>
      </c>
      <c r="EB29" s="157">
        <v>0</v>
      </c>
      <c r="EC29" s="157">
        <v>0</v>
      </c>
      <c r="ED29" s="157">
        <v>0</v>
      </c>
      <c r="EE29" s="157">
        <v>0</v>
      </c>
      <c r="EF29" s="157">
        <v>0</v>
      </c>
      <c r="EG29" s="157">
        <v>0</v>
      </c>
      <c r="EH29" s="157">
        <v>0</v>
      </c>
      <c r="EI29" s="157">
        <v>0</v>
      </c>
      <c r="EJ29" s="157">
        <v>0</v>
      </c>
      <c r="EK29" s="157">
        <v>0</v>
      </c>
      <c r="EL29" s="157">
        <v>0</v>
      </c>
      <c r="EM29" s="157">
        <v>0</v>
      </c>
      <c r="EN29" s="157">
        <v>0</v>
      </c>
      <c r="EO29" s="157">
        <v>0</v>
      </c>
      <c r="EP29" s="157">
        <v>0</v>
      </c>
      <c r="EQ29" s="157">
        <v>0</v>
      </c>
      <c r="ER29" s="157">
        <v>0</v>
      </c>
      <c r="ES29" s="157">
        <v>0</v>
      </c>
      <c r="ET29" s="157">
        <v>0</v>
      </c>
      <c r="EU29" s="157">
        <v>0</v>
      </c>
      <c r="EV29" s="157">
        <v>0</v>
      </c>
      <c r="EW29" s="157">
        <v>0</v>
      </c>
      <c r="EX29" s="157">
        <v>0</v>
      </c>
      <c r="EY29" s="157">
        <v>0</v>
      </c>
      <c r="EZ29" s="157">
        <v>0</v>
      </c>
      <c r="FA29" s="157">
        <v>0</v>
      </c>
      <c r="FB29" s="157">
        <v>0</v>
      </c>
      <c r="FC29" s="157">
        <v>0</v>
      </c>
      <c r="FD29" s="157">
        <v>0</v>
      </c>
      <c r="FE29" s="157">
        <v>0</v>
      </c>
      <c r="FF29" s="157">
        <v>0</v>
      </c>
      <c r="FG29" s="157">
        <v>0</v>
      </c>
      <c r="FH29" s="157">
        <v>0</v>
      </c>
      <c r="FI29" s="157">
        <v>0</v>
      </c>
      <c r="FJ29" s="157">
        <v>0</v>
      </c>
      <c r="FK29" s="157">
        <v>0</v>
      </c>
      <c r="FL29" s="157">
        <v>0</v>
      </c>
      <c r="FM29" s="157">
        <v>0</v>
      </c>
      <c r="FN29" s="157">
        <v>0</v>
      </c>
      <c r="FO29" s="157">
        <v>0</v>
      </c>
      <c r="FP29" s="157">
        <v>0</v>
      </c>
      <c r="FQ29" s="157">
        <v>0</v>
      </c>
      <c r="FR29" s="157">
        <v>0</v>
      </c>
      <c r="FS29" s="157">
        <v>0</v>
      </c>
      <c r="FT29" s="157">
        <v>0</v>
      </c>
      <c r="FU29" s="157">
        <v>0</v>
      </c>
      <c r="FV29" s="157">
        <v>0</v>
      </c>
      <c r="FW29" s="157">
        <v>0</v>
      </c>
      <c r="FX29" s="157">
        <v>0</v>
      </c>
      <c r="FY29" s="157">
        <v>0</v>
      </c>
      <c r="FZ29" s="157">
        <v>0</v>
      </c>
      <c r="GA29" s="157">
        <v>0</v>
      </c>
      <c r="GB29" s="157">
        <v>0</v>
      </c>
      <c r="GC29" s="157">
        <v>0</v>
      </c>
      <c r="GD29" s="157">
        <v>0</v>
      </c>
      <c r="GE29" s="157">
        <v>0</v>
      </c>
      <c r="GF29" s="157">
        <v>0</v>
      </c>
      <c r="GG29" s="157">
        <v>0</v>
      </c>
      <c r="GH29" s="157">
        <v>0</v>
      </c>
      <c r="GI29" s="157">
        <v>0</v>
      </c>
      <c r="GJ29" s="157">
        <v>0</v>
      </c>
      <c r="GK29" s="157">
        <v>0</v>
      </c>
      <c r="GL29" s="157">
        <v>0</v>
      </c>
      <c r="GM29" s="157">
        <v>0</v>
      </c>
      <c r="GN29" s="157">
        <v>0</v>
      </c>
      <c r="GO29" s="157">
        <v>0</v>
      </c>
      <c r="GP29" s="157">
        <v>0</v>
      </c>
      <c r="GQ29" s="157">
        <v>0</v>
      </c>
      <c r="GR29" s="157">
        <v>0</v>
      </c>
      <c r="GS29" s="157">
        <v>0</v>
      </c>
      <c r="GT29" s="157">
        <v>0</v>
      </c>
      <c r="GU29" s="157">
        <v>0</v>
      </c>
      <c r="GV29" s="157">
        <v>0</v>
      </c>
      <c r="GW29" s="157">
        <v>0</v>
      </c>
      <c r="GX29" s="157">
        <v>0</v>
      </c>
      <c r="GY29" s="157">
        <v>0</v>
      </c>
      <c r="GZ29" s="157">
        <v>0</v>
      </c>
      <c r="HA29" s="157">
        <v>0</v>
      </c>
      <c r="HB29" s="157">
        <v>0</v>
      </c>
      <c r="HC29" s="157">
        <v>0</v>
      </c>
      <c r="HD29" s="157">
        <v>0</v>
      </c>
      <c r="HE29" s="157">
        <v>0</v>
      </c>
      <c r="HF29" s="157">
        <v>0</v>
      </c>
      <c r="HG29" s="157">
        <v>0</v>
      </c>
      <c r="HH29" s="157">
        <v>0</v>
      </c>
      <c r="HI29" s="157">
        <v>0</v>
      </c>
      <c r="HJ29" s="157">
        <v>0</v>
      </c>
      <c r="HK29" s="157">
        <v>0</v>
      </c>
      <c r="HL29" s="157">
        <v>0</v>
      </c>
      <c r="HM29" s="157">
        <v>0</v>
      </c>
      <c r="HN29" s="157">
        <v>0</v>
      </c>
      <c r="HO29" s="157">
        <v>0</v>
      </c>
      <c r="HP29" s="290" t="str">
        <f t="shared" si="0"/>
        <v>Остале ХоВ (-)</v>
      </c>
      <c r="HQ29" s="290" t="str">
        <f t="shared" si="1"/>
        <v>Other securities (-)</v>
      </c>
      <c r="HR29" s="290"/>
      <c r="HT29" s="260"/>
      <c r="HU29" s="260"/>
      <c r="HV29" s="260"/>
    </row>
    <row r="30" spans="1:230" ht="12.75" customHeight="1" x14ac:dyDescent="0.25">
      <c r="A30" s="315" t="s">
        <v>434</v>
      </c>
      <c r="B30" s="315" t="s">
        <v>436</v>
      </c>
      <c r="C30" s="157">
        <v>0</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0</v>
      </c>
      <c r="W30" s="157">
        <v>0</v>
      </c>
      <c r="X30" s="157">
        <v>0</v>
      </c>
      <c r="Y30" s="157">
        <v>0</v>
      </c>
      <c r="Z30" s="157">
        <v>0</v>
      </c>
      <c r="AA30" s="157">
        <v>0</v>
      </c>
      <c r="AB30" s="157">
        <v>0</v>
      </c>
      <c r="AC30" s="157">
        <v>0</v>
      </c>
      <c r="AD30" s="157">
        <v>0</v>
      </c>
      <c r="AE30" s="157">
        <v>0</v>
      </c>
      <c r="AF30" s="157">
        <v>0</v>
      </c>
      <c r="AG30" s="157">
        <v>0</v>
      </c>
      <c r="AH30" s="157">
        <v>0</v>
      </c>
      <c r="AI30" s="157">
        <v>0</v>
      </c>
      <c r="AJ30" s="157">
        <v>0</v>
      </c>
      <c r="AK30" s="157">
        <v>0</v>
      </c>
      <c r="AL30" s="157">
        <v>0</v>
      </c>
      <c r="AM30" s="157">
        <v>0</v>
      </c>
      <c r="AN30" s="157">
        <v>0</v>
      </c>
      <c r="AO30" s="157">
        <v>0</v>
      </c>
      <c r="AP30" s="157">
        <v>0</v>
      </c>
      <c r="AQ30" s="157">
        <v>0</v>
      </c>
      <c r="AR30" s="157">
        <v>0</v>
      </c>
      <c r="AS30" s="157">
        <v>0</v>
      </c>
      <c r="AT30" s="157">
        <v>0</v>
      </c>
      <c r="AU30" s="157">
        <v>0</v>
      </c>
      <c r="AV30" s="157">
        <v>0</v>
      </c>
      <c r="AW30" s="157">
        <v>0</v>
      </c>
      <c r="AX30" s="157">
        <v>0</v>
      </c>
      <c r="AY30" s="157">
        <v>0</v>
      </c>
      <c r="AZ30" s="157">
        <v>0</v>
      </c>
      <c r="BA30" s="157">
        <v>0</v>
      </c>
      <c r="BB30" s="157">
        <v>0</v>
      </c>
      <c r="BC30" s="157">
        <v>0</v>
      </c>
      <c r="BD30" s="157">
        <v>0</v>
      </c>
      <c r="BE30" s="157">
        <v>0</v>
      </c>
      <c r="BF30" s="157">
        <v>0</v>
      </c>
      <c r="BG30" s="157">
        <v>0</v>
      </c>
      <c r="BH30" s="157">
        <v>0</v>
      </c>
      <c r="BI30" s="157">
        <v>0</v>
      </c>
      <c r="BJ30" s="157">
        <v>0</v>
      </c>
      <c r="BK30" s="157">
        <v>0</v>
      </c>
      <c r="BL30" s="157">
        <v>0</v>
      </c>
      <c r="BM30" s="157">
        <v>0</v>
      </c>
      <c r="BN30" s="157">
        <v>0</v>
      </c>
      <c r="BO30" s="157">
        <v>0</v>
      </c>
      <c r="BP30" s="157">
        <v>0</v>
      </c>
      <c r="BQ30" s="157">
        <v>0</v>
      </c>
      <c r="BR30" s="157">
        <v>0</v>
      </c>
      <c r="BS30" s="157">
        <v>0</v>
      </c>
      <c r="BT30" s="157">
        <v>0</v>
      </c>
      <c r="BU30" s="157">
        <v>0</v>
      </c>
      <c r="BV30" s="157">
        <v>0</v>
      </c>
      <c r="BW30" s="157">
        <v>0</v>
      </c>
      <c r="BX30" s="157">
        <v>0</v>
      </c>
      <c r="BY30" s="157">
        <v>0</v>
      </c>
      <c r="BZ30" s="157">
        <v>0</v>
      </c>
      <c r="CA30" s="157">
        <v>0</v>
      </c>
      <c r="CB30" s="157">
        <v>0</v>
      </c>
      <c r="CC30" s="157">
        <v>0</v>
      </c>
      <c r="CD30" s="157">
        <v>0</v>
      </c>
      <c r="CE30" s="157">
        <v>0</v>
      </c>
      <c r="CF30" s="157">
        <v>0</v>
      </c>
      <c r="CG30" s="157">
        <v>0</v>
      </c>
      <c r="CH30" s="157">
        <v>0</v>
      </c>
      <c r="CI30" s="157">
        <v>0</v>
      </c>
      <c r="CJ30" s="157">
        <v>0</v>
      </c>
      <c r="CK30" s="157">
        <v>0</v>
      </c>
      <c r="CL30" s="157">
        <v>0</v>
      </c>
      <c r="CM30" s="157">
        <v>0</v>
      </c>
      <c r="CN30" s="157">
        <v>0</v>
      </c>
      <c r="CO30" s="157">
        <v>0</v>
      </c>
      <c r="CP30" s="157">
        <v>0</v>
      </c>
      <c r="CQ30" s="157">
        <v>0</v>
      </c>
      <c r="CR30" s="157">
        <v>0</v>
      </c>
      <c r="CS30" s="157">
        <v>0</v>
      </c>
      <c r="CT30" s="157">
        <v>0</v>
      </c>
      <c r="CU30" s="157">
        <v>0</v>
      </c>
      <c r="CV30" s="157">
        <v>0</v>
      </c>
      <c r="CW30" s="157">
        <v>0</v>
      </c>
      <c r="CX30" s="157">
        <v>0</v>
      </c>
      <c r="CY30" s="157">
        <v>0</v>
      </c>
      <c r="CZ30" s="157">
        <v>0</v>
      </c>
      <c r="DA30" s="157">
        <v>0</v>
      </c>
      <c r="DB30" s="157">
        <v>0</v>
      </c>
      <c r="DC30" s="157">
        <v>0</v>
      </c>
      <c r="DD30" s="157">
        <v>0</v>
      </c>
      <c r="DE30" s="157">
        <v>0</v>
      </c>
      <c r="DF30" s="157">
        <v>0</v>
      </c>
      <c r="DG30" s="157">
        <v>0</v>
      </c>
      <c r="DH30" s="157">
        <v>0</v>
      </c>
      <c r="DI30" s="157">
        <v>0</v>
      </c>
      <c r="DJ30" s="157">
        <v>0</v>
      </c>
      <c r="DK30" s="157">
        <v>0</v>
      </c>
      <c r="DL30" s="157">
        <v>0</v>
      </c>
      <c r="DM30" s="157">
        <v>0</v>
      </c>
      <c r="DN30" s="157">
        <v>0</v>
      </c>
      <c r="DO30" s="157">
        <v>0</v>
      </c>
      <c r="DP30" s="157">
        <v>0</v>
      </c>
      <c r="DQ30" s="157">
        <v>0</v>
      </c>
      <c r="DR30" s="157">
        <v>0</v>
      </c>
      <c r="DS30" s="157">
        <v>0</v>
      </c>
      <c r="DT30" s="157">
        <v>0</v>
      </c>
      <c r="DU30" s="157">
        <v>0</v>
      </c>
      <c r="DV30" s="157">
        <v>0</v>
      </c>
      <c r="DW30" s="157">
        <v>0</v>
      </c>
      <c r="DX30" s="157">
        <v>0</v>
      </c>
      <c r="DY30" s="157">
        <v>0</v>
      </c>
      <c r="DZ30" s="157">
        <v>0</v>
      </c>
      <c r="EA30" s="157">
        <v>0</v>
      </c>
      <c r="EB30" s="157">
        <v>0</v>
      </c>
      <c r="EC30" s="157">
        <v>0</v>
      </c>
      <c r="ED30" s="157">
        <v>0</v>
      </c>
      <c r="EE30" s="157">
        <v>0</v>
      </c>
      <c r="EF30" s="157">
        <v>0</v>
      </c>
      <c r="EG30" s="157">
        <v>0</v>
      </c>
      <c r="EH30" s="157">
        <v>0</v>
      </c>
      <c r="EI30" s="157">
        <v>0</v>
      </c>
      <c r="EJ30" s="157">
        <v>0</v>
      </c>
      <c r="EK30" s="157">
        <v>0</v>
      </c>
      <c r="EL30" s="157">
        <v>0</v>
      </c>
      <c r="EM30" s="157">
        <v>0</v>
      </c>
      <c r="EN30" s="157">
        <v>0</v>
      </c>
      <c r="EO30" s="157">
        <v>0</v>
      </c>
      <c r="EP30" s="157">
        <v>0</v>
      </c>
      <c r="EQ30" s="157">
        <v>0</v>
      </c>
      <c r="ER30" s="157">
        <v>0</v>
      </c>
      <c r="ES30" s="157">
        <v>0</v>
      </c>
      <c r="ET30" s="157">
        <v>0</v>
      </c>
      <c r="EU30" s="157">
        <v>0</v>
      </c>
      <c r="EV30" s="157">
        <v>0</v>
      </c>
      <c r="EW30" s="157">
        <v>0</v>
      </c>
      <c r="EX30" s="157">
        <v>0</v>
      </c>
      <c r="EY30" s="157">
        <v>0</v>
      </c>
      <c r="EZ30" s="157">
        <v>0</v>
      </c>
      <c r="FA30" s="157">
        <v>0</v>
      </c>
      <c r="FB30" s="157">
        <v>0</v>
      </c>
      <c r="FC30" s="157">
        <v>0</v>
      </c>
      <c r="FD30" s="157">
        <v>0</v>
      </c>
      <c r="FE30" s="157">
        <v>0</v>
      </c>
      <c r="FF30" s="157">
        <v>0</v>
      </c>
      <c r="FG30" s="157">
        <v>0</v>
      </c>
      <c r="FH30" s="157">
        <v>0</v>
      </c>
      <c r="FI30" s="157">
        <v>0</v>
      </c>
      <c r="FJ30" s="157">
        <v>0</v>
      </c>
      <c r="FK30" s="157">
        <v>0</v>
      </c>
      <c r="FL30" s="157">
        <v>0</v>
      </c>
      <c r="FM30" s="157">
        <v>0</v>
      </c>
      <c r="FN30" s="157">
        <v>0</v>
      </c>
      <c r="FO30" s="157">
        <v>0</v>
      </c>
      <c r="FP30" s="157">
        <v>0</v>
      </c>
      <c r="FQ30" s="157">
        <v>0</v>
      </c>
      <c r="FR30" s="157">
        <v>0</v>
      </c>
      <c r="FS30" s="157">
        <v>0</v>
      </c>
      <c r="FT30" s="157">
        <v>0</v>
      </c>
      <c r="FU30" s="157">
        <v>0</v>
      </c>
      <c r="FV30" s="157">
        <v>0</v>
      </c>
      <c r="FW30" s="157">
        <v>0</v>
      </c>
      <c r="FX30" s="157">
        <v>0</v>
      </c>
      <c r="FY30" s="157">
        <v>0</v>
      </c>
      <c r="FZ30" s="157">
        <v>0</v>
      </c>
      <c r="GA30" s="157">
        <v>0</v>
      </c>
      <c r="GB30" s="157">
        <v>0</v>
      </c>
      <c r="GC30" s="157">
        <v>0</v>
      </c>
      <c r="GD30" s="157">
        <v>0</v>
      </c>
      <c r="GE30" s="157">
        <v>0</v>
      </c>
      <c r="GF30" s="157">
        <v>0</v>
      </c>
      <c r="GG30" s="157">
        <v>0</v>
      </c>
      <c r="GH30" s="157">
        <v>0</v>
      </c>
      <c r="GI30" s="157">
        <v>0</v>
      </c>
      <c r="GJ30" s="157">
        <v>0</v>
      </c>
      <c r="GK30" s="157">
        <v>0</v>
      </c>
      <c r="GL30" s="157">
        <v>0</v>
      </c>
      <c r="GM30" s="157">
        <v>0</v>
      </c>
      <c r="GN30" s="157">
        <v>0</v>
      </c>
      <c r="GO30" s="157">
        <v>0</v>
      </c>
      <c r="GP30" s="157">
        <v>0</v>
      </c>
      <c r="GQ30" s="157">
        <v>0</v>
      </c>
      <c r="GR30" s="157">
        <v>0</v>
      </c>
      <c r="GS30" s="157">
        <v>0</v>
      </c>
      <c r="GT30" s="157">
        <v>0</v>
      </c>
      <c r="GU30" s="157">
        <v>1.7999999999999999E-2</v>
      </c>
      <c r="GV30" s="157">
        <v>1.7999999999999999E-2</v>
      </c>
      <c r="GW30" s="157">
        <v>1.7999999999999999E-2</v>
      </c>
      <c r="GX30" s="157">
        <v>1.7999999999999999E-2</v>
      </c>
      <c r="GY30" s="157">
        <v>1.7999999999999999E-2</v>
      </c>
      <c r="GZ30" s="157">
        <v>1.7999999999999999E-2</v>
      </c>
      <c r="HA30" s="157">
        <v>1.7999999999999999E-2</v>
      </c>
      <c r="HB30" s="157">
        <v>1.7999999999999999E-2</v>
      </c>
      <c r="HC30" s="157">
        <v>1.7999999999999999E-2</v>
      </c>
      <c r="HD30" s="157">
        <v>1.7999999999999999E-2</v>
      </c>
      <c r="HE30" s="157">
        <v>1.7000000000000001E-2</v>
      </c>
      <c r="HF30" s="157">
        <v>1.7000000000000001E-2</v>
      </c>
      <c r="HG30" s="157">
        <v>1.7000000000000001E-2</v>
      </c>
      <c r="HH30" s="157">
        <v>1.7000000000000001E-2</v>
      </c>
      <c r="HI30" s="157">
        <v>1.6737999999999999E-2</v>
      </c>
      <c r="HJ30" s="157">
        <v>1.6E-2</v>
      </c>
      <c r="HK30" s="157">
        <v>1.6E-2</v>
      </c>
      <c r="HL30" s="157">
        <v>1.6E-2</v>
      </c>
      <c r="HM30" s="157">
        <v>1.6E-2</v>
      </c>
      <c r="HN30" s="157">
        <v>1.6E-2</v>
      </c>
      <c r="HO30" s="157">
        <v>1.6E-2</v>
      </c>
      <c r="HP30" s="290" t="str">
        <f t="shared" si="0"/>
        <v>Инвестициони фондови (1,6%)</v>
      </c>
      <c r="HQ30" s="290" t="str">
        <f t="shared" si="1"/>
        <v>Investment funds (1,6%)</v>
      </c>
      <c r="HR30" s="290"/>
      <c r="HT30" s="260"/>
      <c r="HU30" s="260"/>
      <c r="HV30" s="260"/>
    </row>
    <row r="31" spans="1:230" ht="12.75" customHeight="1" x14ac:dyDescent="0.25">
      <c r="A31" s="315" t="s">
        <v>427</v>
      </c>
      <c r="B31" s="315" t="s">
        <v>437</v>
      </c>
      <c r="C31" s="157" t="s">
        <v>92</v>
      </c>
      <c r="D31" s="157">
        <v>0</v>
      </c>
      <c r="E31" s="157">
        <v>0</v>
      </c>
      <c r="F31" s="157">
        <v>0</v>
      </c>
      <c r="G31" s="157">
        <v>0</v>
      </c>
      <c r="H31" s="157">
        <v>0</v>
      </c>
      <c r="I31" s="157">
        <v>0</v>
      </c>
      <c r="J31" s="157">
        <v>0</v>
      </c>
      <c r="K31" s="157">
        <v>0</v>
      </c>
      <c r="L31" s="157">
        <v>0</v>
      </c>
      <c r="M31" s="157">
        <v>0</v>
      </c>
      <c r="N31" s="157">
        <v>0</v>
      </c>
      <c r="O31" s="157">
        <v>0</v>
      </c>
      <c r="P31" s="157">
        <v>0</v>
      </c>
      <c r="Q31" s="157">
        <v>0</v>
      </c>
      <c r="R31" s="157">
        <v>0</v>
      </c>
      <c r="S31" s="157">
        <v>0</v>
      </c>
      <c r="T31" s="157">
        <v>0</v>
      </c>
      <c r="U31" s="157">
        <v>0</v>
      </c>
      <c r="V31" s="157">
        <v>0</v>
      </c>
      <c r="W31" s="157">
        <v>0</v>
      </c>
      <c r="X31" s="157">
        <v>0</v>
      </c>
      <c r="Y31" s="157">
        <v>0</v>
      </c>
      <c r="Z31" s="157">
        <v>0</v>
      </c>
      <c r="AA31" s="157">
        <v>0</v>
      </c>
      <c r="AB31" s="157">
        <v>0</v>
      </c>
      <c r="AC31" s="157">
        <v>0</v>
      </c>
      <c r="AD31" s="157">
        <v>0</v>
      </c>
      <c r="AE31" s="157">
        <v>0</v>
      </c>
      <c r="AF31" s="157">
        <v>0</v>
      </c>
      <c r="AG31" s="157">
        <v>0</v>
      </c>
      <c r="AH31" s="157">
        <v>0</v>
      </c>
      <c r="AI31" s="157">
        <v>0</v>
      </c>
      <c r="AJ31" s="157">
        <v>0</v>
      </c>
      <c r="AK31" s="157">
        <v>0</v>
      </c>
      <c r="AL31" s="157">
        <v>0</v>
      </c>
      <c r="AM31" s="157">
        <v>0</v>
      </c>
      <c r="AN31" s="157">
        <v>0</v>
      </c>
      <c r="AO31" s="157">
        <v>0</v>
      </c>
      <c r="AP31" s="157">
        <v>0</v>
      </c>
      <c r="AQ31" s="157">
        <v>0</v>
      </c>
      <c r="AR31" s="157">
        <v>0</v>
      </c>
      <c r="AS31" s="157">
        <v>0</v>
      </c>
      <c r="AT31" s="157">
        <v>0</v>
      </c>
      <c r="AU31" s="157">
        <v>0</v>
      </c>
      <c r="AV31" s="157">
        <v>0</v>
      </c>
      <c r="AW31" s="157">
        <v>0</v>
      </c>
      <c r="AX31" s="157">
        <v>0</v>
      </c>
      <c r="AY31" s="157">
        <v>0</v>
      </c>
      <c r="AZ31" s="157">
        <v>0</v>
      </c>
      <c r="BA31" s="157">
        <v>0</v>
      </c>
      <c r="BB31" s="157">
        <v>0</v>
      </c>
      <c r="BC31" s="157">
        <v>0</v>
      </c>
      <c r="BD31" s="157">
        <v>0</v>
      </c>
      <c r="BE31" s="157">
        <v>0</v>
      </c>
      <c r="BF31" s="157">
        <v>0</v>
      </c>
      <c r="BG31" s="157">
        <v>0</v>
      </c>
      <c r="BH31" s="157">
        <v>0</v>
      </c>
      <c r="BI31" s="157">
        <v>0</v>
      </c>
      <c r="BJ31" s="157">
        <v>0</v>
      </c>
      <c r="BK31" s="157">
        <v>0</v>
      </c>
      <c r="BL31" s="157">
        <v>0</v>
      </c>
      <c r="BM31" s="157">
        <v>0</v>
      </c>
      <c r="BN31" s="157">
        <v>0</v>
      </c>
      <c r="BO31" s="157">
        <v>0</v>
      </c>
      <c r="BP31" s="157">
        <v>0</v>
      </c>
      <c r="BQ31" s="157">
        <v>0</v>
      </c>
      <c r="BR31" s="157">
        <v>0</v>
      </c>
      <c r="BS31" s="157">
        <v>0</v>
      </c>
      <c r="BT31" s="157">
        <v>0</v>
      </c>
      <c r="BU31" s="157">
        <v>0</v>
      </c>
      <c r="BV31" s="157">
        <v>0</v>
      </c>
      <c r="BW31" s="157">
        <v>0</v>
      </c>
      <c r="BX31" s="157">
        <v>0</v>
      </c>
      <c r="BY31" s="157">
        <v>0</v>
      </c>
      <c r="BZ31" s="157">
        <v>0</v>
      </c>
      <c r="CA31" s="157">
        <v>0</v>
      </c>
      <c r="CB31" s="157">
        <v>0</v>
      </c>
      <c r="CC31" s="157">
        <v>0</v>
      </c>
      <c r="CD31" s="157">
        <v>0</v>
      </c>
      <c r="CE31" s="157">
        <v>0</v>
      </c>
      <c r="CF31" s="157">
        <v>0</v>
      </c>
      <c r="CG31" s="157">
        <v>0</v>
      </c>
      <c r="CH31" s="157">
        <v>0</v>
      </c>
      <c r="CI31" s="157">
        <v>0</v>
      </c>
      <c r="CJ31" s="157">
        <v>0</v>
      </c>
      <c r="CK31" s="157">
        <v>0</v>
      </c>
      <c r="CL31" s="157">
        <v>0</v>
      </c>
      <c r="CM31" s="157">
        <v>0</v>
      </c>
      <c r="CN31" s="157">
        <v>0</v>
      </c>
      <c r="CO31" s="157">
        <v>0</v>
      </c>
      <c r="CP31" s="157">
        <v>0</v>
      </c>
      <c r="CQ31" s="157">
        <v>0</v>
      </c>
      <c r="CR31" s="157">
        <v>0</v>
      </c>
      <c r="CS31" s="157">
        <v>0</v>
      </c>
      <c r="CT31" s="157">
        <v>0</v>
      </c>
      <c r="CU31" s="157">
        <v>0</v>
      </c>
      <c r="CV31" s="157">
        <v>0</v>
      </c>
      <c r="CW31" s="157">
        <v>0</v>
      </c>
      <c r="CX31" s="157">
        <v>0</v>
      </c>
      <c r="CY31" s="157">
        <v>0</v>
      </c>
      <c r="CZ31" s="157">
        <v>0</v>
      </c>
      <c r="DA31" s="157">
        <v>0</v>
      </c>
      <c r="DB31" s="157">
        <v>0</v>
      </c>
      <c r="DC31" s="157">
        <v>0</v>
      </c>
      <c r="DD31" s="157">
        <v>0</v>
      </c>
      <c r="DE31" s="157">
        <v>0</v>
      </c>
      <c r="DF31" s="157">
        <v>0</v>
      </c>
      <c r="DG31" s="157">
        <v>0</v>
      </c>
      <c r="DH31" s="157">
        <v>0</v>
      </c>
      <c r="DI31" s="157">
        <v>0</v>
      </c>
      <c r="DJ31" s="157">
        <v>0</v>
      </c>
      <c r="DK31" s="157">
        <v>0</v>
      </c>
      <c r="DL31" s="157">
        <v>0</v>
      </c>
      <c r="DM31" s="157">
        <v>0</v>
      </c>
      <c r="DN31" s="157">
        <v>0</v>
      </c>
      <c r="DO31" s="157">
        <v>0</v>
      </c>
      <c r="DP31" s="157">
        <v>0</v>
      </c>
      <c r="DQ31" s="157">
        <v>0</v>
      </c>
      <c r="DR31" s="157">
        <v>0</v>
      </c>
      <c r="DS31" s="157">
        <v>0</v>
      </c>
      <c r="DT31" s="157">
        <v>0</v>
      </c>
      <c r="DU31" s="157">
        <v>0</v>
      </c>
      <c r="DV31" s="157">
        <v>0</v>
      </c>
      <c r="DW31" s="157">
        <v>0</v>
      </c>
      <c r="DX31" s="157">
        <v>0</v>
      </c>
      <c r="DY31" s="157">
        <v>0</v>
      </c>
      <c r="DZ31" s="157">
        <v>0</v>
      </c>
      <c r="EA31" s="157">
        <v>0</v>
      </c>
      <c r="EB31" s="157">
        <v>0</v>
      </c>
      <c r="EC31" s="157">
        <v>0</v>
      </c>
      <c r="ED31" s="157">
        <v>0</v>
      </c>
      <c r="EE31" s="157">
        <v>0</v>
      </c>
      <c r="EF31" s="157">
        <v>0</v>
      </c>
      <c r="EG31" s="157">
        <v>0</v>
      </c>
      <c r="EH31" s="157">
        <v>0</v>
      </c>
      <c r="EI31" s="157">
        <v>0</v>
      </c>
      <c r="EJ31" s="157">
        <v>0</v>
      </c>
      <c r="EK31" s="157">
        <v>0</v>
      </c>
      <c r="EL31" s="157">
        <v>0</v>
      </c>
      <c r="EM31" s="157">
        <v>0</v>
      </c>
      <c r="EN31" s="157">
        <v>0</v>
      </c>
      <c r="EO31" s="157">
        <v>0</v>
      </c>
      <c r="EP31" s="157">
        <v>0</v>
      </c>
      <c r="EQ31" s="157">
        <v>0</v>
      </c>
      <c r="ER31" s="157">
        <v>0</v>
      </c>
      <c r="ES31" s="157">
        <v>0</v>
      </c>
      <c r="ET31" s="157">
        <v>0</v>
      </c>
      <c r="EU31" s="157">
        <v>0</v>
      </c>
      <c r="EV31" s="157">
        <v>0</v>
      </c>
      <c r="EW31" s="157">
        <v>0</v>
      </c>
      <c r="EX31" s="157">
        <v>0</v>
      </c>
      <c r="EY31" s="157">
        <v>0</v>
      </c>
      <c r="EZ31" s="157">
        <v>0</v>
      </c>
      <c r="FA31" s="157">
        <v>0</v>
      </c>
      <c r="FB31" s="157">
        <v>0</v>
      </c>
      <c r="FC31" s="157">
        <v>0</v>
      </c>
      <c r="FD31" s="157">
        <v>0</v>
      </c>
      <c r="FE31" s="157">
        <v>0</v>
      </c>
      <c r="FF31" s="157">
        <v>0</v>
      </c>
      <c r="FG31" s="157">
        <v>0</v>
      </c>
      <c r="FH31" s="157">
        <v>0</v>
      </c>
      <c r="FI31" s="157">
        <v>0</v>
      </c>
      <c r="FJ31" s="157">
        <v>0</v>
      </c>
      <c r="FK31" s="157">
        <v>0</v>
      </c>
      <c r="FL31" s="157">
        <v>0</v>
      </c>
      <c r="FM31" s="157">
        <v>0</v>
      </c>
      <c r="FN31" s="157">
        <v>0</v>
      </c>
      <c r="FO31" s="157">
        <v>0</v>
      </c>
      <c r="FP31" s="157">
        <v>0</v>
      </c>
      <c r="FQ31" s="157">
        <v>0</v>
      </c>
      <c r="FR31" s="157">
        <v>0</v>
      </c>
      <c r="FS31" s="157">
        <v>0</v>
      </c>
      <c r="FT31" s="157">
        <v>0</v>
      </c>
      <c r="FU31" s="157">
        <v>0</v>
      </c>
      <c r="FV31" s="157">
        <v>0</v>
      </c>
      <c r="FW31" s="157">
        <v>0</v>
      </c>
      <c r="FX31" s="157">
        <v>0</v>
      </c>
      <c r="FY31" s="157">
        <v>0</v>
      </c>
      <c r="FZ31" s="157">
        <v>0</v>
      </c>
      <c r="GA31" s="157">
        <v>0</v>
      </c>
      <c r="GB31" s="157">
        <v>0</v>
      </c>
      <c r="GC31" s="157">
        <v>0</v>
      </c>
      <c r="GD31" s="157">
        <v>0</v>
      </c>
      <c r="GE31" s="157">
        <v>0</v>
      </c>
      <c r="GF31" s="157">
        <v>0</v>
      </c>
      <c r="GG31" s="157">
        <v>0</v>
      </c>
      <c r="GH31" s="157">
        <v>0</v>
      </c>
      <c r="GI31" s="157">
        <v>0</v>
      </c>
      <c r="GJ31" s="157">
        <v>0</v>
      </c>
      <c r="GK31" s="157">
        <v>0</v>
      </c>
      <c r="GL31" s="157">
        <v>0</v>
      </c>
      <c r="GM31" s="157">
        <v>0</v>
      </c>
      <c r="GN31" s="157">
        <v>0</v>
      </c>
      <c r="GO31" s="157">
        <v>0</v>
      </c>
      <c r="GP31" s="157">
        <v>0</v>
      </c>
      <c r="GQ31" s="157">
        <v>0</v>
      </c>
      <c r="GR31" s="157">
        <v>0</v>
      </c>
      <c r="GS31" s="157">
        <v>0</v>
      </c>
      <c r="GT31" s="157">
        <v>0</v>
      </c>
      <c r="GU31" s="157">
        <v>0</v>
      </c>
      <c r="GV31" s="157">
        <v>0</v>
      </c>
      <c r="GW31" s="157">
        <v>0</v>
      </c>
      <c r="GX31" s="157">
        <v>0</v>
      </c>
      <c r="GY31" s="157">
        <v>0</v>
      </c>
      <c r="GZ31" s="157">
        <v>0</v>
      </c>
      <c r="HA31" s="157">
        <v>0</v>
      </c>
      <c r="HB31" s="157">
        <v>0</v>
      </c>
      <c r="HC31" s="157">
        <v>0</v>
      </c>
      <c r="HD31" s="157">
        <v>0</v>
      </c>
      <c r="HE31" s="157">
        <v>0</v>
      </c>
      <c r="HF31" s="157">
        <v>0</v>
      </c>
      <c r="HG31" s="157">
        <v>0</v>
      </c>
      <c r="HH31" s="157">
        <v>0</v>
      </c>
      <c r="HI31" s="157">
        <v>0</v>
      </c>
      <c r="HJ31" s="157">
        <v>0</v>
      </c>
      <c r="HK31" s="157">
        <v>0</v>
      </c>
      <c r="HL31" s="157">
        <v>0</v>
      </c>
      <c r="HM31" s="157">
        <v>0</v>
      </c>
      <c r="HN31" s="157">
        <v>0</v>
      </c>
      <c r="HO31" s="157">
        <v>0</v>
      </c>
      <c r="HP31" s="290" t="str">
        <f t="shared" si="0"/>
        <v>Непокретности (-)</v>
      </c>
      <c r="HQ31" s="290" t="str">
        <f t="shared" si="1"/>
        <v>Real estate (-)</v>
      </c>
      <c r="HR31" s="290"/>
      <c r="HT31" s="260"/>
      <c r="HU31" s="260"/>
      <c r="HV31" s="260"/>
    </row>
    <row r="32" spans="1:230" ht="12.75" customHeight="1" x14ac:dyDescent="0.25">
      <c r="A32" s="315" t="s">
        <v>74</v>
      </c>
      <c r="B32" s="315" t="s">
        <v>126</v>
      </c>
      <c r="C32" s="157" t="s">
        <v>92</v>
      </c>
      <c r="D32" s="157">
        <v>4.6333659813249752E-2</v>
      </c>
      <c r="E32" s="157">
        <v>4.4920333128358456E-2</v>
      </c>
      <c r="F32" s="157">
        <v>4.0576017162165197E-2</v>
      </c>
      <c r="G32" s="157">
        <v>4.5620189758022976E-2</v>
      </c>
      <c r="H32" s="157">
        <v>4.1705723031886126E-2</v>
      </c>
      <c r="I32" s="157">
        <v>4.9203999999999998E-2</v>
      </c>
      <c r="J32" s="157">
        <v>4.1901000000000001E-2</v>
      </c>
      <c r="K32" s="157">
        <v>3.9382E-2</v>
      </c>
      <c r="L32" s="157">
        <v>4.6172999999999999E-2</v>
      </c>
      <c r="M32" s="157">
        <v>4.2616999999999995E-2</v>
      </c>
      <c r="N32" s="157">
        <v>3.9815999999999997E-2</v>
      </c>
      <c r="O32" s="157">
        <v>4.5766999999999995E-2</v>
      </c>
      <c r="P32" s="157">
        <v>4.3081999999999995E-2</v>
      </c>
      <c r="Q32" s="157">
        <v>4.2034999999999996E-2</v>
      </c>
      <c r="R32" s="157">
        <v>4.9009999999999998E-2</v>
      </c>
      <c r="S32" s="157">
        <v>4.7576E-2</v>
      </c>
      <c r="T32" s="157">
        <v>4.5568999999999998E-2</v>
      </c>
      <c r="U32" s="157">
        <v>4.7475999999999997E-2</v>
      </c>
      <c r="V32" s="157">
        <v>4.5010000000000001E-2</v>
      </c>
      <c r="W32" s="157">
        <v>4.385E-2</v>
      </c>
      <c r="X32" s="157">
        <v>4.7577999999999995E-2</v>
      </c>
      <c r="Y32" s="157">
        <v>4.6460000000000001E-2</v>
      </c>
      <c r="Z32" s="157">
        <v>4.4409999999999998E-2</v>
      </c>
      <c r="AA32" s="157">
        <v>4.7666E-2</v>
      </c>
      <c r="AB32" s="157">
        <v>4.5544999999999995E-2</v>
      </c>
      <c r="AC32" s="157">
        <v>4.3032878035504374E-2</v>
      </c>
      <c r="AD32" s="157">
        <v>4.8127999999999997E-2</v>
      </c>
      <c r="AE32" s="157">
        <v>4.6158999999999999E-2</v>
      </c>
      <c r="AF32" s="157">
        <v>4.4049999999999999E-2</v>
      </c>
      <c r="AG32" s="157">
        <v>4.5296999999999997E-2</v>
      </c>
      <c r="AH32" s="157">
        <v>4.3927999999999995E-2</v>
      </c>
      <c r="AI32" s="157">
        <v>4.8561E-2</v>
      </c>
      <c r="AJ32" s="157">
        <v>4.6404999999999995E-2</v>
      </c>
      <c r="AK32" s="157">
        <v>4.4357000000000001E-2</v>
      </c>
      <c r="AL32" s="157">
        <v>4.8929E-2</v>
      </c>
      <c r="AM32" s="157">
        <v>4.7875999999999995E-2</v>
      </c>
      <c r="AN32" s="157">
        <v>4.5984999999999998E-2</v>
      </c>
      <c r="AO32" s="157">
        <v>4.8968999999999999E-2</v>
      </c>
      <c r="AP32" s="157">
        <v>4.8017999999999998E-2</v>
      </c>
      <c r="AQ32" s="157">
        <v>4.7025999999999998E-2</v>
      </c>
      <c r="AR32" s="157">
        <v>4.5474000000000001E-2</v>
      </c>
      <c r="AS32" s="157">
        <v>4.4686999999999998E-2</v>
      </c>
      <c r="AT32" s="157">
        <v>4.1210999999999998E-2</v>
      </c>
      <c r="AU32" s="157">
        <v>2.8464E-2</v>
      </c>
      <c r="AV32" s="157">
        <v>2.8028999999999998E-2</v>
      </c>
      <c r="AW32" s="157">
        <v>2.7136999999999998E-2</v>
      </c>
      <c r="AX32" s="157">
        <v>2.6189999999999998E-2</v>
      </c>
      <c r="AY32" s="157">
        <v>2.5905999999999998E-2</v>
      </c>
      <c r="AZ32" s="157">
        <v>2.5281999999999999E-2</v>
      </c>
      <c r="BA32" s="157">
        <v>2.4645E-2</v>
      </c>
      <c r="BB32" s="157">
        <v>4.7229E-2</v>
      </c>
      <c r="BC32" s="157">
        <v>4.4916999999999999E-2</v>
      </c>
      <c r="BD32" s="157">
        <v>4.6364999999999996E-2</v>
      </c>
      <c r="BE32" s="157">
        <v>4.4181999999999999E-2</v>
      </c>
      <c r="BF32" s="157">
        <v>4.2792999999999998E-2</v>
      </c>
      <c r="BG32" s="157">
        <v>4.3695999999999999E-2</v>
      </c>
      <c r="BH32" s="157">
        <v>4.0464E-2</v>
      </c>
      <c r="BI32" s="157">
        <v>4.1687999999999996E-2</v>
      </c>
      <c r="BJ32" s="157">
        <v>4.1000000000000002E-2</v>
      </c>
      <c r="BK32" s="157">
        <v>4.0368000000000001E-2</v>
      </c>
      <c r="BL32" s="157">
        <v>3.9668999999999996E-2</v>
      </c>
      <c r="BM32" s="157">
        <v>2.6369999999999998E-2</v>
      </c>
      <c r="BN32" s="157">
        <v>2.4149E-2</v>
      </c>
      <c r="BO32" s="157">
        <v>2.5035999999999999E-2</v>
      </c>
      <c r="BP32" s="157">
        <v>2.4669999999999997E-2</v>
      </c>
      <c r="BQ32" s="157">
        <v>2.4238880270610542E-2</v>
      </c>
      <c r="BR32" s="157">
        <v>2.3934999999999998E-2</v>
      </c>
      <c r="BS32" s="157">
        <v>1.6435999999999999E-2</v>
      </c>
      <c r="BT32" s="157">
        <v>1.5946999999999999E-2</v>
      </c>
      <c r="BU32" s="157">
        <v>1.5934999999999998E-2</v>
      </c>
      <c r="BV32" s="157">
        <v>1.5866999999999999E-2</v>
      </c>
      <c r="BW32" s="157">
        <v>1.5739E-2</v>
      </c>
      <c r="BX32" s="157">
        <v>1.4383999999999999E-2</v>
      </c>
      <c r="BY32" s="157">
        <v>1.5238E-2</v>
      </c>
      <c r="BZ32" s="157">
        <v>1.4305E-2</v>
      </c>
      <c r="CA32" s="157">
        <v>1.4123999999999999E-2</v>
      </c>
      <c r="CB32" s="157">
        <v>1.4076E-2</v>
      </c>
      <c r="CC32" s="157">
        <v>1.3968999999999999E-2</v>
      </c>
      <c r="CD32" s="157">
        <v>1.3658E-2</v>
      </c>
      <c r="CE32" s="157">
        <v>1.354E-2</v>
      </c>
      <c r="CF32" s="157">
        <v>1.2728E-2</v>
      </c>
      <c r="CG32" s="157">
        <v>1.2660999999999999E-2</v>
      </c>
      <c r="CH32" s="157">
        <v>1.2711999999999999E-2</v>
      </c>
      <c r="CI32" s="157">
        <v>8.2310000000000005E-3</v>
      </c>
      <c r="CJ32" s="157">
        <v>8.1460000000000005E-3</v>
      </c>
      <c r="CK32" s="157">
        <v>8.0489999999999989E-3</v>
      </c>
      <c r="CL32" s="157">
        <v>7.7889999999999999E-3</v>
      </c>
      <c r="CM32" s="157">
        <v>0</v>
      </c>
      <c r="CN32" s="157">
        <v>0</v>
      </c>
      <c r="CO32" s="157">
        <v>0</v>
      </c>
      <c r="CP32" s="157">
        <v>0</v>
      </c>
      <c r="CQ32" s="157">
        <v>0</v>
      </c>
      <c r="CR32" s="157">
        <v>0</v>
      </c>
      <c r="CS32" s="157">
        <v>0</v>
      </c>
      <c r="CT32" s="157">
        <v>0</v>
      </c>
      <c r="CU32" s="157">
        <v>0</v>
      </c>
      <c r="CV32" s="157">
        <v>0</v>
      </c>
      <c r="CW32" s="157">
        <v>0</v>
      </c>
      <c r="CX32" s="157">
        <v>0</v>
      </c>
      <c r="CY32" s="157">
        <v>0</v>
      </c>
      <c r="CZ32" s="157">
        <v>0</v>
      </c>
      <c r="DA32" s="157">
        <v>9.1690000000000001E-3</v>
      </c>
      <c r="DB32" s="157">
        <v>8.9429999999999996E-3</v>
      </c>
      <c r="DC32" s="157">
        <v>8.8039999999999993E-3</v>
      </c>
      <c r="DD32" s="157">
        <v>8.489E-3</v>
      </c>
      <c r="DE32" s="157">
        <v>8.3160000000000005E-3</v>
      </c>
      <c r="DF32" s="157">
        <v>7.9939999999999994E-3</v>
      </c>
      <c r="DG32" s="157">
        <v>8.2799999999999992E-3</v>
      </c>
      <c r="DH32" s="157">
        <v>0</v>
      </c>
      <c r="DI32" s="157">
        <v>0</v>
      </c>
      <c r="DJ32" s="157">
        <v>0</v>
      </c>
      <c r="DK32" s="157">
        <v>0</v>
      </c>
      <c r="DL32" s="157">
        <v>0</v>
      </c>
      <c r="DM32" s="157">
        <v>0</v>
      </c>
      <c r="DN32" s="157">
        <v>0</v>
      </c>
      <c r="DO32" s="157">
        <v>0</v>
      </c>
      <c r="DP32" s="157">
        <v>0</v>
      </c>
      <c r="DQ32" s="157">
        <v>0</v>
      </c>
      <c r="DR32" s="157">
        <v>0</v>
      </c>
      <c r="DS32" s="157">
        <v>0</v>
      </c>
      <c r="DT32" s="157">
        <v>0</v>
      </c>
      <c r="DU32" s="157">
        <v>0</v>
      </c>
      <c r="DV32" s="157">
        <v>0</v>
      </c>
      <c r="DW32" s="157">
        <v>0</v>
      </c>
      <c r="DX32" s="157">
        <v>0</v>
      </c>
      <c r="DY32" s="157">
        <v>0</v>
      </c>
      <c r="DZ32" s="157">
        <v>0</v>
      </c>
      <c r="EA32" s="157">
        <v>0</v>
      </c>
      <c r="EB32" s="157">
        <v>0</v>
      </c>
      <c r="EC32" s="157">
        <v>0</v>
      </c>
      <c r="ED32" s="157">
        <v>0</v>
      </c>
      <c r="EE32" s="157">
        <v>0</v>
      </c>
      <c r="EF32" s="157">
        <v>0</v>
      </c>
      <c r="EG32" s="157">
        <v>0</v>
      </c>
      <c r="EH32" s="157">
        <v>0</v>
      </c>
      <c r="EI32" s="157">
        <v>0</v>
      </c>
      <c r="EJ32" s="157">
        <v>0</v>
      </c>
      <c r="EK32" s="157">
        <v>0</v>
      </c>
      <c r="EL32" s="157">
        <v>0</v>
      </c>
      <c r="EM32" s="157">
        <v>0</v>
      </c>
      <c r="EN32" s="157">
        <v>0</v>
      </c>
      <c r="EO32" s="157">
        <v>0</v>
      </c>
      <c r="EP32" s="157">
        <v>0</v>
      </c>
      <c r="EQ32" s="157">
        <v>0</v>
      </c>
      <c r="ER32" s="157">
        <v>0</v>
      </c>
      <c r="ES32" s="157">
        <v>0</v>
      </c>
      <c r="ET32" s="157">
        <v>0</v>
      </c>
      <c r="EU32" s="157">
        <v>0</v>
      </c>
      <c r="EV32" s="157">
        <v>1.2999999999999999E-2</v>
      </c>
      <c r="EW32" s="157">
        <v>2.8000000000000001E-2</v>
      </c>
      <c r="EX32" s="157">
        <v>2.8000000000000001E-2</v>
      </c>
      <c r="EY32" s="157">
        <v>2.9000000000000001E-2</v>
      </c>
      <c r="EZ32" s="157">
        <v>2.8000000000000001E-2</v>
      </c>
      <c r="FA32" s="157">
        <v>2.8000000000000001E-2</v>
      </c>
      <c r="FB32" s="157">
        <v>2.8000000000000001E-2</v>
      </c>
      <c r="FC32" s="157">
        <v>2.9000000000000001E-2</v>
      </c>
      <c r="FD32" s="157">
        <v>2.8000000000000001E-2</v>
      </c>
      <c r="FE32" s="157">
        <v>1.4999999999999999E-2</v>
      </c>
      <c r="FF32" s="157">
        <v>2.9000000000000001E-2</v>
      </c>
      <c r="FG32" s="157">
        <v>0.03</v>
      </c>
      <c r="FH32" s="157">
        <v>1.4E-2</v>
      </c>
      <c r="FI32" s="157">
        <v>1.4E-2</v>
      </c>
      <c r="FJ32" s="157">
        <v>1.3975999999999999E-2</v>
      </c>
      <c r="FK32" s="157">
        <v>4.3999999999999997E-2</v>
      </c>
      <c r="FL32" s="157">
        <v>4.3999999999999997E-2</v>
      </c>
      <c r="FM32" s="157">
        <v>4.3999999999999997E-2</v>
      </c>
      <c r="FN32" s="157">
        <v>2.9000000000000001E-2</v>
      </c>
      <c r="FO32" s="157">
        <v>2.9000000000000001E-2</v>
      </c>
      <c r="FP32" s="157">
        <v>2.8000000000000001E-2</v>
      </c>
      <c r="FQ32" s="157">
        <v>0</v>
      </c>
      <c r="FR32" s="157">
        <v>2.8000000000000001E-2</v>
      </c>
      <c r="FS32" s="157">
        <v>2.8000000000000001E-2</v>
      </c>
      <c r="FT32" s="157">
        <v>2.8000000000000001E-2</v>
      </c>
      <c r="FU32" s="157">
        <v>2.8000000000000001E-2</v>
      </c>
      <c r="FV32" s="157">
        <v>2.8000000000000001E-2</v>
      </c>
      <c r="FW32" s="157">
        <v>0</v>
      </c>
      <c r="FX32" s="157">
        <v>2.4E-2</v>
      </c>
      <c r="FY32" s="157">
        <v>2.4E-2</v>
      </c>
      <c r="FZ32" s="157">
        <v>2.4E-2</v>
      </c>
      <c r="GA32" s="157">
        <v>2.4E-2</v>
      </c>
      <c r="GB32" s="157">
        <v>3.9E-2</v>
      </c>
      <c r="GC32" s="157">
        <v>3.7999999999999999E-2</v>
      </c>
      <c r="GD32" s="157">
        <v>0.04</v>
      </c>
      <c r="GE32" s="157">
        <v>2.5999999999999999E-2</v>
      </c>
      <c r="GF32" s="157">
        <v>2.5999999999999999E-2</v>
      </c>
      <c r="GG32" s="157">
        <v>2.5999999999999999E-2</v>
      </c>
      <c r="GH32" s="157">
        <v>6.5000000000000002E-2</v>
      </c>
      <c r="GI32" s="157">
        <v>0.106</v>
      </c>
      <c r="GJ32" s="157">
        <v>0.11700000000000001</v>
      </c>
      <c r="GK32" s="157">
        <v>0.11700000000000001</v>
      </c>
      <c r="GL32" s="157">
        <v>0.11700000000000001</v>
      </c>
      <c r="GM32" s="157">
        <v>0.12</v>
      </c>
      <c r="GN32" s="157">
        <v>0.126</v>
      </c>
      <c r="GO32" s="157">
        <v>0.128</v>
      </c>
      <c r="GP32" s="157">
        <v>0.127</v>
      </c>
      <c r="GQ32" s="157">
        <v>0.126</v>
      </c>
      <c r="GR32" s="157">
        <v>5.1999999999999998E-2</v>
      </c>
      <c r="GS32" s="157">
        <v>0.08</v>
      </c>
      <c r="GT32" s="157">
        <v>7.8E-2</v>
      </c>
      <c r="GU32" s="157">
        <v>7.8E-2</v>
      </c>
      <c r="GV32" s="157">
        <v>7.6999999999999999E-2</v>
      </c>
      <c r="GW32" s="157">
        <v>9.0999999999999998E-2</v>
      </c>
      <c r="GX32" s="157">
        <v>7.3999999999999996E-2</v>
      </c>
      <c r="GY32" s="157">
        <v>0.06</v>
      </c>
      <c r="GZ32" s="157">
        <v>5.8999999999999997E-2</v>
      </c>
      <c r="HA32" s="157">
        <v>5.8000000000000003E-2</v>
      </c>
      <c r="HB32" s="157">
        <v>4.3999999999999997E-2</v>
      </c>
      <c r="HC32" s="157">
        <v>6.6000000000000003E-2</v>
      </c>
      <c r="HD32" s="157">
        <v>5.1999999999999998E-2</v>
      </c>
      <c r="HE32" s="157">
        <v>5.3999999999999999E-2</v>
      </c>
      <c r="HF32" s="157">
        <v>6.7000000000000004E-2</v>
      </c>
      <c r="HG32" s="157">
        <v>6.6000000000000003E-2</v>
      </c>
      <c r="HH32" s="157">
        <v>0.08</v>
      </c>
      <c r="HI32" s="157">
        <v>8.1318000000000001E-2</v>
      </c>
      <c r="HJ32" s="157">
        <v>6.8000000000000005E-2</v>
      </c>
      <c r="HK32" s="157">
        <v>6.7000000000000004E-2</v>
      </c>
      <c r="HL32" s="157">
        <v>6.7000000000000004E-2</v>
      </c>
      <c r="HM32" s="157">
        <v>6.7000000000000004E-2</v>
      </c>
      <c r="HN32" s="157">
        <v>3.7999999999999999E-2</v>
      </c>
      <c r="HO32" s="157">
        <v>0.05</v>
      </c>
      <c r="HP32" s="290" t="str">
        <f t="shared" si="0"/>
        <v>Орочени депозити (5,0%)</v>
      </c>
      <c r="HQ32" s="290" t="str">
        <f t="shared" si="1"/>
        <v>Term deposits (5,0%)</v>
      </c>
      <c r="HR32" s="290"/>
      <c r="HT32" s="260"/>
      <c r="HU32" s="260"/>
      <c r="HV32" s="260"/>
    </row>
    <row r="33" spans="1:230" ht="12.75" customHeight="1" x14ac:dyDescent="0.25">
      <c r="A33" s="316" t="s">
        <v>429</v>
      </c>
      <c r="B33" s="316" t="s">
        <v>430</v>
      </c>
      <c r="C33" s="170" t="s">
        <v>92</v>
      </c>
      <c r="D33" s="158">
        <v>0</v>
      </c>
      <c r="E33" s="158">
        <v>0</v>
      </c>
      <c r="F33" s="158">
        <v>0</v>
      </c>
      <c r="G33" s="158">
        <v>0</v>
      </c>
      <c r="H33" s="158">
        <v>0</v>
      </c>
      <c r="I33" s="158">
        <v>0</v>
      </c>
      <c r="J33" s="158">
        <v>0</v>
      </c>
      <c r="K33" s="158">
        <v>0</v>
      </c>
      <c r="L33" s="158">
        <v>0</v>
      </c>
      <c r="M33" s="158">
        <v>0</v>
      </c>
      <c r="N33" s="158">
        <v>0</v>
      </c>
      <c r="O33" s="158">
        <v>0</v>
      </c>
      <c r="P33" s="158">
        <v>0</v>
      </c>
      <c r="Q33" s="158">
        <v>0</v>
      </c>
      <c r="R33" s="158">
        <v>0</v>
      </c>
      <c r="S33" s="158">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58">
        <v>0</v>
      </c>
      <c r="AM33" s="158">
        <v>0</v>
      </c>
      <c r="AN33" s="158">
        <v>0</v>
      </c>
      <c r="AO33" s="158">
        <v>0</v>
      </c>
      <c r="AP33" s="158">
        <v>0</v>
      </c>
      <c r="AQ33" s="158">
        <v>0</v>
      </c>
      <c r="AR33" s="158">
        <v>0</v>
      </c>
      <c r="AS33" s="158">
        <v>0</v>
      </c>
      <c r="AT33" s="158">
        <v>0</v>
      </c>
      <c r="AU33" s="158">
        <v>0</v>
      </c>
      <c r="AV33" s="158">
        <v>0</v>
      </c>
      <c r="AW33" s="158">
        <v>0</v>
      </c>
      <c r="AX33" s="158">
        <v>0</v>
      </c>
      <c r="AY33" s="158">
        <v>0</v>
      </c>
      <c r="AZ33" s="158">
        <v>0</v>
      </c>
      <c r="BA33" s="158">
        <v>0</v>
      </c>
      <c r="BB33" s="158">
        <v>0</v>
      </c>
      <c r="BC33" s="158">
        <v>0</v>
      </c>
      <c r="BD33" s="158">
        <v>0</v>
      </c>
      <c r="BE33" s="158">
        <v>0</v>
      </c>
      <c r="BF33" s="158">
        <v>0</v>
      </c>
      <c r="BG33" s="158">
        <v>0</v>
      </c>
      <c r="BH33" s="158">
        <v>0</v>
      </c>
      <c r="BI33" s="158">
        <v>0</v>
      </c>
      <c r="BJ33" s="158">
        <v>0</v>
      </c>
      <c r="BK33" s="158">
        <v>0</v>
      </c>
      <c r="BL33" s="158">
        <v>0</v>
      </c>
      <c r="BM33" s="158">
        <v>0</v>
      </c>
      <c r="BN33" s="158">
        <v>0</v>
      </c>
      <c r="BO33" s="158">
        <v>0</v>
      </c>
      <c r="BP33" s="158">
        <v>0</v>
      </c>
      <c r="BQ33" s="158">
        <v>0</v>
      </c>
      <c r="BR33" s="158">
        <v>0</v>
      </c>
      <c r="BS33" s="158">
        <v>0</v>
      </c>
      <c r="BT33" s="158">
        <v>0</v>
      </c>
      <c r="BU33" s="158">
        <v>0</v>
      </c>
      <c r="BV33" s="158">
        <v>0</v>
      </c>
      <c r="BW33" s="158">
        <v>0</v>
      </c>
      <c r="BX33" s="158">
        <v>0</v>
      </c>
      <c r="BY33" s="158">
        <v>0</v>
      </c>
      <c r="BZ33" s="158">
        <v>0</v>
      </c>
      <c r="CA33" s="158">
        <v>0</v>
      </c>
      <c r="CB33" s="158">
        <v>0</v>
      </c>
      <c r="CC33" s="158">
        <v>0</v>
      </c>
      <c r="CD33" s="158">
        <v>0</v>
      </c>
      <c r="CE33" s="158">
        <v>0</v>
      </c>
      <c r="CF33" s="158">
        <v>0</v>
      </c>
      <c r="CG33" s="158">
        <v>0</v>
      </c>
      <c r="CH33" s="158">
        <v>0</v>
      </c>
      <c r="CI33" s="158">
        <v>0</v>
      </c>
      <c r="CJ33" s="158">
        <v>0</v>
      </c>
      <c r="CK33" s="158">
        <v>0</v>
      </c>
      <c r="CL33" s="158">
        <v>0</v>
      </c>
      <c r="CM33" s="158">
        <v>0</v>
      </c>
      <c r="CN33" s="158">
        <v>0</v>
      </c>
      <c r="CO33" s="158">
        <v>0</v>
      </c>
      <c r="CP33" s="158">
        <v>0</v>
      </c>
      <c r="CQ33" s="158">
        <v>0</v>
      </c>
      <c r="CR33" s="158">
        <v>0</v>
      </c>
      <c r="CS33" s="158">
        <v>0</v>
      </c>
      <c r="CT33" s="158">
        <v>0</v>
      </c>
      <c r="CU33" s="158">
        <v>0</v>
      </c>
      <c r="CV33" s="158">
        <v>0</v>
      </c>
      <c r="CW33" s="158">
        <v>0</v>
      </c>
      <c r="CX33" s="158">
        <v>0</v>
      </c>
      <c r="CY33" s="158">
        <v>0</v>
      </c>
      <c r="CZ33" s="158">
        <v>0</v>
      </c>
      <c r="DA33" s="158">
        <v>0</v>
      </c>
      <c r="DB33" s="158">
        <v>0</v>
      </c>
      <c r="DC33" s="158">
        <v>0</v>
      </c>
      <c r="DD33" s="158">
        <v>0</v>
      </c>
      <c r="DE33" s="158">
        <v>0</v>
      </c>
      <c r="DF33" s="158">
        <v>0</v>
      </c>
      <c r="DG33" s="158">
        <v>0</v>
      </c>
      <c r="DH33" s="158">
        <v>0</v>
      </c>
      <c r="DI33" s="158">
        <v>0</v>
      </c>
      <c r="DJ33" s="158">
        <v>0</v>
      </c>
      <c r="DK33" s="158">
        <v>0</v>
      </c>
      <c r="DL33" s="158">
        <v>0</v>
      </c>
      <c r="DM33" s="158">
        <v>0</v>
      </c>
      <c r="DN33" s="158">
        <v>0</v>
      </c>
      <c r="DO33" s="158">
        <v>0</v>
      </c>
      <c r="DP33" s="158">
        <v>0</v>
      </c>
      <c r="DQ33" s="158">
        <v>0</v>
      </c>
      <c r="DR33" s="158">
        <v>0</v>
      </c>
      <c r="DS33" s="158">
        <v>0</v>
      </c>
      <c r="DT33" s="158">
        <v>0</v>
      </c>
      <c r="DU33" s="158">
        <v>0</v>
      </c>
      <c r="DV33" s="158">
        <v>0</v>
      </c>
      <c r="DW33" s="158">
        <v>0</v>
      </c>
      <c r="DX33" s="158">
        <v>0</v>
      </c>
      <c r="DY33" s="158">
        <v>0</v>
      </c>
      <c r="DZ33" s="158">
        <v>0</v>
      </c>
      <c r="EA33" s="158">
        <v>0</v>
      </c>
      <c r="EB33" s="158">
        <v>0</v>
      </c>
      <c r="EC33" s="158">
        <v>0</v>
      </c>
      <c r="ED33" s="158">
        <v>0</v>
      </c>
      <c r="EE33" s="158">
        <v>0</v>
      </c>
      <c r="EF33" s="158">
        <v>0</v>
      </c>
      <c r="EG33" s="158">
        <v>0</v>
      </c>
      <c r="EH33" s="158">
        <v>0</v>
      </c>
      <c r="EI33" s="158">
        <v>0</v>
      </c>
      <c r="EJ33" s="158">
        <v>0</v>
      </c>
      <c r="EK33" s="158">
        <v>0</v>
      </c>
      <c r="EL33" s="158">
        <v>0</v>
      </c>
      <c r="EM33" s="158">
        <v>0</v>
      </c>
      <c r="EN33" s="158">
        <v>0</v>
      </c>
      <c r="EO33" s="158">
        <v>0</v>
      </c>
      <c r="EP33" s="158">
        <v>0</v>
      </c>
      <c r="EQ33" s="158">
        <v>0</v>
      </c>
      <c r="ER33" s="158">
        <v>0</v>
      </c>
      <c r="ES33" s="158">
        <v>0</v>
      </c>
      <c r="ET33" s="158">
        <v>0</v>
      </c>
      <c r="EU33" s="158">
        <v>0</v>
      </c>
      <c r="EV33" s="158">
        <v>0</v>
      </c>
      <c r="EW33" s="158">
        <v>0</v>
      </c>
      <c r="EX33" s="158">
        <v>0</v>
      </c>
      <c r="EY33" s="158">
        <v>0</v>
      </c>
      <c r="EZ33" s="158">
        <v>0</v>
      </c>
      <c r="FA33" s="158">
        <v>0</v>
      </c>
      <c r="FB33" s="158">
        <v>0</v>
      </c>
      <c r="FC33" s="158">
        <v>0</v>
      </c>
      <c r="FD33" s="158">
        <v>0</v>
      </c>
      <c r="FE33" s="158">
        <v>0</v>
      </c>
      <c r="FF33" s="158">
        <v>0</v>
      </c>
      <c r="FG33" s="158">
        <v>0</v>
      </c>
      <c r="FH33" s="158">
        <v>0</v>
      </c>
      <c r="FI33" s="158">
        <v>0</v>
      </c>
      <c r="FJ33" s="158">
        <v>0</v>
      </c>
      <c r="FK33" s="158">
        <v>0</v>
      </c>
      <c r="FL33" s="158">
        <v>0</v>
      </c>
      <c r="FM33" s="158">
        <v>0</v>
      </c>
      <c r="FN33" s="158">
        <v>0</v>
      </c>
      <c r="FO33" s="158">
        <v>0</v>
      </c>
      <c r="FP33" s="158">
        <v>0</v>
      </c>
      <c r="FQ33" s="158">
        <v>0</v>
      </c>
      <c r="FR33" s="158">
        <v>0</v>
      </c>
      <c r="FS33" s="158">
        <v>0</v>
      </c>
      <c r="FT33" s="158">
        <v>0</v>
      </c>
      <c r="FU33" s="158">
        <v>0</v>
      </c>
      <c r="FV33" s="158">
        <v>0</v>
      </c>
      <c r="FW33" s="158">
        <v>0</v>
      </c>
      <c r="FX33" s="158">
        <v>0</v>
      </c>
      <c r="FY33" s="158">
        <v>0</v>
      </c>
      <c r="FZ33" s="158">
        <v>0</v>
      </c>
      <c r="GA33" s="158">
        <v>0</v>
      </c>
      <c r="GB33" s="158">
        <v>0</v>
      </c>
      <c r="GC33" s="158">
        <v>0</v>
      </c>
      <c r="GD33" s="158">
        <v>0</v>
      </c>
      <c r="GE33" s="158">
        <v>0</v>
      </c>
      <c r="GF33" s="158">
        <v>0</v>
      </c>
      <c r="GG33" s="158">
        <v>0</v>
      </c>
      <c r="GH33" s="158">
        <v>0</v>
      </c>
      <c r="GI33" s="158">
        <v>0</v>
      </c>
      <c r="GJ33" s="158">
        <v>0</v>
      </c>
      <c r="GK33" s="158">
        <v>0</v>
      </c>
      <c r="GL33" s="158">
        <v>0</v>
      </c>
      <c r="GM33" s="158">
        <v>0</v>
      </c>
      <c r="GN33" s="158">
        <v>0</v>
      </c>
      <c r="GO33" s="158">
        <v>0</v>
      </c>
      <c r="GP33" s="158">
        <v>0</v>
      </c>
      <c r="GQ33" s="158">
        <v>0</v>
      </c>
      <c r="GR33" s="158">
        <v>0</v>
      </c>
      <c r="GS33" s="158">
        <v>0</v>
      </c>
      <c r="GT33" s="158">
        <v>0</v>
      </c>
      <c r="GU33" s="158">
        <v>0</v>
      </c>
      <c r="GV33" s="158">
        <v>0</v>
      </c>
      <c r="GW33" s="158">
        <v>0</v>
      </c>
      <c r="GX33" s="158">
        <v>0</v>
      </c>
      <c r="GY33" s="158">
        <v>0</v>
      </c>
      <c r="GZ33" s="158">
        <v>0</v>
      </c>
      <c r="HA33" s="158">
        <v>0</v>
      </c>
      <c r="HB33" s="158">
        <v>0</v>
      </c>
      <c r="HC33" s="158">
        <v>0</v>
      </c>
      <c r="HD33" s="158">
        <v>0</v>
      </c>
      <c r="HE33" s="158">
        <v>0</v>
      </c>
      <c r="HF33" s="158">
        <v>0</v>
      </c>
      <c r="HG33" s="158">
        <v>0</v>
      </c>
      <c r="HH33" s="158">
        <v>0</v>
      </c>
      <c r="HI33" s="158">
        <v>0</v>
      </c>
      <c r="HJ33" s="158">
        <v>0</v>
      </c>
      <c r="HK33" s="158">
        <v>0</v>
      </c>
      <c r="HL33" s="158">
        <v>0.02</v>
      </c>
      <c r="HM33" s="158">
        <v>0.02</v>
      </c>
      <c r="HN33" s="158">
        <v>1.9E-2</v>
      </c>
      <c r="HO33" s="158">
        <v>1.7000000000000001E-2</v>
      </c>
      <c r="HP33" s="290"/>
      <c r="HQ33" s="290"/>
      <c r="HR33" s="290"/>
      <c r="HT33" s="260"/>
      <c r="HU33" s="260"/>
      <c r="HV33" s="260"/>
    </row>
    <row r="34" spans="1:230" ht="12.75" customHeight="1" x14ac:dyDescent="0.25">
      <c r="A34" s="315" t="s">
        <v>431</v>
      </c>
      <c r="B34" s="315" t="s">
        <v>432</v>
      </c>
      <c r="C34" s="157" t="s">
        <v>92</v>
      </c>
      <c r="D34" s="157">
        <v>0</v>
      </c>
      <c r="E34" s="157">
        <v>0</v>
      </c>
      <c r="F34" s="157">
        <v>0</v>
      </c>
      <c r="G34" s="157">
        <v>0</v>
      </c>
      <c r="H34" s="157">
        <v>0</v>
      </c>
      <c r="I34" s="157">
        <v>0</v>
      </c>
      <c r="J34" s="157">
        <v>0</v>
      </c>
      <c r="K34" s="157">
        <v>0</v>
      </c>
      <c r="L34" s="157">
        <v>0</v>
      </c>
      <c r="M34" s="157">
        <v>0</v>
      </c>
      <c r="N34" s="157">
        <v>0</v>
      </c>
      <c r="O34" s="157">
        <v>0</v>
      </c>
      <c r="P34" s="157">
        <v>0</v>
      </c>
      <c r="Q34" s="157">
        <v>0</v>
      </c>
      <c r="R34" s="157">
        <v>0</v>
      </c>
      <c r="S34" s="157">
        <v>0</v>
      </c>
      <c r="T34" s="157">
        <v>0</v>
      </c>
      <c r="U34" s="157">
        <v>0</v>
      </c>
      <c r="V34" s="157">
        <v>0</v>
      </c>
      <c r="W34" s="157">
        <v>0</v>
      </c>
      <c r="X34" s="157">
        <v>0</v>
      </c>
      <c r="Y34" s="157">
        <v>0</v>
      </c>
      <c r="Z34" s="157">
        <v>0</v>
      </c>
      <c r="AA34" s="157">
        <v>0</v>
      </c>
      <c r="AB34" s="157">
        <v>0</v>
      </c>
      <c r="AC34" s="157">
        <v>0</v>
      </c>
      <c r="AD34" s="157">
        <v>0</v>
      </c>
      <c r="AE34" s="157">
        <v>0</v>
      </c>
      <c r="AF34" s="157">
        <v>0</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0</v>
      </c>
      <c r="AW34" s="157">
        <v>0</v>
      </c>
      <c r="AX34" s="157">
        <v>0</v>
      </c>
      <c r="AY34" s="157">
        <v>0</v>
      </c>
      <c r="AZ34" s="157">
        <v>0</v>
      </c>
      <c r="BA34" s="157">
        <v>0</v>
      </c>
      <c r="BB34" s="157">
        <v>0</v>
      </c>
      <c r="BC34" s="157">
        <v>0</v>
      </c>
      <c r="BD34" s="157">
        <v>0</v>
      </c>
      <c r="BE34" s="157">
        <v>0</v>
      </c>
      <c r="BF34" s="157">
        <v>0</v>
      </c>
      <c r="BG34" s="157">
        <v>0</v>
      </c>
      <c r="BH34" s="157">
        <v>0</v>
      </c>
      <c r="BI34" s="157">
        <v>0</v>
      </c>
      <c r="BJ34" s="157">
        <v>0</v>
      </c>
      <c r="BK34" s="157">
        <v>0</v>
      </c>
      <c r="BL34" s="157">
        <v>0</v>
      </c>
      <c r="BM34" s="157">
        <v>0</v>
      </c>
      <c r="BN34" s="157">
        <v>0</v>
      </c>
      <c r="BO34" s="157">
        <v>0</v>
      </c>
      <c r="BP34" s="157">
        <v>0</v>
      </c>
      <c r="BQ34" s="157">
        <v>0</v>
      </c>
      <c r="BR34" s="157">
        <v>0</v>
      </c>
      <c r="BS34" s="157">
        <v>0</v>
      </c>
      <c r="BT34" s="157">
        <v>0</v>
      </c>
      <c r="BU34" s="157">
        <v>0</v>
      </c>
      <c r="BV34" s="157">
        <v>0</v>
      </c>
      <c r="BW34" s="157">
        <v>0</v>
      </c>
      <c r="BX34" s="157">
        <v>0</v>
      </c>
      <c r="BY34" s="157">
        <v>0</v>
      </c>
      <c r="BZ34" s="157">
        <v>0</v>
      </c>
      <c r="CA34" s="157">
        <v>0</v>
      </c>
      <c r="CB34" s="157">
        <v>0</v>
      </c>
      <c r="CC34" s="157">
        <v>0</v>
      </c>
      <c r="CD34" s="157">
        <v>0</v>
      </c>
      <c r="CE34" s="157">
        <v>0</v>
      </c>
      <c r="CF34" s="157">
        <v>0</v>
      </c>
      <c r="CG34" s="157">
        <v>0</v>
      </c>
      <c r="CH34" s="157">
        <v>0</v>
      </c>
      <c r="CI34" s="157">
        <v>0</v>
      </c>
      <c r="CJ34" s="157">
        <v>0</v>
      </c>
      <c r="CK34" s="157">
        <v>0</v>
      </c>
      <c r="CL34" s="157">
        <v>0</v>
      </c>
      <c r="CM34" s="157">
        <v>0</v>
      </c>
      <c r="CN34" s="157">
        <v>0</v>
      </c>
      <c r="CO34" s="157">
        <v>0</v>
      </c>
      <c r="CP34" s="157">
        <v>0</v>
      </c>
      <c r="CQ34" s="157">
        <v>0</v>
      </c>
      <c r="CR34" s="157">
        <v>0</v>
      </c>
      <c r="CS34" s="157">
        <v>0</v>
      </c>
      <c r="CT34" s="157">
        <v>0</v>
      </c>
      <c r="CU34" s="157">
        <v>0</v>
      </c>
      <c r="CV34" s="157">
        <v>0</v>
      </c>
      <c r="CW34" s="157">
        <v>0</v>
      </c>
      <c r="CX34" s="157">
        <v>0</v>
      </c>
      <c r="CY34" s="157">
        <v>0</v>
      </c>
      <c r="CZ34" s="157">
        <v>0</v>
      </c>
      <c r="DA34" s="157">
        <v>0</v>
      </c>
      <c r="DB34" s="157">
        <v>0</v>
      </c>
      <c r="DC34" s="157">
        <v>0</v>
      </c>
      <c r="DD34" s="157">
        <v>0</v>
      </c>
      <c r="DE34" s="157">
        <v>0</v>
      </c>
      <c r="DF34" s="157">
        <v>0</v>
      </c>
      <c r="DG34" s="157">
        <v>0</v>
      </c>
      <c r="DH34" s="157">
        <v>0</v>
      </c>
      <c r="DI34" s="157">
        <v>0</v>
      </c>
      <c r="DJ34" s="157">
        <v>0</v>
      </c>
      <c r="DK34" s="157">
        <v>0</v>
      </c>
      <c r="DL34" s="157">
        <v>0</v>
      </c>
      <c r="DM34" s="157">
        <v>0</v>
      </c>
      <c r="DN34" s="157">
        <v>0</v>
      </c>
      <c r="DO34" s="157">
        <v>0</v>
      </c>
      <c r="DP34" s="157">
        <v>0</v>
      </c>
      <c r="DQ34" s="157">
        <v>0</v>
      </c>
      <c r="DR34" s="157">
        <v>0</v>
      </c>
      <c r="DS34" s="157">
        <v>0</v>
      </c>
      <c r="DT34" s="157">
        <v>0</v>
      </c>
      <c r="DU34" s="157">
        <v>0</v>
      </c>
      <c r="DV34" s="157">
        <v>0</v>
      </c>
      <c r="DW34" s="157">
        <v>0</v>
      </c>
      <c r="DX34" s="157">
        <v>0</v>
      </c>
      <c r="DY34" s="157">
        <v>0</v>
      </c>
      <c r="DZ34" s="157">
        <v>0</v>
      </c>
      <c r="EA34" s="157">
        <v>0</v>
      </c>
      <c r="EB34" s="157">
        <v>0</v>
      </c>
      <c r="EC34" s="157">
        <v>0</v>
      </c>
      <c r="ED34" s="157">
        <v>0</v>
      </c>
      <c r="EE34" s="157">
        <v>0</v>
      </c>
      <c r="EF34" s="157">
        <v>0</v>
      </c>
      <c r="EG34" s="157">
        <v>0</v>
      </c>
      <c r="EH34" s="157">
        <v>0</v>
      </c>
      <c r="EI34" s="157">
        <v>0</v>
      </c>
      <c r="EJ34" s="157">
        <v>0</v>
      </c>
      <c r="EK34" s="157">
        <v>0</v>
      </c>
      <c r="EL34" s="157">
        <v>0</v>
      </c>
      <c r="EM34" s="157">
        <v>0</v>
      </c>
      <c r="EN34" s="157">
        <v>0</v>
      </c>
      <c r="EO34" s="157">
        <v>0</v>
      </c>
      <c r="EP34" s="157">
        <v>0</v>
      </c>
      <c r="EQ34" s="157">
        <v>0</v>
      </c>
      <c r="ER34" s="157">
        <v>0</v>
      </c>
      <c r="ES34" s="157">
        <v>0</v>
      </c>
      <c r="ET34" s="157">
        <v>0</v>
      </c>
      <c r="EU34" s="157">
        <v>0</v>
      </c>
      <c r="EV34" s="157">
        <v>0</v>
      </c>
      <c r="EW34" s="157">
        <v>0</v>
      </c>
      <c r="EX34" s="157">
        <v>0</v>
      </c>
      <c r="EY34" s="157">
        <v>0</v>
      </c>
      <c r="EZ34" s="157">
        <v>0</v>
      </c>
      <c r="FA34" s="157">
        <v>0</v>
      </c>
      <c r="FB34" s="157">
        <v>0</v>
      </c>
      <c r="FC34" s="157">
        <v>0</v>
      </c>
      <c r="FD34" s="157">
        <v>0</v>
      </c>
      <c r="FE34" s="157">
        <v>0</v>
      </c>
      <c r="FF34" s="157">
        <v>0</v>
      </c>
      <c r="FG34" s="157">
        <v>0</v>
      </c>
      <c r="FH34" s="157">
        <v>0</v>
      </c>
      <c r="FI34" s="157">
        <v>0</v>
      </c>
      <c r="FJ34" s="157">
        <v>0</v>
      </c>
      <c r="FK34" s="157">
        <v>0</v>
      </c>
      <c r="FL34" s="157">
        <v>0</v>
      </c>
      <c r="FM34" s="157">
        <v>0</v>
      </c>
      <c r="FN34" s="157">
        <v>0</v>
      </c>
      <c r="FO34" s="157">
        <v>0</v>
      </c>
      <c r="FP34" s="157">
        <v>0</v>
      </c>
      <c r="FQ34" s="157">
        <v>0</v>
      </c>
      <c r="FR34" s="157">
        <v>0</v>
      </c>
      <c r="FS34" s="157">
        <v>0</v>
      </c>
      <c r="FT34" s="157">
        <v>0</v>
      </c>
      <c r="FU34" s="157">
        <v>0</v>
      </c>
      <c r="FV34" s="157">
        <v>0</v>
      </c>
      <c r="FW34" s="157">
        <v>0</v>
      </c>
      <c r="FX34" s="157">
        <v>0</v>
      </c>
      <c r="FY34" s="157">
        <v>0</v>
      </c>
      <c r="FZ34" s="157">
        <v>0</v>
      </c>
      <c r="GA34" s="157">
        <v>0</v>
      </c>
      <c r="GB34" s="157">
        <v>0</v>
      </c>
      <c r="GC34" s="157">
        <v>0</v>
      </c>
      <c r="GD34" s="157">
        <v>0</v>
      </c>
      <c r="GE34" s="157">
        <v>0</v>
      </c>
      <c r="GF34" s="157">
        <v>0</v>
      </c>
      <c r="GG34" s="157">
        <v>0</v>
      </c>
      <c r="GH34" s="157">
        <v>0</v>
      </c>
      <c r="GI34" s="157">
        <v>0</v>
      </c>
      <c r="GJ34" s="157">
        <v>0</v>
      </c>
      <c r="GK34" s="157">
        <v>0</v>
      </c>
      <c r="GL34" s="157">
        <v>0</v>
      </c>
      <c r="GM34" s="157">
        <v>0</v>
      </c>
      <c r="GN34" s="157">
        <v>0</v>
      </c>
      <c r="GO34" s="157">
        <v>0</v>
      </c>
      <c r="GP34" s="157">
        <v>0</v>
      </c>
      <c r="GQ34" s="157">
        <v>0</v>
      </c>
      <c r="GR34" s="157">
        <v>0</v>
      </c>
      <c r="GS34" s="157">
        <v>0</v>
      </c>
      <c r="GT34" s="157">
        <v>0</v>
      </c>
      <c r="GU34" s="157">
        <v>0</v>
      </c>
      <c r="GV34" s="157">
        <v>0</v>
      </c>
      <c r="GW34" s="157">
        <v>0</v>
      </c>
      <c r="GX34" s="157">
        <v>0</v>
      </c>
      <c r="GY34" s="157">
        <v>0</v>
      </c>
      <c r="GZ34" s="157">
        <v>0</v>
      </c>
      <c r="HA34" s="157">
        <v>0</v>
      </c>
      <c r="HB34" s="157">
        <v>0</v>
      </c>
      <c r="HC34" s="157">
        <v>0</v>
      </c>
      <c r="HD34" s="157">
        <v>0</v>
      </c>
      <c r="HE34" s="157">
        <v>0</v>
      </c>
      <c r="HF34" s="157">
        <v>0</v>
      </c>
      <c r="HG34" s="157">
        <v>0</v>
      </c>
      <c r="HH34" s="157">
        <v>0</v>
      </c>
      <c r="HI34" s="157">
        <v>0</v>
      </c>
      <c r="HJ34" s="157">
        <v>0</v>
      </c>
      <c r="HK34" s="157">
        <v>0</v>
      </c>
      <c r="HL34" s="157">
        <v>0.02</v>
      </c>
      <c r="HM34" s="157">
        <v>0.02</v>
      </c>
      <c r="HN34" s="157">
        <v>1.9E-2</v>
      </c>
      <c r="HO34" s="157">
        <v>1.7000000000000001E-2</v>
      </c>
      <c r="HP34" s="290" t="str">
        <f>CONCATENATE("У иностранству:  ХоВ (",TEXT(HO34,"0,0%;;-"),")")</f>
        <v>У иностранству:  ХоВ (1,7%)</v>
      </c>
      <c r="HQ34" s="290" t="str">
        <f>CONCATENATE("Abroad:  Securities (",TEXT(HO34,"0,0%;;-"),")")</f>
        <v>Abroad:  Securities (1,7%)</v>
      </c>
      <c r="HR34" s="290"/>
      <c r="HT34" s="260"/>
      <c r="HU34" s="260"/>
      <c r="HV34" s="260"/>
    </row>
    <row r="35" spans="1:230" ht="12.75" customHeight="1" x14ac:dyDescent="0.25">
      <c r="A35" s="315" t="s">
        <v>434</v>
      </c>
      <c r="B35" s="315" t="s">
        <v>436</v>
      </c>
      <c r="C35" s="157">
        <v>0</v>
      </c>
      <c r="D35" s="157">
        <v>0</v>
      </c>
      <c r="E35" s="157">
        <v>0</v>
      </c>
      <c r="F35" s="157">
        <v>0</v>
      </c>
      <c r="G35" s="157">
        <v>0</v>
      </c>
      <c r="H35" s="157">
        <v>0</v>
      </c>
      <c r="I35" s="157">
        <v>0</v>
      </c>
      <c r="J35" s="157">
        <v>0</v>
      </c>
      <c r="K35" s="157">
        <v>0</v>
      </c>
      <c r="L35" s="157">
        <v>0</v>
      </c>
      <c r="M35" s="157">
        <v>0</v>
      </c>
      <c r="N35" s="157">
        <v>0</v>
      </c>
      <c r="O35" s="157">
        <v>0</v>
      </c>
      <c r="P35" s="157">
        <v>0</v>
      </c>
      <c r="Q35" s="157">
        <v>0</v>
      </c>
      <c r="R35" s="157">
        <v>0</v>
      </c>
      <c r="S35" s="157">
        <v>0</v>
      </c>
      <c r="T35" s="157">
        <v>0</v>
      </c>
      <c r="U35" s="157">
        <v>0</v>
      </c>
      <c r="V35" s="157">
        <v>0</v>
      </c>
      <c r="W35" s="157">
        <v>0</v>
      </c>
      <c r="X35" s="157">
        <v>0</v>
      </c>
      <c r="Y35" s="157">
        <v>0</v>
      </c>
      <c r="Z35" s="157">
        <v>0</v>
      </c>
      <c r="AA35" s="157">
        <v>0</v>
      </c>
      <c r="AB35" s="157">
        <v>0</v>
      </c>
      <c r="AC35" s="157">
        <v>0</v>
      </c>
      <c r="AD35" s="157">
        <v>0</v>
      </c>
      <c r="AE35" s="157">
        <v>0</v>
      </c>
      <c r="AF35" s="157">
        <v>0</v>
      </c>
      <c r="AG35" s="157">
        <v>0</v>
      </c>
      <c r="AH35" s="157">
        <v>0</v>
      </c>
      <c r="AI35" s="157">
        <v>0</v>
      </c>
      <c r="AJ35" s="157">
        <v>0</v>
      </c>
      <c r="AK35" s="157">
        <v>0</v>
      </c>
      <c r="AL35" s="157">
        <v>0</v>
      </c>
      <c r="AM35" s="157">
        <v>0</v>
      </c>
      <c r="AN35" s="157">
        <v>0</v>
      </c>
      <c r="AO35" s="157">
        <v>0</v>
      </c>
      <c r="AP35" s="157">
        <v>0</v>
      </c>
      <c r="AQ35" s="157">
        <v>0</v>
      </c>
      <c r="AR35" s="157">
        <v>0</v>
      </c>
      <c r="AS35" s="157">
        <v>0</v>
      </c>
      <c r="AT35" s="157">
        <v>0</v>
      </c>
      <c r="AU35" s="157">
        <v>0</v>
      </c>
      <c r="AV35" s="157">
        <v>0</v>
      </c>
      <c r="AW35" s="157">
        <v>0</v>
      </c>
      <c r="AX35" s="157">
        <v>0</v>
      </c>
      <c r="AY35" s="157">
        <v>0</v>
      </c>
      <c r="AZ35" s="157">
        <v>0</v>
      </c>
      <c r="BA35" s="157">
        <v>0</v>
      </c>
      <c r="BB35" s="157">
        <v>0</v>
      </c>
      <c r="BC35" s="157">
        <v>0</v>
      </c>
      <c r="BD35" s="157">
        <v>0</v>
      </c>
      <c r="BE35" s="157">
        <v>0</v>
      </c>
      <c r="BF35" s="157">
        <v>0</v>
      </c>
      <c r="BG35" s="157">
        <v>0</v>
      </c>
      <c r="BH35" s="157">
        <v>0</v>
      </c>
      <c r="BI35" s="157">
        <v>0</v>
      </c>
      <c r="BJ35" s="157">
        <v>0</v>
      </c>
      <c r="BK35" s="157">
        <v>0</v>
      </c>
      <c r="BL35" s="157">
        <v>0</v>
      </c>
      <c r="BM35" s="157">
        <v>0</v>
      </c>
      <c r="BN35" s="157">
        <v>0</v>
      </c>
      <c r="BO35" s="157">
        <v>0</v>
      </c>
      <c r="BP35" s="157">
        <v>0</v>
      </c>
      <c r="BQ35" s="157">
        <v>0</v>
      </c>
      <c r="BR35" s="157">
        <v>0</v>
      </c>
      <c r="BS35" s="157">
        <v>0</v>
      </c>
      <c r="BT35" s="157">
        <v>0</v>
      </c>
      <c r="BU35" s="157">
        <v>0</v>
      </c>
      <c r="BV35" s="157">
        <v>0</v>
      </c>
      <c r="BW35" s="157">
        <v>0</v>
      </c>
      <c r="BX35" s="157">
        <v>0</v>
      </c>
      <c r="BY35" s="157">
        <v>0</v>
      </c>
      <c r="BZ35" s="157">
        <v>0</v>
      </c>
      <c r="CA35" s="157">
        <v>0</v>
      </c>
      <c r="CB35" s="157">
        <v>0</v>
      </c>
      <c r="CC35" s="157">
        <v>0</v>
      </c>
      <c r="CD35" s="157">
        <v>0</v>
      </c>
      <c r="CE35" s="157">
        <v>0</v>
      </c>
      <c r="CF35" s="157">
        <v>0</v>
      </c>
      <c r="CG35" s="157">
        <v>0</v>
      </c>
      <c r="CH35" s="157">
        <v>0</v>
      </c>
      <c r="CI35" s="157">
        <v>0</v>
      </c>
      <c r="CJ35" s="157">
        <v>0</v>
      </c>
      <c r="CK35" s="157">
        <v>0</v>
      </c>
      <c r="CL35" s="157">
        <v>0</v>
      </c>
      <c r="CM35" s="157">
        <v>0</v>
      </c>
      <c r="CN35" s="157">
        <v>0</v>
      </c>
      <c r="CO35" s="157">
        <v>0</v>
      </c>
      <c r="CP35" s="157">
        <v>0</v>
      </c>
      <c r="CQ35" s="157">
        <v>0</v>
      </c>
      <c r="CR35" s="157">
        <v>0</v>
      </c>
      <c r="CS35" s="157">
        <v>0</v>
      </c>
      <c r="CT35" s="157">
        <v>0</v>
      </c>
      <c r="CU35" s="157">
        <v>0</v>
      </c>
      <c r="CV35" s="157">
        <v>0</v>
      </c>
      <c r="CW35" s="157">
        <v>0</v>
      </c>
      <c r="CX35" s="157">
        <v>0</v>
      </c>
      <c r="CY35" s="157">
        <v>0</v>
      </c>
      <c r="CZ35" s="157">
        <v>0</v>
      </c>
      <c r="DA35" s="157">
        <v>0</v>
      </c>
      <c r="DB35" s="157">
        <v>0</v>
      </c>
      <c r="DC35" s="157">
        <v>0</v>
      </c>
      <c r="DD35" s="157">
        <v>0</v>
      </c>
      <c r="DE35" s="157">
        <v>0</v>
      </c>
      <c r="DF35" s="157">
        <v>0</v>
      </c>
      <c r="DG35" s="157">
        <v>0</v>
      </c>
      <c r="DH35" s="157">
        <v>0</v>
      </c>
      <c r="DI35" s="157">
        <v>0</v>
      </c>
      <c r="DJ35" s="157">
        <v>0</v>
      </c>
      <c r="DK35" s="157">
        <v>0</v>
      </c>
      <c r="DL35" s="157">
        <v>0</v>
      </c>
      <c r="DM35" s="157">
        <v>0</v>
      </c>
      <c r="DN35" s="157">
        <v>0</v>
      </c>
      <c r="DO35" s="157">
        <v>0</v>
      </c>
      <c r="DP35" s="157">
        <v>0</v>
      </c>
      <c r="DQ35" s="157">
        <v>0</v>
      </c>
      <c r="DR35" s="157">
        <v>0</v>
      </c>
      <c r="DS35" s="157">
        <v>0</v>
      </c>
      <c r="DT35" s="157">
        <v>0</v>
      </c>
      <c r="DU35" s="157">
        <v>0</v>
      </c>
      <c r="DV35" s="157">
        <v>0</v>
      </c>
      <c r="DW35" s="157">
        <v>0</v>
      </c>
      <c r="DX35" s="157">
        <v>0</v>
      </c>
      <c r="DY35" s="157">
        <v>0</v>
      </c>
      <c r="DZ35" s="157">
        <v>0</v>
      </c>
      <c r="EA35" s="157">
        <v>0</v>
      </c>
      <c r="EB35" s="157">
        <v>0</v>
      </c>
      <c r="EC35" s="157">
        <v>0</v>
      </c>
      <c r="ED35" s="157">
        <v>0</v>
      </c>
      <c r="EE35" s="157">
        <v>0</v>
      </c>
      <c r="EF35" s="157">
        <v>0</v>
      </c>
      <c r="EG35" s="157">
        <v>0</v>
      </c>
      <c r="EH35" s="157">
        <v>0</v>
      </c>
      <c r="EI35" s="157">
        <v>0</v>
      </c>
      <c r="EJ35" s="157">
        <v>0</v>
      </c>
      <c r="EK35" s="157">
        <v>0</v>
      </c>
      <c r="EL35" s="157">
        <v>0</v>
      </c>
      <c r="EM35" s="157">
        <v>0</v>
      </c>
      <c r="EN35" s="157">
        <v>0</v>
      </c>
      <c r="EO35" s="157">
        <v>0</v>
      </c>
      <c r="EP35" s="157">
        <v>0</v>
      </c>
      <c r="EQ35" s="157">
        <v>0</v>
      </c>
      <c r="ER35" s="157">
        <v>0</v>
      </c>
      <c r="ES35" s="157">
        <v>0</v>
      </c>
      <c r="ET35" s="157">
        <v>0</v>
      </c>
      <c r="EU35" s="157">
        <v>0</v>
      </c>
      <c r="EV35" s="157">
        <v>0</v>
      </c>
      <c r="EW35" s="157">
        <v>0</v>
      </c>
      <c r="EX35" s="157">
        <v>0</v>
      </c>
      <c r="EY35" s="157">
        <v>0</v>
      </c>
      <c r="EZ35" s="157">
        <v>0</v>
      </c>
      <c r="FA35" s="157">
        <v>0</v>
      </c>
      <c r="FB35" s="157">
        <v>0</v>
      </c>
      <c r="FC35" s="157">
        <v>0</v>
      </c>
      <c r="FD35" s="157">
        <v>0</v>
      </c>
      <c r="FE35" s="157">
        <v>0</v>
      </c>
      <c r="FF35" s="157">
        <v>0</v>
      </c>
      <c r="FG35" s="157">
        <v>0</v>
      </c>
      <c r="FH35" s="157">
        <v>0</v>
      </c>
      <c r="FI35" s="157">
        <v>0</v>
      </c>
      <c r="FJ35" s="157">
        <v>0</v>
      </c>
      <c r="FK35" s="157">
        <v>0</v>
      </c>
      <c r="FL35" s="157">
        <v>0</v>
      </c>
      <c r="FM35" s="157">
        <v>0</v>
      </c>
      <c r="FN35" s="157">
        <v>0</v>
      </c>
      <c r="FO35" s="157">
        <v>0</v>
      </c>
      <c r="FP35" s="157">
        <v>0</v>
      </c>
      <c r="FQ35" s="157">
        <v>0</v>
      </c>
      <c r="FR35" s="157">
        <v>0</v>
      </c>
      <c r="FS35" s="157">
        <v>0</v>
      </c>
      <c r="FT35" s="157">
        <v>0</v>
      </c>
      <c r="FU35" s="157">
        <v>0</v>
      </c>
      <c r="FV35" s="157">
        <v>0</v>
      </c>
      <c r="FW35" s="157">
        <v>0</v>
      </c>
      <c r="FX35" s="157">
        <v>0</v>
      </c>
      <c r="FY35" s="157">
        <v>0</v>
      </c>
      <c r="FZ35" s="157">
        <v>0</v>
      </c>
      <c r="GA35" s="157">
        <v>0</v>
      </c>
      <c r="GB35" s="157">
        <v>0</v>
      </c>
      <c r="GC35" s="157">
        <v>0</v>
      </c>
      <c r="GD35" s="157">
        <v>0</v>
      </c>
      <c r="GE35" s="157">
        <v>0</v>
      </c>
      <c r="GF35" s="157">
        <v>0</v>
      </c>
      <c r="GG35" s="157">
        <v>0</v>
      </c>
      <c r="GH35" s="157">
        <v>0</v>
      </c>
      <c r="GI35" s="157">
        <v>0</v>
      </c>
      <c r="GJ35" s="157">
        <v>0</v>
      </c>
      <c r="GK35" s="157">
        <v>0</v>
      </c>
      <c r="GL35" s="157">
        <v>0</v>
      </c>
      <c r="GM35" s="157">
        <v>0</v>
      </c>
      <c r="GN35" s="157">
        <v>0</v>
      </c>
      <c r="GO35" s="157">
        <v>0</v>
      </c>
      <c r="GP35" s="157">
        <v>0</v>
      </c>
      <c r="GQ35" s="157">
        <v>0</v>
      </c>
      <c r="GR35" s="157">
        <v>0</v>
      </c>
      <c r="GS35" s="157">
        <v>0</v>
      </c>
      <c r="GT35" s="157">
        <v>0</v>
      </c>
      <c r="GU35" s="157">
        <v>0</v>
      </c>
      <c r="GV35" s="157">
        <v>0</v>
      </c>
      <c r="GW35" s="157">
        <v>0</v>
      </c>
      <c r="GX35" s="157">
        <v>0</v>
      </c>
      <c r="GY35" s="157">
        <v>0</v>
      </c>
      <c r="GZ35" s="157">
        <v>0</v>
      </c>
      <c r="HA35" s="157">
        <v>0</v>
      </c>
      <c r="HB35" s="157">
        <v>0</v>
      </c>
      <c r="HC35" s="157">
        <v>0</v>
      </c>
      <c r="HD35" s="157">
        <v>0</v>
      </c>
      <c r="HE35" s="157">
        <v>0</v>
      </c>
      <c r="HF35" s="157">
        <v>0</v>
      </c>
      <c r="HG35" s="157">
        <v>0</v>
      </c>
      <c r="HH35" s="157">
        <v>0</v>
      </c>
      <c r="HI35" s="157">
        <v>0</v>
      </c>
      <c r="HJ35" s="157">
        <v>0</v>
      </c>
      <c r="HK35" s="157">
        <v>0</v>
      </c>
      <c r="HL35" s="157">
        <v>0</v>
      </c>
      <c r="HM35" s="157">
        <v>0</v>
      </c>
      <c r="HN35" s="157">
        <v>0</v>
      </c>
      <c r="HO35" s="157">
        <v>0</v>
      </c>
      <c r="HP35" s="290" t="str">
        <f>CONCATENATE("У иностранству:  Инв. фонд. (",TEXT(HO35,"0,0%;;-"),")")</f>
        <v>У иностранству:  Инв. фонд. (-)</v>
      </c>
      <c r="HQ35" s="290" t="str">
        <f>CONCATENATE("Abroad:  Inv. funds (",TEXT(HO35,"0,0%;;-"),")")</f>
        <v>Abroad:  Inv. funds (-)</v>
      </c>
      <c r="HR35" s="290"/>
      <c r="HT35" s="260"/>
      <c r="HU35" s="260"/>
      <c r="HV35" s="260"/>
    </row>
    <row r="36" spans="1:230" ht="12.75" customHeight="1" x14ac:dyDescent="0.25">
      <c r="A36" s="316" t="s">
        <v>75</v>
      </c>
      <c r="B36" s="316" t="s">
        <v>127</v>
      </c>
      <c r="C36" s="170" t="s">
        <v>92</v>
      </c>
      <c r="D36" s="158">
        <v>0.38311444528326993</v>
      </c>
      <c r="E36" s="158">
        <v>0.41217168867675547</v>
      </c>
      <c r="F36" s="158">
        <v>0.51020679361504073</v>
      </c>
      <c r="G36" s="158">
        <v>0.4035652571171725</v>
      </c>
      <c r="H36" s="158">
        <v>0.44443577425689312</v>
      </c>
      <c r="I36" s="158">
        <v>0.54539700000000002</v>
      </c>
      <c r="J36" s="158">
        <v>0.47247400000000001</v>
      </c>
      <c r="K36" s="158">
        <v>0.47542799999999996</v>
      </c>
      <c r="L36" s="158">
        <v>0.46787599999999996</v>
      </c>
      <c r="M36" s="158">
        <v>0.50395599999999996</v>
      </c>
      <c r="N36" s="158">
        <v>0.50134899999999993</v>
      </c>
      <c r="O36" s="158">
        <v>0.47368199999999999</v>
      </c>
      <c r="P36" s="158">
        <v>0.44267799999999996</v>
      </c>
      <c r="Q36" s="158">
        <v>0.43199599999999999</v>
      </c>
      <c r="R36" s="158">
        <v>0.39877999999999997</v>
      </c>
      <c r="S36" s="158">
        <v>0.457009</v>
      </c>
      <c r="T36" s="158">
        <v>0.49289899999999998</v>
      </c>
      <c r="U36" s="158">
        <v>0.50400800000000001</v>
      </c>
      <c r="V36" s="158">
        <v>0.53953600000000002</v>
      </c>
      <c r="W36" s="158">
        <v>0.57907199999999992</v>
      </c>
      <c r="X36" s="158">
        <v>0.60069899999999998</v>
      </c>
      <c r="Y36" s="158">
        <v>0.62770000000000004</v>
      </c>
      <c r="Z36" s="158">
        <v>0.63525799999999999</v>
      </c>
      <c r="AA36" s="158">
        <v>0.64363499999999996</v>
      </c>
      <c r="AB36" s="158">
        <v>0.66122399999999992</v>
      </c>
      <c r="AC36" s="158">
        <v>0.66582307708342781</v>
      </c>
      <c r="AD36" s="158">
        <v>0.49731599999999998</v>
      </c>
      <c r="AE36" s="158">
        <v>0.45325699999999997</v>
      </c>
      <c r="AF36" s="158">
        <v>0.41150899999999996</v>
      </c>
      <c r="AG36" s="158">
        <v>0.39694299999999999</v>
      </c>
      <c r="AH36" s="158">
        <v>0.39809899999999998</v>
      </c>
      <c r="AI36" s="158">
        <v>0.37484899999999999</v>
      </c>
      <c r="AJ36" s="158">
        <v>0.414634</v>
      </c>
      <c r="AK36" s="158">
        <v>0.203379</v>
      </c>
      <c r="AL36" s="158">
        <v>0.20150299999999999</v>
      </c>
      <c r="AM36" s="158">
        <v>0.19715199999999999</v>
      </c>
      <c r="AN36" s="158">
        <v>0.18076100000000001</v>
      </c>
      <c r="AO36" s="158">
        <v>0.21359899999999998</v>
      </c>
      <c r="AP36" s="158">
        <v>0.19185099999999999</v>
      </c>
      <c r="AQ36" s="158">
        <v>0.184809</v>
      </c>
      <c r="AR36" s="158">
        <v>0.18827199999999999</v>
      </c>
      <c r="AS36" s="158">
        <v>0.213698</v>
      </c>
      <c r="AT36" s="158">
        <v>0.17277899999999999</v>
      </c>
      <c r="AU36" s="158">
        <v>0.10654999999999999</v>
      </c>
      <c r="AV36" s="158">
        <v>7.7657999999999991E-2</v>
      </c>
      <c r="AW36" s="158">
        <v>7.4059E-2</v>
      </c>
      <c r="AX36" s="158">
        <v>6.8830000000000002E-2</v>
      </c>
      <c r="AY36" s="158">
        <v>8.8896000000000003E-2</v>
      </c>
      <c r="AZ36" s="158">
        <v>0.10373399999999999</v>
      </c>
      <c r="BA36" s="158">
        <v>0.104062</v>
      </c>
      <c r="BB36" s="158">
        <v>9.9829000000000001E-2</v>
      </c>
      <c r="BC36" s="158">
        <v>0.13052</v>
      </c>
      <c r="BD36" s="158">
        <v>6.6636000000000001E-2</v>
      </c>
      <c r="BE36" s="158">
        <v>0.120783</v>
      </c>
      <c r="BF36" s="158">
        <v>6.6380999999999996E-2</v>
      </c>
      <c r="BG36" s="158">
        <v>7.6470999999999997E-2</v>
      </c>
      <c r="BH36" s="158">
        <v>8.248599999999999E-2</v>
      </c>
      <c r="BI36" s="158">
        <v>9.2011999999999997E-2</v>
      </c>
      <c r="BJ36" s="158">
        <v>4.7092999999999996E-2</v>
      </c>
      <c r="BK36" s="158">
        <v>3.9037999999999996E-2</v>
      </c>
      <c r="BL36" s="158">
        <v>9.9889999999999993E-2</v>
      </c>
      <c r="BM36" s="158">
        <v>5.6147999999999997E-2</v>
      </c>
      <c r="BN36" s="158">
        <v>6.6916000000000003E-2</v>
      </c>
      <c r="BO36" s="158">
        <v>1.3715E-2</v>
      </c>
      <c r="BP36" s="158">
        <v>2.5635999999999999E-2</v>
      </c>
      <c r="BQ36" s="158">
        <v>4.6110615673474326E-2</v>
      </c>
      <c r="BR36" s="158">
        <v>1.8293E-2</v>
      </c>
      <c r="BS36" s="158">
        <v>3.5928999999999996E-2</v>
      </c>
      <c r="BT36" s="158">
        <v>1.6317999999999999E-2</v>
      </c>
      <c r="BU36" s="158">
        <v>1.0912999999999999E-2</v>
      </c>
      <c r="BV36" s="158">
        <v>5.4190999999999996E-2</v>
      </c>
      <c r="BW36" s="158">
        <v>2.5058E-2</v>
      </c>
      <c r="BX36" s="158">
        <v>0.24305499999999999</v>
      </c>
      <c r="BY36" s="158">
        <v>0.19393099999999999</v>
      </c>
      <c r="BZ36" s="158">
        <v>0.16400199999999998</v>
      </c>
      <c r="CA36" s="158">
        <v>0.177423</v>
      </c>
      <c r="CB36" s="158">
        <v>8.1198999999999993E-2</v>
      </c>
      <c r="CC36" s="158">
        <v>8.7910000000000002E-3</v>
      </c>
      <c r="CD36" s="158">
        <v>1.5384E-2</v>
      </c>
      <c r="CE36" s="158">
        <v>1.1453E-2</v>
      </c>
      <c r="CF36" s="158">
        <v>2.1765E-2</v>
      </c>
      <c r="CG36" s="158">
        <v>9.389999999999999E-3</v>
      </c>
      <c r="CH36" s="158">
        <v>2.844E-2</v>
      </c>
      <c r="CI36" s="158">
        <v>3.5973999999999999E-2</v>
      </c>
      <c r="CJ36" s="158">
        <v>3.5767E-2</v>
      </c>
      <c r="CK36" s="158">
        <v>8.3717E-2</v>
      </c>
      <c r="CL36" s="158">
        <v>3.4225999999999999E-2</v>
      </c>
      <c r="CM36" s="158">
        <v>2.2377999999999999E-2</v>
      </c>
      <c r="CN36" s="158">
        <v>2.0989000000000001E-2</v>
      </c>
      <c r="CO36" s="158">
        <v>7.6135999999999995E-2</v>
      </c>
      <c r="CP36" s="158">
        <v>9.698699999999999E-2</v>
      </c>
      <c r="CQ36" s="158">
        <v>7.3838000000000001E-2</v>
      </c>
      <c r="CR36" s="158">
        <v>6.3691999999999999E-2</v>
      </c>
      <c r="CS36" s="158">
        <v>3.4181999999999997E-2</v>
      </c>
      <c r="CT36" s="158">
        <v>1.7942E-2</v>
      </c>
      <c r="CU36" s="158">
        <v>1.9209E-2</v>
      </c>
      <c r="CV36" s="158">
        <v>2.0340999999999998E-2</v>
      </c>
      <c r="CW36" s="158">
        <v>1.3191999999999999E-2</v>
      </c>
      <c r="CX36" s="158">
        <v>3.5616999999999996E-2</v>
      </c>
      <c r="CY36" s="158">
        <v>5.1188999999999998E-2</v>
      </c>
      <c r="CZ36" s="158">
        <v>2.1752000000000001E-2</v>
      </c>
      <c r="DA36" s="158">
        <v>1.3193E-2</v>
      </c>
      <c r="DB36" s="158">
        <v>2.4225999999999998E-2</v>
      </c>
      <c r="DC36" s="158">
        <v>3.1192999999999999E-2</v>
      </c>
      <c r="DD36" s="158">
        <v>3.1515999999999995E-2</v>
      </c>
      <c r="DE36" s="158">
        <v>3.1294999999999996E-2</v>
      </c>
      <c r="DF36" s="158">
        <v>2.9087999999999999E-2</v>
      </c>
      <c r="DG36" s="158">
        <v>1.8866999999999998E-2</v>
      </c>
      <c r="DH36" s="158">
        <v>5.5427999999999998E-2</v>
      </c>
      <c r="DI36" s="158">
        <v>2.6823E-2</v>
      </c>
      <c r="DJ36" s="158">
        <v>3.0453999999999998E-2</v>
      </c>
      <c r="DK36" s="158">
        <v>2.6248E-2</v>
      </c>
      <c r="DL36" s="158">
        <v>0.105</v>
      </c>
      <c r="DM36" s="158">
        <v>4.7988999999999997E-2</v>
      </c>
      <c r="DN36" s="158">
        <v>6.5000000000000002E-2</v>
      </c>
      <c r="DO36" s="158">
        <v>1.5611999999999999E-2</v>
      </c>
      <c r="DP36" s="158">
        <v>1.7000000000000001E-2</v>
      </c>
      <c r="DQ36" s="158">
        <v>0.03</v>
      </c>
      <c r="DR36" s="158">
        <v>1.2999999999999999E-2</v>
      </c>
      <c r="DS36" s="158">
        <v>3.5000000000000003E-2</v>
      </c>
      <c r="DT36" s="158">
        <v>4.7E-2</v>
      </c>
      <c r="DU36" s="158">
        <v>0.10714299999999999</v>
      </c>
      <c r="DV36" s="158">
        <v>7.6999999999999999E-2</v>
      </c>
      <c r="DW36" s="158">
        <v>4.2000000000000003E-2</v>
      </c>
      <c r="DX36" s="158">
        <v>6.6000000000000003E-2</v>
      </c>
      <c r="DY36" s="158">
        <v>6.5000000000000002E-2</v>
      </c>
      <c r="DZ36" s="158">
        <v>0.06</v>
      </c>
      <c r="EA36" s="158">
        <v>3.1E-2</v>
      </c>
      <c r="EB36" s="158">
        <v>3.1E-2</v>
      </c>
      <c r="EC36" s="158">
        <v>0.03</v>
      </c>
      <c r="ED36" s="158">
        <v>0.04</v>
      </c>
      <c r="EE36" s="158">
        <v>2.8000000000000001E-2</v>
      </c>
      <c r="EF36" s="158">
        <v>5.1999999999999998E-2</v>
      </c>
      <c r="EG36" s="158">
        <v>8.9999999999999993E-3</v>
      </c>
      <c r="EH36" s="158">
        <v>7.8E-2</v>
      </c>
      <c r="EI36" s="158">
        <v>7.0000000000000001E-3</v>
      </c>
      <c r="EJ36" s="158">
        <v>1.2999999999999999E-2</v>
      </c>
      <c r="EK36" s="158">
        <v>5.0999999999999997E-2</v>
      </c>
      <c r="EL36" s="158">
        <v>1.2E-2</v>
      </c>
      <c r="EM36" s="158">
        <v>1.7000000000000001E-2</v>
      </c>
      <c r="EN36" s="158">
        <v>1.2E-2</v>
      </c>
      <c r="EO36" s="158">
        <v>0.02</v>
      </c>
      <c r="EP36" s="158">
        <v>4.2000000000000003E-2</v>
      </c>
      <c r="EQ36" s="158">
        <v>4.7E-2</v>
      </c>
      <c r="ER36" s="158">
        <v>6.6000000000000003E-2</v>
      </c>
      <c r="ES36" s="158">
        <v>5.2999999999999999E-2</v>
      </c>
      <c r="ET36" s="158">
        <v>0.05</v>
      </c>
      <c r="EU36" s="158">
        <v>4.9000000000000002E-2</v>
      </c>
      <c r="EV36" s="158">
        <v>2.8000000000000001E-2</v>
      </c>
      <c r="EW36" s="158">
        <v>4.1000000000000002E-2</v>
      </c>
      <c r="EX36" s="158">
        <v>1.7999999999999999E-2</v>
      </c>
      <c r="EY36" s="158">
        <v>4.0000000000000001E-3</v>
      </c>
      <c r="EZ36" s="158">
        <v>6.0000000000000001E-3</v>
      </c>
      <c r="FA36" s="158">
        <v>4.2000000000000003E-2</v>
      </c>
      <c r="FB36" s="158">
        <v>1.4999999999999999E-2</v>
      </c>
      <c r="FC36" s="158">
        <v>1.4999999999999999E-2</v>
      </c>
      <c r="FD36" s="158">
        <v>4.7E-2</v>
      </c>
      <c r="FE36" s="158">
        <v>0.14399999999999999</v>
      </c>
      <c r="FF36" s="158">
        <v>8.5999999999999993E-2</v>
      </c>
      <c r="FG36" s="158">
        <v>4.2000000000000003E-2</v>
      </c>
      <c r="FH36" s="158">
        <v>5.7000000000000002E-2</v>
      </c>
      <c r="FI36" s="158">
        <v>3.7999999999999999E-2</v>
      </c>
      <c r="FJ36" s="158">
        <v>5.0023999999999999E-2</v>
      </c>
      <c r="FK36" s="158">
        <v>0.09</v>
      </c>
      <c r="FL36" s="158">
        <v>0.03</v>
      </c>
      <c r="FM36" s="158">
        <v>4.2000000000000003E-2</v>
      </c>
      <c r="FN36" s="158">
        <v>9.9000000000000005E-2</v>
      </c>
      <c r="FO36" s="158">
        <v>0.11600000000000001</v>
      </c>
      <c r="FP36" s="158">
        <v>0.112</v>
      </c>
      <c r="FQ36" s="158">
        <v>0.122</v>
      </c>
      <c r="FR36" s="158">
        <v>5.3999999999999999E-2</v>
      </c>
      <c r="FS36" s="158">
        <v>2.8000000000000001E-2</v>
      </c>
      <c r="FT36" s="158">
        <v>0.03</v>
      </c>
      <c r="FU36" s="158">
        <v>2.7E-2</v>
      </c>
      <c r="FV36" s="158">
        <v>3.5999999999999997E-2</v>
      </c>
      <c r="FW36" s="158">
        <v>9.6000000000000002E-2</v>
      </c>
      <c r="FX36" s="158">
        <v>2.9000000000000001E-2</v>
      </c>
      <c r="FY36" s="158">
        <v>1.7999999999999999E-2</v>
      </c>
      <c r="FZ36" s="158">
        <v>2.4E-2</v>
      </c>
      <c r="GA36" s="158">
        <v>2.5999999999999999E-2</v>
      </c>
      <c r="GB36" s="158">
        <v>3.7999999999999999E-2</v>
      </c>
      <c r="GC36" s="158">
        <v>4.5999999999999999E-2</v>
      </c>
      <c r="GD36" s="158">
        <v>7.6999999999999999E-2</v>
      </c>
      <c r="GE36" s="158">
        <v>2.3E-2</v>
      </c>
      <c r="GF36" s="158">
        <v>1.7000000000000001E-2</v>
      </c>
      <c r="GG36" s="158">
        <v>5.3999999999999999E-2</v>
      </c>
      <c r="GH36" s="158">
        <v>1.7000000000000001E-2</v>
      </c>
      <c r="GI36" s="158">
        <v>1.2999999999999999E-2</v>
      </c>
      <c r="GJ36" s="158">
        <v>1.0999999999999999E-2</v>
      </c>
      <c r="GK36" s="158">
        <v>1.0999999999999999E-2</v>
      </c>
      <c r="GL36" s="158">
        <v>1.9E-2</v>
      </c>
      <c r="GM36" s="158">
        <v>0.02</v>
      </c>
      <c r="GN36" s="158">
        <v>0.02</v>
      </c>
      <c r="GO36" s="158">
        <v>4.1000000000000002E-2</v>
      </c>
      <c r="GP36" s="158">
        <v>1.2E-2</v>
      </c>
      <c r="GQ36" s="158">
        <v>4.1000000000000002E-2</v>
      </c>
      <c r="GR36" s="158">
        <v>6.9000000000000006E-2</v>
      </c>
      <c r="GS36" s="158">
        <v>3.5000000000000003E-2</v>
      </c>
      <c r="GT36" s="158">
        <v>1.7999999999999999E-2</v>
      </c>
      <c r="GU36" s="158">
        <v>4.2999999999999997E-2</v>
      </c>
      <c r="GV36" s="158">
        <v>5.8999999999999997E-2</v>
      </c>
      <c r="GW36" s="158">
        <v>3.5000000000000003E-2</v>
      </c>
      <c r="GX36" s="158">
        <v>2.4E-2</v>
      </c>
      <c r="GY36" s="158">
        <v>3.7999999999999999E-2</v>
      </c>
      <c r="GZ36" s="158">
        <v>1.6E-2</v>
      </c>
      <c r="HA36" s="158">
        <v>1.4999999999999999E-2</v>
      </c>
      <c r="HB36" s="158">
        <v>4.1000000000000002E-2</v>
      </c>
      <c r="HC36" s="158">
        <v>2.1999999999999999E-2</v>
      </c>
      <c r="HD36" s="158">
        <v>2.3E-2</v>
      </c>
      <c r="HE36" s="158">
        <v>2.3E-2</v>
      </c>
      <c r="HF36" s="158">
        <v>2.1999999999999999E-2</v>
      </c>
      <c r="HG36" s="158">
        <v>3.3000000000000002E-2</v>
      </c>
      <c r="HH36" s="158">
        <v>6.3E-2</v>
      </c>
      <c r="HI36" s="158">
        <v>5.9364E-2</v>
      </c>
      <c r="HJ36" s="158">
        <v>7.5999999999999998E-2</v>
      </c>
      <c r="HK36" s="158">
        <v>7.0999999999999994E-2</v>
      </c>
      <c r="HL36" s="158">
        <v>5.7000000000000002E-2</v>
      </c>
      <c r="HM36" s="158">
        <v>1.2999999999999999E-2</v>
      </c>
      <c r="HN36" s="158">
        <v>6.6000000000000003E-2</v>
      </c>
      <c r="HO36" s="158">
        <v>3.2000000000000001E-2</v>
      </c>
      <c r="HP36" s="290" t="str">
        <f>CONCATENATE(A36," (",TEXT(HO36,"0,0%;;-"),")")</f>
        <v>Средства на кастоди рн. (3,2%)</v>
      </c>
      <c r="HQ36" s="290" t="str">
        <f>CONCATENATE(B36," (",TEXT(HO36,"0,0%;;-"),")")</f>
        <v>Transaction accounts (3,2%)</v>
      </c>
      <c r="HR36" s="290"/>
      <c r="HT36" s="260"/>
      <c r="HU36" s="260"/>
      <c r="HV36" s="260"/>
    </row>
    <row r="37" spans="1:230" ht="12.75" customHeight="1" x14ac:dyDescent="0.25">
      <c r="A37" s="317" t="s">
        <v>76</v>
      </c>
      <c r="B37" s="317" t="s">
        <v>140</v>
      </c>
      <c r="C37" s="171" t="s">
        <v>92</v>
      </c>
      <c r="D37" s="159">
        <v>1.7197546623121044E-6</v>
      </c>
      <c r="E37" s="159">
        <v>3.163790008866834E-3</v>
      </c>
      <c r="F37" s="159">
        <v>2.4822712399965143E-3</v>
      </c>
      <c r="G37" s="159">
        <v>6.9475346271669292E-2</v>
      </c>
      <c r="H37" s="159">
        <v>2.9944366368621308E-3</v>
      </c>
      <c r="I37" s="159">
        <v>4.0590000000000001E-3</v>
      </c>
      <c r="J37" s="159">
        <v>6.4035999999999996E-2</v>
      </c>
      <c r="K37" s="159">
        <v>5.2480000000000001E-3</v>
      </c>
      <c r="L37" s="159">
        <v>7.3999999999999996E-5</v>
      </c>
      <c r="M37" s="159">
        <v>4.9999999999999996E-5</v>
      </c>
      <c r="N37" s="159">
        <v>3.19E-4</v>
      </c>
      <c r="O37" s="159">
        <v>3.0800000000000001E-4</v>
      </c>
      <c r="P37" s="159">
        <v>3.4699999999999998E-4</v>
      </c>
      <c r="Q37" s="159">
        <v>4.3299999999999995E-4</v>
      </c>
      <c r="R37" s="159">
        <v>7.2999999999999999E-5</v>
      </c>
      <c r="S37" s="159">
        <v>3.339E-3</v>
      </c>
      <c r="T37" s="159">
        <v>1.2999999999999999E-5</v>
      </c>
      <c r="U37" s="159">
        <v>3.4037999999999999E-2</v>
      </c>
      <c r="V37" s="159">
        <v>2.4000000000000001E-5</v>
      </c>
      <c r="W37" s="159">
        <v>3.6000000000000001E-5</v>
      </c>
      <c r="X37" s="159">
        <v>3.9999999999999998E-6</v>
      </c>
      <c r="Y37" s="159">
        <v>1.1899999999999999E-4</v>
      </c>
      <c r="Z37" s="159">
        <v>4.1E-5</v>
      </c>
      <c r="AA37" s="159">
        <v>1.1E-5</v>
      </c>
      <c r="AB37" s="159">
        <v>3.0000000000000001E-6</v>
      </c>
      <c r="AC37" s="159">
        <v>6.1581151753626987E-6</v>
      </c>
      <c r="AD37" s="159">
        <v>5.1999999999999997E-5</v>
      </c>
      <c r="AE37" s="159">
        <v>9.2E-5</v>
      </c>
      <c r="AF37" s="159">
        <v>6.9999999999999994E-5</v>
      </c>
      <c r="AG37" s="159">
        <v>2.8572E-2</v>
      </c>
      <c r="AH37" s="159">
        <v>2.6999999999999999E-5</v>
      </c>
      <c r="AI37" s="159">
        <v>8.2000000000000001E-5</v>
      </c>
      <c r="AJ37" s="159">
        <v>2.8E-5</v>
      </c>
      <c r="AK37" s="159">
        <v>6.7000000000000002E-5</v>
      </c>
      <c r="AL37" s="159">
        <v>6.0000000000000002E-6</v>
      </c>
      <c r="AM37" s="159">
        <v>1.2999999999999999E-5</v>
      </c>
      <c r="AN37" s="159">
        <v>7.2000000000000002E-5</v>
      </c>
      <c r="AO37" s="159">
        <v>4.1E-5</v>
      </c>
      <c r="AP37" s="159">
        <v>3.4E-5</v>
      </c>
      <c r="AQ37" s="159">
        <v>9.0999999999999989E-5</v>
      </c>
      <c r="AR37" s="159">
        <v>4.75E-4</v>
      </c>
      <c r="AS37" s="159">
        <v>4.66E-4</v>
      </c>
      <c r="AT37" s="159">
        <v>6.3699999999999998E-4</v>
      </c>
      <c r="AU37" s="159">
        <v>2.0169999999999997E-3</v>
      </c>
      <c r="AV37" s="159">
        <v>2.22E-4</v>
      </c>
      <c r="AW37" s="159">
        <v>2.0899999999999998E-4</v>
      </c>
      <c r="AX37" s="159">
        <v>2.3899999999999998E-4</v>
      </c>
      <c r="AY37" s="159">
        <v>1.6999999999999999E-4</v>
      </c>
      <c r="AZ37" s="159">
        <v>4.1999999999999998E-5</v>
      </c>
      <c r="BA37" s="159">
        <v>1.8E-5</v>
      </c>
      <c r="BB37" s="159">
        <v>4.2952999999999998E-2</v>
      </c>
      <c r="BC37" s="159">
        <v>3.2972999999999995E-2</v>
      </c>
      <c r="BD37" s="159">
        <v>3.1000000000000001E-5</v>
      </c>
      <c r="BE37" s="159">
        <v>3.1487999999999995E-2</v>
      </c>
      <c r="BF37" s="159">
        <v>3.5652999999999997E-2</v>
      </c>
      <c r="BG37" s="159">
        <v>3.62E-3</v>
      </c>
      <c r="BH37" s="159">
        <v>3.8341E-2</v>
      </c>
      <c r="BI37" s="159">
        <v>5.3299999999999995E-4</v>
      </c>
      <c r="BJ37" s="159">
        <v>4.95E-4</v>
      </c>
      <c r="BK37" s="159">
        <v>4.84E-4</v>
      </c>
      <c r="BL37" s="159">
        <v>4.7399999999999997E-4</v>
      </c>
      <c r="BM37" s="159">
        <v>3.0261999999999997E-2</v>
      </c>
      <c r="BN37" s="159">
        <v>5.6286999999999997E-2</v>
      </c>
      <c r="BO37" s="159">
        <v>4.4999999999999999E-4</v>
      </c>
      <c r="BP37" s="159">
        <v>4.44E-4</v>
      </c>
      <c r="BQ37" s="159">
        <v>2.1452846715164629E-4</v>
      </c>
      <c r="BR37" s="159">
        <v>4.9299999999999995E-4</v>
      </c>
      <c r="BS37" s="159">
        <v>2.6556E-2</v>
      </c>
      <c r="BT37" s="159">
        <v>4.86E-4</v>
      </c>
      <c r="BU37" s="159">
        <v>4.6099999999999998E-4</v>
      </c>
      <c r="BV37" s="159">
        <v>1.26E-4</v>
      </c>
      <c r="BW37" s="159">
        <v>2.5989999999999999E-2</v>
      </c>
      <c r="BX37" s="159">
        <v>0.160937</v>
      </c>
      <c r="BY37" s="159">
        <v>1.95E-4</v>
      </c>
      <c r="BZ37" s="159">
        <v>1.1399999999999999E-4</v>
      </c>
      <c r="CA37" s="159">
        <v>1.1499999999999999E-4</v>
      </c>
      <c r="CB37" s="159">
        <v>4.2400000000000001E-4</v>
      </c>
      <c r="CC37" s="159">
        <v>4.3599999999999997E-4</v>
      </c>
      <c r="CD37" s="159">
        <v>1.4349999999999999E-3</v>
      </c>
      <c r="CE37" s="159">
        <v>1.4169999999999999E-3</v>
      </c>
      <c r="CF37" s="159">
        <v>3.9500000000000001E-4</v>
      </c>
      <c r="CG37" s="159">
        <v>3.9599999999999998E-4</v>
      </c>
      <c r="CH37" s="159">
        <v>1.0499999999999999E-4</v>
      </c>
      <c r="CI37" s="159">
        <v>7.5699999999999997E-4</v>
      </c>
      <c r="CJ37" s="159">
        <v>1.02E-4</v>
      </c>
      <c r="CK37" s="159">
        <v>1.06E-4</v>
      </c>
      <c r="CL37" s="159">
        <v>1.0999999999999999E-4</v>
      </c>
      <c r="CM37" s="159">
        <v>1.0399999999999999E-4</v>
      </c>
      <c r="CN37" s="159">
        <v>4.73E-4</v>
      </c>
      <c r="CO37" s="159">
        <v>6.0363E-2</v>
      </c>
      <c r="CP37" s="159">
        <v>1.8159999999999999E-3</v>
      </c>
      <c r="CQ37" s="159">
        <v>1.789E-3</v>
      </c>
      <c r="CR37" s="159">
        <v>1.7589999999999999E-3</v>
      </c>
      <c r="CS37" s="159">
        <v>1.725E-3</v>
      </c>
      <c r="CT37" s="159">
        <v>1.472E-3</v>
      </c>
      <c r="CU37" s="159">
        <v>7.4799999999999997E-4</v>
      </c>
      <c r="CV37" s="159">
        <v>3.39E-4</v>
      </c>
      <c r="CW37" s="159">
        <v>4.7099999999999996E-4</v>
      </c>
      <c r="CX37" s="159">
        <v>5.9899999999999992E-4</v>
      </c>
      <c r="CY37" s="159">
        <v>4.0758999999999997E-2</v>
      </c>
      <c r="CZ37" s="159">
        <v>2.428E-3</v>
      </c>
      <c r="DA37" s="159">
        <v>6.398E-3</v>
      </c>
      <c r="DB37" s="159">
        <v>2.134E-3</v>
      </c>
      <c r="DC37" s="159">
        <v>2.1069999999999999E-3</v>
      </c>
      <c r="DD37" s="159">
        <v>1.4829999999999999E-3</v>
      </c>
      <c r="DE37" s="159">
        <v>1.5819999999999999E-3</v>
      </c>
      <c r="DF37" s="159">
        <v>1.2799999999999999E-3</v>
      </c>
      <c r="DG37" s="159">
        <v>9.0699999999999993E-4</v>
      </c>
      <c r="DH37" s="159">
        <v>1.1199999999999999E-3</v>
      </c>
      <c r="DI37" s="159">
        <v>1.1709999999999999E-3</v>
      </c>
      <c r="DJ37" s="159">
        <v>8.7900000000000001E-4</v>
      </c>
      <c r="DK37" s="159">
        <v>8.7900000000000001E-4</v>
      </c>
      <c r="DL37" s="159">
        <v>6.0999999999999999E-2</v>
      </c>
      <c r="DM37" s="159">
        <v>6.5269999999999998E-3</v>
      </c>
      <c r="DN37" s="159">
        <v>3.0000000000000001E-3</v>
      </c>
      <c r="DO37" s="159">
        <v>2.9329999999999998E-3</v>
      </c>
      <c r="DP37" s="159">
        <v>3.0000000000000001E-3</v>
      </c>
      <c r="DQ37" s="159">
        <v>1E-3</v>
      </c>
      <c r="DR37" s="159">
        <v>1E-3</v>
      </c>
      <c r="DS37" s="159">
        <v>1E-3</v>
      </c>
      <c r="DT37" s="159">
        <v>2.4E-2</v>
      </c>
      <c r="DU37" s="159">
        <v>8.2799999999999996E-4</v>
      </c>
      <c r="DV37" s="159">
        <v>1E-3</v>
      </c>
      <c r="DW37" s="159">
        <v>1E-3</v>
      </c>
      <c r="DX37" s="159">
        <v>1E-3</v>
      </c>
      <c r="DY37" s="159">
        <v>1E-3</v>
      </c>
      <c r="DZ37" s="159">
        <v>6.0000000000000001E-3</v>
      </c>
      <c r="EA37" s="159">
        <v>2E-3</v>
      </c>
      <c r="EB37" s="159">
        <v>2E-3</v>
      </c>
      <c r="EC37" s="159">
        <v>1E-3</v>
      </c>
      <c r="ED37" s="159">
        <v>0</v>
      </c>
      <c r="EE37" s="159">
        <v>0</v>
      </c>
      <c r="EF37" s="159">
        <v>0</v>
      </c>
      <c r="EG37" s="159">
        <v>7.1999999999999995E-2</v>
      </c>
      <c r="EH37" s="159">
        <v>0</v>
      </c>
      <c r="EI37" s="159">
        <v>1E-3</v>
      </c>
      <c r="EJ37" s="159">
        <v>1E-3</v>
      </c>
      <c r="EK37" s="159">
        <v>1E-3</v>
      </c>
      <c r="EL37" s="159">
        <v>5.0000000000000001E-3</v>
      </c>
      <c r="EM37" s="159">
        <v>5.0000000000000001E-3</v>
      </c>
      <c r="EN37" s="159">
        <v>3.0000000000000001E-3</v>
      </c>
      <c r="EO37" s="159">
        <v>3.0000000000000001E-3</v>
      </c>
      <c r="EP37" s="159">
        <v>5.0000000000000001E-3</v>
      </c>
      <c r="EQ37" s="159">
        <v>0</v>
      </c>
      <c r="ER37" s="159">
        <v>0</v>
      </c>
      <c r="ES37" s="159">
        <v>0</v>
      </c>
      <c r="ET37" s="159">
        <v>0</v>
      </c>
      <c r="EU37" s="159">
        <v>2.1999999999999999E-2</v>
      </c>
      <c r="EV37" s="159">
        <v>3.0000000000000001E-3</v>
      </c>
      <c r="EW37" s="159">
        <v>3.0000000000000001E-3</v>
      </c>
      <c r="EX37" s="159">
        <v>6.0000000000000001E-3</v>
      </c>
      <c r="EY37" s="159">
        <v>6.0000000000000001E-3</v>
      </c>
      <c r="EZ37" s="159">
        <v>6.0000000000000001E-3</v>
      </c>
      <c r="FA37" s="159">
        <v>3.0000000000000001E-3</v>
      </c>
      <c r="FB37" s="159">
        <v>2E-3</v>
      </c>
      <c r="FC37" s="159">
        <v>2E-3</v>
      </c>
      <c r="FD37" s="159">
        <v>2E-3</v>
      </c>
      <c r="FE37" s="159">
        <v>2E-3</v>
      </c>
      <c r="FF37" s="159">
        <v>2E-3</v>
      </c>
      <c r="FG37" s="159">
        <v>2E-3</v>
      </c>
      <c r="FH37" s="159">
        <v>4.0000000000000001E-3</v>
      </c>
      <c r="FI37" s="159">
        <v>5.0000000000000001E-3</v>
      </c>
      <c r="FJ37" s="159">
        <v>5.4819999999999999E-3</v>
      </c>
      <c r="FK37" s="159">
        <v>7.0000000000000001E-3</v>
      </c>
      <c r="FL37" s="159">
        <v>7.0000000000000001E-3</v>
      </c>
      <c r="FM37" s="159">
        <v>3.0000000000000001E-3</v>
      </c>
      <c r="FN37" s="159">
        <v>3.0000000000000001E-3</v>
      </c>
      <c r="FO37" s="159">
        <v>1E-3</v>
      </c>
      <c r="FP37" s="159">
        <v>1E-3</v>
      </c>
      <c r="FQ37" s="159">
        <v>1E-3</v>
      </c>
      <c r="FR37" s="159">
        <v>4.7E-2</v>
      </c>
      <c r="FS37" s="159">
        <v>0</v>
      </c>
      <c r="FT37" s="159">
        <v>0</v>
      </c>
      <c r="FU37" s="159">
        <v>1E-3</v>
      </c>
      <c r="FV37" s="159">
        <v>2.5000000000000001E-2</v>
      </c>
      <c r="FW37" s="159">
        <v>2E-3</v>
      </c>
      <c r="FX37" s="159">
        <v>1E-3</v>
      </c>
      <c r="FY37" s="159">
        <v>1E-3</v>
      </c>
      <c r="FZ37" s="159">
        <v>1E-3</v>
      </c>
      <c r="GA37" s="159">
        <v>1E-3</v>
      </c>
      <c r="GB37" s="159">
        <v>1E-3</v>
      </c>
      <c r="GC37" s="159">
        <v>1E-3</v>
      </c>
      <c r="GD37" s="159">
        <v>1E-3</v>
      </c>
      <c r="GE37" s="159">
        <v>0</v>
      </c>
      <c r="GF37" s="159">
        <v>0</v>
      </c>
      <c r="GG37" s="159">
        <v>1E-3</v>
      </c>
      <c r="GH37" s="159">
        <v>5.0000000000000001E-3</v>
      </c>
      <c r="GI37" s="159">
        <v>5.0000000000000001E-3</v>
      </c>
      <c r="GJ37" s="159">
        <v>2E-3</v>
      </c>
      <c r="GK37" s="159">
        <v>2E-3</v>
      </c>
      <c r="GL37" s="159">
        <v>0</v>
      </c>
      <c r="GM37" s="159">
        <v>0</v>
      </c>
      <c r="GN37" s="159">
        <v>0</v>
      </c>
      <c r="GO37" s="159">
        <v>0</v>
      </c>
      <c r="GP37" s="159">
        <v>0</v>
      </c>
      <c r="GQ37" s="159">
        <v>0</v>
      </c>
      <c r="GR37" s="159">
        <v>0</v>
      </c>
      <c r="GS37" s="159">
        <v>1E-3</v>
      </c>
      <c r="GT37" s="159">
        <v>0.01</v>
      </c>
      <c r="GU37" s="159">
        <v>0.01</v>
      </c>
      <c r="GV37" s="159">
        <v>2E-3</v>
      </c>
      <c r="GW37" s="159">
        <v>2E-3</v>
      </c>
      <c r="GX37" s="159">
        <v>1E-3</v>
      </c>
      <c r="GY37" s="159">
        <v>0</v>
      </c>
      <c r="GZ37" s="159">
        <v>0</v>
      </c>
      <c r="HA37" s="159">
        <v>0</v>
      </c>
      <c r="HB37" s="159">
        <v>0</v>
      </c>
      <c r="HC37" s="159">
        <v>0</v>
      </c>
      <c r="HD37" s="159">
        <v>0</v>
      </c>
      <c r="HE37" s="159">
        <v>0</v>
      </c>
      <c r="HF37" s="159">
        <v>1.2E-2</v>
      </c>
      <c r="HG37" s="159">
        <v>5.0000000000000001E-3</v>
      </c>
      <c r="HH37" s="159">
        <v>2E-3</v>
      </c>
      <c r="HI37" s="159">
        <v>1.7719999999999999E-3</v>
      </c>
      <c r="HJ37" s="159">
        <v>0</v>
      </c>
      <c r="HK37" s="159">
        <v>3.0000000000000001E-3</v>
      </c>
      <c r="HL37" s="159">
        <v>1.2999999999999999E-2</v>
      </c>
      <c r="HM37" s="159">
        <v>3.0000000000000001E-3</v>
      </c>
      <c r="HN37" s="159">
        <v>0</v>
      </c>
      <c r="HO37" s="159">
        <v>0</v>
      </c>
      <c r="HP37" s="290" t="str">
        <f>CONCATENATE(A37," (",TEXT(HO37,"0,0%;;-"),")")</f>
        <v>Потраживања (-)</v>
      </c>
      <c r="HQ37" s="290" t="str">
        <f>CONCATENATE(B37," (",TEXT(HO37,"0,0%;;-"),")")</f>
        <v>Receivables (-)</v>
      </c>
      <c r="HR37" s="290"/>
      <c r="HT37" s="260"/>
      <c r="HU37" s="260"/>
      <c r="HV37" s="260"/>
    </row>
    <row r="38" spans="1:230" ht="12.75" customHeight="1" x14ac:dyDescent="0.25">
      <c r="A38" s="271" t="s">
        <v>439</v>
      </c>
      <c r="B38" s="271" t="s">
        <v>440</v>
      </c>
      <c r="C38" s="270" t="s">
        <v>92</v>
      </c>
      <c r="D38" s="270" t="s">
        <v>92</v>
      </c>
      <c r="E38" s="270" t="s">
        <v>92</v>
      </c>
      <c r="F38" s="270" t="s">
        <v>92</v>
      </c>
      <c r="G38" s="270" t="s">
        <v>92</v>
      </c>
      <c r="H38" s="270" t="s">
        <v>92</v>
      </c>
      <c r="I38" s="270" t="s">
        <v>254</v>
      </c>
      <c r="J38" s="270" t="s">
        <v>255</v>
      </c>
      <c r="K38" s="270" t="s">
        <v>256</v>
      </c>
      <c r="L38" s="270" t="s">
        <v>255</v>
      </c>
      <c r="M38" s="270" t="s">
        <v>256</v>
      </c>
      <c r="N38" s="270" t="s">
        <v>257</v>
      </c>
      <c r="O38" s="270" t="s">
        <v>256</v>
      </c>
      <c r="P38" s="270" t="s">
        <v>255</v>
      </c>
      <c r="Q38" s="270" t="s">
        <v>258</v>
      </c>
      <c r="R38" s="270" t="s">
        <v>259</v>
      </c>
      <c r="S38" s="270" t="s">
        <v>260</v>
      </c>
      <c r="T38" s="270" t="s">
        <v>258</v>
      </c>
      <c r="U38" s="270" t="s">
        <v>256</v>
      </c>
      <c r="V38" s="270" t="s">
        <v>255</v>
      </c>
      <c r="W38" s="270" t="s">
        <v>255</v>
      </c>
      <c r="X38" s="270" t="s">
        <v>256</v>
      </c>
      <c r="Y38" s="270" t="s">
        <v>255</v>
      </c>
      <c r="Z38" s="270" t="s">
        <v>253</v>
      </c>
      <c r="AA38" s="270" t="s">
        <v>253</v>
      </c>
      <c r="AB38" s="270" t="s">
        <v>261</v>
      </c>
      <c r="AC38" s="270" t="s">
        <v>258</v>
      </c>
      <c r="AD38" s="270" t="s">
        <v>260</v>
      </c>
      <c r="AE38" s="270" t="s">
        <v>258</v>
      </c>
      <c r="AF38" s="270" t="s">
        <v>258</v>
      </c>
      <c r="AG38" s="270" t="s">
        <v>255</v>
      </c>
      <c r="AH38" s="270" t="s">
        <v>261</v>
      </c>
      <c r="AI38" s="270" t="s">
        <v>261</v>
      </c>
      <c r="AJ38" s="270" t="s">
        <v>255</v>
      </c>
      <c r="AK38" s="270" t="s">
        <v>256</v>
      </c>
      <c r="AL38" s="270" t="s">
        <v>256</v>
      </c>
      <c r="AM38" s="270" t="s">
        <v>256</v>
      </c>
      <c r="AN38" s="270" t="s">
        <v>256</v>
      </c>
      <c r="AO38" s="270" t="s">
        <v>258</v>
      </c>
      <c r="AP38" s="270" t="s">
        <v>262</v>
      </c>
      <c r="AQ38" s="270" t="s">
        <v>258</v>
      </c>
      <c r="AR38" s="270" t="s">
        <v>262</v>
      </c>
      <c r="AS38" s="270" t="s">
        <v>258</v>
      </c>
      <c r="AT38" s="270" t="s">
        <v>253</v>
      </c>
      <c r="AU38" s="270" t="s">
        <v>260</v>
      </c>
      <c r="AV38" s="270" t="s">
        <v>258</v>
      </c>
      <c r="AW38" s="270" t="s">
        <v>258</v>
      </c>
      <c r="AX38" s="270" t="s">
        <v>253</v>
      </c>
      <c r="AY38" s="270" t="s">
        <v>253</v>
      </c>
      <c r="AZ38" s="270" t="s">
        <v>288</v>
      </c>
      <c r="BA38" s="270" t="s">
        <v>288</v>
      </c>
      <c r="BB38" s="270" t="s">
        <v>278</v>
      </c>
      <c r="BC38" s="270" t="s">
        <v>278</v>
      </c>
      <c r="BD38" s="270" t="s">
        <v>278</v>
      </c>
      <c r="BE38" s="270" t="s">
        <v>296</v>
      </c>
      <c r="BF38" s="270" t="s">
        <v>274</v>
      </c>
      <c r="BG38" s="270" t="s">
        <v>262</v>
      </c>
      <c r="BH38" s="270" t="s">
        <v>253</v>
      </c>
      <c r="BI38" s="270" t="s">
        <v>262</v>
      </c>
      <c r="BJ38" s="270" t="s">
        <v>253</v>
      </c>
      <c r="BK38" s="270" t="s">
        <v>253</v>
      </c>
      <c r="BL38" s="270" t="s">
        <v>253</v>
      </c>
      <c r="BM38" s="270" t="s">
        <v>261</v>
      </c>
      <c r="BN38" s="270" t="s">
        <v>253</v>
      </c>
      <c r="BO38" s="270" t="s">
        <v>262</v>
      </c>
      <c r="BP38" s="270" t="s">
        <v>262</v>
      </c>
      <c r="BQ38" s="270" t="s">
        <v>258</v>
      </c>
      <c r="BR38" s="270" t="s">
        <v>258</v>
      </c>
      <c r="BS38" s="270" t="s">
        <v>258</v>
      </c>
      <c r="BT38" s="270" t="s">
        <v>258</v>
      </c>
      <c r="BU38" s="270" t="s">
        <v>262</v>
      </c>
      <c r="BV38" s="270" t="s">
        <v>262</v>
      </c>
      <c r="BW38" s="270" t="s">
        <v>255</v>
      </c>
      <c r="BX38" s="270" t="s">
        <v>260</v>
      </c>
      <c r="BY38" s="270" t="s">
        <v>259</v>
      </c>
      <c r="BZ38" s="270" t="s">
        <v>260</v>
      </c>
      <c r="CA38" s="270" t="s">
        <v>260</v>
      </c>
      <c r="CB38" s="270" t="s">
        <v>258</v>
      </c>
      <c r="CC38" s="270" t="s">
        <v>258</v>
      </c>
      <c r="CD38" s="270" t="s">
        <v>258</v>
      </c>
      <c r="CE38" s="270" t="s">
        <v>258</v>
      </c>
      <c r="CF38" s="270" t="s">
        <v>258</v>
      </c>
      <c r="CG38" s="270" t="s">
        <v>258</v>
      </c>
      <c r="CH38" s="270" t="s">
        <v>262</v>
      </c>
      <c r="CI38" s="270" t="s">
        <v>262</v>
      </c>
      <c r="CJ38" s="270" t="s">
        <v>255</v>
      </c>
      <c r="CK38" s="270" t="s">
        <v>255</v>
      </c>
      <c r="CL38" s="270" t="s">
        <v>255</v>
      </c>
      <c r="CM38" s="270" t="s">
        <v>255</v>
      </c>
      <c r="CN38" s="270" t="s">
        <v>256</v>
      </c>
      <c r="CO38" s="270" t="s">
        <v>256</v>
      </c>
      <c r="CP38" s="270" t="s">
        <v>256</v>
      </c>
      <c r="CQ38" s="270" t="s">
        <v>289</v>
      </c>
      <c r="CR38" s="270" t="s">
        <v>289</v>
      </c>
      <c r="CS38" s="270" t="s">
        <v>289</v>
      </c>
      <c r="CT38" s="270" t="s">
        <v>289</v>
      </c>
      <c r="CU38" s="270" t="s">
        <v>289</v>
      </c>
      <c r="CV38" s="270" t="s">
        <v>289</v>
      </c>
      <c r="CW38" s="270" t="s">
        <v>257</v>
      </c>
      <c r="CX38" s="270" t="s">
        <v>275</v>
      </c>
      <c r="CY38" s="270" t="s">
        <v>254</v>
      </c>
      <c r="CZ38" s="270" t="s">
        <v>275</v>
      </c>
      <c r="DA38" s="270" t="s">
        <v>257</v>
      </c>
      <c r="DB38" s="270" t="s">
        <v>257</v>
      </c>
      <c r="DC38" s="270" t="s">
        <v>257</v>
      </c>
      <c r="DD38" s="270" t="s">
        <v>257</v>
      </c>
      <c r="DE38" s="270" t="s">
        <v>257</v>
      </c>
      <c r="DF38" s="270" t="s">
        <v>275</v>
      </c>
      <c r="DG38" s="270" t="s">
        <v>254</v>
      </c>
      <c r="DH38" s="270" t="s">
        <v>254</v>
      </c>
      <c r="DI38" s="270" t="s">
        <v>254</v>
      </c>
      <c r="DJ38" s="270" t="s">
        <v>254</v>
      </c>
      <c r="DK38" s="270" t="s">
        <v>254</v>
      </c>
      <c r="DL38" s="270" t="s">
        <v>277</v>
      </c>
      <c r="DM38" s="270" t="s">
        <v>254</v>
      </c>
      <c r="DN38" s="270" t="s">
        <v>254</v>
      </c>
      <c r="DO38" s="270" t="s">
        <v>271</v>
      </c>
      <c r="DP38" s="270" t="s">
        <v>271</v>
      </c>
      <c r="DQ38" s="270" t="s">
        <v>271</v>
      </c>
      <c r="DR38" s="270" t="s">
        <v>271</v>
      </c>
      <c r="DS38" s="270" t="s">
        <v>271</v>
      </c>
      <c r="DT38" s="270" t="s">
        <v>271</v>
      </c>
      <c r="DU38" s="270" t="s">
        <v>271</v>
      </c>
      <c r="DV38" s="270" t="s">
        <v>271</v>
      </c>
      <c r="DW38" s="270" t="s">
        <v>275</v>
      </c>
      <c r="DX38" s="270" t="s">
        <v>275</v>
      </c>
      <c r="DY38" s="270" t="s">
        <v>275</v>
      </c>
      <c r="DZ38" s="270" t="s">
        <v>254</v>
      </c>
      <c r="EA38" s="270" t="s">
        <v>254</v>
      </c>
      <c r="EB38" s="270" t="s">
        <v>254</v>
      </c>
      <c r="EC38" s="270" t="s">
        <v>254</v>
      </c>
      <c r="ED38" s="270" t="s">
        <v>254</v>
      </c>
      <c r="EE38" s="270" t="s">
        <v>254</v>
      </c>
      <c r="EF38" s="270" t="s">
        <v>275</v>
      </c>
      <c r="EG38" s="270" t="s">
        <v>275</v>
      </c>
      <c r="EH38" s="270" t="s">
        <v>275</v>
      </c>
      <c r="EI38" s="270" t="s">
        <v>275</v>
      </c>
      <c r="EJ38" s="270" t="s">
        <v>275</v>
      </c>
      <c r="EK38" s="270" t="s">
        <v>275</v>
      </c>
      <c r="EL38" s="270" t="s">
        <v>275</v>
      </c>
      <c r="EM38" s="270" t="s">
        <v>254</v>
      </c>
      <c r="EN38" s="270" t="s">
        <v>277</v>
      </c>
      <c r="EO38" s="270" t="s">
        <v>277</v>
      </c>
      <c r="EP38" s="270" t="s">
        <v>277</v>
      </c>
      <c r="EQ38" s="270" t="s">
        <v>277</v>
      </c>
      <c r="ER38" s="270" t="s">
        <v>277</v>
      </c>
      <c r="ES38" s="270" t="s">
        <v>300</v>
      </c>
      <c r="ET38" s="270" t="s">
        <v>498</v>
      </c>
      <c r="EU38" s="270" t="s">
        <v>300</v>
      </c>
      <c r="EV38" s="270" t="s">
        <v>300</v>
      </c>
      <c r="EW38" s="270" t="s">
        <v>300</v>
      </c>
      <c r="EX38" s="270" t="s">
        <v>276</v>
      </c>
      <c r="EY38" s="270" t="s">
        <v>276</v>
      </c>
      <c r="EZ38" s="270" t="s">
        <v>500</v>
      </c>
      <c r="FA38" s="270" t="s">
        <v>300</v>
      </c>
      <c r="FB38" s="270" t="s">
        <v>498</v>
      </c>
      <c r="FC38" s="270" t="s">
        <v>498</v>
      </c>
      <c r="FD38" s="270" t="s">
        <v>498</v>
      </c>
      <c r="FE38" s="270" t="s">
        <v>498</v>
      </c>
      <c r="FF38" s="270" t="s">
        <v>500</v>
      </c>
      <c r="FG38" s="270" t="s">
        <v>500</v>
      </c>
      <c r="FH38" s="270" t="s">
        <v>500</v>
      </c>
      <c r="FI38" s="270" t="s">
        <v>271</v>
      </c>
      <c r="FJ38" s="270" t="s">
        <v>271</v>
      </c>
      <c r="FK38" s="270" t="s">
        <v>271</v>
      </c>
      <c r="FL38" s="270" t="s">
        <v>271</v>
      </c>
      <c r="FM38" s="270" t="s">
        <v>271</v>
      </c>
      <c r="FN38" s="270" t="s">
        <v>271</v>
      </c>
      <c r="FO38" s="270" t="s">
        <v>271</v>
      </c>
      <c r="FP38" s="270" t="s">
        <v>271</v>
      </c>
      <c r="FQ38" s="270" t="s">
        <v>277</v>
      </c>
      <c r="FR38" s="270" t="s">
        <v>500</v>
      </c>
      <c r="FS38" s="270" t="s">
        <v>257</v>
      </c>
      <c r="FT38" s="270" t="s">
        <v>257</v>
      </c>
      <c r="FU38" s="270" t="s">
        <v>257</v>
      </c>
      <c r="FV38" s="270" t="s">
        <v>257</v>
      </c>
      <c r="FW38" s="270" t="s">
        <v>257</v>
      </c>
      <c r="FX38" s="270" t="s">
        <v>277</v>
      </c>
      <c r="FY38" s="270" t="s">
        <v>277</v>
      </c>
      <c r="FZ38" s="270" t="s">
        <v>277</v>
      </c>
      <c r="GA38" s="270" t="s">
        <v>277</v>
      </c>
      <c r="GB38" s="270" t="s">
        <v>500</v>
      </c>
      <c r="GC38" s="270" t="s">
        <v>500</v>
      </c>
      <c r="GD38" s="270" t="s">
        <v>500</v>
      </c>
      <c r="GE38" s="270" t="s">
        <v>276</v>
      </c>
      <c r="GF38" s="270" t="s">
        <v>500</v>
      </c>
      <c r="GG38" s="270" t="s">
        <v>276</v>
      </c>
      <c r="GH38" s="270" t="s">
        <v>276</v>
      </c>
      <c r="GI38" s="270" t="s">
        <v>276</v>
      </c>
      <c r="GJ38" s="270" t="s">
        <v>276</v>
      </c>
      <c r="GK38" s="270" t="s">
        <v>276</v>
      </c>
      <c r="GL38" s="270" t="s">
        <v>276</v>
      </c>
      <c r="GM38" s="270" t="s">
        <v>276</v>
      </c>
      <c r="GN38" s="270" t="s">
        <v>276</v>
      </c>
      <c r="GO38" s="270" t="s">
        <v>500</v>
      </c>
      <c r="GP38" s="270" t="s">
        <v>500</v>
      </c>
      <c r="GQ38" s="270" t="s">
        <v>500</v>
      </c>
      <c r="GR38" s="270" t="s">
        <v>500</v>
      </c>
      <c r="GS38" s="270" t="s">
        <v>500</v>
      </c>
      <c r="GT38" s="270" t="s">
        <v>500</v>
      </c>
      <c r="GU38" s="270" t="s">
        <v>500</v>
      </c>
      <c r="GV38" s="270" t="s">
        <v>500</v>
      </c>
      <c r="GW38" s="270" t="s">
        <v>500</v>
      </c>
      <c r="GX38" s="270" t="s">
        <v>276</v>
      </c>
      <c r="GY38" s="270" t="s">
        <v>276</v>
      </c>
      <c r="GZ38" s="270" t="s">
        <v>276</v>
      </c>
      <c r="HA38" s="270" t="s">
        <v>276</v>
      </c>
      <c r="HB38" s="270" t="s">
        <v>276</v>
      </c>
      <c r="HC38" s="270" t="s">
        <v>500</v>
      </c>
      <c r="HD38" s="270" t="s">
        <v>276</v>
      </c>
      <c r="HE38" s="270" t="s">
        <v>276</v>
      </c>
      <c r="HF38" s="270" t="s">
        <v>276</v>
      </c>
      <c r="HG38" s="270" t="s">
        <v>276</v>
      </c>
      <c r="HH38" s="270" t="s">
        <v>276</v>
      </c>
      <c r="HI38" s="270" t="s">
        <v>276</v>
      </c>
      <c r="HJ38" s="270" t="s">
        <v>276</v>
      </c>
      <c r="HK38" s="270" t="s">
        <v>277</v>
      </c>
      <c r="HL38" s="270" t="s">
        <v>254</v>
      </c>
      <c r="HM38" s="270" t="s">
        <v>277</v>
      </c>
      <c r="HN38" s="270" t="s">
        <v>277</v>
      </c>
      <c r="HO38" s="270" t="s">
        <v>276</v>
      </c>
      <c r="HT38" s="260"/>
      <c r="HU38" s="260"/>
      <c r="HV38" s="260"/>
    </row>
    <row r="39" spans="1:230" ht="12.75" customHeight="1" x14ac:dyDescent="0.25">
      <c r="HT39" s="260"/>
      <c r="HU39" s="260"/>
      <c r="HV39" s="260"/>
    </row>
    <row r="40" spans="1:230" ht="12.75" customHeight="1" x14ac:dyDescent="0.25">
      <c r="HT40" s="260"/>
      <c r="HU40" s="260"/>
      <c r="HV40" s="260"/>
    </row>
    <row r="41" spans="1:230" x14ac:dyDescent="0.25">
      <c r="HT41" s="260"/>
      <c r="HU41" s="260"/>
      <c r="HV41" s="260"/>
    </row>
    <row r="42" spans="1:230" x14ac:dyDescent="0.25">
      <c r="HT42" s="260"/>
      <c r="HU42" s="260"/>
      <c r="HV42" s="260"/>
    </row>
    <row r="43" spans="1:230" x14ac:dyDescent="0.25">
      <c r="HT43" s="260"/>
      <c r="HU43" s="260"/>
      <c r="HV43" s="260"/>
    </row>
    <row r="44" spans="1:230" x14ac:dyDescent="0.25">
      <c r="HT44" s="260"/>
      <c r="HU44" s="260"/>
      <c r="HV44" s="260"/>
    </row>
    <row r="45" spans="1:230" x14ac:dyDescent="0.25">
      <c r="HT45" s="260"/>
      <c r="HU45" s="260"/>
      <c r="HV45" s="260"/>
    </row>
    <row r="46" spans="1:230" x14ac:dyDescent="0.25">
      <c r="HT46" s="260"/>
      <c r="HU46" s="260"/>
      <c r="HV46" s="260"/>
    </row>
    <row r="47" spans="1:230" x14ac:dyDescent="0.25">
      <c r="HT47" s="260"/>
      <c r="HU47" s="260"/>
      <c r="HV47" s="260"/>
    </row>
  </sheetData>
  <mergeCells count="2">
    <mergeCell ref="A1:HO1"/>
    <mergeCell ref="A2:HO2"/>
  </mergeCells>
  <pageMargins left="0.47244094488188981" right="0.47244094488188981" top="0.23622047244094491" bottom="0" header="0" footer="0"/>
  <pageSetup paperSize="9" scale="87"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44"/>
  </sheetPr>
  <dimension ref="A1:HV47"/>
  <sheetViews>
    <sheetView showGridLines="0" topLeftCell="B2" zoomScaleNormal="100" workbookViewId="0">
      <selection activeCell="A2" sqref="A2:HO2"/>
    </sheetView>
  </sheetViews>
  <sheetFormatPr defaultColWidth="9.109375" defaultRowHeight="13.2" outlineLevelCol="1" x14ac:dyDescent="0.25"/>
  <cols>
    <col min="1" max="1" width="23.6640625" style="60" hidden="1" customWidth="1"/>
    <col min="2" max="2" width="23.6640625" style="60" customWidth="1"/>
    <col min="3" max="15" width="7.88671875" style="60" hidden="1" customWidth="1" outlineLevel="1"/>
    <col min="16" max="16" width="7.88671875" style="60" hidden="1" customWidth="1" collapsed="1"/>
    <col min="17" max="19" width="7.88671875" style="60" hidden="1" customWidth="1" outlineLevel="1"/>
    <col min="20" max="27" width="7.88671875" style="60" hidden="1" customWidth="1" outlineLevel="1" collapsed="1"/>
    <col min="28" max="28" width="7.88671875" style="24" hidden="1" customWidth="1" collapsed="1"/>
    <col min="29" max="29" width="7.88671875" style="24" hidden="1" customWidth="1" outlineLevel="1" collapsed="1"/>
    <col min="30" max="39" width="7.88671875" style="60" hidden="1" customWidth="1" outlineLevel="1" collapsed="1"/>
    <col min="40" max="40" width="7.88671875" style="60" hidden="1" customWidth="1" collapsed="1"/>
    <col min="41" max="51" width="7.88671875" style="60" hidden="1" customWidth="1" outlineLevel="1" collapsed="1"/>
    <col min="52" max="52" width="7.88671875" style="60" hidden="1" customWidth="1" collapsed="1"/>
    <col min="53" max="63" width="7.88671875" style="60" hidden="1" customWidth="1" outlineLevel="1" collapsed="1"/>
    <col min="64" max="64" width="7.88671875" style="60" hidden="1" customWidth="1" collapsed="1"/>
    <col min="65" max="69" width="7.88671875" style="60" hidden="1" customWidth="1" outlineLevel="1" collapsed="1"/>
    <col min="70" max="75" width="7.88671875" style="60" hidden="1" customWidth="1" outlineLevel="1"/>
    <col min="76" max="76" width="7.88671875" style="60" hidden="1" customWidth="1" collapsed="1"/>
    <col min="77" max="78" width="7.88671875" style="60" hidden="1" customWidth="1" outlineLevel="1"/>
    <col min="79" max="79" width="7.88671875" style="60" hidden="1" customWidth="1" outlineLevel="1" collapsed="1"/>
    <col min="80" max="81" width="7.88671875" style="60" hidden="1" customWidth="1" outlineLevel="1"/>
    <col min="82" max="82" width="7.88671875" style="60" hidden="1" customWidth="1" outlineLevel="1" collapsed="1"/>
    <col min="83" max="84" width="7.88671875" style="60" hidden="1" customWidth="1" outlineLevel="1"/>
    <col min="85" max="85" width="7.88671875" style="60" hidden="1" customWidth="1" outlineLevel="1" collapsed="1"/>
    <col min="86" max="87" width="7.88671875" style="60" hidden="1" customWidth="1" outlineLevel="1"/>
    <col min="88" max="88" width="7.88671875" style="60" hidden="1" customWidth="1" collapsed="1"/>
    <col min="89" max="90" width="7.88671875" style="60" hidden="1" customWidth="1" outlineLevel="1"/>
    <col min="91" max="91" width="7.88671875" style="60" hidden="1" customWidth="1" outlineLevel="1" collapsed="1"/>
    <col min="92" max="93" width="7.88671875" style="60" hidden="1" customWidth="1" outlineLevel="1"/>
    <col min="94" max="94" width="7.88671875" style="60" hidden="1" customWidth="1" outlineLevel="1" collapsed="1"/>
    <col min="95" max="96" width="7.88671875" style="60" hidden="1" customWidth="1" outlineLevel="1"/>
    <col min="97" max="97" width="7.88671875" style="60" hidden="1" customWidth="1" outlineLevel="1" collapsed="1"/>
    <col min="98" max="99" width="7.88671875" style="60" hidden="1" customWidth="1" outlineLevel="1"/>
    <col min="100" max="100" width="7.88671875" style="60" hidden="1" customWidth="1" collapsed="1"/>
    <col min="101" max="102" width="7.88671875" style="60" hidden="1" customWidth="1" outlineLevel="1"/>
    <col min="103" max="103" width="7.88671875" style="60" hidden="1" customWidth="1" outlineLevel="1" collapsed="1"/>
    <col min="104" max="105" width="7.88671875" style="60" hidden="1" customWidth="1" outlineLevel="1"/>
    <col min="106" max="106" width="7.88671875" style="60" hidden="1" customWidth="1" outlineLevel="1" collapsed="1"/>
    <col min="107" max="108" width="7.88671875" style="60" hidden="1" customWidth="1" outlineLevel="1"/>
    <col min="109" max="109" width="7.88671875" style="60" hidden="1" customWidth="1" outlineLevel="1" collapsed="1"/>
    <col min="110" max="111" width="7.88671875" style="60" hidden="1" customWidth="1" outlineLevel="1"/>
    <col min="112" max="112" width="7.88671875" style="60" customWidth="1" collapsed="1"/>
    <col min="113" max="114" width="7.88671875" style="60" hidden="1" customWidth="1" outlineLevel="1"/>
    <col min="115" max="115" width="7.88671875" style="60" hidden="1" customWidth="1" outlineLevel="1" collapsed="1"/>
    <col min="116" max="117" width="7.88671875" style="60" hidden="1" customWidth="1" outlineLevel="1"/>
    <col min="118" max="118" width="7.88671875" style="60" hidden="1" customWidth="1" outlineLevel="1" collapsed="1"/>
    <col min="119" max="120" width="7.88671875" style="60" hidden="1" customWidth="1" outlineLevel="1"/>
    <col min="121" max="121" width="7.88671875" style="60" hidden="1" customWidth="1" outlineLevel="1" collapsed="1"/>
    <col min="122" max="123" width="7.88671875" style="60" hidden="1" customWidth="1" outlineLevel="1"/>
    <col min="124" max="124" width="7.88671875" style="60" customWidth="1" collapsed="1"/>
    <col min="125" max="126" width="7.88671875" style="60" hidden="1" customWidth="1" outlineLevel="1"/>
    <col min="127" max="127" width="7.88671875" style="60" hidden="1" customWidth="1" outlineLevel="1" collapsed="1"/>
    <col min="128" max="129" width="7.88671875" style="60" hidden="1" customWidth="1" outlineLevel="1"/>
    <col min="130" max="130" width="7.88671875" style="60" hidden="1" customWidth="1" outlineLevel="1" collapsed="1"/>
    <col min="131" max="132" width="7.88671875" style="60" hidden="1" customWidth="1" outlineLevel="1"/>
    <col min="133" max="133" width="7.88671875" style="60" hidden="1" customWidth="1" outlineLevel="1" collapsed="1"/>
    <col min="134" max="135" width="7.88671875" style="60" hidden="1" customWidth="1" outlineLevel="1"/>
    <col min="136" max="136" width="7.88671875" style="60" customWidth="1" collapsed="1"/>
    <col min="137" max="138" width="7.88671875" style="60" hidden="1" customWidth="1" outlineLevel="1"/>
    <col min="139" max="139" width="7.88671875" style="60" hidden="1" customWidth="1" outlineLevel="1" collapsed="1"/>
    <col min="140" max="141" width="7.88671875" style="60" hidden="1" customWidth="1" outlineLevel="1"/>
    <col min="142" max="142" width="7.88671875" style="60" hidden="1" customWidth="1" outlineLevel="1" collapsed="1"/>
    <col min="143" max="144" width="7.88671875" style="60" hidden="1" customWidth="1" outlineLevel="1"/>
    <col min="145" max="145" width="7.88671875" style="60" hidden="1" customWidth="1" outlineLevel="1" collapsed="1"/>
    <col min="146" max="147" width="7.88671875" style="60" hidden="1" customWidth="1" outlineLevel="1"/>
    <col min="148" max="148" width="7.88671875" style="60" customWidth="1" collapsed="1"/>
    <col min="149" max="150" width="7.88671875" style="60" hidden="1" customWidth="1" outlineLevel="1"/>
    <col min="151" max="151" width="7.88671875" style="60" hidden="1" customWidth="1" outlineLevel="1" collapsed="1"/>
    <col min="152" max="153" width="7.88671875" style="60" hidden="1" customWidth="1" outlineLevel="1"/>
    <col min="154" max="154" width="7.88671875" style="60" hidden="1" customWidth="1" outlineLevel="1" collapsed="1"/>
    <col min="155" max="156" width="7.88671875" style="60" hidden="1" customWidth="1" outlineLevel="1"/>
    <col min="157" max="157" width="7.88671875" style="60" hidden="1" customWidth="1" outlineLevel="1" collapsed="1"/>
    <col min="158" max="159" width="7.88671875" style="60" hidden="1" customWidth="1" outlineLevel="1"/>
    <col min="160" max="160" width="7.88671875" style="60" customWidth="1" collapsed="1"/>
    <col min="161" max="162" width="7.88671875" style="60" hidden="1" customWidth="1" outlineLevel="1"/>
    <col min="163" max="163" width="7.88671875" style="60" hidden="1" customWidth="1" outlineLevel="1" collapsed="1"/>
    <col min="164" max="165" width="7.88671875" style="60" hidden="1" customWidth="1" outlineLevel="1"/>
    <col min="166" max="166" width="7.88671875" style="60" hidden="1" customWidth="1" outlineLevel="1" collapsed="1"/>
    <col min="167" max="168" width="7.88671875" style="60" hidden="1" customWidth="1" outlineLevel="1"/>
    <col min="169" max="169" width="7.88671875" style="60" hidden="1" customWidth="1" outlineLevel="1" collapsed="1"/>
    <col min="170" max="171" width="7.88671875" style="60" hidden="1" customWidth="1" outlineLevel="1"/>
    <col min="172" max="172" width="7.88671875" style="60" customWidth="1" collapsed="1"/>
    <col min="173" max="174" width="7.88671875" style="60" hidden="1" customWidth="1" outlineLevel="1"/>
    <col min="175" max="175" width="7.88671875" style="60" hidden="1" customWidth="1" outlineLevel="1" collapsed="1"/>
    <col min="176" max="177" width="7.88671875" style="60" hidden="1" customWidth="1" outlineLevel="1"/>
    <col min="178" max="178" width="7.88671875" style="60" hidden="1" customWidth="1" outlineLevel="1" collapsed="1"/>
    <col min="179" max="180" width="7.88671875" style="60" hidden="1" customWidth="1" outlineLevel="1"/>
    <col min="181" max="181" width="7.88671875" style="60" hidden="1" customWidth="1" outlineLevel="1" collapsed="1"/>
    <col min="182" max="183" width="7.88671875" style="60" hidden="1" customWidth="1" outlineLevel="1"/>
    <col min="184" max="184" width="7.88671875" style="60" customWidth="1" collapsed="1"/>
    <col min="185" max="186" width="7.88671875" style="60" hidden="1" customWidth="1" outlineLevel="1"/>
    <col min="187" max="187" width="7.88671875" style="60" hidden="1" customWidth="1" outlineLevel="1" collapsed="1"/>
    <col min="188" max="189" width="7.88671875" style="60" hidden="1" customWidth="1" outlineLevel="1"/>
    <col min="190" max="190" width="7.88671875" style="60" hidden="1" customWidth="1" outlineLevel="1" collapsed="1"/>
    <col min="191" max="192" width="7.88671875" style="60" hidden="1" customWidth="1" outlineLevel="1"/>
    <col min="193" max="193" width="7.88671875" style="60" hidden="1" customWidth="1" outlineLevel="1" collapsed="1"/>
    <col min="194" max="195" width="7.88671875" style="60" hidden="1" customWidth="1" outlineLevel="1"/>
    <col min="196" max="196" width="7.88671875" style="60" customWidth="1" collapsed="1"/>
    <col min="197" max="198" width="7.88671875" style="60" hidden="1" customWidth="1" outlineLevel="1"/>
    <col min="199" max="199" width="7.88671875" style="60" hidden="1" customWidth="1" outlineLevel="1" collapsed="1"/>
    <col min="200" max="201" width="7.88671875" style="60" hidden="1" customWidth="1" outlineLevel="1"/>
    <col min="202" max="202" width="7.88671875" style="60" hidden="1" customWidth="1" outlineLevel="1" collapsed="1"/>
    <col min="203" max="204" width="7.88671875" style="60" hidden="1" customWidth="1" outlineLevel="1"/>
    <col min="205" max="205" width="7.88671875" style="60" hidden="1" customWidth="1" outlineLevel="1" collapsed="1"/>
    <col min="206" max="207" width="7.88671875" style="60" hidden="1" customWidth="1" outlineLevel="1"/>
    <col min="208" max="208" width="7.88671875" style="60" customWidth="1" collapsed="1"/>
    <col min="209" max="210" width="7.88671875" style="60" hidden="1" customWidth="1" outlineLevel="1"/>
    <col min="211" max="211" width="7.88671875" style="60" hidden="1" customWidth="1" outlineLevel="1" collapsed="1"/>
    <col min="212" max="213" width="7.88671875" style="60" hidden="1" customWidth="1" outlineLevel="1"/>
    <col min="214" max="214" width="7.88671875" style="60" hidden="1" customWidth="1" outlineLevel="1" collapsed="1"/>
    <col min="215" max="216" width="7.88671875" style="60" hidden="1" customWidth="1" outlineLevel="1"/>
    <col min="217" max="217" width="7.88671875" style="60" hidden="1" customWidth="1" outlineLevel="1" collapsed="1"/>
    <col min="218" max="219" width="7.88671875" style="60" hidden="1" customWidth="1" outlineLevel="1"/>
    <col min="220" max="220" width="7.88671875" style="60" customWidth="1" collapsed="1"/>
    <col min="221" max="222" width="7.88671875" style="60" hidden="1" customWidth="1" outlineLevel="1"/>
    <col min="223" max="223" width="7.88671875" style="60" customWidth="1" collapsed="1"/>
    <col min="224" max="227" width="9.109375" style="289"/>
    <col min="228" max="16384" width="9.109375" style="60"/>
  </cols>
  <sheetData>
    <row r="1" spans="1:230" ht="24.9" hidden="1" customHeight="1" x14ac:dyDescent="0.25">
      <c r="A1" s="660" t="s">
        <v>628</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1"/>
      <c r="BN1" s="661"/>
      <c r="BO1" s="661"/>
      <c r="BP1" s="661"/>
      <c r="BQ1" s="661"/>
      <c r="BR1" s="661"/>
      <c r="BS1" s="661"/>
      <c r="BT1" s="661"/>
      <c r="BU1" s="661"/>
      <c r="BV1" s="661"/>
      <c r="BW1" s="661"/>
      <c r="BX1" s="661"/>
      <c r="BY1" s="661"/>
      <c r="BZ1" s="661"/>
      <c r="CA1" s="661"/>
      <c r="CB1" s="661"/>
      <c r="CC1" s="661"/>
      <c r="CD1" s="661"/>
      <c r="CE1" s="661"/>
      <c r="CF1" s="661"/>
      <c r="CG1" s="661"/>
      <c r="CH1" s="661"/>
      <c r="CI1" s="661"/>
      <c r="CJ1" s="661"/>
      <c r="CK1" s="661"/>
      <c r="CL1" s="661"/>
      <c r="CM1" s="661"/>
      <c r="CN1" s="661"/>
      <c r="CO1" s="661"/>
      <c r="CP1" s="661"/>
      <c r="CQ1" s="661"/>
      <c r="CR1" s="661"/>
      <c r="CS1" s="661"/>
      <c r="CT1" s="661"/>
      <c r="CU1" s="661"/>
      <c r="CV1" s="661"/>
      <c r="CW1" s="661"/>
      <c r="CX1" s="661"/>
      <c r="CY1" s="661"/>
      <c r="CZ1" s="661"/>
      <c r="DA1" s="661"/>
      <c r="DB1" s="661"/>
      <c r="DC1" s="661"/>
      <c r="DD1" s="661"/>
      <c r="DE1" s="661"/>
      <c r="DF1" s="661"/>
      <c r="DG1" s="661"/>
      <c r="DH1" s="661"/>
      <c r="DI1" s="661"/>
      <c r="DJ1" s="661"/>
      <c r="DK1" s="661"/>
      <c r="DL1" s="661"/>
      <c r="DM1" s="661"/>
      <c r="DN1" s="661"/>
      <c r="DO1" s="661"/>
      <c r="DP1" s="661"/>
      <c r="DQ1" s="661"/>
      <c r="DR1" s="661"/>
      <c r="DS1" s="661"/>
      <c r="DT1" s="661"/>
      <c r="DU1" s="661"/>
      <c r="DV1" s="661"/>
      <c r="DW1" s="661"/>
      <c r="DX1" s="661"/>
      <c r="DY1" s="661"/>
      <c r="DZ1" s="661"/>
      <c r="EA1" s="661"/>
      <c r="EB1" s="661"/>
      <c r="EC1" s="661"/>
      <c r="ED1" s="661"/>
      <c r="EE1" s="661"/>
      <c r="EF1" s="661"/>
      <c r="EG1" s="661"/>
      <c r="EH1" s="661"/>
      <c r="EI1" s="661"/>
      <c r="EJ1" s="661"/>
      <c r="EK1" s="661"/>
      <c r="EL1" s="661"/>
      <c r="EM1" s="661"/>
      <c r="EN1" s="661"/>
      <c r="EO1" s="661"/>
      <c r="EP1" s="661"/>
      <c r="EQ1" s="661"/>
      <c r="ER1" s="661"/>
      <c r="ES1" s="661"/>
      <c r="ET1" s="661"/>
      <c r="EU1" s="661"/>
      <c r="EV1" s="661"/>
      <c r="EW1" s="661"/>
      <c r="EX1" s="661"/>
      <c r="EY1" s="661"/>
      <c r="EZ1" s="661"/>
      <c r="FA1" s="661"/>
      <c r="FB1" s="661"/>
      <c r="FC1" s="661"/>
      <c r="FD1" s="661"/>
      <c r="FE1" s="661"/>
      <c r="FF1" s="661"/>
      <c r="FG1" s="661"/>
      <c r="FH1" s="661"/>
      <c r="FI1" s="661"/>
      <c r="FJ1" s="661"/>
      <c r="FK1" s="661"/>
      <c r="FL1" s="661"/>
      <c r="FM1" s="661"/>
      <c r="FN1" s="661"/>
      <c r="FO1" s="661"/>
      <c r="FP1" s="661"/>
      <c r="FQ1" s="661"/>
      <c r="FR1" s="661"/>
      <c r="FS1" s="661"/>
      <c r="FT1" s="661"/>
      <c r="FU1" s="661"/>
      <c r="FV1" s="661"/>
      <c r="FW1" s="661"/>
      <c r="FX1" s="661"/>
      <c r="FY1" s="661"/>
      <c r="FZ1" s="661"/>
      <c r="GA1" s="661"/>
      <c r="GB1" s="661"/>
      <c r="GC1" s="661"/>
      <c r="GD1" s="661"/>
      <c r="GE1" s="661"/>
      <c r="GF1" s="661"/>
      <c r="GG1" s="661"/>
      <c r="GH1" s="661"/>
      <c r="GI1" s="661"/>
      <c r="GJ1" s="661"/>
      <c r="GK1" s="661"/>
      <c r="GL1" s="661"/>
      <c r="GM1" s="661"/>
      <c r="GN1" s="661"/>
      <c r="GO1" s="661"/>
      <c r="GP1" s="661"/>
      <c r="GQ1" s="661"/>
      <c r="GR1" s="661"/>
      <c r="GS1" s="661"/>
      <c r="GT1" s="661"/>
      <c r="GU1" s="661"/>
      <c r="GV1" s="661"/>
      <c r="GW1" s="661"/>
      <c r="GX1" s="661"/>
      <c r="GY1" s="661"/>
      <c r="GZ1" s="661"/>
      <c r="HA1" s="661"/>
      <c r="HB1" s="661"/>
      <c r="HC1" s="661"/>
      <c r="HD1" s="661"/>
      <c r="HE1" s="661"/>
      <c r="HF1" s="661"/>
      <c r="HG1" s="661"/>
      <c r="HH1" s="661"/>
      <c r="HI1" s="661"/>
      <c r="HJ1" s="661"/>
      <c r="HK1" s="661"/>
      <c r="HL1" s="661"/>
      <c r="HM1" s="661"/>
      <c r="HN1" s="661"/>
      <c r="HO1" s="661"/>
      <c r="HP1" s="293"/>
      <c r="HQ1" s="293"/>
      <c r="HR1" s="293"/>
      <c r="HS1" s="293"/>
      <c r="HT1" s="260"/>
      <c r="HU1" s="260"/>
      <c r="HV1" s="260"/>
    </row>
    <row r="2" spans="1:230" ht="24.9" customHeight="1" x14ac:dyDescent="0.25">
      <c r="A2" s="657" t="s">
        <v>629</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c r="DF2" s="659"/>
      <c r="DG2" s="659"/>
      <c r="DH2" s="659"/>
      <c r="DI2" s="659"/>
      <c r="DJ2" s="659"/>
      <c r="DK2" s="659"/>
      <c r="DL2" s="659"/>
      <c r="DM2" s="659"/>
      <c r="DN2" s="659"/>
      <c r="DO2" s="659"/>
      <c r="DP2" s="659"/>
      <c r="DQ2" s="659"/>
      <c r="DR2" s="659"/>
      <c r="DS2" s="659"/>
      <c r="DT2" s="659"/>
      <c r="DU2" s="659"/>
      <c r="DV2" s="659"/>
      <c r="DW2" s="659"/>
      <c r="DX2" s="659"/>
      <c r="DY2" s="659"/>
      <c r="DZ2" s="659"/>
      <c r="EA2" s="659"/>
      <c r="EB2" s="659"/>
      <c r="EC2" s="659"/>
      <c r="ED2" s="659"/>
      <c r="EE2" s="659"/>
      <c r="EF2" s="659"/>
      <c r="EG2" s="659"/>
      <c r="EH2" s="659"/>
      <c r="EI2" s="659"/>
      <c r="EJ2" s="659"/>
      <c r="EK2" s="659"/>
      <c r="EL2" s="659"/>
      <c r="EM2" s="659"/>
      <c r="EN2" s="659"/>
      <c r="EO2" s="659"/>
      <c r="EP2" s="659"/>
      <c r="EQ2" s="659"/>
      <c r="ER2" s="659"/>
      <c r="ES2" s="659"/>
      <c r="ET2" s="659"/>
      <c r="EU2" s="659"/>
      <c r="EV2" s="659"/>
      <c r="EW2" s="659"/>
      <c r="EX2" s="659"/>
      <c r="EY2" s="659"/>
      <c r="EZ2" s="659"/>
      <c r="FA2" s="659"/>
      <c r="FB2" s="659"/>
      <c r="FC2" s="659"/>
      <c r="FD2" s="659"/>
      <c r="FE2" s="659"/>
      <c r="FF2" s="659"/>
      <c r="FG2" s="659"/>
      <c r="FH2" s="659"/>
      <c r="FI2" s="659"/>
      <c r="FJ2" s="659"/>
      <c r="FK2" s="659"/>
      <c r="FL2" s="659"/>
      <c r="FM2" s="659"/>
      <c r="FN2" s="659"/>
      <c r="FO2" s="659"/>
      <c r="FP2" s="659"/>
      <c r="FQ2" s="659"/>
      <c r="FR2" s="659"/>
      <c r="FS2" s="659"/>
      <c r="FT2" s="659"/>
      <c r="FU2" s="659"/>
      <c r="FV2" s="659"/>
      <c r="FW2" s="659"/>
      <c r="FX2" s="659"/>
      <c r="FY2" s="659"/>
      <c r="FZ2" s="659"/>
      <c r="GA2" s="659"/>
      <c r="GB2" s="659"/>
      <c r="GC2" s="659"/>
      <c r="GD2" s="659"/>
      <c r="GE2" s="659"/>
      <c r="GF2" s="659"/>
      <c r="GG2" s="659"/>
      <c r="GH2" s="659"/>
      <c r="GI2" s="659"/>
      <c r="GJ2" s="659"/>
      <c r="GK2" s="659"/>
      <c r="GL2" s="659"/>
      <c r="GM2" s="659"/>
      <c r="GN2" s="659"/>
      <c r="GO2" s="659"/>
      <c r="GP2" s="659"/>
      <c r="GQ2" s="659"/>
      <c r="GR2" s="659"/>
      <c r="GS2" s="659"/>
      <c r="GT2" s="659"/>
      <c r="GU2" s="659"/>
      <c r="GV2" s="659"/>
      <c r="GW2" s="659"/>
      <c r="GX2" s="659"/>
      <c r="GY2" s="659"/>
      <c r="GZ2" s="659"/>
      <c r="HA2" s="659"/>
      <c r="HB2" s="659"/>
      <c r="HC2" s="659"/>
      <c r="HD2" s="659"/>
      <c r="HE2" s="659"/>
      <c r="HF2" s="659"/>
      <c r="HG2" s="659"/>
      <c r="HH2" s="659"/>
      <c r="HI2" s="659"/>
      <c r="HJ2" s="659"/>
      <c r="HK2" s="659"/>
      <c r="HL2" s="659"/>
      <c r="HM2" s="659"/>
      <c r="HN2" s="659"/>
      <c r="HO2" s="659"/>
      <c r="HP2" s="288"/>
      <c r="HQ2" s="288"/>
      <c r="HR2" s="288"/>
      <c r="HS2" s="288"/>
      <c r="HT2" s="260"/>
      <c r="HU2" s="260"/>
      <c r="HV2" s="260"/>
    </row>
    <row r="3" spans="1:230" ht="12.75" hidden="1" customHeight="1" x14ac:dyDescent="0.25">
      <c r="A3" s="24"/>
      <c r="B3" s="24"/>
      <c r="C3" s="24"/>
      <c r="D3" s="24"/>
      <c r="E3" s="24"/>
      <c r="F3" s="24"/>
      <c r="G3" s="24"/>
      <c r="H3" s="24"/>
      <c r="I3" s="24"/>
      <c r="J3" s="24"/>
      <c r="K3" s="24"/>
      <c r="L3" s="24"/>
      <c r="M3" s="24"/>
      <c r="N3" s="24"/>
      <c r="O3" s="24"/>
      <c r="P3" s="14"/>
      <c r="Q3" s="14"/>
      <c r="R3" s="14"/>
      <c r="S3" s="14"/>
      <c r="T3" s="14"/>
      <c r="U3" s="14"/>
      <c r="V3" s="14"/>
      <c r="W3" s="14"/>
      <c r="X3" s="14"/>
      <c r="Y3" s="16"/>
      <c r="Z3" s="15"/>
      <c r="AB3" s="60"/>
      <c r="AC3" s="60"/>
      <c r="HO3" s="22" t="s">
        <v>36</v>
      </c>
      <c r="HT3" s="260"/>
      <c r="HU3" s="260"/>
      <c r="HV3" s="260"/>
    </row>
    <row r="4" spans="1:230" ht="12.75" customHeight="1" x14ac:dyDescent="0.25">
      <c r="A4" s="24"/>
      <c r="B4" s="24"/>
      <c r="C4" s="24"/>
      <c r="D4" s="24"/>
      <c r="E4" s="24"/>
      <c r="F4" s="24"/>
      <c r="G4" s="24"/>
      <c r="H4" s="24"/>
      <c r="I4" s="24"/>
      <c r="J4" s="24"/>
      <c r="K4" s="24"/>
      <c r="L4" s="24"/>
      <c r="M4" s="24"/>
      <c r="N4" s="24"/>
      <c r="O4" s="24"/>
      <c r="P4" s="14"/>
      <c r="Q4" s="14"/>
      <c r="R4" s="14"/>
      <c r="S4" s="14"/>
      <c r="T4" s="14"/>
      <c r="U4" s="14"/>
      <c r="V4" s="14"/>
      <c r="W4" s="14"/>
      <c r="X4" s="14"/>
      <c r="Y4" s="16"/>
      <c r="Z4" s="15"/>
      <c r="AB4" s="60"/>
      <c r="AC4" s="60"/>
      <c r="HO4" s="87" t="s">
        <v>111</v>
      </c>
      <c r="HT4" s="260"/>
      <c r="HU4" s="260"/>
      <c r="HV4" s="260"/>
    </row>
    <row r="5" spans="1:230" ht="12.75" customHeight="1" x14ac:dyDescent="0.25">
      <c r="A5" s="29"/>
      <c r="B5" s="29"/>
      <c r="C5" s="122" t="s">
        <v>182</v>
      </c>
      <c r="D5" s="122" t="s">
        <v>155</v>
      </c>
      <c r="E5" s="122" t="s">
        <v>174</v>
      </c>
      <c r="F5" s="122" t="s">
        <v>175</v>
      </c>
      <c r="G5" s="122" t="s">
        <v>171</v>
      </c>
      <c r="H5" s="122" t="s">
        <v>176</v>
      </c>
      <c r="I5" s="122" t="s">
        <v>177</v>
      </c>
      <c r="J5" s="122" t="s">
        <v>172</v>
      </c>
      <c r="K5" s="122" t="s">
        <v>178</v>
      </c>
      <c r="L5" s="122" t="s">
        <v>179</v>
      </c>
      <c r="M5" s="122" t="s">
        <v>173</v>
      </c>
      <c r="N5" s="122" t="s">
        <v>180</v>
      </c>
      <c r="O5" s="122" t="s">
        <v>181</v>
      </c>
      <c r="P5" s="432" t="s">
        <v>527</v>
      </c>
      <c r="Q5" s="122" t="s">
        <v>157</v>
      </c>
      <c r="R5" s="122" t="s">
        <v>158</v>
      </c>
      <c r="S5" s="122" t="s">
        <v>159</v>
      </c>
      <c r="T5" s="122" t="s">
        <v>160</v>
      </c>
      <c r="U5" s="122" t="s">
        <v>153</v>
      </c>
      <c r="V5" s="122" t="s">
        <v>154</v>
      </c>
      <c r="W5" s="122" t="s">
        <v>161</v>
      </c>
      <c r="X5" s="122" t="s">
        <v>162</v>
      </c>
      <c r="Y5" s="122" t="s">
        <v>163</v>
      </c>
      <c r="Z5" s="122" t="s">
        <v>164</v>
      </c>
      <c r="AA5" s="122" t="s">
        <v>165</v>
      </c>
      <c r="AB5" s="432" t="s">
        <v>528</v>
      </c>
      <c r="AC5" s="122" t="s">
        <v>167</v>
      </c>
      <c r="AD5" s="122" t="s">
        <v>168</v>
      </c>
      <c r="AE5" s="122" t="s">
        <v>169</v>
      </c>
      <c r="AF5" s="122" t="s">
        <v>170</v>
      </c>
      <c r="AG5" s="122" t="s">
        <v>315</v>
      </c>
      <c r="AH5" s="122" t="s">
        <v>352</v>
      </c>
      <c r="AI5" s="122" t="s">
        <v>208</v>
      </c>
      <c r="AJ5" s="122" t="s">
        <v>95</v>
      </c>
      <c r="AK5" s="122" t="s">
        <v>35</v>
      </c>
      <c r="AL5" s="122" t="s">
        <v>19</v>
      </c>
      <c r="AM5" s="122" t="s">
        <v>25</v>
      </c>
      <c r="AN5" s="432" t="s">
        <v>529</v>
      </c>
      <c r="AO5" s="122" t="s">
        <v>349</v>
      </c>
      <c r="AP5" s="122" t="s">
        <v>341</v>
      </c>
      <c r="AQ5" s="122" t="s">
        <v>57</v>
      </c>
      <c r="AR5" s="122" t="s">
        <v>312</v>
      </c>
      <c r="AS5" s="122" t="s">
        <v>15</v>
      </c>
      <c r="AT5" s="122" t="s">
        <v>22</v>
      </c>
      <c r="AU5" s="122" t="s">
        <v>6</v>
      </c>
      <c r="AV5" s="122" t="s">
        <v>89</v>
      </c>
      <c r="AW5" s="122" t="s">
        <v>353</v>
      </c>
      <c r="AX5" s="122" t="s">
        <v>252</v>
      </c>
      <c r="AY5" s="122" t="s">
        <v>361</v>
      </c>
      <c r="AZ5" s="432" t="s">
        <v>530</v>
      </c>
      <c r="BA5" s="122" t="s">
        <v>366</v>
      </c>
      <c r="BB5" s="122" t="s">
        <v>372</v>
      </c>
      <c r="BC5" s="122" t="s">
        <v>375</v>
      </c>
      <c r="BD5" s="122" t="s">
        <v>379</v>
      </c>
      <c r="BE5" s="122" t="s">
        <v>382</v>
      </c>
      <c r="BF5" s="122" t="s">
        <v>384</v>
      </c>
      <c r="BG5" s="122" t="s">
        <v>387</v>
      </c>
      <c r="BH5" s="122" t="s">
        <v>389</v>
      </c>
      <c r="BI5" s="122" t="s">
        <v>392</v>
      </c>
      <c r="BJ5" s="122" t="s">
        <v>394</v>
      </c>
      <c r="BK5" s="122" t="s">
        <v>491</v>
      </c>
      <c r="BL5" s="432" t="s">
        <v>531</v>
      </c>
      <c r="BM5" s="122" t="s">
        <v>497</v>
      </c>
      <c r="BN5" s="122" t="s">
        <v>499</v>
      </c>
      <c r="BO5" s="122" t="s">
        <v>501</v>
      </c>
      <c r="BP5" s="122" t="s">
        <v>502</v>
      </c>
      <c r="BQ5" s="122" t="s">
        <v>504</v>
      </c>
      <c r="BR5" s="122" t="s">
        <v>507</v>
      </c>
      <c r="BS5" s="122" t="s">
        <v>508</v>
      </c>
      <c r="BT5" s="122" t="s">
        <v>509</v>
      </c>
      <c r="BU5" s="122" t="s">
        <v>510</v>
      </c>
      <c r="BV5" s="122" t="s">
        <v>511</v>
      </c>
      <c r="BW5" s="122" t="s">
        <v>513</v>
      </c>
      <c r="BX5" s="432" t="s">
        <v>532</v>
      </c>
      <c r="BY5" s="122" t="s">
        <v>536</v>
      </c>
      <c r="BZ5" s="122" t="s">
        <v>537</v>
      </c>
      <c r="CA5" s="431" t="s">
        <v>533</v>
      </c>
      <c r="CB5" s="122" t="s">
        <v>538</v>
      </c>
      <c r="CC5" s="122" t="s">
        <v>539</v>
      </c>
      <c r="CD5" s="431" t="s">
        <v>534</v>
      </c>
      <c r="CE5" s="122" t="s">
        <v>535</v>
      </c>
      <c r="CF5" s="122" t="s">
        <v>540</v>
      </c>
      <c r="CG5" s="431" t="s">
        <v>542</v>
      </c>
      <c r="CH5" s="122" t="s">
        <v>544</v>
      </c>
      <c r="CI5" s="122" t="s">
        <v>545</v>
      </c>
      <c r="CJ5" s="432" t="s">
        <v>547</v>
      </c>
      <c r="CK5" s="122" t="s">
        <v>554</v>
      </c>
      <c r="CL5" s="122" t="s">
        <v>565</v>
      </c>
      <c r="CM5" s="431" t="s">
        <v>567</v>
      </c>
      <c r="CN5" s="122" t="s">
        <v>569</v>
      </c>
      <c r="CO5" s="122" t="s">
        <v>572</v>
      </c>
      <c r="CP5" s="431" t="s">
        <v>575</v>
      </c>
      <c r="CQ5" s="122" t="s">
        <v>577</v>
      </c>
      <c r="CR5" s="122" t="s">
        <v>578</v>
      </c>
      <c r="CS5" s="431" t="s">
        <v>580</v>
      </c>
      <c r="CT5" s="122" t="s">
        <v>581</v>
      </c>
      <c r="CU5" s="122" t="s">
        <v>586</v>
      </c>
      <c r="CV5" s="432" t="s">
        <v>588</v>
      </c>
      <c r="CW5" s="122" t="s">
        <v>589</v>
      </c>
      <c r="CX5" s="122" t="s">
        <v>592</v>
      </c>
      <c r="CY5" s="431" t="s">
        <v>595</v>
      </c>
      <c r="CZ5" s="122" t="s">
        <v>596</v>
      </c>
      <c r="DA5" s="122" t="s">
        <v>597</v>
      </c>
      <c r="DB5" s="431" t="s">
        <v>599</v>
      </c>
      <c r="DC5" s="122" t="s">
        <v>600</v>
      </c>
      <c r="DD5" s="122" t="s">
        <v>602</v>
      </c>
      <c r="DE5" s="431" t="s">
        <v>604</v>
      </c>
      <c r="DF5" s="122" t="s">
        <v>605</v>
      </c>
      <c r="DG5" s="122" t="s">
        <v>606</v>
      </c>
      <c r="DH5" s="432" t="s">
        <v>608</v>
      </c>
      <c r="DI5" s="432" t="s">
        <v>609</v>
      </c>
      <c r="DJ5" s="432" t="s">
        <v>654</v>
      </c>
      <c r="DK5" s="432" t="s">
        <v>656</v>
      </c>
      <c r="DL5" s="432" t="s">
        <v>657</v>
      </c>
      <c r="DM5" s="432" t="s">
        <v>658</v>
      </c>
      <c r="DN5" s="432" t="s">
        <v>660</v>
      </c>
      <c r="DO5" s="432" t="s">
        <v>661</v>
      </c>
      <c r="DP5" s="432" t="s">
        <v>662</v>
      </c>
      <c r="DQ5" s="432" t="s">
        <v>664</v>
      </c>
      <c r="DR5" s="432" t="s">
        <v>665</v>
      </c>
      <c r="DS5" s="432" t="s">
        <v>681</v>
      </c>
      <c r="DT5" s="432" t="s">
        <v>683</v>
      </c>
      <c r="DU5" s="432" t="s">
        <v>684</v>
      </c>
      <c r="DV5" s="432" t="s">
        <v>686</v>
      </c>
      <c r="DW5" s="432" t="s">
        <v>688</v>
      </c>
      <c r="DX5" s="432" t="s">
        <v>689</v>
      </c>
      <c r="DY5" s="432" t="s">
        <v>690</v>
      </c>
      <c r="DZ5" s="432" t="s">
        <v>692</v>
      </c>
      <c r="EA5" s="432" t="s">
        <v>693</v>
      </c>
      <c r="EB5" s="432" t="s">
        <v>695</v>
      </c>
      <c r="EC5" s="432" t="s">
        <v>697</v>
      </c>
      <c r="ED5" s="432" t="s">
        <v>698</v>
      </c>
      <c r="EE5" s="432" t="s">
        <v>699</v>
      </c>
      <c r="EF5" s="432" t="s">
        <v>703</v>
      </c>
      <c r="EG5" s="432" t="s">
        <v>704</v>
      </c>
      <c r="EH5" s="432" t="s">
        <v>707</v>
      </c>
      <c r="EI5" s="432" t="s">
        <v>709</v>
      </c>
      <c r="EJ5" s="432" t="s">
        <v>710</v>
      </c>
      <c r="EK5" s="432" t="s">
        <v>711</v>
      </c>
      <c r="EL5" s="432" t="s">
        <v>713</v>
      </c>
      <c r="EM5" s="432" t="s">
        <v>714</v>
      </c>
      <c r="EN5" s="432" t="s">
        <v>715</v>
      </c>
      <c r="EO5" s="432" t="s">
        <v>718</v>
      </c>
      <c r="EP5" s="432" t="s">
        <v>719</v>
      </c>
      <c r="EQ5" s="432" t="s">
        <v>720</v>
      </c>
      <c r="ER5" s="432" t="s">
        <v>722</v>
      </c>
      <c r="ES5" s="432" t="s">
        <v>723</v>
      </c>
      <c r="ET5" s="432" t="s">
        <v>725</v>
      </c>
      <c r="EU5" s="432" t="s">
        <v>727</v>
      </c>
      <c r="EV5" s="432" t="s">
        <v>728</v>
      </c>
      <c r="EW5" s="432" t="s">
        <v>729</v>
      </c>
      <c r="EX5" s="432" t="s">
        <v>731</v>
      </c>
      <c r="EY5" s="432" t="s">
        <v>732</v>
      </c>
      <c r="EZ5" s="432" t="s">
        <v>733</v>
      </c>
      <c r="FA5" s="432" t="s">
        <v>735</v>
      </c>
      <c r="FB5" s="432" t="s">
        <v>736</v>
      </c>
      <c r="FC5" s="432" t="s">
        <v>737</v>
      </c>
      <c r="FD5" s="432" t="s">
        <v>739</v>
      </c>
      <c r="FE5" s="432" t="s">
        <v>740</v>
      </c>
      <c r="FF5" s="432" t="s">
        <v>742</v>
      </c>
      <c r="FG5" s="432" t="s">
        <v>744</v>
      </c>
      <c r="FH5" s="432" t="s">
        <v>745</v>
      </c>
      <c r="FI5" s="432" t="s">
        <v>746</v>
      </c>
      <c r="FJ5" s="432" t="s">
        <v>748</v>
      </c>
      <c r="FK5" s="432" t="s">
        <v>750</v>
      </c>
      <c r="FL5" s="432" t="s">
        <v>751</v>
      </c>
      <c r="FM5" s="432" t="s">
        <v>754</v>
      </c>
      <c r="FN5" s="432" t="s">
        <v>758</v>
      </c>
      <c r="FO5" s="432" t="s">
        <v>759</v>
      </c>
      <c r="FP5" s="432" t="s">
        <v>761</v>
      </c>
      <c r="FQ5" s="432" t="s">
        <v>762</v>
      </c>
      <c r="FR5" s="432" t="s">
        <v>764</v>
      </c>
      <c r="FS5" s="432" t="s">
        <v>766</v>
      </c>
      <c r="FT5" s="432" t="s">
        <v>767</v>
      </c>
      <c r="FU5" s="432" t="s">
        <v>768</v>
      </c>
      <c r="FV5" s="432" t="s">
        <v>770</v>
      </c>
      <c r="FW5" s="432" t="s">
        <v>771</v>
      </c>
      <c r="FX5" s="432" t="s">
        <v>772</v>
      </c>
      <c r="FY5" s="432" t="s">
        <v>774</v>
      </c>
      <c r="FZ5" s="432" t="s">
        <v>776</v>
      </c>
      <c r="GA5" s="432" t="s">
        <v>777</v>
      </c>
      <c r="GB5" s="432" t="s">
        <v>779</v>
      </c>
      <c r="GC5" s="432" t="s">
        <v>780</v>
      </c>
      <c r="GD5" s="432" t="s">
        <v>782</v>
      </c>
      <c r="GE5" s="432" t="s">
        <v>784</v>
      </c>
      <c r="GF5" s="432" t="s">
        <v>785</v>
      </c>
      <c r="GG5" s="432" t="s">
        <v>787</v>
      </c>
      <c r="GH5" s="432" t="s">
        <v>790</v>
      </c>
      <c r="GI5" s="432" t="s">
        <v>792</v>
      </c>
      <c r="GJ5" s="432" t="s">
        <v>793</v>
      </c>
      <c r="GK5" s="432" t="s">
        <v>795</v>
      </c>
      <c r="GL5" s="432" t="s">
        <v>796</v>
      </c>
      <c r="GM5" s="432" t="s">
        <v>798</v>
      </c>
      <c r="GN5" s="432" t="s">
        <v>800</v>
      </c>
      <c r="GO5" s="432" t="s">
        <v>801</v>
      </c>
      <c r="GP5" s="432" t="s">
        <v>803</v>
      </c>
      <c r="GQ5" s="432" t="s">
        <v>805</v>
      </c>
      <c r="GR5" s="432" t="s">
        <v>806</v>
      </c>
      <c r="GS5" s="432" t="s">
        <v>807</v>
      </c>
      <c r="GT5" s="432" t="s">
        <v>809</v>
      </c>
      <c r="GU5" s="432" t="s">
        <v>810</v>
      </c>
      <c r="GV5" s="432" t="s">
        <v>811</v>
      </c>
      <c r="GW5" s="432" t="s">
        <v>813</v>
      </c>
      <c r="GX5" s="432" t="s">
        <v>814</v>
      </c>
      <c r="GY5" s="432" t="s">
        <v>815</v>
      </c>
      <c r="GZ5" s="432" t="s">
        <v>817</v>
      </c>
      <c r="HA5" s="432" t="s">
        <v>818</v>
      </c>
      <c r="HB5" s="432" t="s">
        <v>820</v>
      </c>
      <c r="HC5" s="432" t="s">
        <v>822</v>
      </c>
      <c r="HD5" s="432" t="s">
        <v>824</v>
      </c>
      <c r="HE5" s="432" t="s">
        <v>825</v>
      </c>
      <c r="HF5" s="432" t="s">
        <v>827</v>
      </c>
      <c r="HG5" s="432" t="s">
        <v>828</v>
      </c>
      <c r="HH5" s="432" t="s">
        <v>830</v>
      </c>
      <c r="HI5" s="432" t="s">
        <v>832</v>
      </c>
      <c r="HJ5" s="432" t="s">
        <v>834</v>
      </c>
      <c r="HK5" s="432" t="s">
        <v>835</v>
      </c>
      <c r="HL5" s="432" t="s">
        <v>837</v>
      </c>
      <c r="HM5" s="432" t="s">
        <v>838</v>
      </c>
      <c r="HN5" s="432" t="s">
        <v>840</v>
      </c>
      <c r="HO5" s="432" t="s">
        <v>843</v>
      </c>
      <c r="HT5" s="260"/>
      <c r="HU5" s="260"/>
      <c r="HV5" s="260"/>
    </row>
    <row r="6" spans="1:230" ht="12.75" customHeight="1" x14ac:dyDescent="0.25">
      <c r="A6" s="314" t="s">
        <v>428</v>
      </c>
      <c r="B6" s="314" t="s">
        <v>438</v>
      </c>
      <c r="C6" s="266">
        <v>0</v>
      </c>
      <c r="D6" s="266">
        <v>0</v>
      </c>
      <c r="E6" s="266">
        <v>0.27421149</v>
      </c>
      <c r="F6" s="266">
        <v>0.95004551103500012</v>
      </c>
      <c r="G6" s="266">
        <v>1.877864455818</v>
      </c>
      <c r="H6" s="149">
        <v>4.96069299958803</v>
      </c>
      <c r="I6" s="149">
        <v>8.4874982600000006</v>
      </c>
      <c r="J6" s="149">
        <v>17.587983770000001</v>
      </c>
      <c r="K6" s="149">
        <v>21.698737919999999</v>
      </c>
      <c r="L6" s="149">
        <v>27.899767839999999</v>
      </c>
      <c r="M6" s="149">
        <v>30.79212321</v>
      </c>
      <c r="N6" s="149">
        <v>38.456841950000005</v>
      </c>
      <c r="O6" s="149">
        <v>43.22358732</v>
      </c>
      <c r="P6" s="149">
        <v>49.78229108</v>
      </c>
      <c r="Q6" s="149">
        <v>57.964381269999997</v>
      </c>
      <c r="R6" s="149">
        <v>72.852704689999996</v>
      </c>
      <c r="S6" s="149">
        <v>68.421441229999999</v>
      </c>
      <c r="T6" s="149">
        <v>57.48961036</v>
      </c>
      <c r="U6" s="149">
        <v>43.385412769999995</v>
      </c>
      <c r="V6" s="149">
        <v>51.58004442</v>
      </c>
      <c r="W6" s="149">
        <v>54.185456250000001</v>
      </c>
      <c r="X6" s="149">
        <v>59.48193114</v>
      </c>
      <c r="Y6" s="149">
        <v>56.075912270000003</v>
      </c>
      <c r="Z6" s="149">
        <v>55.196988600000005</v>
      </c>
      <c r="AA6" s="149">
        <v>61.805025049999998</v>
      </c>
      <c r="AB6" s="149">
        <v>66.08489539</v>
      </c>
      <c r="AC6" s="149">
        <v>76.90248534231101</v>
      </c>
      <c r="AD6" s="149">
        <v>123.85948291</v>
      </c>
      <c r="AE6" s="149">
        <v>131.10432828</v>
      </c>
      <c r="AF6" s="149">
        <v>144.55373639999999</v>
      </c>
      <c r="AG6" s="149">
        <v>188.52574405000001</v>
      </c>
      <c r="AH6" s="149">
        <v>228.47250699999998</v>
      </c>
      <c r="AI6" s="149">
        <v>271.36315306999995</v>
      </c>
      <c r="AJ6" s="149">
        <v>314.55206117</v>
      </c>
      <c r="AK6" s="149">
        <v>326.26789007999997</v>
      </c>
      <c r="AL6" s="149">
        <v>339.02236611000001</v>
      </c>
      <c r="AM6" s="149">
        <v>341.38146410000002</v>
      </c>
      <c r="AN6" s="149">
        <v>373.13751567999998</v>
      </c>
      <c r="AO6" s="149">
        <v>390.97424808</v>
      </c>
      <c r="AP6" s="149">
        <v>372.88293908000003</v>
      </c>
      <c r="AQ6" s="149">
        <v>478.52603152</v>
      </c>
      <c r="AR6" s="149">
        <v>487.63978886000001</v>
      </c>
      <c r="AS6" s="149">
        <v>460.41045660000003</v>
      </c>
      <c r="AT6" s="149">
        <v>508.31339401999998</v>
      </c>
      <c r="AU6" s="149">
        <v>533.89531938000005</v>
      </c>
      <c r="AV6" s="149">
        <v>537.25732902000004</v>
      </c>
      <c r="AW6" s="149">
        <v>566.52647614999989</v>
      </c>
      <c r="AX6" s="149">
        <v>453.74800332000001</v>
      </c>
      <c r="AY6" s="149">
        <v>543.84497304000001</v>
      </c>
      <c r="AZ6" s="149">
        <v>1846.6291060199999</v>
      </c>
      <c r="BA6" s="149">
        <v>1737.7998626400001</v>
      </c>
      <c r="BB6" s="149">
        <v>1766.0309820699999</v>
      </c>
      <c r="BC6" s="149">
        <v>1893.3131663000001</v>
      </c>
      <c r="BD6" s="149">
        <v>1892.56677214</v>
      </c>
      <c r="BE6" s="149">
        <v>1838.4921180899998</v>
      </c>
      <c r="BF6" s="149">
        <v>1909.8512173600002</v>
      </c>
      <c r="BG6" s="149">
        <v>1976.4653714000001</v>
      </c>
      <c r="BH6" s="149">
        <v>1977.3952896399999</v>
      </c>
      <c r="BI6" s="149">
        <v>1971.8057483699999</v>
      </c>
      <c r="BJ6" s="149">
        <v>2166.3365749499999</v>
      </c>
      <c r="BK6" s="149">
        <v>2164.4609075200001</v>
      </c>
      <c r="BL6" s="149">
        <v>2285.4935101699998</v>
      </c>
      <c r="BM6" s="149">
        <v>2354.3545208300002</v>
      </c>
      <c r="BN6" s="149">
        <v>2426.08767592</v>
      </c>
      <c r="BO6" s="149">
        <v>2491.3640430199998</v>
      </c>
      <c r="BP6" s="149">
        <v>2525.6529089700002</v>
      </c>
      <c r="BQ6" s="149">
        <v>2424.1415888800002</v>
      </c>
      <c r="BR6" s="149">
        <v>2633.1982485899998</v>
      </c>
      <c r="BS6" s="149">
        <v>2697.3398409599999</v>
      </c>
      <c r="BT6" s="149">
        <v>2664.4081834600001</v>
      </c>
      <c r="BU6" s="149">
        <v>2676.7619339100002</v>
      </c>
      <c r="BV6" s="149">
        <v>2729.6658582599998</v>
      </c>
      <c r="BW6" s="149">
        <v>2765.81679923</v>
      </c>
      <c r="BX6" s="149">
        <v>2842.0149338599999</v>
      </c>
      <c r="BY6" s="149">
        <v>2844.4494456100001</v>
      </c>
      <c r="BZ6" s="149">
        <v>2625.4067287900002</v>
      </c>
      <c r="CA6" s="149">
        <v>2898.8574489900002</v>
      </c>
      <c r="CB6" s="149">
        <v>2927.2707145499999</v>
      </c>
      <c r="CC6" s="149">
        <v>2883.5739727700002</v>
      </c>
      <c r="CD6" s="149">
        <v>3017.7044654199999</v>
      </c>
      <c r="CE6" s="149">
        <v>2871.2449180200001</v>
      </c>
      <c r="CF6" s="149">
        <v>3066.0948300700002</v>
      </c>
      <c r="CG6" s="149">
        <v>3181.6978503099999</v>
      </c>
      <c r="CH6" s="149">
        <v>3175.0581297700001</v>
      </c>
      <c r="CI6" s="149">
        <v>3269.4350587700001</v>
      </c>
      <c r="CJ6" s="149">
        <v>3486.0266432399999</v>
      </c>
      <c r="CK6" s="149">
        <v>3439.3822093499998</v>
      </c>
      <c r="CL6" s="149">
        <v>3609.4246084000001</v>
      </c>
      <c r="CM6" s="149">
        <v>3694.3996335699999</v>
      </c>
      <c r="CN6" s="149">
        <v>3622.1865057099999</v>
      </c>
      <c r="CO6" s="149">
        <v>3514.57335857</v>
      </c>
      <c r="CP6" s="149">
        <v>3859.3115785999998</v>
      </c>
      <c r="CQ6" s="149">
        <v>3880.61388872</v>
      </c>
      <c r="CR6" s="149">
        <v>3954.0197837800001</v>
      </c>
      <c r="CS6" s="149">
        <v>4010.7568714600002</v>
      </c>
      <c r="CT6" s="149">
        <v>4059.45780104</v>
      </c>
      <c r="CU6" s="149">
        <v>4013.1177793299998</v>
      </c>
      <c r="CV6" s="149">
        <v>4131.1402641300001</v>
      </c>
      <c r="CW6" s="149">
        <v>4143.9355968600003</v>
      </c>
      <c r="CX6" s="149">
        <v>4148.61286999</v>
      </c>
      <c r="CY6" s="149">
        <v>4138.1531013800004</v>
      </c>
      <c r="CZ6" s="149">
        <v>3907.45821265</v>
      </c>
      <c r="DA6" s="149">
        <v>4155.0629864000002</v>
      </c>
      <c r="DB6" s="149">
        <v>4082.07709312</v>
      </c>
      <c r="DC6" s="149">
        <v>4300.6204449200004</v>
      </c>
      <c r="DD6" s="149">
        <v>4327.17717197</v>
      </c>
      <c r="DE6" s="149">
        <v>4420.9149407900004</v>
      </c>
      <c r="DF6" s="149">
        <v>4818.9908253000003</v>
      </c>
      <c r="DG6" s="149">
        <v>4729.49719757</v>
      </c>
      <c r="DH6" s="149">
        <v>4849.98332157</v>
      </c>
      <c r="DI6" s="149">
        <v>4891.1546141500003</v>
      </c>
      <c r="DJ6" s="149">
        <v>4893.2223629299997</v>
      </c>
      <c r="DK6" s="149">
        <v>4918.1632932399998</v>
      </c>
      <c r="DL6" s="149">
        <v>4992.3999999999996</v>
      </c>
      <c r="DM6" s="149">
        <v>5011.9726776199996</v>
      </c>
      <c r="DN6" s="149">
        <v>4916.5</v>
      </c>
      <c r="DO6" s="149">
        <v>5066.3396077699999</v>
      </c>
      <c r="DP6" s="149">
        <v>4766.5</v>
      </c>
      <c r="DQ6" s="149">
        <v>4849.3</v>
      </c>
      <c r="DR6" s="149">
        <v>5158</v>
      </c>
      <c r="DS6" s="149">
        <v>5161.8</v>
      </c>
      <c r="DT6" s="149">
        <v>5169.8999999999996</v>
      </c>
      <c r="DU6" s="149">
        <v>5213</v>
      </c>
      <c r="DV6" s="149">
        <v>5254.4</v>
      </c>
      <c r="DW6" s="149">
        <v>5271.5</v>
      </c>
      <c r="DX6" s="149">
        <v>5260.3</v>
      </c>
      <c r="DY6" s="149">
        <v>5245.6</v>
      </c>
      <c r="DZ6" s="149">
        <v>5262.4</v>
      </c>
      <c r="EA6" s="149">
        <v>5278.3</v>
      </c>
      <c r="EB6" s="149">
        <v>5303.2</v>
      </c>
      <c r="EC6" s="149">
        <v>5370.4</v>
      </c>
      <c r="ED6" s="149">
        <v>5413.7</v>
      </c>
      <c r="EE6" s="149">
        <v>5419.4</v>
      </c>
      <c r="EF6" s="149">
        <v>5330.5</v>
      </c>
      <c r="EG6" s="149">
        <v>5243.8</v>
      </c>
      <c r="EH6" s="149">
        <v>5431.8</v>
      </c>
      <c r="EI6" s="149">
        <v>5516.8</v>
      </c>
      <c r="EJ6" s="149">
        <v>5328</v>
      </c>
      <c r="EK6" s="149">
        <v>5318.8</v>
      </c>
      <c r="EL6" s="149">
        <v>5497.3</v>
      </c>
      <c r="EM6" s="149">
        <v>5427</v>
      </c>
      <c r="EN6" s="149">
        <v>5652.7</v>
      </c>
      <c r="EO6" s="149">
        <v>5653</v>
      </c>
      <c r="EP6" s="149">
        <v>5684.2</v>
      </c>
      <c r="EQ6" s="149">
        <v>5662.5</v>
      </c>
      <c r="ER6" s="149">
        <v>5683.8</v>
      </c>
      <c r="ES6" s="149">
        <v>5387.8</v>
      </c>
      <c r="ET6" s="149">
        <v>5313.8</v>
      </c>
      <c r="EU6" s="149">
        <v>5670.5</v>
      </c>
      <c r="EV6" s="149">
        <v>5703.7</v>
      </c>
      <c r="EW6" s="149">
        <v>5720.9</v>
      </c>
      <c r="EX6" s="149">
        <v>5744.8</v>
      </c>
      <c r="EY6" s="149">
        <v>5793.8</v>
      </c>
      <c r="EZ6" s="149">
        <v>5862.2</v>
      </c>
      <c r="FA6" s="149">
        <v>5779.6</v>
      </c>
      <c r="FB6" s="149">
        <v>5923</v>
      </c>
      <c r="FC6" s="149">
        <v>5992.2</v>
      </c>
      <c r="FD6" s="149">
        <v>6011.9</v>
      </c>
      <c r="FE6" s="149">
        <v>6024.8</v>
      </c>
      <c r="FF6" s="149">
        <v>6035.5</v>
      </c>
      <c r="FG6" s="149">
        <v>5973.6</v>
      </c>
      <c r="FH6" s="149">
        <v>5911.4</v>
      </c>
      <c r="FI6" s="149">
        <v>5988.3</v>
      </c>
      <c r="FJ6" s="149">
        <v>5995.9737402700002</v>
      </c>
      <c r="FK6" s="149">
        <v>5972</v>
      </c>
      <c r="FL6" s="149">
        <v>6042.7</v>
      </c>
      <c r="FM6" s="149">
        <v>5978.7</v>
      </c>
      <c r="FN6" s="149">
        <v>6039.7</v>
      </c>
      <c r="FO6" s="149">
        <v>5950.8</v>
      </c>
      <c r="FP6" s="149">
        <v>6068.5</v>
      </c>
      <c r="FQ6" s="149">
        <v>6071.1</v>
      </c>
      <c r="FR6" s="149">
        <v>6119</v>
      </c>
      <c r="FS6" s="149">
        <v>5994.2</v>
      </c>
      <c r="FT6" s="149">
        <v>6212.6</v>
      </c>
      <c r="FU6" s="149">
        <v>6204.6</v>
      </c>
      <c r="FV6" s="149">
        <v>6112.8</v>
      </c>
      <c r="FW6" s="149">
        <v>5689.1</v>
      </c>
      <c r="FX6" s="149">
        <v>6163.5</v>
      </c>
      <c r="FY6" s="149">
        <v>6165.4</v>
      </c>
      <c r="FZ6" s="149">
        <v>6155.6</v>
      </c>
      <c r="GA6" s="149">
        <v>6101.9</v>
      </c>
      <c r="GB6" s="149">
        <v>6135.7</v>
      </c>
      <c r="GC6" s="149">
        <v>6123.4</v>
      </c>
      <c r="GD6" s="149">
        <v>5733.9</v>
      </c>
      <c r="GE6" s="149">
        <v>5790.5</v>
      </c>
      <c r="GF6" s="149">
        <v>6018.5</v>
      </c>
      <c r="GG6" s="149">
        <v>6030.8</v>
      </c>
      <c r="GH6" s="149">
        <v>5783.8</v>
      </c>
      <c r="GI6" s="149">
        <v>5897.7</v>
      </c>
      <c r="GJ6" s="149">
        <v>5541</v>
      </c>
      <c r="GK6" s="149">
        <v>5476.8</v>
      </c>
      <c r="GL6" s="149">
        <v>5468.2</v>
      </c>
      <c r="GM6" s="149">
        <v>5496.8</v>
      </c>
      <c r="GN6" s="149">
        <v>5554</v>
      </c>
      <c r="GO6" s="149">
        <v>5457.3</v>
      </c>
      <c r="GP6" s="149">
        <v>5379.6</v>
      </c>
      <c r="GQ6" s="149">
        <v>5486.3</v>
      </c>
      <c r="GR6" s="149">
        <v>5572</v>
      </c>
      <c r="GS6" s="149">
        <v>5498.2</v>
      </c>
      <c r="GT6" s="149">
        <v>5648.3</v>
      </c>
      <c r="GU6" s="149">
        <v>5669.4</v>
      </c>
      <c r="GV6" s="149">
        <v>5639.5</v>
      </c>
      <c r="GW6" s="149">
        <v>5670.1</v>
      </c>
      <c r="GX6" s="149">
        <v>5636.9</v>
      </c>
      <c r="GY6" s="149">
        <v>5656.2</v>
      </c>
      <c r="GZ6" s="149">
        <v>5702.3</v>
      </c>
      <c r="HA6" s="149">
        <v>5762.2</v>
      </c>
      <c r="HB6" s="149">
        <v>5688.7</v>
      </c>
      <c r="HC6" s="149">
        <v>5698.3</v>
      </c>
      <c r="HD6" s="149">
        <v>5479.5</v>
      </c>
      <c r="HE6" s="149">
        <v>5714.3</v>
      </c>
      <c r="HF6" s="149">
        <v>5804.5</v>
      </c>
      <c r="HG6" s="149">
        <v>5846.6</v>
      </c>
      <c r="HH6" s="149">
        <v>5775.5</v>
      </c>
      <c r="HI6" s="149">
        <v>5750.3</v>
      </c>
      <c r="HJ6" s="149">
        <v>5938.9</v>
      </c>
      <c r="HK6" s="149">
        <v>5959.3</v>
      </c>
      <c r="HL6" s="149">
        <v>6026.9</v>
      </c>
      <c r="HM6" s="149">
        <v>6014.6</v>
      </c>
      <c r="HN6" s="149">
        <v>5936.2</v>
      </c>
      <c r="HO6" s="149">
        <v>6008.3</v>
      </c>
      <c r="HT6" s="260"/>
      <c r="HU6" s="260"/>
      <c r="HV6" s="260"/>
    </row>
    <row r="7" spans="1:230" ht="12.75" customHeight="1" x14ac:dyDescent="0.25">
      <c r="A7" s="315" t="s">
        <v>72</v>
      </c>
      <c r="B7" s="315" t="s">
        <v>123</v>
      </c>
      <c r="C7" s="263">
        <v>0</v>
      </c>
      <c r="D7" s="263">
        <v>0</v>
      </c>
      <c r="E7" s="263">
        <v>0</v>
      </c>
      <c r="F7" s="263">
        <v>6.494570999999999E-2</v>
      </c>
      <c r="G7" s="263">
        <v>0.13399151999999998</v>
      </c>
      <c r="H7" s="150">
        <v>1.2357209999999998</v>
      </c>
      <c r="I7" s="150">
        <v>2.3802763800000002</v>
      </c>
      <c r="J7" s="150">
        <v>3.3693358500000001</v>
      </c>
      <c r="K7" s="150">
        <v>5.4626350600000002</v>
      </c>
      <c r="L7" s="150">
        <v>7.4599574899999999</v>
      </c>
      <c r="M7" s="150">
        <v>8.2178285899999999</v>
      </c>
      <c r="N7" s="150">
        <v>8.9313202599999997</v>
      </c>
      <c r="O7" s="150">
        <v>10.45629508</v>
      </c>
      <c r="P7" s="150">
        <v>10.87337043</v>
      </c>
      <c r="Q7" s="150">
        <v>10.575960329999999</v>
      </c>
      <c r="R7" s="150">
        <v>10.93761494</v>
      </c>
      <c r="S7" s="150">
        <v>9.5990392500000006</v>
      </c>
      <c r="T7" s="150">
        <v>9.3648430600000001</v>
      </c>
      <c r="U7" s="150">
        <v>10.42217183</v>
      </c>
      <c r="V7" s="150">
        <v>13.10785319</v>
      </c>
      <c r="W7" s="150">
        <v>14.4062302</v>
      </c>
      <c r="X7" s="150">
        <v>19.326769599999999</v>
      </c>
      <c r="Y7" s="150">
        <v>15.610068119999999</v>
      </c>
      <c r="Z7" s="150">
        <v>10.39222887</v>
      </c>
      <c r="AA7" s="150">
        <v>4.5443368199999998</v>
      </c>
      <c r="AB7" s="150">
        <v>4.3216565200000003</v>
      </c>
      <c r="AC7" s="150">
        <v>4.3978963699999998</v>
      </c>
      <c r="AD7" s="150">
        <v>3.0625739099999998</v>
      </c>
      <c r="AE7" s="150">
        <v>2.8578636899999998</v>
      </c>
      <c r="AF7" s="150">
        <v>3.3022279399999999</v>
      </c>
      <c r="AG7" s="150">
        <v>4.1588881100000004</v>
      </c>
      <c r="AH7" s="150">
        <v>4.0782759899999999</v>
      </c>
      <c r="AI7" s="150">
        <v>4.0403248600000001</v>
      </c>
      <c r="AJ7" s="150">
        <v>5.3924215499999999</v>
      </c>
      <c r="AK7" s="150">
        <v>6.3072740899999999</v>
      </c>
      <c r="AL7" s="150">
        <v>5.8302398200000001</v>
      </c>
      <c r="AM7" s="150">
        <v>5.23599046</v>
      </c>
      <c r="AN7" s="150">
        <v>8.6995184999999999</v>
      </c>
      <c r="AO7" s="150">
        <v>9.0262738999999996</v>
      </c>
      <c r="AP7" s="150">
        <v>14.58999976</v>
      </c>
      <c r="AQ7" s="150">
        <v>19.753835800000001</v>
      </c>
      <c r="AR7" s="150">
        <v>24.008744960000001</v>
      </c>
      <c r="AS7" s="150">
        <v>21.860878939999999</v>
      </c>
      <c r="AT7" s="150">
        <v>21.491249809999999</v>
      </c>
      <c r="AU7" s="150">
        <v>21.448374690000001</v>
      </c>
      <c r="AV7" s="150">
        <v>22.1401839</v>
      </c>
      <c r="AW7" s="150">
        <v>26.32468613</v>
      </c>
      <c r="AX7" s="150">
        <v>34.563398200000002</v>
      </c>
      <c r="AY7" s="150">
        <v>35.817321890000002</v>
      </c>
      <c r="AZ7" s="150">
        <v>133.96033700999999</v>
      </c>
      <c r="BA7" s="150">
        <v>146.03391948999999</v>
      </c>
      <c r="BB7" s="150">
        <v>148.01529552</v>
      </c>
      <c r="BC7" s="150">
        <v>101.73494633999999</v>
      </c>
      <c r="BD7" s="150">
        <v>109.11525269000001</v>
      </c>
      <c r="BE7" s="150">
        <v>118.72759573</v>
      </c>
      <c r="BF7" s="150">
        <v>104.95392653</v>
      </c>
      <c r="BG7" s="150">
        <v>96.561610709999997</v>
      </c>
      <c r="BH7" s="150">
        <v>93.329488620000006</v>
      </c>
      <c r="BI7" s="150">
        <v>83.583403410000003</v>
      </c>
      <c r="BJ7" s="150">
        <v>82.382171339999999</v>
      </c>
      <c r="BK7" s="150">
        <v>73.037509639999996</v>
      </c>
      <c r="BL7" s="150">
        <v>77.609100119999994</v>
      </c>
      <c r="BM7" s="150">
        <v>78.422106130000003</v>
      </c>
      <c r="BN7" s="150">
        <v>71.944039970000006</v>
      </c>
      <c r="BO7" s="150">
        <v>72.2719448</v>
      </c>
      <c r="BP7" s="150">
        <v>68.989809679999993</v>
      </c>
      <c r="BQ7" s="150">
        <v>60.781964940000002</v>
      </c>
      <c r="BR7" s="150">
        <v>61.03371345</v>
      </c>
      <c r="BS7" s="150">
        <v>48.761827930000003</v>
      </c>
      <c r="BT7" s="150">
        <v>28.710281009999999</v>
      </c>
      <c r="BU7" s="150">
        <v>6.7524829999999998</v>
      </c>
      <c r="BV7" s="150">
        <v>5.9971560400000001</v>
      </c>
      <c r="BW7" s="150">
        <v>5.7025388799999996</v>
      </c>
      <c r="BX7" s="150">
        <v>4.742515</v>
      </c>
      <c r="BY7" s="150">
        <v>4.4372834000000001</v>
      </c>
      <c r="BZ7" s="150">
        <v>2.0750699999999997</v>
      </c>
      <c r="CA7" s="150">
        <v>0.93400000000000005</v>
      </c>
      <c r="CB7" s="150">
        <v>0.85153400000000001</v>
      </c>
      <c r="CC7" s="150">
        <v>0.79782994000000007</v>
      </c>
      <c r="CD7" s="150">
        <v>0.41720676000000001</v>
      </c>
      <c r="CE7" s="150">
        <v>9.240000000000001E-2</v>
      </c>
      <c r="CF7" s="150">
        <v>7.8750000000000001E-2</v>
      </c>
      <c r="CG7" s="150">
        <v>6.3E-2</v>
      </c>
      <c r="CH7" s="150">
        <v>0</v>
      </c>
      <c r="CI7" s="150">
        <v>0</v>
      </c>
      <c r="CJ7" s="150">
        <v>10.19251596</v>
      </c>
      <c r="CK7" s="150">
        <v>10.08979838</v>
      </c>
      <c r="CL7" s="150">
        <v>10.267872029999999</v>
      </c>
      <c r="CM7" s="150">
        <v>10.319033210000001</v>
      </c>
      <c r="CN7" s="150">
        <v>10.614399329999999</v>
      </c>
      <c r="CO7" s="150">
        <v>10.716629879999999</v>
      </c>
      <c r="CP7" s="150">
        <v>10.29374232</v>
      </c>
      <c r="CQ7" s="150">
        <v>10.84399926</v>
      </c>
      <c r="CR7" s="150">
        <v>11.587710469999999</v>
      </c>
      <c r="CS7" s="150">
        <v>12.130537009999999</v>
      </c>
      <c r="CT7" s="150">
        <v>12.269645430000001</v>
      </c>
      <c r="CU7" s="150">
        <v>12.34515498</v>
      </c>
      <c r="CV7" s="150">
        <v>12.18734821</v>
      </c>
      <c r="CW7" s="150">
        <v>12.28739049</v>
      </c>
      <c r="CX7" s="150">
        <v>12.173152999999999</v>
      </c>
      <c r="CY7" s="150">
        <v>12.545660679999999</v>
      </c>
      <c r="CZ7" s="150">
        <v>13.70478679</v>
      </c>
      <c r="DA7" s="150">
        <v>14.223718979999999</v>
      </c>
      <c r="DB7" s="150">
        <v>12.1253083</v>
      </c>
      <c r="DC7" s="150">
        <v>13.33943878</v>
      </c>
      <c r="DD7" s="150">
        <v>12.761962329999999</v>
      </c>
      <c r="DE7" s="150">
        <v>2.8051475899999998</v>
      </c>
      <c r="DF7" s="150">
        <v>0</v>
      </c>
      <c r="DG7" s="150">
        <v>0</v>
      </c>
      <c r="DH7" s="150">
        <v>0</v>
      </c>
      <c r="DI7" s="150">
        <v>0</v>
      </c>
      <c r="DJ7" s="150">
        <v>0</v>
      </c>
      <c r="DK7" s="150">
        <v>0</v>
      </c>
      <c r="DL7" s="150">
        <v>0</v>
      </c>
      <c r="DM7" s="150">
        <v>0</v>
      </c>
      <c r="DN7" s="150">
        <v>0</v>
      </c>
      <c r="DO7" s="150">
        <v>0</v>
      </c>
      <c r="DP7" s="150">
        <v>0</v>
      </c>
      <c r="DQ7" s="150">
        <v>0</v>
      </c>
      <c r="DR7" s="150">
        <v>0</v>
      </c>
      <c r="DS7" s="150">
        <v>0</v>
      </c>
      <c r="DT7" s="150">
        <v>0</v>
      </c>
      <c r="DU7" s="150">
        <v>0</v>
      </c>
      <c r="DV7" s="150">
        <v>0</v>
      </c>
      <c r="DW7" s="150">
        <v>0</v>
      </c>
      <c r="DX7" s="150">
        <v>0</v>
      </c>
      <c r="DY7" s="150">
        <v>0</v>
      </c>
      <c r="DZ7" s="150">
        <v>0</v>
      </c>
      <c r="EA7" s="150">
        <v>0</v>
      </c>
      <c r="EB7" s="150">
        <v>0</v>
      </c>
      <c r="EC7" s="150">
        <v>0</v>
      </c>
      <c r="ED7" s="150">
        <v>0</v>
      </c>
      <c r="EE7" s="150">
        <v>0</v>
      </c>
      <c r="EF7" s="150">
        <v>0</v>
      </c>
      <c r="EG7" s="150">
        <v>0</v>
      </c>
      <c r="EH7" s="150">
        <v>0</v>
      </c>
      <c r="EI7" s="150">
        <v>0</v>
      </c>
      <c r="EJ7" s="150">
        <v>0</v>
      </c>
      <c r="EK7" s="150">
        <v>0</v>
      </c>
      <c r="EL7" s="150">
        <v>0</v>
      </c>
      <c r="EM7" s="150">
        <v>0</v>
      </c>
      <c r="EN7" s="150">
        <v>0</v>
      </c>
      <c r="EO7" s="150">
        <v>0</v>
      </c>
      <c r="EP7" s="150">
        <v>0</v>
      </c>
      <c r="EQ7" s="150">
        <v>0</v>
      </c>
      <c r="ER7" s="150">
        <v>0</v>
      </c>
      <c r="ES7" s="150">
        <v>0</v>
      </c>
      <c r="ET7" s="150">
        <v>0</v>
      </c>
      <c r="EU7" s="150">
        <v>0</v>
      </c>
      <c r="EV7" s="150">
        <v>0</v>
      </c>
      <c r="EW7" s="150">
        <v>0</v>
      </c>
      <c r="EX7" s="150">
        <v>0</v>
      </c>
      <c r="EY7" s="150">
        <v>0</v>
      </c>
      <c r="EZ7" s="150">
        <v>0</v>
      </c>
      <c r="FA7" s="150">
        <v>0</v>
      </c>
      <c r="FB7" s="150">
        <v>0</v>
      </c>
      <c r="FC7" s="150">
        <v>0</v>
      </c>
      <c r="FD7" s="150">
        <v>0</v>
      </c>
      <c r="FE7" s="150">
        <v>0</v>
      </c>
      <c r="FF7" s="150">
        <v>0</v>
      </c>
      <c r="FG7" s="150">
        <v>0</v>
      </c>
      <c r="FH7" s="150">
        <v>0</v>
      </c>
      <c r="FI7" s="150">
        <v>0</v>
      </c>
      <c r="FJ7" s="150">
        <v>0</v>
      </c>
      <c r="FK7" s="150">
        <v>0</v>
      </c>
      <c r="FL7" s="150">
        <v>0</v>
      </c>
      <c r="FM7" s="150">
        <v>0</v>
      </c>
      <c r="FN7" s="150">
        <v>0</v>
      </c>
      <c r="FO7" s="150">
        <v>0</v>
      </c>
      <c r="FP7" s="150">
        <v>0</v>
      </c>
      <c r="FQ7" s="150">
        <v>0</v>
      </c>
      <c r="FR7" s="150">
        <v>0</v>
      </c>
      <c r="FS7" s="150">
        <v>0</v>
      </c>
      <c r="FT7" s="150">
        <v>0</v>
      </c>
      <c r="FU7" s="150">
        <v>0</v>
      </c>
      <c r="FV7" s="150">
        <v>0</v>
      </c>
      <c r="FW7" s="150">
        <v>0</v>
      </c>
      <c r="FX7" s="150">
        <v>0</v>
      </c>
      <c r="FY7" s="150">
        <v>0</v>
      </c>
      <c r="FZ7" s="150">
        <v>0</v>
      </c>
      <c r="GA7" s="150">
        <v>0</v>
      </c>
      <c r="GB7" s="150">
        <v>0</v>
      </c>
      <c r="GC7" s="150">
        <v>0</v>
      </c>
      <c r="GD7" s="150">
        <v>0</v>
      </c>
      <c r="GE7" s="150">
        <v>0</v>
      </c>
      <c r="GF7" s="150">
        <v>0</v>
      </c>
      <c r="GG7" s="150">
        <v>0</v>
      </c>
      <c r="GH7" s="150">
        <v>0</v>
      </c>
      <c r="GI7" s="150">
        <v>0</v>
      </c>
      <c r="GJ7" s="150">
        <v>0</v>
      </c>
      <c r="GK7" s="150">
        <v>0</v>
      </c>
      <c r="GL7" s="150">
        <v>0</v>
      </c>
      <c r="GM7" s="150">
        <v>0</v>
      </c>
      <c r="GN7" s="150">
        <v>0</v>
      </c>
      <c r="GO7" s="150">
        <v>0</v>
      </c>
      <c r="GP7" s="150">
        <v>0</v>
      </c>
      <c r="GQ7" s="150">
        <v>0</v>
      </c>
      <c r="GR7" s="150">
        <v>0</v>
      </c>
      <c r="GS7" s="150">
        <v>0</v>
      </c>
      <c r="GT7" s="150">
        <v>0</v>
      </c>
      <c r="GU7" s="150">
        <v>0</v>
      </c>
      <c r="GV7" s="150">
        <v>0</v>
      </c>
      <c r="GW7" s="150">
        <v>0</v>
      </c>
      <c r="GX7" s="150">
        <v>0</v>
      </c>
      <c r="GY7" s="150">
        <v>0</v>
      </c>
      <c r="GZ7" s="150">
        <v>0</v>
      </c>
      <c r="HA7" s="150">
        <v>0</v>
      </c>
      <c r="HB7" s="150">
        <v>0</v>
      </c>
      <c r="HC7" s="150">
        <v>0</v>
      </c>
      <c r="HD7" s="150">
        <v>0</v>
      </c>
      <c r="HE7" s="150">
        <v>0</v>
      </c>
      <c r="HF7" s="150">
        <v>0</v>
      </c>
      <c r="HG7" s="150">
        <v>0</v>
      </c>
      <c r="HH7" s="150">
        <v>0</v>
      </c>
      <c r="HI7" s="150" t="s">
        <v>263</v>
      </c>
      <c r="HJ7" s="150">
        <v>0</v>
      </c>
      <c r="HK7" s="150">
        <v>0</v>
      </c>
      <c r="HL7" s="150">
        <v>0</v>
      </c>
      <c r="HM7" s="150">
        <v>0</v>
      </c>
      <c r="HN7" s="150">
        <v>0</v>
      </c>
      <c r="HO7" s="150">
        <v>0</v>
      </c>
      <c r="HT7" s="260"/>
      <c r="HU7" s="260"/>
      <c r="HV7" s="260"/>
    </row>
    <row r="8" spans="1:230" ht="12.75" customHeight="1" x14ac:dyDescent="0.25">
      <c r="A8" s="315" t="s">
        <v>359</v>
      </c>
      <c r="B8" s="315" t="s">
        <v>360</v>
      </c>
      <c r="C8" s="263">
        <v>0</v>
      </c>
      <c r="D8" s="263">
        <v>0</v>
      </c>
      <c r="E8" s="263">
        <v>0</v>
      </c>
      <c r="F8" s="263">
        <v>0.58887810103500005</v>
      </c>
      <c r="G8" s="263">
        <v>1.2474155358180001</v>
      </c>
      <c r="H8" s="150">
        <v>3.0039607695880299</v>
      </c>
      <c r="I8" s="150">
        <v>4.3403970100000002</v>
      </c>
      <c r="J8" s="150">
        <v>9.3971284300000004</v>
      </c>
      <c r="K8" s="150">
        <v>9.1153845100000002</v>
      </c>
      <c r="L8" s="150">
        <v>11.94302772</v>
      </c>
      <c r="M8" s="150">
        <v>12.087695979999999</v>
      </c>
      <c r="N8" s="150">
        <v>14.213295430000001</v>
      </c>
      <c r="O8" s="150">
        <v>16.648544359999999</v>
      </c>
      <c r="P8" s="150">
        <v>11.788394179999999</v>
      </c>
      <c r="Q8" s="150">
        <v>16.062210180000001</v>
      </c>
      <c r="R8" s="150">
        <v>19.588936889999999</v>
      </c>
      <c r="S8" s="150">
        <v>31.3506711</v>
      </c>
      <c r="T8" s="150">
        <v>30.64843918</v>
      </c>
      <c r="U8" s="150">
        <v>28.51603858</v>
      </c>
      <c r="V8" s="150">
        <v>33.00204059</v>
      </c>
      <c r="W8" s="150">
        <v>33.275789609999997</v>
      </c>
      <c r="X8" s="150">
        <v>32.911500789999998</v>
      </c>
      <c r="Y8" s="150">
        <v>32.921599880000002</v>
      </c>
      <c r="Z8" s="150">
        <v>36.873131170000001</v>
      </c>
      <c r="AA8" s="150">
        <v>49.23737543</v>
      </c>
      <c r="AB8" s="150">
        <v>52.624922779999999</v>
      </c>
      <c r="AC8" s="150">
        <v>62.249579702311003</v>
      </c>
      <c r="AD8" s="150">
        <v>70.998963989999993</v>
      </c>
      <c r="AE8" s="150">
        <v>77.017959570000002</v>
      </c>
      <c r="AF8" s="150">
        <v>78.822889189999998</v>
      </c>
      <c r="AG8" s="150">
        <v>66.183471909999994</v>
      </c>
      <c r="AH8" s="150">
        <v>70.992544039999999</v>
      </c>
      <c r="AI8" s="150">
        <v>78.746587700000006</v>
      </c>
      <c r="AJ8" s="150">
        <v>79.198663710000005</v>
      </c>
      <c r="AK8" s="150">
        <v>79.872872849999993</v>
      </c>
      <c r="AL8" s="150">
        <v>81.416725009999993</v>
      </c>
      <c r="AM8" s="150">
        <v>83.197190449999994</v>
      </c>
      <c r="AN8" s="150">
        <v>85.051469879999999</v>
      </c>
      <c r="AO8" s="150">
        <v>88.442841650000005</v>
      </c>
      <c r="AP8" s="150">
        <v>90.242169660000002</v>
      </c>
      <c r="AQ8" s="150">
        <v>95.869034110000001</v>
      </c>
      <c r="AR8" s="150">
        <v>100.9666476</v>
      </c>
      <c r="AS8" s="150">
        <v>74.557329890000005</v>
      </c>
      <c r="AT8" s="150">
        <v>76.449609460000005</v>
      </c>
      <c r="AU8" s="150">
        <v>78.334551809999994</v>
      </c>
      <c r="AV8" s="150">
        <v>77.932215020000001</v>
      </c>
      <c r="AW8" s="150">
        <v>79.32157497</v>
      </c>
      <c r="AX8" s="150">
        <v>13.944040709999999</v>
      </c>
      <c r="AY8" s="150">
        <v>29.825278860000001</v>
      </c>
      <c r="AZ8" s="150">
        <v>900.26298708000002</v>
      </c>
      <c r="BA8" s="150">
        <v>754.19417665000003</v>
      </c>
      <c r="BB8" s="150">
        <v>814.15972636000004</v>
      </c>
      <c r="BC8" s="150">
        <v>825.96488323999995</v>
      </c>
      <c r="BD8" s="150">
        <v>803.33696512999995</v>
      </c>
      <c r="BE8" s="150">
        <v>712.46106118</v>
      </c>
      <c r="BF8" s="150">
        <v>756.06743282000002</v>
      </c>
      <c r="BG8" s="150">
        <v>756.98778972000002</v>
      </c>
      <c r="BH8" s="150">
        <v>753.58611529999996</v>
      </c>
      <c r="BI8" s="150">
        <v>752.99121518000004</v>
      </c>
      <c r="BJ8" s="150">
        <v>752.37703753999995</v>
      </c>
      <c r="BK8" s="150">
        <v>780.56603565</v>
      </c>
      <c r="BL8" s="150">
        <v>789.60186168999996</v>
      </c>
      <c r="BM8" s="150">
        <v>801.31233911000004</v>
      </c>
      <c r="BN8" s="150">
        <v>853.26706963000004</v>
      </c>
      <c r="BO8" s="150">
        <v>939.93226819999995</v>
      </c>
      <c r="BP8" s="150">
        <v>981.89233901</v>
      </c>
      <c r="BQ8" s="150">
        <v>844.61703505000003</v>
      </c>
      <c r="BR8" s="150">
        <v>1044.04834839</v>
      </c>
      <c r="BS8" s="150">
        <v>1097.1013703000001</v>
      </c>
      <c r="BT8" s="150">
        <v>1101.2579112599999</v>
      </c>
      <c r="BU8" s="150">
        <v>1160.16256813</v>
      </c>
      <c r="BV8" s="150">
        <v>1209.85793962</v>
      </c>
      <c r="BW8" s="150">
        <v>1217.3078649199999</v>
      </c>
      <c r="BX8" s="150">
        <v>1233.3867185399999</v>
      </c>
      <c r="BY8" s="150">
        <v>1257.6368929299999</v>
      </c>
      <c r="BZ8" s="150">
        <v>1314.25606543</v>
      </c>
      <c r="CA8" s="150">
        <v>1702.07951484</v>
      </c>
      <c r="CB8" s="150">
        <v>1550.6033619499999</v>
      </c>
      <c r="CC8" s="150">
        <v>1498.9524116299999</v>
      </c>
      <c r="CD8" s="150">
        <v>1633.5637494</v>
      </c>
      <c r="CE8" s="150">
        <v>1828.7969678899999</v>
      </c>
      <c r="CF8" s="150">
        <v>2017.3962559700001</v>
      </c>
      <c r="CG8" s="150">
        <v>2124.6148712200002</v>
      </c>
      <c r="CH8" s="150">
        <v>2118.1991753699999</v>
      </c>
      <c r="CI8" s="150">
        <v>2578.1747147900001</v>
      </c>
      <c r="CJ8" s="150">
        <v>2839.0230457100001</v>
      </c>
      <c r="CK8" s="150">
        <v>2867.2311144800001</v>
      </c>
      <c r="CL8" s="150">
        <v>3034.5346429699998</v>
      </c>
      <c r="CM8" s="150">
        <v>3252.4897061500001</v>
      </c>
      <c r="CN8" s="150">
        <v>3302.1742028600002</v>
      </c>
      <c r="CO8" s="150">
        <v>3133.16485134</v>
      </c>
      <c r="CP8" s="150">
        <v>3546.93326785</v>
      </c>
      <c r="CQ8" s="150">
        <v>3566.24695286</v>
      </c>
      <c r="CR8" s="150">
        <v>3566.97468888</v>
      </c>
      <c r="CS8" s="150">
        <v>3681.6623862199999</v>
      </c>
      <c r="CT8" s="150">
        <v>3728.7342268900002</v>
      </c>
      <c r="CU8" s="150">
        <v>3681.0198844299998</v>
      </c>
      <c r="CV8" s="150">
        <v>3942.3515821599999</v>
      </c>
      <c r="CW8" s="150">
        <v>3954.45438625</v>
      </c>
      <c r="CX8" s="150">
        <v>3958.7857757800002</v>
      </c>
      <c r="CY8" s="150">
        <v>3947.3127028399999</v>
      </c>
      <c r="CZ8" s="150">
        <v>3745.5616596</v>
      </c>
      <c r="DA8" s="150">
        <v>3991.6603474100002</v>
      </c>
      <c r="DB8" s="150">
        <v>3990.1440349</v>
      </c>
      <c r="DC8" s="150">
        <v>4255.8033113499996</v>
      </c>
      <c r="DD8" s="150">
        <v>4252.6783173699996</v>
      </c>
      <c r="DE8" s="150">
        <v>4346.2638246400002</v>
      </c>
      <c r="DF8" s="150">
        <v>4816.9593066199996</v>
      </c>
      <c r="DG8" s="150">
        <v>4727.4580520700001</v>
      </c>
      <c r="DH8" s="150">
        <v>4837.8865527400003</v>
      </c>
      <c r="DI8" s="150">
        <v>4849.0171543599999</v>
      </c>
      <c r="DJ8" s="150">
        <v>4891.0185208900002</v>
      </c>
      <c r="DK8" s="150">
        <v>4915.9484732000001</v>
      </c>
      <c r="DL8" s="150">
        <v>4920</v>
      </c>
      <c r="DM8" s="150">
        <v>5009.4312501900004</v>
      </c>
      <c r="DN8" s="150">
        <v>4914</v>
      </c>
      <c r="DO8" s="150">
        <v>5056.7209852899996</v>
      </c>
      <c r="DP8" s="150">
        <v>4756.8999999999996</v>
      </c>
      <c r="DQ8" s="150">
        <v>4759.3999999999996</v>
      </c>
      <c r="DR8" s="150">
        <v>5147.8999999999996</v>
      </c>
      <c r="DS8" s="150">
        <v>5151.7</v>
      </c>
      <c r="DT8" s="150">
        <v>5064.6000000000004</v>
      </c>
      <c r="DU8" s="150">
        <v>5207.5</v>
      </c>
      <c r="DV8" s="150">
        <v>5248.8</v>
      </c>
      <c r="DW8" s="150">
        <v>5265.9</v>
      </c>
      <c r="DX8" s="150">
        <v>5239.7</v>
      </c>
      <c r="DY8" s="150">
        <v>5236.8999999999996</v>
      </c>
      <c r="DZ8" s="150">
        <v>5233.6000000000004</v>
      </c>
      <c r="EA8" s="150">
        <v>5274.5</v>
      </c>
      <c r="EB8" s="150">
        <v>5284.3</v>
      </c>
      <c r="EC8" s="150">
        <v>5336.4</v>
      </c>
      <c r="ED8" s="150">
        <v>5409.7</v>
      </c>
      <c r="EE8" s="150">
        <v>5415.3</v>
      </c>
      <c r="EF8" s="150">
        <v>5226.5</v>
      </c>
      <c r="EG8" s="150">
        <v>5139.3</v>
      </c>
      <c r="EH8" s="150">
        <v>5246.8</v>
      </c>
      <c r="EI8" s="150">
        <v>5511.6</v>
      </c>
      <c r="EJ8" s="150">
        <v>5287.7</v>
      </c>
      <c r="EK8" s="150">
        <v>5198</v>
      </c>
      <c r="EL8" s="150">
        <v>5441.2</v>
      </c>
      <c r="EM8" s="150">
        <v>5370.9</v>
      </c>
      <c r="EN8" s="150">
        <v>5556.4</v>
      </c>
      <c r="EO8" s="150">
        <v>5556.5</v>
      </c>
      <c r="EP8" s="150">
        <v>5514.3</v>
      </c>
      <c r="EQ8" s="150">
        <v>5342.2</v>
      </c>
      <c r="ER8" s="150">
        <v>5362.8</v>
      </c>
      <c r="ES8" s="150">
        <v>5371</v>
      </c>
      <c r="ET8" s="150">
        <v>5247</v>
      </c>
      <c r="EU8" s="150">
        <v>5603.5</v>
      </c>
      <c r="EV8" s="150">
        <v>5568.7</v>
      </c>
      <c r="EW8" s="150">
        <v>5585.7</v>
      </c>
      <c r="EX8" s="150">
        <v>5589.7</v>
      </c>
      <c r="EY8" s="150">
        <v>5608.8</v>
      </c>
      <c r="EZ8" s="150">
        <v>5665.1</v>
      </c>
      <c r="FA8" s="150">
        <v>5700.3</v>
      </c>
      <c r="FB8" s="150">
        <v>5855.2</v>
      </c>
      <c r="FC8" s="150">
        <v>5924.2</v>
      </c>
      <c r="FD8" s="150">
        <v>5943.7</v>
      </c>
      <c r="FE8" s="150">
        <v>5877.6</v>
      </c>
      <c r="FF8" s="150">
        <v>5967</v>
      </c>
      <c r="FG8" s="150">
        <v>5904.8</v>
      </c>
      <c r="FH8" s="150">
        <v>5742.4</v>
      </c>
      <c r="FI8" s="150">
        <v>5769</v>
      </c>
      <c r="FJ8" s="150">
        <v>5776.1568677499999</v>
      </c>
      <c r="FK8" s="150">
        <v>5751.7</v>
      </c>
      <c r="FL8" s="150">
        <v>5821.9</v>
      </c>
      <c r="FM8" s="150">
        <v>5757.4</v>
      </c>
      <c r="FN8" s="150">
        <v>5818</v>
      </c>
      <c r="FO8" s="150">
        <v>5829.9</v>
      </c>
      <c r="FP8" s="150">
        <v>5947.3</v>
      </c>
      <c r="FQ8" s="150">
        <v>5949.7</v>
      </c>
      <c r="FR8" s="150">
        <v>5997.3</v>
      </c>
      <c r="FS8" s="150">
        <v>5852.2</v>
      </c>
      <c r="FT8" s="150">
        <v>6053.5</v>
      </c>
      <c r="FU8" s="150">
        <v>6045.3</v>
      </c>
      <c r="FV8" s="150">
        <v>5953.2</v>
      </c>
      <c r="FW8" s="150">
        <v>5529.2</v>
      </c>
      <c r="FX8" s="150">
        <v>6003.2</v>
      </c>
      <c r="FY8" s="150">
        <v>6004.9</v>
      </c>
      <c r="FZ8" s="150">
        <v>5994.8</v>
      </c>
      <c r="GA8" s="150">
        <v>5912.6</v>
      </c>
      <c r="GB8" s="150">
        <v>5946.1</v>
      </c>
      <c r="GC8" s="150">
        <v>5933.5</v>
      </c>
      <c r="GD8" s="150">
        <v>5543.7</v>
      </c>
      <c r="GE8" s="150">
        <v>5479.7</v>
      </c>
      <c r="GF8" s="150">
        <v>5546.8</v>
      </c>
      <c r="GG8" s="150">
        <v>5587.3</v>
      </c>
      <c r="GH8" s="150">
        <v>5339.2</v>
      </c>
      <c r="GI8" s="150">
        <v>5375.5</v>
      </c>
      <c r="GJ8" s="150">
        <v>4975.5</v>
      </c>
      <c r="GK8" s="150">
        <v>4940.3</v>
      </c>
      <c r="GL8" s="150">
        <v>4929.8999999999996</v>
      </c>
      <c r="GM8" s="150">
        <v>4876.5</v>
      </c>
      <c r="GN8" s="150">
        <v>4931.5</v>
      </c>
      <c r="GO8" s="150">
        <v>4886.3999999999996</v>
      </c>
      <c r="GP8" s="150">
        <v>4807.1000000000004</v>
      </c>
      <c r="GQ8" s="150">
        <v>4831.2</v>
      </c>
      <c r="GR8" s="150">
        <v>4915.2</v>
      </c>
      <c r="GS8" s="150">
        <v>4967.8</v>
      </c>
      <c r="GT8" s="150">
        <v>5116.5</v>
      </c>
      <c r="GU8" s="150">
        <v>5136</v>
      </c>
      <c r="GV8" s="150">
        <v>5104.6000000000004</v>
      </c>
      <c r="GW8" s="150">
        <v>5138.5</v>
      </c>
      <c r="GX8" s="150">
        <v>5103.3</v>
      </c>
      <c r="GY8" s="150">
        <v>5120.8</v>
      </c>
      <c r="GZ8" s="150">
        <v>5165</v>
      </c>
      <c r="HA8" s="150">
        <v>5163</v>
      </c>
      <c r="HB8" s="150">
        <v>5087.3999999999996</v>
      </c>
      <c r="HC8" s="150">
        <v>5099.8</v>
      </c>
      <c r="HD8" s="150">
        <v>4874.6000000000004</v>
      </c>
      <c r="HE8" s="150">
        <v>5107</v>
      </c>
      <c r="HF8" s="150">
        <v>5136.3</v>
      </c>
      <c r="HG8" s="150">
        <v>5175.7</v>
      </c>
      <c r="HH8" s="150">
        <v>5263.2</v>
      </c>
      <c r="HI8" s="150">
        <v>5310.8</v>
      </c>
      <c r="HJ8" s="150">
        <v>5417.6</v>
      </c>
      <c r="HK8" s="150">
        <v>5436.1</v>
      </c>
      <c r="HL8" s="150">
        <v>5431.7</v>
      </c>
      <c r="HM8" s="150">
        <v>5417.1</v>
      </c>
      <c r="HN8" s="150">
        <v>5336.8</v>
      </c>
      <c r="HO8" s="150">
        <v>5408.5</v>
      </c>
      <c r="HT8" s="260"/>
      <c r="HU8" s="260"/>
      <c r="HV8" s="260"/>
    </row>
    <row r="9" spans="1:230" ht="12.75" customHeight="1" x14ac:dyDescent="0.25">
      <c r="A9" s="315" t="s">
        <v>73</v>
      </c>
      <c r="B9" s="315" t="s">
        <v>125</v>
      </c>
      <c r="C9" s="263">
        <v>0</v>
      </c>
      <c r="D9" s="263">
        <v>0</v>
      </c>
      <c r="E9" s="263">
        <v>0.25418977999999998</v>
      </c>
      <c r="F9" s="263">
        <v>0.25613535999999998</v>
      </c>
      <c r="G9" s="263">
        <v>0.40589315999999998</v>
      </c>
      <c r="H9" s="150">
        <v>0.14873655</v>
      </c>
      <c r="I9" s="150">
        <v>0.93991422000000002</v>
      </c>
      <c r="J9" s="150">
        <v>3.7580947600000001</v>
      </c>
      <c r="K9" s="150">
        <v>5.9484130400000002</v>
      </c>
      <c r="L9" s="150">
        <v>7.0042491499999997</v>
      </c>
      <c r="M9" s="150">
        <v>8.7833350499999998</v>
      </c>
      <c r="N9" s="150">
        <v>13.29692202</v>
      </c>
      <c r="O9" s="150">
        <v>13.6790675</v>
      </c>
      <c r="P9" s="150">
        <v>24.22638499</v>
      </c>
      <c r="Q9" s="150">
        <v>28.207879299999998</v>
      </c>
      <c r="R9" s="150">
        <v>38.644605349999999</v>
      </c>
      <c r="S9" s="150">
        <v>23.313372210000001</v>
      </c>
      <c r="T9" s="150">
        <v>12.635999099999999</v>
      </c>
      <c r="U9" s="150">
        <v>0</v>
      </c>
      <c r="V9" s="150">
        <v>0</v>
      </c>
      <c r="W9" s="150">
        <v>0</v>
      </c>
      <c r="X9" s="150">
        <v>0</v>
      </c>
      <c r="Y9" s="150">
        <v>0</v>
      </c>
      <c r="Z9" s="150">
        <v>0</v>
      </c>
      <c r="AA9" s="150">
        <v>0</v>
      </c>
      <c r="AB9" s="150">
        <v>0</v>
      </c>
      <c r="AC9" s="150">
        <v>0</v>
      </c>
      <c r="AD9" s="150">
        <v>38.87498059</v>
      </c>
      <c r="AE9" s="150">
        <v>39.412147859999997</v>
      </c>
      <c r="AF9" s="150">
        <v>49.924737710000002</v>
      </c>
      <c r="AG9" s="150">
        <v>105.52662483</v>
      </c>
      <c r="AH9" s="150">
        <v>139.66654034999999</v>
      </c>
      <c r="AI9" s="150">
        <v>174.25730798999999</v>
      </c>
      <c r="AJ9" s="150">
        <v>214.35540811999999</v>
      </c>
      <c r="AK9" s="150">
        <v>223.59506945000001</v>
      </c>
      <c r="AL9" s="150">
        <v>234.69160545</v>
      </c>
      <c r="AM9" s="150">
        <v>235.67590469000001</v>
      </c>
      <c r="AN9" s="150">
        <v>260.91341819000002</v>
      </c>
      <c r="AO9" s="150">
        <v>274.82429273000002</v>
      </c>
      <c r="AP9" s="150">
        <v>248.17765220000001</v>
      </c>
      <c r="AQ9" s="150">
        <v>339.04776844999998</v>
      </c>
      <c r="AR9" s="150">
        <v>338.01882389000002</v>
      </c>
      <c r="AS9" s="150">
        <v>339.10740589</v>
      </c>
      <c r="AT9" s="150">
        <v>383.24104166000001</v>
      </c>
      <c r="AU9" s="150">
        <v>406.43946094</v>
      </c>
      <c r="AV9" s="150">
        <v>410.11307392999998</v>
      </c>
      <c r="AW9" s="150">
        <v>432.4798965</v>
      </c>
      <c r="AX9" s="150">
        <v>377.36785677</v>
      </c>
      <c r="AY9" s="150">
        <v>446.22135451999998</v>
      </c>
      <c r="AZ9" s="150">
        <v>729.41432121000003</v>
      </c>
      <c r="BA9" s="150">
        <v>756.83097108000004</v>
      </c>
      <c r="BB9" s="150">
        <v>725.21865524999998</v>
      </c>
      <c r="BC9" s="150">
        <v>823.73444615000005</v>
      </c>
      <c r="BD9" s="150">
        <v>845.31579095999996</v>
      </c>
      <c r="BE9" s="150">
        <v>875.34956461000002</v>
      </c>
      <c r="BF9" s="150">
        <v>896.42499008000004</v>
      </c>
      <c r="BG9" s="150">
        <v>971.03239752000002</v>
      </c>
      <c r="BH9" s="150">
        <v>980.81253891999995</v>
      </c>
      <c r="BI9" s="150">
        <v>990.37131390000002</v>
      </c>
      <c r="BJ9" s="150">
        <v>995.94362081999998</v>
      </c>
      <c r="BK9" s="150">
        <v>969.36061360999997</v>
      </c>
      <c r="BL9" s="150">
        <v>954.71552125999995</v>
      </c>
      <c r="BM9" s="150">
        <v>1047.50584787</v>
      </c>
      <c r="BN9" s="150">
        <v>1059.19955927</v>
      </c>
      <c r="BO9" s="150">
        <v>1070.11742493</v>
      </c>
      <c r="BP9" s="150">
        <v>1081.92750011</v>
      </c>
      <c r="BQ9" s="150">
        <v>1110.5748907699999</v>
      </c>
      <c r="BR9" s="150">
        <v>1119.87687856</v>
      </c>
      <c r="BS9" s="150">
        <v>1136.8326388800001</v>
      </c>
      <c r="BT9" s="150">
        <v>1115.3324291500001</v>
      </c>
      <c r="BU9" s="150">
        <v>1098.20112509</v>
      </c>
      <c r="BV9" s="150">
        <v>1265.88589516</v>
      </c>
      <c r="BW9" s="150">
        <v>1116.07057151</v>
      </c>
      <c r="BX9" s="150">
        <v>1329.0092862700001</v>
      </c>
      <c r="BY9" s="150">
        <v>1284.0784198199999</v>
      </c>
      <c r="BZ9" s="150">
        <v>1043.70317486</v>
      </c>
      <c r="CA9" s="150">
        <v>1036.1181058899999</v>
      </c>
      <c r="CB9" s="150">
        <v>974.43006762000005</v>
      </c>
      <c r="CC9" s="150">
        <v>984.00705163999999</v>
      </c>
      <c r="CD9" s="150">
        <v>998.44182321999995</v>
      </c>
      <c r="CE9" s="150">
        <v>651.27047038000001</v>
      </c>
      <c r="CF9" s="150">
        <v>654.81439613999999</v>
      </c>
      <c r="CG9" s="150">
        <v>655.62975716999995</v>
      </c>
      <c r="CH9" s="150">
        <v>657.69616670000005</v>
      </c>
      <c r="CI9" s="150">
        <v>342.24441918000002</v>
      </c>
      <c r="CJ9" s="150">
        <v>376.11137965</v>
      </c>
      <c r="CK9" s="150">
        <v>244.63787350999999</v>
      </c>
      <c r="CL9" s="150">
        <v>234.6828314</v>
      </c>
      <c r="CM9" s="150">
        <v>137.36158474000001</v>
      </c>
      <c r="CN9" s="150">
        <v>138.06057573999999</v>
      </c>
      <c r="CO9" s="150">
        <v>128.65660868000001</v>
      </c>
      <c r="CP9" s="150">
        <v>129.66073251</v>
      </c>
      <c r="CQ9" s="150">
        <v>130.50027811000001</v>
      </c>
      <c r="CR9" s="150">
        <v>131.61657160999999</v>
      </c>
      <c r="CS9" s="150">
        <v>132.36600752999999</v>
      </c>
      <c r="CT9" s="150">
        <v>133.17199496000001</v>
      </c>
      <c r="CU9" s="150">
        <v>133.89243697000001</v>
      </c>
      <c r="CV9" s="150">
        <v>0</v>
      </c>
      <c r="CW9" s="150">
        <v>0</v>
      </c>
      <c r="CX9" s="150">
        <v>0</v>
      </c>
      <c r="CY9" s="150">
        <v>0</v>
      </c>
      <c r="CZ9" s="150">
        <v>0</v>
      </c>
      <c r="DA9" s="150">
        <v>0</v>
      </c>
      <c r="DB9" s="150">
        <v>0</v>
      </c>
      <c r="DC9" s="150">
        <v>0</v>
      </c>
      <c r="DD9" s="150">
        <v>0</v>
      </c>
      <c r="DE9" s="150">
        <v>0</v>
      </c>
      <c r="DF9" s="150">
        <v>0</v>
      </c>
      <c r="DG9" s="150">
        <v>0</v>
      </c>
      <c r="DH9" s="150">
        <v>0</v>
      </c>
      <c r="DI9" s="150">
        <v>0</v>
      </c>
      <c r="DJ9" s="150">
        <v>0</v>
      </c>
      <c r="DK9" s="150">
        <v>0</v>
      </c>
      <c r="DL9" s="150">
        <v>0</v>
      </c>
      <c r="DM9" s="150">
        <v>0</v>
      </c>
      <c r="DN9" s="150">
        <v>0</v>
      </c>
      <c r="DO9" s="150">
        <v>0</v>
      </c>
      <c r="DP9" s="150">
        <v>0</v>
      </c>
      <c r="DQ9" s="150">
        <v>0</v>
      </c>
      <c r="DR9" s="150">
        <v>0</v>
      </c>
      <c r="DS9" s="150">
        <v>0</v>
      </c>
      <c r="DT9" s="150">
        <v>0</v>
      </c>
      <c r="DU9" s="150">
        <v>0</v>
      </c>
      <c r="DV9" s="150">
        <v>0</v>
      </c>
      <c r="DW9" s="150">
        <v>0</v>
      </c>
      <c r="DX9" s="150">
        <v>0</v>
      </c>
      <c r="DY9" s="150">
        <v>0</v>
      </c>
      <c r="DZ9" s="150">
        <v>0</v>
      </c>
      <c r="EA9" s="150">
        <v>0</v>
      </c>
      <c r="EB9" s="150">
        <v>0</v>
      </c>
      <c r="EC9" s="150">
        <v>0</v>
      </c>
      <c r="ED9" s="150">
        <v>0</v>
      </c>
      <c r="EE9" s="150">
        <v>0</v>
      </c>
      <c r="EF9" s="150">
        <v>0</v>
      </c>
      <c r="EG9" s="150">
        <v>0</v>
      </c>
      <c r="EH9" s="150">
        <v>0</v>
      </c>
      <c r="EI9" s="150">
        <v>0</v>
      </c>
      <c r="EJ9" s="150">
        <v>0</v>
      </c>
      <c r="EK9" s="150">
        <v>0</v>
      </c>
      <c r="EL9" s="150">
        <v>0</v>
      </c>
      <c r="EM9" s="150">
        <v>0</v>
      </c>
      <c r="EN9" s="150">
        <v>0</v>
      </c>
      <c r="EO9" s="150">
        <v>0</v>
      </c>
      <c r="EP9" s="150">
        <v>0</v>
      </c>
      <c r="EQ9" s="150">
        <v>0</v>
      </c>
      <c r="ER9" s="150">
        <v>0</v>
      </c>
      <c r="ES9" s="150">
        <v>0</v>
      </c>
      <c r="ET9" s="150">
        <v>0</v>
      </c>
      <c r="EU9" s="150">
        <v>0</v>
      </c>
      <c r="EV9" s="150">
        <v>0</v>
      </c>
      <c r="EW9" s="150">
        <v>0</v>
      </c>
      <c r="EX9" s="150">
        <v>0</v>
      </c>
      <c r="EY9" s="150">
        <v>0</v>
      </c>
      <c r="EZ9" s="150">
        <v>0</v>
      </c>
      <c r="FA9" s="150">
        <v>0</v>
      </c>
      <c r="FB9" s="150">
        <v>0</v>
      </c>
      <c r="FC9" s="150">
        <v>0</v>
      </c>
      <c r="FD9" s="150">
        <v>0</v>
      </c>
      <c r="FE9" s="150">
        <v>0</v>
      </c>
      <c r="FF9" s="150">
        <v>0</v>
      </c>
      <c r="FG9" s="150">
        <v>0</v>
      </c>
      <c r="FH9" s="150">
        <v>0</v>
      </c>
      <c r="FI9" s="150">
        <v>0</v>
      </c>
      <c r="FJ9" s="150">
        <v>0</v>
      </c>
      <c r="FK9" s="150">
        <v>0</v>
      </c>
      <c r="FL9" s="150">
        <v>0</v>
      </c>
      <c r="FM9" s="150">
        <v>0</v>
      </c>
      <c r="FN9" s="150">
        <v>0</v>
      </c>
      <c r="FO9" s="150">
        <v>0</v>
      </c>
      <c r="FP9" s="150">
        <v>0</v>
      </c>
      <c r="FQ9" s="150">
        <v>0</v>
      </c>
      <c r="FR9" s="150">
        <v>0</v>
      </c>
      <c r="FS9" s="150">
        <v>0</v>
      </c>
      <c r="FT9" s="150">
        <v>0</v>
      </c>
      <c r="FU9" s="150">
        <v>0</v>
      </c>
      <c r="FV9" s="150">
        <v>0</v>
      </c>
      <c r="FW9" s="150">
        <v>0</v>
      </c>
      <c r="FX9" s="150">
        <v>0</v>
      </c>
      <c r="FY9" s="150">
        <v>0</v>
      </c>
      <c r="FZ9" s="150">
        <v>0</v>
      </c>
      <c r="GA9" s="150">
        <v>0</v>
      </c>
      <c r="GB9" s="150">
        <v>0</v>
      </c>
      <c r="GC9" s="150">
        <v>0</v>
      </c>
      <c r="GD9" s="150">
        <v>0</v>
      </c>
      <c r="GE9" s="150">
        <v>0</v>
      </c>
      <c r="GF9" s="150">
        <v>0</v>
      </c>
      <c r="GG9" s="150">
        <v>0</v>
      </c>
      <c r="GH9" s="150">
        <v>0</v>
      </c>
      <c r="GI9" s="150">
        <v>0</v>
      </c>
      <c r="GJ9" s="150">
        <v>0</v>
      </c>
      <c r="GK9" s="150">
        <v>0</v>
      </c>
      <c r="GL9" s="150">
        <v>0</v>
      </c>
      <c r="GM9" s="150">
        <v>0</v>
      </c>
      <c r="GN9" s="150">
        <v>0</v>
      </c>
      <c r="GO9" s="150">
        <v>0</v>
      </c>
      <c r="GP9" s="150">
        <v>0</v>
      </c>
      <c r="GQ9" s="150">
        <v>0</v>
      </c>
      <c r="GR9" s="150">
        <v>0</v>
      </c>
      <c r="GS9" s="150">
        <v>0</v>
      </c>
      <c r="GT9" s="150">
        <v>0</v>
      </c>
      <c r="GU9" s="150">
        <v>0</v>
      </c>
      <c r="GV9" s="150">
        <v>0</v>
      </c>
      <c r="GW9" s="150">
        <v>0</v>
      </c>
      <c r="GX9" s="150">
        <v>0</v>
      </c>
      <c r="GY9" s="150">
        <v>0</v>
      </c>
      <c r="GZ9" s="150">
        <v>0</v>
      </c>
      <c r="HA9" s="150">
        <v>0</v>
      </c>
      <c r="HB9" s="150">
        <v>0</v>
      </c>
      <c r="HC9" s="150">
        <v>0</v>
      </c>
      <c r="HD9" s="150">
        <v>0</v>
      </c>
      <c r="HE9" s="150">
        <v>0</v>
      </c>
      <c r="HF9" s="150">
        <v>0</v>
      </c>
      <c r="HG9" s="150">
        <v>0</v>
      </c>
      <c r="HH9" s="150">
        <v>0</v>
      </c>
      <c r="HI9" s="150" t="s">
        <v>263</v>
      </c>
      <c r="HJ9" s="150">
        <v>0</v>
      </c>
      <c r="HK9" s="150">
        <v>0</v>
      </c>
      <c r="HL9" s="150">
        <v>0</v>
      </c>
      <c r="HM9" s="150">
        <v>0</v>
      </c>
      <c r="HN9" s="150">
        <v>0</v>
      </c>
      <c r="HO9" s="150">
        <v>0</v>
      </c>
      <c r="HT9" s="260"/>
      <c r="HU9" s="260"/>
      <c r="HV9" s="260"/>
    </row>
    <row r="10" spans="1:230" ht="12.75" customHeight="1" x14ac:dyDescent="0.25">
      <c r="A10" s="315" t="s">
        <v>8</v>
      </c>
      <c r="B10" s="315" t="s">
        <v>9</v>
      </c>
      <c r="C10" s="263">
        <v>0</v>
      </c>
      <c r="D10" s="263">
        <v>0</v>
      </c>
      <c r="E10" s="263">
        <v>0</v>
      </c>
      <c r="F10" s="263">
        <v>0</v>
      </c>
      <c r="G10" s="263">
        <v>0</v>
      </c>
      <c r="H10" s="150">
        <v>0</v>
      </c>
      <c r="I10" s="150">
        <v>0</v>
      </c>
      <c r="J10" s="150">
        <v>0</v>
      </c>
      <c r="K10" s="150">
        <v>0</v>
      </c>
      <c r="L10" s="150">
        <v>0</v>
      </c>
      <c r="M10" s="150">
        <v>0</v>
      </c>
      <c r="N10" s="150">
        <v>0</v>
      </c>
      <c r="O10" s="150">
        <v>0</v>
      </c>
      <c r="P10" s="150">
        <v>0</v>
      </c>
      <c r="Q10" s="150">
        <v>0</v>
      </c>
      <c r="R10" s="150">
        <v>0</v>
      </c>
      <c r="S10" s="150">
        <v>0</v>
      </c>
      <c r="T10" s="150">
        <v>0</v>
      </c>
      <c r="U10" s="150">
        <v>0</v>
      </c>
      <c r="V10" s="150">
        <v>0</v>
      </c>
      <c r="W10" s="150">
        <v>0</v>
      </c>
      <c r="X10" s="150">
        <v>0</v>
      </c>
      <c r="Y10" s="150">
        <v>0</v>
      </c>
      <c r="Z10" s="150">
        <v>0</v>
      </c>
      <c r="AA10" s="150">
        <v>0</v>
      </c>
      <c r="AB10" s="150">
        <v>0</v>
      </c>
      <c r="AC10" s="150">
        <v>0</v>
      </c>
      <c r="AD10" s="150">
        <v>0</v>
      </c>
      <c r="AE10" s="150">
        <v>0</v>
      </c>
      <c r="AF10" s="150">
        <v>0</v>
      </c>
      <c r="AG10" s="150">
        <v>0</v>
      </c>
      <c r="AH10" s="150">
        <v>0</v>
      </c>
      <c r="AI10" s="150">
        <v>0</v>
      </c>
      <c r="AJ10" s="150">
        <v>0</v>
      </c>
      <c r="AK10" s="150">
        <v>0</v>
      </c>
      <c r="AL10" s="150">
        <v>0</v>
      </c>
      <c r="AM10" s="150">
        <v>0</v>
      </c>
      <c r="AN10" s="150">
        <v>0</v>
      </c>
      <c r="AO10" s="150">
        <v>0</v>
      </c>
      <c r="AP10" s="150">
        <v>0</v>
      </c>
      <c r="AQ10" s="150">
        <v>0</v>
      </c>
      <c r="AR10" s="150">
        <v>0</v>
      </c>
      <c r="AS10" s="150">
        <v>0</v>
      </c>
      <c r="AT10" s="150">
        <v>0</v>
      </c>
      <c r="AU10" s="150">
        <v>0</v>
      </c>
      <c r="AV10" s="150">
        <v>0</v>
      </c>
      <c r="AW10" s="150">
        <v>0</v>
      </c>
      <c r="AX10" s="150">
        <v>0</v>
      </c>
      <c r="AY10" s="150">
        <v>0</v>
      </c>
      <c r="AZ10" s="150">
        <v>51.882024010000002</v>
      </c>
      <c r="BA10" s="150">
        <v>49.388376399999999</v>
      </c>
      <c r="BB10" s="150">
        <v>48.175129429999998</v>
      </c>
      <c r="BC10" s="150">
        <v>48.515754620000003</v>
      </c>
      <c r="BD10" s="150">
        <v>45.51449015</v>
      </c>
      <c r="BE10" s="150">
        <v>44.003472039999998</v>
      </c>
      <c r="BF10" s="150">
        <v>47.647804720000003</v>
      </c>
      <c r="BG10" s="150">
        <v>46.434195539999997</v>
      </c>
      <c r="BH10" s="150">
        <v>46.381503309999999</v>
      </c>
      <c r="BI10" s="150">
        <v>46.490802299999999</v>
      </c>
      <c r="BJ10" s="150">
        <v>46.190816679999998</v>
      </c>
      <c r="BK10" s="150">
        <v>48.119411030000002</v>
      </c>
      <c r="BL10" s="150">
        <v>48.567362860000003</v>
      </c>
      <c r="BM10" s="150">
        <v>47.453788070000002</v>
      </c>
      <c r="BN10" s="150">
        <v>49.568997840000002</v>
      </c>
      <c r="BO10" s="150">
        <v>50.793001089999997</v>
      </c>
      <c r="BP10" s="150">
        <v>50.837521299999999</v>
      </c>
      <c r="BQ10" s="150">
        <v>53.266133340000003</v>
      </c>
      <c r="BR10" s="150">
        <v>53.225582539999998</v>
      </c>
      <c r="BS10" s="150">
        <v>53.154719559999997</v>
      </c>
      <c r="BT10" s="150">
        <v>53.895373069999998</v>
      </c>
      <c r="BU10" s="150">
        <v>52.519038680000001</v>
      </c>
      <c r="BV10" s="150">
        <v>51.516592780000003</v>
      </c>
      <c r="BW10" s="150">
        <v>51.512771229999998</v>
      </c>
      <c r="BX10" s="150">
        <v>52.969215400000003</v>
      </c>
      <c r="BY10" s="150">
        <v>51.871376920000003</v>
      </c>
      <c r="BZ10" s="150">
        <v>52.273503400000003</v>
      </c>
      <c r="CA10" s="150">
        <v>52.76268125</v>
      </c>
      <c r="CB10" s="150">
        <v>53.299197909999997</v>
      </c>
      <c r="CC10" s="150">
        <v>54.001276760000003</v>
      </c>
      <c r="CD10" s="150">
        <v>55.471420930000001</v>
      </c>
      <c r="CE10" s="150">
        <v>0</v>
      </c>
      <c r="CF10" s="150">
        <v>0</v>
      </c>
      <c r="CG10" s="150">
        <v>0</v>
      </c>
      <c r="CH10" s="150">
        <v>0</v>
      </c>
      <c r="CI10" s="150">
        <v>0</v>
      </c>
      <c r="CJ10" s="150">
        <v>0</v>
      </c>
      <c r="CK10" s="150">
        <v>0</v>
      </c>
      <c r="CL10" s="150">
        <v>0</v>
      </c>
      <c r="CM10" s="150">
        <v>0</v>
      </c>
      <c r="CN10" s="150">
        <v>0</v>
      </c>
      <c r="CO10" s="150">
        <v>0</v>
      </c>
      <c r="CP10" s="150">
        <v>0</v>
      </c>
      <c r="CQ10" s="150">
        <v>0</v>
      </c>
      <c r="CR10" s="150">
        <v>0</v>
      </c>
      <c r="CS10" s="150">
        <v>0</v>
      </c>
      <c r="CT10" s="150">
        <v>0</v>
      </c>
      <c r="CU10" s="150">
        <v>0</v>
      </c>
      <c r="CV10" s="150">
        <v>0</v>
      </c>
      <c r="CW10" s="150">
        <v>0</v>
      </c>
      <c r="CX10" s="150">
        <v>0</v>
      </c>
      <c r="CY10" s="150">
        <v>0</v>
      </c>
      <c r="CZ10" s="150">
        <v>0</v>
      </c>
      <c r="DA10" s="150">
        <v>0</v>
      </c>
      <c r="DB10" s="150">
        <v>0</v>
      </c>
      <c r="DC10" s="150">
        <v>0</v>
      </c>
      <c r="DD10" s="150">
        <v>0</v>
      </c>
      <c r="DE10" s="150">
        <v>0</v>
      </c>
      <c r="DF10" s="150">
        <v>0</v>
      </c>
      <c r="DG10" s="150">
        <v>0</v>
      </c>
      <c r="DH10" s="150">
        <v>0</v>
      </c>
      <c r="DI10" s="150">
        <v>0</v>
      </c>
      <c r="DJ10" s="150">
        <v>0</v>
      </c>
      <c r="DK10" s="150">
        <v>0</v>
      </c>
      <c r="DL10" s="150">
        <v>0</v>
      </c>
      <c r="DM10" s="150">
        <v>0</v>
      </c>
      <c r="DN10" s="150">
        <v>0</v>
      </c>
      <c r="DO10" s="150">
        <v>0</v>
      </c>
      <c r="DP10" s="150">
        <v>0</v>
      </c>
      <c r="DQ10" s="150">
        <v>0</v>
      </c>
      <c r="DR10" s="150">
        <v>0</v>
      </c>
      <c r="DS10" s="150">
        <v>0</v>
      </c>
      <c r="DT10" s="150">
        <v>0</v>
      </c>
      <c r="DU10" s="150">
        <v>0</v>
      </c>
      <c r="DV10" s="150">
        <v>0</v>
      </c>
      <c r="DW10" s="150">
        <v>0</v>
      </c>
      <c r="DX10" s="150">
        <v>0</v>
      </c>
      <c r="DY10" s="150">
        <v>0</v>
      </c>
      <c r="DZ10" s="150">
        <v>0</v>
      </c>
      <c r="EA10" s="150">
        <v>0</v>
      </c>
      <c r="EB10" s="150">
        <v>0</v>
      </c>
      <c r="EC10" s="150">
        <v>0</v>
      </c>
      <c r="ED10" s="150">
        <v>0</v>
      </c>
      <c r="EE10" s="150">
        <v>0</v>
      </c>
      <c r="EF10" s="150">
        <v>0</v>
      </c>
      <c r="EG10" s="150">
        <v>0</v>
      </c>
      <c r="EH10" s="150">
        <v>0</v>
      </c>
      <c r="EI10" s="150">
        <v>0</v>
      </c>
      <c r="EJ10" s="150">
        <v>0</v>
      </c>
      <c r="EK10" s="150">
        <v>0</v>
      </c>
      <c r="EL10" s="150">
        <v>0</v>
      </c>
      <c r="EM10" s="150">
        <v>0</v>
      </c>
      <c r="EN10" s="150">
        <v>0</v>
      </c>
      <c r="EO10" s="150">
        <v>0</v>
      </c>
      <c r="EP10" s="150">
        <v>0</v>
      </c>
      <c r="EQ10" s="150">
        <v>0</v>
      </c>
      <c r="ER10" s="150">
        <v>0</v>
      </c>
      <c r="ES10" s="150">
        <v>0</v>
      </c>
      <c r="ET10" s="150">
        <v>0</v>
      </c>
      <c r="EU10" s="150">
        <v>0</v>
      </c>
      <c r="EV10" s="150">
        <v>0</v>
      </c>
      <c r="EW10" s="150">
        <v>0</v>
      </c>
      <c r="EX10" s="150">
        <v>0</v>
      </c>
      <c r="EY10" s="150">
        <v>0</v>
      </c>
      <c r="EZ10" s="150">
        <v>0</v>
      </c>
      <c r="FA10" s="150">
        <v>0</v>
      </c>
      <c r="FB10" s="150">
        <v>0</v>
      </c>
      <c r="FC10" s="150">
        <v>0</v>
      </c>
      <c r="FD10" s="150">
        <v>0</v>
      </c>
      <c r="FE10" s="150">
        <v>0</v>
      </c>
      <c r="FF10" s="150">
        <v>0</v>
      </c>
      <c r="FG10" s="150">
        <v>0</v>
      </c>
      <c r="FH10" s="150">
        <v>0</v>
      </c>
      <c r="FI10" s="150">
        <v>0</v>
      </c>
      <c r="FJ10" s="150">
        <v>0</v>
      </c>
      <c r="FK10" s="150">
        <v>0</v>
      </c>
      <c r="FL10" s="150">
        <v>0</v>
      </c>
      <c r="FM10" s="150">
        <v>0</v>
      </c>
      <c r="FN10" s="150">
        <v>0</v>
      </c>
      <c r="FO10" s="150">
        <v>0</v>
      </c>
      <c r="FP10" s="150">
        <v>0</v>
      </c>
      <c r="FQ10" s="150">
        <v>0</v>
      </c>
      <c r="FR10" s="150">
        <v>0</v>
      </c>
      <c r="FS10" s="150">
        <v>0</v>
      </c>
      <c r="FT10" s="150">
        <v>0</v>
      </c>
      <c r="FU10" s="150">
        <v>0</v>
      </c>
      <c r="FV10" s="150">
        <v>0</v>
      </c>
      <c r="FW10" s="150">
        <v>0</v>
      </c>
      <c r="FX10" s="150">
        <v>0</v>
      </c>
      <c r="FY10" s="150">
        <v>0</v>
      </c>
      <c r="FZ10" s="150">
        <v>0</v>
      </c>
      <c r="GA10" s="150">
        <v>0</v>
      </c>
      <c r="GB10" s="150">
        <v>0</v>
      </c>
      <c r="GC10" s="150">
        <v>0</v>
      </c>
      <c r="GD10" s="150">
        <v>0</v>
      </c>
      <c r="GE10" s="150">
        <v>0</v>
      </c>
      <c r="GF10" s="150">
        <v>0</v>
      </c>
      <c r="GG10" s="150">
        <v>0</v>
      </c>
      <c r="GH10" s="150">
        <v>0</v>
      </c>
      <c r="GI10" s="150">
        <v>0</v>
      </c>
      <c r="GJ10" s="150">
        <v>0</v>
      </c>
      <c r="GK10" s="150">
        <v>0</v>
      </c>
      <c r="GL10" s="150">
        <v>0</v>
      </c>
      <c r="GM10" s="150">
        <v>0</v>
      </c>
      <c r="GN10" s="150">
        <v>0</v>
      </c>
      <c r="GO10" s="150">
        <v>0</v>
      </c>
      <c r="GP10" s="150">
        <v>0</v>
      </c>
      <c r="GQ10" s="150">
        <v>0</v>
      </c>
      <c r="GR10" s="150">
        <v>0</v>
      </c>
      <c r="GS10" s="150">
        <v>0</v>
      </c>
      <c r="GT10" s="150">
        <v>0</v>
      </c>
      <c r="GU10" s="150">
        <v>0</v>
      </c>
      <c r="GV10" s="150">
        <v>0</v>
      </c>
      <c r="GW10" s="150">
        <v>0</v>
      </c>
      <c r="GX10" s="150">
        <v>0</v>
      </c>
      <c r="GY10" s="150">
        <v>0</v>
      </c>
      <c r="GZ10" s="150">
        <v>0</v>
      </c>
      <c r="HA10" s="150">
        <v>0</v>
      </c>
      <c r="HB10" s="150">
        <v>0</v>
      </c>
      <c r="HC10" s="150">
        <v>0</v>
      </c>
      <c r="HD10" s="150">
        <v>0</v>
      </c>
      <c r="HE10" s="150">
        <v>0</v>
      </c>
      <c r="HF10" s="150">
        <v>0</v>
      </c>
      <c r="HG10" s="150">
        <v>0</v>
      </c>
      <c r="HH10" s="150">
        <v>0</v>
      </c>
      <c r="HI10" s="150" t="s">
        <v>263</v>
      </c>
      <c r="HJ10" s="150">
        <v>0</v>
      </c>
      <c r="HK10" s="150">
        <v>0</v>
      </c>
      <c r="HL10" s="150">
        <v>70.2</v>
      </c>
      <c r="HM10" s="150">
        <v>70.599999999999994</v>
      </c>
      <c r="HN10" s="150">
        <v>71</v>
      </c>
      <c r="HO10" s="150">
        <v>70.3</v>
      </c>
      <c r="HT10" s="260"/>
      <c r="HU10" s="260"/>
      <c r="HV10" s="260"/>
    </row>
    <row r="11" spans="1:230" ht="12.75" customHeight="1" x14ac:dyDescent="0.25">
      <c r="A11" s="315" t="s">
        <v>433</v>
      </c>
      <c r="B11" s="315" t="s">
        <v>435</v>
      </c>
      <c r="C11" s="263">
        <v>0</v>
      </c>
      <c r="D11" s="263">
        <v>0</v>
      </c>
      <c r="E11" s="263">
        <v>0</v>
      </c>
      <c r="F11" s="263">
        <v>0</v>
      </c>
      <c r="G11" s="263">
        <v>0</v>
      </c>
      <c r="H11" s="150">
        <v>0</v>
      </c>
      <c r="I11" s="150">
        <v>0</v>
      </c>
      <c r="J11" s="150">
        <v>0</v>
      </c>
      <c r="K11" s="150">
        <v>0</v>
      </c>
      <c r="L11" s="150">
        <v>0</v>
      </c>
      <c r="M11" s="150">
        <v>0</v>
      </c>
      <c r="N11" s="150">
        <v>0</v>
      </c>
      <c r="O11" s="150">
        <v>0</v>
      </c>
      <c r="P11" s="150">
        <v>0</v>
      </c>
      <c r="Q11" s="150">
        <v>0</v>
      </c>
      <c r="R11" s="150">
        <v>0</v>
      </c>
      <c r="S11" s="150">
        <v>0</v>
      </c>
      <c r="T11" s="150">
        <v>0</v>
      </c>
      <c r="U11" s="150">
        <v>0</v>
      </c>
      <c r="V11" s="150">
        <v>0</v>
      </c>
      <c r="W11" s="150">
        <v>0</v>
      </c>
      <c r="X11" s="150">
        <v>0</v>
      </c>
      <c r="Y11" s="150">
        <v>0</v>
      </c>
      <c r="Z11" s="150">
        <v>0</v>
      </c>
      <c r="AA11" s="150">
        <v>0</v>
      </c>
      <c r="AB11" s="150">
        <v>0</v>
      </c>
      <c r="AC11" s="150">
        <v>0</v>
      </c>
      <c r="AD11" s="150">
        <v>0</v>
      </c>
      <c r="AE11" s="150">
        <v>0</v>
      </c>
      <c r="AF11" s="150">
        <v>0</v>
      </c>
      <c r="AG11" s="150">
        <v>0</v>
      </c>
      <c r="AH11" s="150">
        <v>0</v>
      </c>
      <c r="AI11" s="150">
        <v>0</v>
      </c>
      <c r="AJ11" s="150">
        <v>0</v>
      </c>
      <c r="AK11" s="150">
        <v>0</v>
      </c>
      <c r="AL11" s="150">
        <v>0</v>
      </c>
      <c r="AM11" s="150">
        <v>0</v>
      </c>
      <c r="AN11" s="150">
        <v>0</v>
      </c>
      <c r="AO11" s="150">
        <v>0</v>
      </c>
      <c r="AP11" s="150">
        <v>0</v>
      </c>
      <c r="AQ11" s="150">
        <v>0</v>
      </c>
      <c r="AR11" s="150">
        <v>0</v>
      </c>
      <c r="AS11" s="150">
        <v>0</v>
      </c>
      <c r="AT11" s="150">
        <v>0</v>
      </c>
      <c r="AU11" s="150">
        <v>0</v>
      </c>
      <c r="AV11" s="150">
        <v>0</v>
      </c>
      <c r="AW11" s="150">
        <v>0</v>
      </c>
      <c r="AX11" s="150">
        <v>0</v>
      </c>
      <c r="AY11" s="150">
        <v>0</v>
      </c>
      <c r="AZ11" s="150">
        <v>0</v>
      </c>
      <c r="BA11" s="150">
        <v>0</v>
      </c>
      <c r="BB11" s="150">
        <v>0</v>
      </c>
      <c r="BC11" s="150">
        <v>0</v>
      </c>
      <c r="BD11" s="150">
        <v>0</v>
      </c>
      <c r="BE11" s="150">
        <v>0</v>
      </c>
      <c r="BF11" s="150">
        <v>0</v>
      </c>
      <c r="BG11" s="150">
        <v>0</v>
      </c>
      <c r="BH11" s="150">
        <v>0</v>
      </c>
      <c r="BI11" s="150">
        <v>0</v>
      </c>
      <c r="BJ11" s="150">
        <v>0</v>
      </c>
      <c r="BK11" s="150">
        <v>0</v>
      </c>
      <c r="BL11" s="150">
        <v>0</v>
      </c>
      <c r="BM11" s="150">
        <v>0</v>
      </c>
      <c r="BN11" s="150">
        <v>0</v>
      </c>
      <c r="BO11" s="150">
        <v>0</v>
      </c>
      <c r="BP11" s="150">
        <v>0</v>
      </c>
      <c r="BQ11" s="150">
        <v>0</v>
      </c>
      <c r="BR11" s="150">
        <v>0</v>
      </c>
      <c r="BS11" s="150">
        <v>0</v>
      </c>
      <c r="BT11" s="150">
        <v>0</v>
      </c>
      <c r="BU11" s="150">
        <v>0</v>
      </c>
      <c r="BV11" s="150">
        <v>0</v>
      </c>
      <c r="BW11" s="150">
        <v>0</v>
      </c>
      <c r="BX11" s="150">
        <v>0</v>
      </c>
      <c r="BY11" s="150">
        <v>0</v>
      </c>
      <c r="BZ11" s="150">
        <v>0</v>
      </c>
      <c r="CA11" s="150">
        <v>0</v>
      </c>
      <c r="CB11" s="150">
        <v>0</v>
      </c>
      <c r="CC11" s="150">
        <v>0</v>
      </c>
      <c r="CD11" s="150">
        <v>0</v>
      </c>
      <c r="CE11" s="150">
        <v>0</v>
      </c>
      <c r="CF11" s="150">
        <v>0</v>
      </c>
      <c r="CG11" s="150">
        <v>0</v>
      </c>
      <c r="CH11" s="150">
        <v>0</v>
      </c>
      <c r="CI11" s="150">
        <v>0</v>
      </c>
      <c r="CJ11" s="150">
        <v>0</v>
      </c>
      <c r="CK11" s="150">
        <v>0</v>
      </c>
      <c r="CL11" s="150">
        <v>0</v>
      </c>
      <c r="CM11" s="150">
        <v>0</v>
      </c>
      <c r="CN11" s="150">
        <v>0</v>
      </c>
      <c r="CO11" s="150">
        <v>0</v>
      </c>
      <c r="CP11" s="150">
        <v>0</v>
      </c>
      <c r="CQ11" s="150">
        <v>0</v>
      </c>
      <c r="CR11" s="150">
        <v>0</v>
      </c>
      <c r="CS11" s="150">
        <v>0</v>
      </c>
      <c r="CT11" s="150">
        <v>0</v>
      </c>
      <c r="CU11" s="150">
        <v>0</v>
      </c>
      <c r="CV11" s="150">
        <v>0</v>
      </c>
      <c r="CW11" s="150">
        <v>0</v>
      </c>
      <c r="CX11" s="150">
        <v>0</v>
      </c>
      <c r="CY11" s="150">
        <v>0</v>
      </c>
      <c r="CZ11" s="150">
        <v>0</v>
      </c>
      <c r="DA11" s="150">
        <v>0</v>
      </c>
      <c r="DB11" s="150">
        <v>0</v>
      </c>
      <c r="DC11" s="150">
        <v>0</v>
      </c>
      <c r="DD11" s="150">
        <v>0</v>
      </c>
      <c r="DE11" s="150">
        <v>0</v>
      </c>
      <c r="DF11" s="150">
        <v>0</v>
      </c>
      <c r="DG11" s="150">
        <v>0</v>
      </c>
      <c r="DH11" s="150">
        <v>0</v>
      </c>
      <c r="DI11" s="150">
        <v>0</v>
      </c>
      <c r="DJ11" s="150">
        <v>0</v>
      </c>
      <c r="DK11" s="150">
        <v>0</v>
      </c>
      <c r="DL11" s="150">
        <v>0</v>
      </c>
      <c r="DM11" s="150">
        <v>0</v>
      </c>
      <c r="DN11" s="150">
        <v>0</v>
      </c>
      <c r="DO11" s="150">
        <v>0</v>
      </c>
      <c r="DP11" s="150">
        <v>0</v>
      </c>
      <c r="DQ11" s="150">
        <v>0</v>
      </c>
      <c r="DR11" s="150">
        <v>0</v>
      </c>
      <c r="DS11" s="150">
        <v>0</v>
      </c>
      <c r="DT11" s="150">
        <v>0</v>
      </c>
      <c r="DU11" s="150">
        <v>0</v>
      </c>
      <c r="DV11" s="150">
        <v>0</v>
      </c>
      <c r="DW11" s="150">
        <v>0</v>
      </c>
      <c r="DX11" s="150">
        <v>0</v>
      </c>
      <c r="DY11" s="150">
        <v>0</v>
      </c>
      <c r="DZ11" s="150">
        <v>0</v>
      </c>
      <c r="EA11" s="150">
        <v>0</v>
      </c>
      <c r="EB11" s="150">
        <v>0</v>
      </c>
      <c r="EC11" s="150">
        <v>0</v>
      </c>
      <c r="ED11" s="150">
        <v>0</v>
      </c>
      <c r="EE11" s="150">
        <v>0</v>
      </c>
      <c r="EF11" s="150">
        <v>0</v>
      </c>
      <c r="EG11" s="150">
        <v>0</v>
      </c>
      <c r="EH11" s="150">
        <v>0</v>
      </c>
      <c r="EI11" s="150">
        <v>0</v>
      </c>
      <c r="EJ11" s="150">
        <v>0</v>
      </c>
      <c r="EK11" s="150">
        <v>0</v>
      </c>
      <c r="EL11" s="150">
        <v>0</v>
      </c>
      <c r="EM11" s="150">
        <v>0</v>
      </c>
      <c r="EN11" s="150">
        <v>0</v>
      </c>
      <c r="EO11" s="150">
        <v>0</v>
      </c>
      <c r="EP11" s="150">
        <v>0</v>
      </c>
      <c r="EQ11" s="150">
        <v>0</v>
      </c>
      <c r="ER11" s="150">
        <v>0</v>
      </c>
      <c r="ES11" s="150">
        <v>0</v>
      </c>
      <c r="ET11" s="150">
        <v>0</v>
      </c>
      <c r="EU11" s="150">
        <v>0</v>
      </c>
      <c r="EV11" s="150">
        <v>0</v>
      </c>
      <c r="EW11" s="150">
        <v>0</v>
      </c>
      <c r="EX11" s="150">
        <v>0</v>
      </c>
      <c r="EY11" s="150">
        <v>0</v>
      </c>
      <c r="EZ11" s="150">
        <v>0</v>
      </c>
      <c r="FA11" s="150">
        <v>0</v>
      </c>
      <c r="FB11" s="150">
        <v>0</v>
      </c>
      <c r="FC11" s="150">
        <v>0</v>
      </c>
      <c r="FD11" s="150">
        <v>0</v>
      </c>
      <c r="FE11" s="150">
        <v>0</v>
      </c>
      <c r="FF11" s="150">
        <v>0</v>
      </c>
      <c r="FG11" s="150">
        <v>0</v>
      </c>
      <c r="FH11" s="150">
        <v>0</v>
      </c>
      <c r="FI11" s="150">
        <v>0</v>
      </c>
      <c r="FJ11" s="150">
        <v>0</v>
      </c>
      <c r="FK11" s="150">
        <v>0</v>
      </c>
      <c r="FL11" s="150">
        <v>0</v>
      </c>
      <c r="FM11" s="150">
        <v>0</v>
      </c>
      <c r="FN11" s="150">
        <v>0</v>
      </c>
      <c r="FO11" s="150">
        <v>0</v>
      </c>
      <c r="FP11" s="150">
        <v>0</v>
      </c>
      <c r="FQ11" s="150">
        <v>0</v>
      </c>
      <c r="FR11" s="150">
        <v>0</v>
      </c>
      <c r="FS11" s="150">
        <v>0</v>
      </c>
      <c r="FT11" s="150">
        <v>0</v>
      </c>
      <c r="FU11" s="150">
        <v>0</v>
      </c>
      <c r="FV11" s="150">
        <v>0</v>
      </c>
      <c r="FW11" s="150">
        <v>0</v>
      </c>
      <c r="FX11" s="150">
        <v>0</v>
      </c>
      <c r="FY11" s="150">
        <v>0</v>
      </c>
      <c r="FZ11" s="150">
        <v>0</v>
      </c>
      <c r="GA11" s="150">
        <v>0</v>
      </c>
      <c r="GB11" s="150">
        <v>0</v>
      </c>
      <c r="GC11" s="150">
        <v>0</v>
      </c>
      <c r="GD11" s="150">
        <v>0</v>
      </c>
      <c r="GE11" s="150">
        <v>0</v>
      </c>
      <c r="GF11" s="150">
        <v>0</v>
      </c>
      <c r="GG11" s="150">
        <v>0</v>
      </c>
      <c r="GH11" s="150">
        <v>0</v>
      </c>
      <c r="GI11" s="150">
        <v>0</v>
      </c>
      <c r="GJ11" s="150">
        <v>0</v>
      </c>
      <c r="GK11" s="150">
        <v>0</v>
      </c>
      <c r="GL11" s="150">
        <v>0</v>
      </c>
      <c r="GM11" s="150">
        <v>0</v>
      </c>
      <c r="GN11" s="150">
        <v>0</v>
      </c>
      <c r="GO11" s="150">
        <v>0</v>
      </c>
      <c r="GP11" s="150">
        <v>0</v>
      </c>
      <c r="GQ11" s="150">
        <v>0</v>
      </c>
      <c r="GR11" s="150">
        <v>0</v>
      </c>
      <c r="GS11" s="150">
        <v>0</v>
      </c>
      <c r="GT11" s="150">
        <v>0</v>
      </c>
      <c r="GU11" s="150">
        <v>0</v>
      </c>
      <c r="GV11" s="150">
        <v>0</v>
      </c>
      <c r="GW11" s="150">
        <v>0</v>
      </c>
      <c r="GX11" s="150">
        <v>0</v>
      </c>
      <c r="GY11" s="150">
        <v>0</v>
      </c>
      <c r="GZ11" s="150">
        <v>0</v>
      </c>
      <c r="HA11" s="150">
        <v>0</v>
      </c>
      <c r="HB11" s="150">
        <v>0</v>
      </c>
      <c r="HC11" s="150">
        <v>0</v>
      </c>
      <c r="HD11" s="150">
        <v>0</v>
      </c>
      <c r="HE11" s="150">
        <v>0</v>
      </c>
      <c r="HF11" s="150">
        <v>0</v>
      </c>
      <c r="HG11" s="150">
        <v>0</v>
      </c>
      <c r="HH11" s="150">
        <v>0</v>
      </c>
      <c r="HI11" s="150" t="s">
        <v>263</v>
      </c>
      <c r="HJ11" s="150">
        <v>0</v>
      </c>
      <c r="HK11" s="150">
        <v>0</v>
      </c>
      <c r="HL11" s="150">
        <v>0</v>
      </c>
      <c r="HM11" s="150">
        <v>0</v>
      </c>
      <c r="HN11" s="150">
        <v>0</v>
      </c>
      <c r="HO11" s="150">
        <v>0</v>
      </c>
      <c r="HT11" s="260"/>
      <c r="HU11" s="260"/>
      <c r="HV11" s="260"/>
    </row>
    <row r="12" spans="1:230" ht="12.75" customHeight="1" x14ac:dyDescent="0.25">
      <c r="A12" s="315" t="s">
        <v>434</v>
      </c>
      <c r="B12" s="315" t="s">
        <v>436</v>
      </c>
      <c r="C12" s="263">
        <v>0</v>
      </c>
      <c r="D12" s="263">
        <v>0</v>
      </c>
      <c r="E12" s="263">
        <v>0</v>
      </c>
      <c r="F12" s="263">
        <v>0</v>
      </c>
      <c r="G12" s="263">
        <v>0</v>
      </c>
      <c r="H12" s="150">
        <v>0</v>
      </c>
      <c r="I12" s="150">
        <v>0</v>
      </c>
      <c r="J12" s="150">
        <v>0</v>
      </c>
      <c r="K12" s="150">
        <v>0</v>
      </c>
      <c r="L12" s="150">
        <v>0</v>
      </c>
      <c r="M12" s="150">
        <v>0</v>
      </c>
      <c r="N12" s="150">
        <v>0</v>
      </c>
      <c r="O12" s="150">
        <v>0</v>
      </c>
      <c r="P12" s="150">
        <v>0</v>
      </c>
      <c r="Q12" s="150">
        <v>0</v>
      </c>
      <c r="R12" s="150">
        <v>0</v>
      </c>
      <c r="S12" s="150">
        <v>0</v>
      </c>
      <c r="T12" s="150">
        <v>0</v>
      </c>
      <c r="U12" s="150">
        <v>0</v>
      </c>
      <c r="V12" s="150">
        <v>0</v>
      </c>
      <c r="W12" s="150">
        <v>0</v>
      </c>
      <c r="X12" s="150">
        <v>0</v>
      </c>
      <c r="Y12" s="150">
        <v>0</v>
      </c>
      <c r="Z12" s="150">
        <v>0</v>
      </c>
      <c r="AA12" s="150">
        <v>0</v>
      </c>
      <c r="AB12" s="150">
        <v>0</v>
      </c>
      <c r="AC12" s="150">
        <v>0</v>
      </c>
      <c r="AD12" s="150">
        <v>0</v>
      </c>
      <c r="AE12" s="150">
        <v>0</v>
      </c>
      <c r="AF12" s="150">
        <v>0</v>
      </c>
      <c r="AG12" s="150">
        <v>0</v>
      </c>
      <c r="AH12" s="150">
        <v>0</v>
      </c>
      <c r="AI12" s="150">
        <v>0</v>
      </c>
      <c r="AJ12" s="150">
        <v>0</v>
      </c>
      <c r="AK12" s="150">
        <v>0</v>
      </c>
      <c r="AL12" s="150">
        <v>0</v>
      </c>
      <c r="AM12" s="150">
        <v>0</v>
      </c>
      <c r="AN12" s="150">
        <v>0</v>
      </c>
      <c r="AO12" s="150">
        <v>0</v>
      </c>
      <c r="AP12" s="150">
        <v>0</v>
      </c>
      <c r="AQ12" s="150">
        <v>0</v>
      </c>
      <c r="AR12" s="150">
        <v>0</v>
      </c>
      <c r="AS12" s="150">
        <v>0</v>
      </c>
      <c r="AT12" s="150">
        <v>0</v>
      </c>
      <c r="AU12" s="150">
        <v>0</v>
      </c>
      <c r="AV12" s="150">
        <v>0</v>
      </c>
      <c r="AW12" s="150">
        <v>0</v>
      </c>
      <c r="AX12" s="150">
        <v>0</v>
      </c>
      <c r="AY12" s="150">
        <v>0</v>
      </c>
      <c r="AZ12" s="150">
        <v>0</v>
      </c>
      <c r="BA12" s="150">
        <v>0</v>
      </c>
      <c r="BB12" s="150">
        <v>0</v>
      </c>
      <c r="BC12" s="150">
        <v>0</v>
      </c>
      <c r="BD12" s="150">
        <v>0</v>
      </c>
      <c r="BE12" s="150">
        <v>0</v>
      </c>
      <c r="BF12" s="150">
        <v>0</v>
      </c>
      <c r="BG12" s="150">
        <v>0</v>
      </c>
      <c r="BH12" s="150">
        <v>0</v>
      </c>
      <c r="BI12" s="150">
        <v>0</v>
      </c>
      <c r="BJ12" s="150">
        <v>0</v>
      </c>
      <c r="BK12" s="150">
        <v>0</v>
      </c>
      <c r="BL12" s="150">
        <v>0</v>
      </c>
      <c r="BM12" s="150">
        <v>0</v>
      </c>
      <c r="BN12" s="150">
        <v>0</v>
      </c>
      <c r="BO12" s="150">
        <v>0</v>
      </c>
      <c r="BP12" s="150">
        <v>0</v>
      </c>
      <c r="BQ12" s="150">
        <v>0</v>
      </c>
      <c r="BR12" s="150">
        <v>0</v>
      </c>
      <c r="BS12" s="150">
        <v>0</v>
      </c>
      <c r="BT12" s="150">
        <v>0</v>
      </c>
      <c r="BU12" s="150">
        <v>0</v>
      </c>
      <c r="BV12" s="150">
        <v>0</v>
      </c>
      <c r="BW12" s="150">
        <v>60.13532257</v>
      </c>
      <c r="BX12" s="150">
        <v>1.3003400000000001E-3</v>
      </c>
      <c r="BY12" s="150">
        <v>50.099831119999997</v>
      </c>
      <c r="BZ12" s="150">
        <v>50.100276090000001</v>
      </c>
      <c r="CA12" s="150">
        <v>2.8984800000000002E-3</v>
      </c>
      <c r="CB12" s="150">
        <v>55.21027892</v>
      </c>
      <c r="CC12" s="150">
        <v>50.00406589</v>
      </c>
      <c r="CD12" s="150">
        <v>50.407144619999997</v>
      </c>
      <c r="CE12" s="150">
        <v>50.89737547</v>
      </c>
      <c r="CF12" s="150">
        <v>51.340508399999997</v>
      </c>
      <c r="CG12" s="150">
        <v>51.751669759999999</v>
      </c>
      <c r="CH12" s="150">
        <v>52.236056339999998</v>
      </c>
      <c r="CI12" s="150">
        <v>1.5919600000000001E-3</v>
      </c>
      <c r="CJ12" s="150">
        <v>1.60512E-3</v>
      </c>
      <c r="CK12" s="150">
        <v>55.378186220000003</v>
      </c>
      <c r="CL12" s="150">
        <v>66.741644600000001</v>
      </c>
      <c r="CM12" s="150">
        <v>29.568072829999998</v>
      </c>
      <c r="CN12" s="150">
        <v>2.32862E-3</v>
      </c>
      <c r="CO12" s="150">
        <v>70.116727839999996</v>
      </c>
      <c r="CP12" s="150">
        <v>4.3397999999999999E-4</v>
      </c>
      <c r="CQ12" s="150">
        <v>4.3710999999999999E-4</v>
      </c>
      <c r="CR12" s="150">
        <v>70.2308831</v>
      </c>
      <c r="CS12" s="150">
        <v>10.44564987</v>
      </c>
      <c r="CT12" s="150">
        <v>10.51554571</v>
      </c>
      <c r="CU12" s="150">
        <v>10.57655379</v>
      </c>
      <c r="CV12" s="150">
        <v>0.72154293000000003</v>
      </c>
      <c r="CW12" s="150">
        <v>0.72632096000000002</v>
      </c>
      <c r="CX12" s="150">
        <v>0.73060871999999999</v>
      </c>
      <c r="CY12" s="150">
        <v>0.73647481000000004</v>
      </c>
      <c r="CZ12" s="150">
        <v>70.811975430000004</v>
      </c>
      <c r="DA12" s="150">
        <v>71.211420849999996</v>
      </c>
      <c r="DB12" s="150">
        <v>1.2715007599999999</v>
      </c>
      <c r="DC12" s="150">
        <v>31.477694790000001</v>
      </c>
      <c r="DD12" s="150">
        <v>61.736892269999998</v>
      </c>
      <c r="DE12" s="150">
        <v>71.845968560000003</v>
      </c>
      <c r="DF12" s="150">
        <v>2.03151868</v>
      </c>
      <c r="DG12" s="150">
        <v>2.0391455000000001</v>
      </c>
      <c r="DH12" s="150">
        <v>12.09676883</v>
      </c>
      <c r="DI12" s="150">
        <v>42.137459790000001</v>
      </c>
      <c r="DJ12" s="150">
        <v>2.2038420400000001</v>
      </c>
      <c r="DK12" s="150">
        <v>2.2148200400000002</v>
      </c>
      <c r="DL12" s="150">
        <v>72.5</v>
      </c>
      <c r="DM12" s="150">
        <v>2.5414274300000002</v>
      </c>
      <c r="DN12" s="150">
        <v>2.6</v>
      </c>
      <c r="DO12" s="150">
        <v>9.6186224800000009</v>
      </c>
      <c r="DP12" s="150">
        <v>9.6</v>
      </c>
      <c r="DQ12" s="150">
        <v>89.9</v>
      </c>
      <c r="DR12" s="150">
        <v>10.1</v>
      </c>
      <c r="DS12" s="150">
        <v>10.1</v>
      </c>
      <c r="DT12" s="150">
        <v>105.3</v>
      </c>
      <c r="DU12" s="150">
        <v>5.5</v>
      </c>
      <c r="DV12" s="150">
        <v>5.6</v>
      </c>
      <c r="DW12" s="150">
        <v>5.6</v>
      </c>
      <c r="DX12" s="150">
        <v>20.6</v>
      </c>
      <c r="DY12" s="150">
        <v>8.6999999999999993</v>
      </c>
      <c r="DZ12" s="150">
        <v>28.8</v>
      </c>
      <c r="EA12" s="150">
        <v>3.8</v>
      </c>
      <c r="EB12" s="150">
        <v>18.899999999999999</v>
      </c>
      <c r="EC12" s="150">
        <v>34</v>
      </c>
      <c r="ED12" s="150">
        <v>4</v>
      </c>
      <c r="EE12" s="150">
        <v>4.0999999999999996</v>
      </c>
      <c r="EF12" s="150">
        <v>104.1</v>
      </c>
      <c r="EG12" s="150">
        <v>104.5</v>
      </c>
      <c r="EH12" s="150">
        <v>184.9</v>
      </c>
      <c r="EI12" s="150">
        <v>5.3</v>
      </c>
      <c r="EJ12" s="150">
        <v>40.299999999999997</v>
      </c>
      <c r="EK12" s="150">
        <v>120.8</v>
      </c>
      <c r="EL12" s="150">
        <v>56</v>
      </c>
      <c r="EM12" s="150">
        <v>56.1</v>
      </c>
      <c r="EN12" s="150">
        <v>96.3</v>
      </c>
      <c r="EO12" s="150">
        <v>96.5</v>
      </c>
      <c r="EP12" s="150">
        <v>16.600000000000001</v>
      </c>
      <c r="EQ12" s="150">
        <v>16.7</v>
      </c>
      <c r="ER12" s="150">
        <v>16.7</v>
      </c>
      <c r="ES12" s="150">
        <v>16.8</v>
      </c>
      <c r="ET12" s="150">
        <v>66.8</v>
      </c>
      <c r="EU12" s="150">
        <v>67</v>
      </c>
      <c r="EV12" s="150">
        <v>17</v>
      </c>
      <c r="EW12" s="150">
        <v>17.100000000000001</v>
      </c>
      <c r="EX12" s="150">
        <v>17.100000000000001</v>
      </c>
      <c r="EY12" s="150">
        <v>17.2</v>
      </c>
      <c r="EZ12" s="150">
        <v>17.2</v>
      </c>
      <c r="FA12" s="150">
        <v>17.2</v>
      </c>
      <c r="FB12" s="150">
        <v>17.3</v>
      </c>
      <c r="FC12" s="150">
        <v>17.3</v>
      </c>
      <c r="FD12" s="150">
        <v>17.399999999999999</v>
      </c>
      <c r="FE12" s="150">
        <v>17.399999999999999</v>
      </c>
      <c r="FF12" s="150">
        <v>17.399999999999999</v>
      </c>
      <c r="FG12" s="150">
        <v>17.399999999999999</v>
      </c>
      <c r="FH12" s="150">
        <v>17.399999999999999</v>
      </c>
      <c r="FI12" s="150">
        <v>17.5</v>
      </c>
      <c r="FJ12" s="150">
        <v>17.485459800000001</v>
      </c>
      <c r="FK12" s="150">
        <v>17.5</v>
      </c>
      <c r="FL12" s="150">
        <v>17.5</v>
      </c>
      <c r="FM12" s="150">
        <v>17.5</v>
      </c>
      <c r="FN12" s="150">
        <v>17.600000000000001</v>
      </c>
      <c r="FO12" s="150">
        <v>17.600000000000001</v>
      </c>
      <c r="FP12" s="150">
        <v>17.600000000000001</v>
      </c>
      <c r="FQ12" s="150">
        <v>17.600000000000001</v>
      </c>
      <c r="FR12" s="150">
        <v>17.600000000000001</v>
      </c>
      <c r="FS12" s="150">
        <v>37.700000000000003</v>
      </c>
      <c r="FT12" s="150">
        <v>37.700000000000003</v>
      </c>
      <c r="FU12" s="150">
        <v>37.700000000000003</v>
      </c>
      <c r="FV12" s="150">
        <v>37.799999999999997</v>
      </c>
      <c r="FW12" s="150">
        <v>37.799999999999997</v>
      </c>
      <c r="FX12" s="150">
        <v>37.9</v>
      </c>
      <c r="FY12" s="150">
        <v>37.9</v>
      </c>
      <c r="FZ12" s="150">
        <v>37.9</v>
      </c>
      <c r="GA12" s="150">
        <v>37.9</v>
      </c>
      <c r="GB12" s="150">
        <v>37.9</v>
      </c>
      <c r="GC12" s="150">
        <v>37.9</v>
      </c>
      <c r="GD12" s="150">
        <v>38</v>
      </c>
      <c r="GE12" s="150">
        <v>38</v>
      </c>
      <c r="GF12" s="150">
        <v>38</v>
      </c>
      <c r="GG12" s="150">
        <v>38</v>
      </c>
      <c r="GH12" s="150">
        <v>38</v>
      </c>
      <c r="GI12" s="150">
        <v>38.1</v>
      </c>
      <c r="GJ12" s="150">
        <v>0</v>
      </c>
      <c r="GK12" s="150">
        <v>0</v>
      </c>
      <c r="GL12" s="150">
        <v>0</v>
      </c>
      <c r="GM12" s="150">
        <v>0</v>
      </c>
      <c r="GN12" s="150">
        <v>0</v>
      </c>
      <c r="GO12" s="150">
        <v>0</v>
      </c>
      <c r="GP12" s="150">
        <v>0</v>
      </c>
      <c r="GQ12" s="150">
        <v>0</v>
      </c>
      <c r="GR12" s="150">
        <v>0</v>
      </c>
      <c r="GS12" s="150">
        <v>0</v>
      </c>
      <c r="GT12" s="150">
        <v>0</v>
      </c>
      <c r="GU12" s="150">
        <v>0</v>
      </c>
      <c r="GV12" s="150">
        <v>0</v>
      </c>
      <c r="GW12" s="150">
        <v>0</v>
      </c>
      <c r="GX12" s="150">
        <v>0</v>
      </c>
      <c r="GY12" s="150">
        <v>0</v>
      </c>
      <c r="GZ12" s="150">
        <v>0</v>
      </c>
      <c r="HA12" s="150">
        <v>0</v>
      </c>
      <c r="HB12" s="150">
        <v>0</v>
      </c>
      <c r="HC12" s="150">
        <v>0</v>
      </c>
      <c r="HD12" s="150">
        <v>0</v>
      </c>
      <c r="HE12" s="150">
        <v>0</v>
      </c>
      <c r="HF12" s="150">
        <v>0</v>
      </c>
      <c r="HG12" s="150">
        <v>0</v>
      </c>
      <c r="HH12" s="150">
        <v>0</v>
      </c>
      <c r="HI12" s="150" t="s">
        <v>263</v>
      </c>
      <c r="HJ12" s="150">
        <v>0</v>
      </c>
      <c r="HK12" s="150">
        <v>0</v>
      </c>
      <c r="HL12" s="150">
        <v>0</v>
      </c>
      <c r="HM12" s="150">
        <v>0</v>
      </c>
      <c r="HN12" s="150">
        <v>0</v>
      </c>
      <c r="HO12" s="150">
        <v>0</v>
      </c>
      <c r="HT12" s="260"/>
      <c r="HU12" s="260"/>
      <c r="HV12" s="260"/>
    </row>
    <row r="13" spans="1:230" ht="12.75" customHeight="1" x14ac:dyDescent="0.25">
      <c r="A13" s="315" t="s">
        <v>427</v>
      </c>
      <c r="B13" s="315" t="s">
        <v>437</v>
      </c>
      <c r="C13" s="263">
        <v>0</v>
      </c>
      <c r="D13" s="263">
        <v>0</v>
      </c>
      <c r="E13" s="263">
        <v>0</v>
      </c>
      <c r="F13" s="263">
        <v>0</v>
      </c>
      <c r="G13" s="263">
        <v>0</v>
      </c>
      <c r="H13" s="150">
        <v>0</v>
      </c>
      <c r="I13" s="150">
        <v>0</v>
      </c>
      <c r="J13" s="150">
        <v>0</v>
      </c>
      <c r="K13" s="150">
        <v>0</v>
      </c>
      <c r="L13" s="150">
        <v>0</v>
      </c>
      <c r="M13" s="150">
        <v>0</v>
      </c>
      <c r="N13" s="150">
        <v>0</v>
      </c>
      <c r="O13" s="150">
        <v>0</v>
      </c>
      <c r="P13" s="150">
        <v>0</v>
      </c>
      <c r="Q13" s="150">
        <v>0</v>
      </c>
      <c r="R13" s="150">
        <v>0</v>
      </c>
      <c r="S13" s="150">
        <v>0</v>
      </c>
      <c r="T13" s="150">
        <v>0</v>
      </c>
      <c r="U13" s="150">
        <v>0</v>
      </c>
      <c r="V13" s="150">
        <v>0</v>
      </c>
      <c r="W13" s="150">
        <v>0</v>
      </c>
      <c r="X13" s="150">
        <v>0</v>
      </c>
      <c r="Y13" s="150">
        <v>0</v>
      </c>
      <c r="Z13" s="150">
        <v>0</v>
      </c>
      <c r="AA13" s="150">
        <v>0</v>
      </c>
      <c r="AB13" s="150">
        <v>0</v>
      </c>
      <c r="AC13" s="150">
        <v>0</v>
      </c>
      <c r="AD13" s="150">
        <v>0</v>
      </c>
      <c r="AE13" s="150">
        <v>0</v>
      </c>
      <c r="AF13" s="150">
        <v>0</v>
      </c>
      <c r="AG13" s="150">
        <v>0</v>
      </c>
      <c r="AH13" s="150">
        <v>0</v>
      </c>
      <c r="AI13" s="150">
        <v>0</v>
      </c>
      <c r="AJ13" s="150">
        <v>0</v>
      </c>
      <c r="AK13" s="150">
        <v>0</v>
      </c>
      <c r="AL13" s="150">
        <v>0</v>
      </c>
      <c r="AM13" s="150">
        <v>0</v>
      </c>
      <c r="AN13" s="150">
        <v>0</v>
      </c>
      <c r="AO13" s="150">
        <v>0</v>
      </c>
      <c r="AP13" s="150">
        <v>0</v>
      </c>
      <c r="AQ13" s="150">
        <v>0</v>
      </c>
      <c r="AR13" s="150">
        <v>0</v>
      </c>
      <c r="AS13" s="150">
        <v>0</v>
      </c>
      <c r="AT13" s="150">
        <v>0</v>
      </c>
      <c r="AU13" s="150">
        <v>0</v>
      </c>
      <c r="AV13" s="150">
        <v>0</v>
      </c>
      <c r="AW13" s="150">
        <v>0</v>
      </c>
      <c r="AX13" s="150">
        <v>0</v>
      </c>
      <c r="AY13" s="150">
        <v>0</v>
      </c>
      <c r="AZ13" s="150">
        <v>0</v>
      </c>
      <c r="BA13" s="150">
        <v>0</v>
      </c>
      <c r="BB13" s="150">
        <v>0</v>
      </c>
      <c r="BC13" s="150">
        <v>0</v>
      </c>
      <c r="BD13" s="150">
        <v>0</v>
      </c>
      <c r="BE13" s="150">
        <v>0</v>
      </c>
      <c r="BF13" s="150">
        <v>0</v>
      </c>
      <c r="BG13" s="150">
        <v>0</v>
      </c>
      <c r="BH13" s="150">
        <v>0</v>
      </c>
      <c r="BI13" s="150">
        <v>0</v>
      </c>
      <c r="BJ13" s="150">
        <v>0</v>
      </c>
      <c r="BK13" s="150">
        <v>0</v>
      </c>
      <c r="BL13" s="150">
        <v>0</v>
      </c>
      <c r="BM13" s="150">
        <v>0</v>
      </c>
      <c r="BN13" s="150">
        <v>0</v>
      </c>
      <c r="BO13" s="150">
        <v>0</v>
      </c>
      <c r="BP13" s="150">
        <v>0</v>
      </c>
      <c r="BQ13" s="150">
        <v>0</v>
      </c>
      <c r="BR13" s="150">
        <v>0</v>
      </c>
      <c r="BS13" s="150">
        <v>0</v>
      </c>
      <c r="BT13" s="150">
        <v>0</v>
      </c>
      <c r="BU13" s="150">
        <v>0</v>
      </c>
      <c r="BV13" s="150">
        <v>0</v>
      </c>
      <c r="BW13" s="150">
        <v>0</v>
      </c>
      <c r="BX13" s="150">
        <v>0</v>
      </c>
      <c r="BY13" s="150">
        <v>0</v>
      </c>
      <c r="BZ13" s="150">
        <v>0</v>
      </c>
      <c r="CA13" s="150">
        <v>0</v>
      </c>
      <c r="CB13" s="150">
        <v>0</v>
      </c>
      <c r="CC13" s="150">
        <v>0</v>
      </c>
      <c r="CD13" s="150">
        <v>0</v>
      </c>
      <c r="CE13" s="150">
        <v>0</v>
      </c>
      <c r="CF13" s="150">
        <v>0</v>
      </c>
      <c r="CG13" s="150">
        <v>0</v>
      </c>
      <c r="CH13" s="150">
        <v>0</v>
      </c>
      <c r="CI13" s="150">
        <v>0</v>
      </c>
      <c r="CJ13" s="150">
        <v>0</v>
      </c>
      <c r="CK13" s="150">
        <v>0</v>
      </c>
      <c r="CL13" s="150">
        <v>0</v>
      </c>
      <c r="CM13" s="150">
        <v>0</v>
      </c>
      <c r="CN13" s="150">
        <v>0</v>
      </c>
      <c r="CO13" s="150">
        <v>0</v>
      </c>
      <c r="CP13" s="150">
        <v>0</v>
      </c>
      <c r="CQ13" s="150">
        <v>0</v>
      </c>
      <c r="CR13" s="150">
        <v>0</v>
      </c>
      <c r="CS13" s="150">
        <v>0</v>
      </c>
      <c r="CT13" s="150">
        <v>0</v>
      </c>
      <c r="CU13" s="150">
        <v>0</v>
      </c>
      <c r="CV13" s="150">
        <v>0</v>
      </c>
      <c r="CW13" s="150">
        <v>0</v>
      </c>
      <c r="CX13" s="150">
        <v>0</v>
      </c>
      <c r="CY13" s="150">
        <v>0</v>
      </c>
      <c r="CZ13" s="150">
        <v>0</v>
      </c>
      <c r="DA13" s="150">
        <v>0</v>
      </c>
      <c r="DB13" s="150">
        <v>0</v>
      </c>
      <c r="DC13" s="150">
        <v>0</v>
      </c>
      <c r="DD13" s="150">
        <v>0</v>
      </c>
      <c r="DE13" s="150">
        <v>0</v>
      </c>
      <c r="DF13" s="150">
        <v>0</v>
      </c>
      <c r="DG13" s="150">
        <v>0</v>
      </c>
      <c r="DH13" s="150">
        <v>0</v>
      </c>
      <c r="DI13" s="150">
        <v>0</v>
      </c>
      <c r="DJ13" s="150">
        <v>0</v>
      </c>
      <c r="DK13" s="150">
        <v>0</v>
      </c>
      <c r="DL13" s="150">
        <v>0</v>
      </c>
      <c r="DM13" s="150">
        <v>0</v>
      </c>
      <c r="DN13" s="150">
        <v>0</v>
      </c>
      <c r="DO13" s="150">
        <v>0</v>
      </c>
      <c r="DP13" s="150">
        <v>0</v>
      </c>
      <c r="DQ13" s="150">
        <v>0</v>
      </c>
      <c r="DR13" s="150">
        <v>0</v>
      </c>
      <c r="DS13" s="150">
        <v>0</v>
      </c>
      <c r="DT13" s="150">
        <v>0</v>
      </c>
      <c r="DU13" s="150">
        <v>0</v>
      </c>
      <c r="DV13" s="150">
        <v>0</v>
      </c>
      <c r="DW13" s="150">
        <v>0</v>
      </c>
      <c r="DX13" s="150">
        <v>0</v>
      </c>
      <c r="DY13" s="150">
        <v>0</v>
      </c>
      <c r="DZ13" s="150">
        <v>0</v>
      </c>
      <c r="EA13" s="150">
        <v>0</v>
      </c>
      <c r="EB13" s="150">
        <v>0</v>
      </c>
      <c r="EC13" s="150">
        <v>0</v>
      </c>
      <c r="ED13" s="150">
        <v>0</v>
      </c>
      <c r="EE13" s="150">
        <v>0</v>
      </c>
      <c r="EF13" s="150">
        <v>0</v>
      </c>
      <c r="EG13" s="150">
        <v>0</v>
      </c>
      <c r="EH13" s="150">
        <v>0</v>
      </c>
      <c r="EI13" s="150">
        <v>0</v>
      </c>
      <c r="EJ13" s="150">
        <v>0</v>
      </c>
      <c r="EK13" s="150">
        <v>0</v>
      </c>
      <c r="EL13" s="150">
        <v>0</v>
      </c>
      <c r="EM13" s="150">
        <v>0</v>
      </c>
      <c r="EN13" s="150">
        <v>0</v>
      </c>
      <c r="EO13" s="150">
        <v>0</v>
      </c>
      <c r="EP13" s="150">
        <v>0</v>
      </c>
      <c r="EQ13" s="150">
        <v>0</v>
      </c>
      <c r="ER13" s="150">
        <v>0</v>
      </c>
      <c r="ES13" s="150">
        <v>0</v>
      </c>
      <c r="ET13" s="150">
        <v>0</v>
      </c>
      <c r="EU13" s="150">
        <v>0</v>
      </c>
      <c r="EV13" s="150">
        <v>0</v>
      </c>
      <c r="EW13" s="150">
        <v>0</v>
      </c>
      <c r="EX13" s="150">
        <v>0</v>
      </c>
      <c r="EY13" s="150">
        <v>0</v>
      </c>
      <c r="EZ13" s="150">
        <v>0</v>
      </c>
      <c r="FA13" s="150">
        <v>0</v>
      </c>
      <c r="FB13" s="150">
        <v>0</v>
      </c>
      <c r="FC13" s="150">
        <v>0</v>
      </c>
      <c r="FD13" s="150">
        <v>0</v>
      </c>
      <c r="FE13" s="150">
        <v>0</v>
      </c>
      <c r="FF13" s="150">
        <v>0</v>
      </c>
      <c r="FG13" s="150">
        <v>0</v>
      </c>
      <c r="FH13" s="150">
        <v>0</v>
      </c>
      <c r="FI13" s="150">
        <v>0</v>
      </c>
      <c r="FJ13" s="150">
        <v>0</v>
      </c>
      <c r="FK13" s="150">
        <v>0</v>
      </c>
      <c r="FL13" s="150">
        <v>0</v>
      </c>
      <c r="FM13" s="150">
        <v>0</v>
      </c>
      <c r="FN13" s="150">
        <v>0</v>
      </c>
      <c r="FO13" s="150">
        <v>0</v>
      </c>
      <c r="FP13" s="150">
        <v>0</v>
      </c>
      <c r="FQ13" s="150">
        <v>0</v>
      </c>
      <c r="FR13" s="150">
        <v>0</v>
      </c>
      <c r="FS13" s="150">
        <v>0</v>
      </c>
      <c r="FT13" s="150">
        <v>0</v>
      </c>
      <c r="FU13" s="150">
        <v>0</v>
      </c>
      <c r="FV13" s="150">
        <v>0</v>
      </c>
      <c r="FW13" s="150">
        <v>0</v>
      </c>
      <c r="FX13" s="150">
        <v>0</v>
      </c>
      <c r="FY13" s="150">
        <v>0</v>
      </c>
      <c r="FZ13" s="150">
        <v>0</v>
      </c>
      <c r="GA13" s="150">
        <v>0</v>
      </c>
      <c r="GB13" s="150">
        <v>0</v>
      </c>
      <c r="GC13" s="150">
        <v>0</v>
      </c>
      <c r="GD13" s="150">
        <v>0</v>
      </c>
      <c r="GE13" s="150">
        <v>0</v>
      </c>
      <c r="GF13" s="150">
        <v>0</v>
      </c>
      <c r="GG13" s="150">
        <v>0</v>
      </c>
      <c r="GH13" s="150">
        <v>0</v>
      </c>
      <c r="GI13" s="150">
        <v>0</v>
      </c>
      <c r="GJ13" s="150">
        <v>0</v>
      </c>
      <c r="GK13" s="150">
        <v>0</v>
      </c>
      <c r="GL13" s="150">
        <v>0</v>
      </c>
      <c r="GM13" s="150">
        <v>0</v>
      </c>
      <c r="GN13" s="150">
        <v>0</v>
      </c>
      <c r="GO13" s="150">
        <v>0</v>
      </c>
      <c r="GP13" s="150">
        <v>0</v>
      </c>
      <c r="GQ13" s="150">
        <v>0</v>
      </c>
      <c r="GR13" s="150">
        <v>0</v>
      </c>
      <c r="GS13" s="150">
        <v>0</v>
      </c>
      <c r="GT13" s="150">
        <v>0</v>
      </c>
      <c r="GU13" s="150">
        <v>0</v>
      </c>
      <c r="GV13" s="150">
        <v>0</v>
      </c>
      <c r="GW13" s="150">
        <v>0</v>
      </c>
      <c r="GX13" s="150">
        <v>0</v>
      </c>
      <c r="GY13" s="150">
        <v>0</v>
      </c>
      <c r="GZ13" s="150">
        <v>0</v>
      </c>
      <c r="HA13" s="150">
        <v>0</v>
      </c>
      <c r="HB13" s="150">
        <v>0</v>
      </c>
      <c r="HC13" s="150">
        <v>0</v>
      </c>
      <c r="HD13" s="150">
        <v>0</v>
      </c>
      <c r="HE13" s="150">
        <v>0</v>
      </c>
      <c r="HF13" s="150">
        <v>0</v>
      </c>
      <c r="HG13" s="150">
        <v>0</v>
      </c>
      <c r="HH13" s="150">
        <v>0</v>
      </c>
      <c r="HI13" s="150" t="s">
        <v>263</v>
      </c>
      <c r="HJ13" s="150">
        <v>0</v>
      </c>
      <c r="HK13" s="150">
        <v>0</v>
      </c>
      <c r="HL13" s="150">
        <v>0</v>
      </c>
      <c r="HM13" s="150">
        <v>0</v>
      </c>
      <c r="HN13" s="150">
        <v>0</v>
      </c>
      <c r="HO13" s="150">
        <v>0</v>
      </c>
      <c r="HT13" s="260"/>
      <c r="HU13" s="260"/>
      <c r="HV13" s="260"/>
    </row>
    <row r="14" spans="1:230" ht="12.75" customHeight="1" x14ac:dyDescent="0.25">
      <c r="A14" s="315" t="s">
        <v>74</v>
      </c>
      <c r="B14" s="315" t="s">
        <v>126</v>
      </c>
      <c r="C14" s="263">
        <v>0</v>
      </c>
      <c r="D14" s="263">
        <v>0</v>
      </c>
      <c r="E14" s="263">
        <v>2.0021709999999998E-2</v>
      </c>
      <c r="F14" s="263">
        <v>4.0086339999999998E-2</v>
      </c>
      <c r="G14" s="263">
        <v>9.0564240000000004E-2</v>
      </c>
      <c r="H14" s="150">
        <v>0.57227468000000004</v>
      </c>
      <c r="I14" s="150">
        <v>0.82691064999999997</v>
      </c>
      <c r="J14" s="150">
        <v>1.0634247299999999</v>
      </c>
      <c r="K14" s="150">
        <v>1.17230531</v>
      </c>
      <c r="L14" s="150">
        <v>1.4925334800000001</v>
      </c>
      <c r="M14" s="150">
        <v>1.7032635899999999</v>
      </c>
      <c r="N14" s="150">
        <v>2.0153042399999999</v>
      </c>
      <c r="O14" s="150">
        <v>2.43968038</v>
      </c>
      <c r="P14" s="150">
        <v>2.89414148</v>
      </c>
      <c r="Q14" s="150">
        <v>3.1183314599999998</v>
      </c>
      <c r="R14" s="150">
        <v>3.6815475100000001</v>
      </c>
      <c r="S14" s="150">
        <v>4.1583586700000001</v>
      </c>
      <c r="T14" s="150">
        <v>4.8403290200000004</v>
      </c>
      <c r="U14" s="150">
        <v>4.4472023600000004</v>
      </c>
      <c r="V14" s="150">
        <v>5.47015064</v>
      </c>
      <c r="W14" s="150">
        <v>6.5034364399999998</v>
      </c>
      <c r="X14" s="150">
        <v>7.2436607500000001</v>
      </c>
      <c r="Y14" s="150">
        <v>7.5442442700000001</v>
      </c>
      <c r="Z14" s="150">
        <v>7.93162856</v>
      </c>
      <c r="AA14" s="150">
        <v>8.0233127999999994</v>
      </c>
      <c r="AB14" s="150">
        <v>9.13831609</v>
      </c>
      <c r="AC14" s="150">
        <v>10.25500927</v>
      </c>
      <c r="AD14" s="150">
        <v>10.92296442</v>
      </c>
      <c r="AE14" s="150">
        <v>11.816357160000001</v>
      </c>
      <c r="AF14" s="150">
        <v>12.50388156</v>
      </c>
      <c r="AG14" s="150">
        <v>12.6567592</v>
      </c>
      <c r="AH14" s="150">
        <v>13.73514662</v>
      </c>
      <c r="AI14" s="150">
        <v>14.318932520000001</v>
      </c>
      <c r="AJ14" s="150">
        <v>15.60556779</v>
      </c>
      <c r="AK14" s="150">
        <v>16.49267369</v>
      </c>
      <c r="AL14" s="150">
        <v>17.08379583</v>
      </c>
      <c r="AM14" s="150">
        <v>17.272378499999999</v>
      </c>
      <c r="AN14" s="150">
        <v>18.473109109999999</v>
      </c>
      <c r="AO14" s="150">
        <v>18.680839800000001</v>
      </c>
      <c r="AP14" s="150">
        <v>19.87311746</v>
      </c>
      <c r="AQ14" s="150">
        <v>23.855393159999998</v>
      </c>
      <c r="AR14" s="150">
        <v>24.64557241</v>
      </c>
      <c r="AS14" s="150">
        <v>24.88484188</v>
      </c>
      <c r="AT14" s="150">
        <v>27.131493089999999</v>
      </c>
      <c r="AU14" s="150">
        <v>27.672931940000002</v>
      </c>
      <c r="AV14" s="150">
        <v>27.07185617</v>
      </c>
      <c r="AW14" s="150">
        <v>28.400318550000001</v>
      </c>
      <c r="AX14" s="150">
        <v>27.872707640000002</v>
      </c>
      <c r="AY14" s="150">
        <v>31.981017770000001</v>
      </c>
      <c r="AZ14" s="150">
        <v>31.109436710000001</v>
      </c>
      <c r="BA14" s="150">
        <v>31.352419019999999</v>
      </c>
      <c r="BB14" s="150">
        <v>30.462175510000002</v>
      </c>
      <c r="BC14" s="150">
        <v>93.36313595</v>
      </c>
      <c r="BD14" s="150">
        <v>89.284273209999995</v>
      </c>
      <c r="BE14" s="150">
        <v>87.950424530000006</v>
      </c>
      <c r="BF14" s="150">
        <v>104.75706321</v>
      </c>
      <c r="BG14" s="150">
        <v>105.44937791</v>
      </c>
      <c r="BH14" s="150">
        <v>103.28564349</v>
      </c>
      <c r="BI14" s="150">
        <v>98.369013580000001</v>
      </c>
      <c r="BJ14" s="150">
        <v>289.44292856999999</v>
      </c>
      <c r="BK14" s="150">
        <v>293.37733759000002</v>
      </c>
      <c r="BL14" s="150">
        <v>414.99966424000002</v>
      </c>
      <c r="BM14" s="150">
        <v>379.66043965</v>
      </c>
      <c r="BN14" s="150">
        <v>392.10800920999998</v>
      </c>
      <c r="BO14" s="150">
        <v>358.24940399999997</v>
      </c>
      <c r="BP14" s="150">
        <v>342.00573887000002</v>
      </c>
      <c r="BQ14" s="150">
        <v>354.90156478</v>
      </c>
      <c r="BR14" s="150">
        <v>355.01372565000003</v>
      </c>
      <c r="BS14" s="150">
        <v>361.48928429</v>
      </c>
      <c r="BT14" s="150">
        <v>365.21218897</v>
      </c>
      <c r="BU14" s="150">
        <v>359.12671900999999</v>
      </c>
      <c r="BV14" s="150">
        <v>196.40827465999999</v>
      </c>
      <c r="BW14" s="150">
        <v>315.08773012</v>
      </c>
      <c r="BX14" s="150">
        <v>221.90589831</v>
      </c>
      <c r="BY14" s="150">
        <v>196.32564142000001</v>
      </c>
      <c r="BZ14" s="150">
        <v>162.99863901000001</v>
      </c>
      <c r="CA14" s="150">
        <v>106.96024853</v>
      </c>
      <c r="CB14" s="150">
        <v>292.87627414999997</v>
      </c>
      <c r="CC14" s="150">
        <v>295.81133691000002</v>
      </c>
      <c r="CD14" s="150">
        <v>279.40312048999999</v>
      </c>
      <c r="CE14" s="150">
        <v>340.18770427999999</v>
      </c>
      <c r="CF14" s="150">
        <v>342.46491956</v>
      </c>
      <c r="CG14" s="150">
        <v>349.63855216000002</v>
      </c>
      <c r="CH14" s="150">
        <v>346.92673136000002</v>
      </c>
      <c r="CI14" s="150">
        <v>349.01433284000001</v>
      </c>
      <c r="CJ14" s="150">
        <v>260.69809679999997</v>
      </c>
      <c r="CK14" s="150">
        <v>262.04523676000002</v>
      </c>
      <c r="CL14" s="150">
        <v>263.19761740000001</v>
      </c>
      <c r="CM14" s="150">
        <v>264.66123664000003</v>
      </c>
      <c r="CN14" s="150">
        <v>171.33499916</v>
      </c>
      <c r="CO14" s="150">
        <v>171.91854083000001</v>
      </c>
      <c r="CP14" s="150">
        <v>172.42340193999999</v>
      </c>
      <c r="CQ14" s="150">
        <v>173.02222137999999</v>
      </c>
      <c r="CR14" s="150">
        <v>173.60992972</v>
      </c>
      <c r="CS14" s="150">
        <v>174.15229083</v>
      </c>
      <c r="CT14" s="150">
        <v>174.76638804999999</v>
      </c>
      <c r="CU14" s="150">
        <v>175.28374916000001</v>
      </c>
      <c r="CV14" s="150">
        <v>175.87979082999999</v>
      </c>
      <c r="CW14" s="150">
        <v>176.46749915999999</v>
      </c>
      <c r="CX14" s="150">
        <v>176.92333249000001</v>
      </c>
      <c r="CY14" s="150">
        <v>177.55826304999999</v>
      </c>
      <c r="CZ14" s="150">
        <v>77.379790830000005</v>
      </c>
      <c r="DA14" s="150">
        <v>77.967499160000003</v>
      </c>
      <c r="DB14" s="150">
        <v>78.536249159999997</v>
      </c>
      <c r="DC14" s="150">
        <v>0</v>
      </c>
      <c r="DD14" s="150">
        <v>0</v>
      </c>
      <c r="DE14" s="150">
        <v>0</v>
      </c>
      <c r="DF14" s="150">
        <v>0</v>
      </c>
      <c r="DG14" s="150">
        <v>0</v>
      </c>
      <c r="DH14" s="150">
        <v>0</v>
      </c>
      <c r="DI14" s="150">
        <v>0</v>
      </c>
      <c r="DJ14" s="150">
        <v>0</v>
      </c>
      <c r="DK14" s="150">
        <v>0</v>
      </c>
      <c r="DL14" s="150">
        <v>0</v>
      </c>
      <c r="DM14" s="150">
        <v>0</v>
      </c>
      <c r="DN14" s="150">
        <v>0</v>
      </c>
      <c r="DO14" s="150">
        <v>0</v>
      </c>
      <c r="DP14" s="150">
        <v>0</v>
      </c>
      <c r="DQ14" s="150">
        <v>0</v>
      </c>
      <c r="DR14" s="150">
        <v>0</v>
      </c>
      <c r="DS14" s="150">
        <v>0</v>
      </c>
      <c r="DT14" s="150">
        <v>0</v>
      </c>
      <c r="DU14" s="150">
        <v>0</v>
      </c>
      <c r="DV14" s="150">
        <v>0</v>
      </c>
      <c r="DW14" s="150">
        <v>0</v>
      </c>
      <c r="DX14" s="150">
        <v>0</v>
      </c>
      <c r="DY14" s="150">
        <v>0</v>
      </c>
      <c r="DZ14" s="150">
        <v>0</v>
      </c>
      <c r="EA14" s="150">
        <v>0</v>
      </c>
      <c r="EB14" s="150">
        <v>0</v>
      </c>
      <c r="EC14" s="150">
        <v>0</v>
      </c>
      <c r="ED14" s="150">
        <v>0</v>
      </c>
      <c r="EE14" s="150">
        <v>0</v>
      </c>
      <c r="EF14" s="150">
        <v>0</v>
      </c>
      <c r="EG14" s="150">
        <v>0</v>
      </c>
      <c r="EH14" s="150">
        <v>0</v>
      </c>
      <c r="EI14" s="150">
        <v>0</v>
      </c>
      <c r="EJ14" s="150">
        <v>0</v>
      </c>
      <c r="EK14" s="150">
        <v>0</v>
      </c>
      <c r="EL14" s="150">
        <v>0</v>
      </c>
      <c r="EM14" s="150">
        <v>0</v>
      </c>
      <c r="EN14" s="150">
        <v>0</v>
      </c>
      <c r="EO14" s="150">
        <v>0</v>
      </c>
      <c r="EP14" s="150">
        <v>153.30000000000001</v>
      </c>
      <c r="EQ14" s="150">
        <v>303.60000000000002</v>
      </c>
      <c r="ER14" s="150">
        <v>304.3</v>
      </c>
      <c r="ES14" s="150">
        <v>0</v>
      </c>
      <c r="ET14" s="150">
        <v>0</v>
      </c>
      <c r="EU14" s="150">
        <v>0</v>
      </c>
      <c r="EV14" s="150">
        <v>118</v>
      </c>
      <c r="EW14" s="150">
        <v>118.1</v>
      </c>
      <c r="EX14" s="150">
        <v>137.9</v>
      </c>
      <c r="EY14" s="150">
        <v>167.9</v>
      </c>
      <c r="EZ14" s="150">
        <v>179.9</v>
      </c>
      <c r="FA14" s="150">
        <v>62.1</v>
      </c>
      <c r="FB14" s="150">
        <v>50.5</v>
      </c>
      <c r="FC14" s="150">
        <v>50.7</v>
      </c>
      <c r="FD14" s="150">
        <v>50.8</v>
      </c>
      <c r="FE14" s="150">
        <v>129.80000000000001</v>
      </c>
      <c r="FF14" s="150">
        <v>51.1</v>
      </c>
      <c r="FG14" s="150">
        <v>51.3</v>
      </c>
      <c r="FH14" s="150">
        <v>151.5</v>
      </c>
      <c r="FI14" s="150">
        <v>201.9</v>
      </c>
      <c r="FJ14" s="150">
        <v>202.33141272</v>
      </c>
      <c r="FK14" s="150">
        <v>202.8</v>
      </c>
      <c r="FL14" s="150">
        <v>203.3</v>
      </c>
      <c r="FM14" s="150">
        <v>203.7</v>
      </c>
      <c r="FN14" s="150">
        <v>204.2</v>
      </c>
      <c r="FO14" s="150">
        <v>103.3</v>
      </c>
      <c r="FP14" s="150">
        <v>103.6</v>
      </c>
      <c r="FQ14" s="150">
        <v>103.8</v>
      </c>
      <c r="FR14" s="150">
        <v>104.1</v>
      </c>
      <c r="FS14" s="150">
        <v>104.3</v>
      </c>
      <c r="FT14" s="150">
        <v>121.3</v>
      </c>
      <c r="FU14" s="150">
        <v>121.6</v>
      </c>
      <c r="FV14" s="150">
        <v>121.9</v>
      </c>
      <c r="FW14" s="150">
        <v>122.1</v>
      </c>
      <c r="FX14" s="150">
        <v>122.4</v>
      </c>
      <c r="FY14" s="150">
        <v>122.7</v>
      </c>
      <c r="FZ14" s="150">
        <v>122.9</v>
      </c>
      <c r="GA14" s="150">
        <v>151.4</v>
      </c>
      <c r="GB14" s="150">
        <v>151.69999999999999</v>
      </c>
      <c r="GC14" s="150">
        <v>152</v>
      </c>
      <c r="GD14" s="150">
        <v>152.30000000000001</v>
      </c>
      <c r="GE14" s="150">
        <v>272.8</v>
      </c>
      <c r="GF14" s="150">
        <v>433.7</v>
      </c>
      <c r="GG14" s="150">
        <v>405.6</v>
      </c>
      <c r="GH14" s="150">
        <v>406.6</v>
      </c>
      <c r="GI14" s="150">
        <v>484.2</v>
      </c>
      <c r="GJ14" s="150">
        <v>565.5</v>
      </c>
      <c r="GK14" s="150">
        <v>536.6</v>
      </c>
      <c r="GL14" s="150">
        <v>538.29999999999995</v>
      </c>
      <c r="GM14" s="150">
        <v>620.29999999999995</v>
      </c>
      <c r="GN14" s="150">
        <v>622.5</v>
      </c>
      <c r="GO14" s="150">
        <v>570.9</v>
      </c>
      <c r="GP14" s="150">
        <v>572.5</v>
      </c>
      <c r="GQ14" s="150">
        <v>655.1</v>
      </c>
      <c r="GR14" s="150">
        <v>656.8</v>
      </c>
      <c r="GS14" s="150">
        <v>530.4</v>
      </c>
      <c r="GT14" s="150">
        <v>531.79999999999995</v>
      </c>
      <c r="GU14" s="150">
        <v>533.29999999999995</v>
      </c>
      <c r="GV14" s="150">
        <v>534.79999999999995</v>
      </c>
      <c r="GW14" s="150">
        <v>531.70000000000005</v>
      </c>
      <c r="GX14" s="150">
        <v>533.5</v>
      </c>
      <c r="GY14" s="150">
        <v>535.4</v>
      </c>
      <c r="GZ14" s="150">
        <v>537.29999999999995</v>
      </c>
      <c r="HA14" s="150">
        <v>599.20000000000005</v>
      </c>
      <c r="HB14" s="150">
        <v>601.29999999999995</v>
      </c>
      <c r="HC14" s="150">
        <v>598.5</v>
      </c>
      <c r="HD14" s="150">
        <v>604.9</v>
      </c>
      <c r="HE14" s="150">
        <v>607.20000000000005</v>
      </c>
      <c r="HF14" s="150">
        <v>668.2</v>
      </c>
      <c r="HG14" s="150">
        <v>670.9</v>
      </c>
      <c r="HH14" s="150">
        <v>512.29999999999995</v>
      </c>
      <c r="HI14" s="150">
        <v>439.5</v>
      </c>
      <c r="HJ14" s="150">
        <v>521.29999999999995</v>
      </c>
      <c r="HK14" s="150">
        <v>523.20000000000005</v>
      </c>
      <c r="HL14" s="150">
        <v>525</v>
      </c>
      <c r="HM14" s="150">
        <v>526.9</v>
      </c>
      <c r="HN14" s="150">
        <v>528.4</v>
      </c>
      <c r="HO14" s="150">
        <v>529.5</v>
      </c>
      <c r="HT14" s="260"/>
      <c r="HU14" s="260"/>
      <c r="HV14" s="260"/>
    </row>
    <row r="15" spans="1:230" ht="12.75" customHeight="1" x14ac:dyDescent="0.25">
      <c r="A15" s="316" t="s">
        <v>429</v>
      </c>
      <c r="B15" s="316" t="s">
        <v>430</v>
      </c>
      <c r="C15" s="264">
        <v>0</v>
      </c>
      <c r="D15" s="264">
        <v>0</v>
      </c>
      <c r="E15" s="264">
        <v>0</v>
      </c>
      <c r="F15" s="264">
        <v>0</v>
      </c>
      <c r="G15" s="264">
        <v>0</v>
      </c>
      <c r="H15" s="152">
        <v>0</v>
      </c>
      <c r="I15" s="152">
        <v>0</v>
      </c>
      <c r="J15" s="152">
        <v>0</v>
      </c>
      <c r="K15" s="152">
        <v>0</v>
      </c>
      <c r="L15" s="152">
        <v>0</v>
      </c>
      <c r="M15" s="152">
        <v>0</v>
      </c>
      <c r="N15" s="152">
        <v>0</v>
      </c>
      <c r="O15" s="152">
        <v>0</v>
      </c>
      <c r="P15" s="152">
        <v>0</v>
      </c>
      <c r="Q15" s="152">
        <v>0</v>
      </c>
      <c r="R15" s="152">
        <v>0</v>
      </c>
      <c r="S15" s="152">
        <v>0</v>
      </c>
      <c r="T15" s="152">
        <v>0</v>
      </c>
      <c r="U15" s="152">
        <v>0</v>
      </c>
      <c r="V15" s="152">
        <v>0</v>
      </c>
      <c r="W15" s="152">
        <v>0</v>
      </c>
      <c r="X15" s="152">
        <v>0</v>
      </c>
      <c r="Y15" s="152">
        <v>0</v>
      </c>
      <c r="Z15" s="152">
        <v>0</v>
      </c>
      <c r="AA15" s="152">
        <v>0</v>
      </c>
      <c r="AB15" s="152">
        <v>0</v>
      </c>
      <c r="AC15" s="152">
        <v>0</v>
      </c>
      <c r="AD15" s="152">
        <v>0</v>
      </c>
      <c r="AE15" s="152">
        <v>0</v>
      </c>
      <c r="AF15" s="152">
        <v>0</v>
      </c>
      <c r="AG15" s="152">
        <v>0</v>
      </c>
      <c r="AH15" s="152">
        <v>0</v>
      </c>
      <c r="AI15" s="152">
        <v>0</v>
      </c>
      <c r="AJ15" s="152">
        <v>0</v>
      </c>
      <c r="AK15" s="152">
        <v>0</v>
      </c>
      <c r="AL15" s="152">
        <v>0</v>
      </c>
      <c r="AM15" s="152">
        <v>0</v>
      </c>
      <c r="AN15" s="152">
        <v>0</v>
      </c>
      <c r="AO15" s="152">
        <v>0</v>
      </c>
      <c r="AP15" s="152">
        <v>0</v>
      </c>
      <c r="AQ15" s="152">
        <v>0</v>
      </c>
      <c r="AR15" s="152">
        <v>0</v>
      </c>
      <c r="AS15" s="152">
        <v>0</v>
      </c>
      <c r="AT15" s="152">
        <v>0</v>
      </c>
      <c r="AU15" s="152">
        <v>0</v>
      </c>
      <c r="AV15" s="152">
        <v>21.184888969999999</v>
      </c>
      <c r="AW15" s="152">
        <v>30.791579630000001</v>
      </c>
      <c r="AX15" s="152">
        <v>31.167839560000001</v>
      </c>
      <c r="AY15" s="152">
        <v>27.668471929999999</v>
      </c>
      <c r="AZ15" s="152">
        <v>28.028414680000001</v>
      </c>
      <c r="BA15" s="152">
        <v>27.725453089999998</v>
      </c>
      <c r="BB15" s="152">
        <v>26.827571249999998</v>
      </c>
      <c r="BC15" s="152">
        <v>0</v>
      </c>
      <c r="BD15" s="152">
        <v>0</v>
      </c>
      <c r="BE15" s="152">
        <v>0</v>
      </c>
      <c r="BF15" s="152">
        <v>0</v>
      </c>
      <c r="BG15" s="152">
        <v>0</v>
      </c>
      <c r="BH15" s="152">
        <v>0</v>
      </c>
      <c r="BI15" s="152">
        <v>0</v>
      </c>
      <c r="BJ15" s="152">
        <v>0</v>
      </c>
      <c r="BK15" s="152">
        <v>0</v>
      </c>
      <c r="BL15" s="152">
        <v>0</v>
      </c>
      <c r="BM15" s="152">
        <v>0</v>
      </c>
      <c r="BN15" s="152">
        <v>0</v>
      </c>
      <c r="BO15" s="152">
        <v>0</v>
      </c>
      <c r="BP15" s="152">
        <v>0</v>
      </c>
      <c r="BQ15" s="152">
        <v>0</v>
      </c>
      <c r="BR15" s="152">
        <v>0</v>
      </c>
      <c r="BS15" s="152">
        <v>0</v>
      </c>
      <c r="BT15" s="152">
        <v>0</v>
      </c>
      <c r="BU15" s="152">
        <v>0</v>
      </c>
      <c r="BV15" s="152">
        <v>0</v>
      </c>
      <c r="BW15" s="152">
        <v>0</v>
      </c>
      <c r="BX15" s="152">
        <v>0</v>
      </c>
      <c r="BY15" s="152">
        <v>0</v>
      </c>
      <c r="BZ15" s="152">
        <v>0</v>
      </c>
      <c r="CA15" s="152">
        <v>0</v>
      </c>
      <c r="CB15" s="152">
        <v>0</v>
      </c>
      <c r="CC15" s="152">
        <v>0</v>
      </c>
      <c r="CD15" s="152">
        <v>0</v>
      </c>
      <c r="CE15" s="152">
        <v>0</v>
      </c>
      <c r="CF15" s="152">
        <v>0</v>
      </c>
      <c r="CG15" s="152">
        <v>0</v>
      </c>
      <c r="CH15" s="152">
        <v>0</v>
      </c>
      <c r="CI15" s="152">
        <v>0</v>
      </c>
      <c r="CJ15" s="152">
        <v>0</v>
      </c>
      <c r="CK15" s="152">
        <v>0</v>
      </c>
      <c r="CL15" s="152">
        <v>0</v>
      </c>
      <c r="CM15" s="152">
        <v>0</v>
      </c>
      <c r="CN15" s="152">
        <v>0</v>
      </c>
      <c r="CO15" s="152">
        <v>0</v>
      </c>
      <c r="CP15" s="152">
        <v>0</v>
      </c>
      <c r="CQ15" s="152">
        <v>0</v>
      </c>
      <c r="CR15" s="152">
        <v>0</v>
      </c>
      <c r="CS15" s="152">
        <v>0</v>
      </c>
      <c r="CT15" s="152">
        <v>0</v>
      </c>
      <c r="CU15" s="152">
        <v>0</v>
      </c>
      <c r="CV15" s="152">
        <v>0</v>
      </c>
      <c r="CW15" s="152">
        <v>0</v>
      </c>
      <c r="CX15" s="152">
        <v>0</v>
      </c>
      <c r="CY15" s="152">
        <v>0</v>
      </c>
      <c r="CZ15" s="152">
        <v>0</v>
      </c>
      <c r="DA15" s="152">
        <v>0</v>
      </c>
      <c r="DB15" s="152">
        <v>0</v>
      </c>
      <c r="DC15" s="152">
        <v>0</v>
      </c>
      <c r="DD15" s="152">
        <v>0</v>
      </c>
      <c r="DE15" s="152">
        <v>0</v>
      </c>
      <c r="DF15" s="152">
        <v>0</v>
      </c>
      <c r="DG15" s="152">
        <v>0</v>
      </c>
      <c r="DH15" s="152">
        <v>0</v>
      </c>
      <c r="DI15" s="152">
        <v>0</v>
      </c>
      <c r="DJ15" s="152">
        <v>0</v>
      </c>
      <c r="DK15" s="152">
        <v>0</v>
      </c>
      <c r="DL15" s="152">
        <v>0</v>
      </c>
      <c r="DM15" s="152">
        <v>0</v>
      </c>
      <c r="DN15" s="152">
        <v>0</v>
      </c>
      <c r="DO15" s="152">
        <v>0</v>
      </c>
      <c r="DP15" s="152">
        <v>0</v>
      </c>
      <c r="DQ15" s="152">
        <v>0</v>
      </c>
      <c r="DR15" s="152">
        <v>0</v>
      </c>
      <c r="DS15" s="152">
        <v>0</v>
      </c>
      <c r="DT15" s="152">
        <v>0</v>
      </c>
      <c r="DU15" s="152">
        <v>0</v>
      </c>
      <c r="DV15" s="152">
        <v>0</v>
      </c>
      <c r="DW15" s="152">
        <v>0</v>
      </c>
      <c r="DX15" s="152">
        <v>0</v>
      </c>
      <c r="DY15" s="152">
        <v>0</v>
      </c>
      <c r="DZ15" s="152">
        <v>0</v>
      </c>
      <c r="EA15" s="152">
        <v>0</v>
      </c>
      <c r="EB15" s="152">
        <v>0</v>
      </c>
      <c r="EC15" s="152">
        <v>0</v>
      </c>
      <c r="ED15" s="152">
        <v>0</v>
      </c>
      <c r="EE15" s="152">
        <v>0</v>
      </c>
      <c r="EF15" s="152">
        <v>0</v>
      </c>
      <c r="EG15" s="152">
        <v>0</v>
      </c>
      <c r="EH15" s="152">
        <v>0</v>
      </c>
      <c r="EI15" s="152">
        <v>0</v>
      </c>
      <c r="EJ15" s="152">
        <v>0</v>
      </c>
      <c r="EK15" s="152">
        <v>0</v>
      </c>
      <c r="EL15" s="152">
        <v>0</v>
      </c>
      <c r="EM15" s="152">
        <v>0</v>
      </c>
      <c r="EN15" s="152">
        <v>0</v>
      </c>
      <c r="EO15" s="152">
        <v>0</v>
      </c>
      <c r="EP15" s="152">
        <v>0</v>
      </c>
      <c r="EQ15" s="152">
        <v>0</v>
      </c>
      <c r="ER15" s="152">
        <v>0</v>
      </c>
      <c r="ES15" s="152">
        <v>0</v>
      </c>
      <c r="ET15" s="152">
        <v>0</v>
      </c>
      <c r="EU15" s="152">
        <v>0</v>
      </c>
      <c r="EV15" s="152">
        <v>0</v>
      </c>
      <c r="EW15" s="152">
        <v>0</v>
      </c>
      <c r="EX15" s="152">
        <v>0</v>
      </c>
      <c r="EY15" s="152">
        <v>0</v>
      </c>
      <c r="EZ15" s="152">
        <v>0</v>
      </c>
      <c r="FA15" s="152">
        <v>0</v>
      </c>
      <c r="FB15" s="152">
        <v>0</v>
      </c>
      <c r="FC15" s="152">
        <v>0</v>
      </c>
      <c r="FD15" s="152">
        <v>0</v>
      </c>
      <c r="FE15" s="152">
        <v>0</v>
      </c>
      <c r="FF15" s="152">
        <v>0</v>
      </c>
      <c r="FG15" s="152">
        <v>0</v>
      </c>
      <c r="FH15" s="152">
        <v>0</v>
      </c>
      <c r="FI15" s="152">
        <v>0</v>
      </c>
      <c r="FJ15" s="152">
        <v>0</v>
      </c>
      <c r="FK15" s="152">
        <v>0</v>
      </c>
      <c r="FL15" s="152">
        <v>0</v>
      </c>
      <c r="FM15" s="152">
        <v>0</v>
      </c>
      <c r="FN15" s="152">
        <v>0</v>
      </c>
      <c r="FO15" s="152">
        <v>0</v>
      </c>
      <c r="FP15" s="152">
        <v>0</v>
      </c>
      <c r="FQ15" s="152">
        <v>0</v>
      </c>
      <c r="FR15" s="152">
        <v>0</v>
      </c>
      <c r="FS15" s="152">
        <v>0</v>
      </c>
      <c r="FT15" s="152">
        <v>0</v>
      </c>
      <c r="FU15" s="152">
        <v>0</v>
      </c>
      <c r="FV15" s="152">
        <v>0</v>
      </c>
      <c r="FW15" s="152">
        <v>0</v>
      </c>
      <c r="FX15" s="152">
        <v>0</v>
      </c>
      <c r="FY15" s="152">
        <v>0</v>
      </c>
      <c r="FZ15" s="152">
        <v>0</v>
      </c>
      <c r="GA15" s="152">
        <v>0</v>
      </c>
      <c r="GB15" s="152">
        <v>0</v>
      </c>
      <c r="GC15" s="152">
        <v>0</v>
      </c>
      <c r="GD15" s="152">
        <v>0</v>
      </c>
      <c r="GE15" s="152">
        <v>0</v>
      </c>
      <c r="GF15" s="152">
        <v>0</v>
      </c>
      <c r="GG15" s="152">
        <v>0</v>
      </c>
      <c r="GH15" s="152">
        <v>0</v>
      </c>
      <c r="GI15" s="152">
        <v>0</v>
      </c>
      <c r="GJ15" s="152">
        <v>0</v>
      </c>
      <c r="GK15" s="152">
        <v>0</v>
      </c>
      <c r="GL15" s="152">
        <v>0</v>
      </c>
      <c r="GM15" s="152">
        <v>0</v>
      </c>
      <c r="GN15" s="152">
        <v>0</v>
      </c>
      <c r="GO15" s="152">
        <v>0</v>
      </c>
      <c r="GP15" s="152">
        <v>0</v>
      </c>
      <c r="GQ15" s="152">
        <v>0</v>
      </c>
      <c r="GR15" s="152">
        <v>0</v>
      </c>
      <c r="GS15" s="152">
        <v>0</v>
      </c>
      <c r="GT15" s="152">
        <v>0</v>
      </c>
      <c r="GU15" s="152">
        <v>0</v>
      </c>
      <c r="GV15" s="152">
        <v>0</v>
      </c>
      <c r="GW15" s="152">
        <v>0</v>
      </c>
      <c r="GX15" s="152">
        <v>0</v>
      </c>
      <c r="GY15" s="152">
        <v>0</v>
      </c>
      <c r="GZ15" s="152">
        <v>0</v>
      </c>
      <c r="HA15" s="152">
        <v>0</v>
      </c>
      <c r="HB15" s="152">
        <v>0</v>
      </c>
      <c r="HC15" s="152">
        <v>0</v>
      </c>
      <c r="HD15" s="152">
        <v>0</v>
      </c>
      <c r="HE15" s="152">
        <v>0</v>
      </c>
      <c r="HF15" s="152">
        <v>0</v>
      </c>
      <c r="HG15" s="152">
        <v>0</v>
      </c>
      <c r="HH15" s="152">
        <v>0</v>
      </c>
      <c r="HI15" s="152" t="s">
        <v>263</v>
      </c>
      <c r="HJ15" s="152">
        <v>0</v>
      </c>
      <c r="HK15" s="152">
        <v>0</v>
      </c>
      <c r="HL15" s="152">
        <v>0</v>
      </c>
      <c r="HM15" s="152">
        <v>0</v>
      </c>
      <c r="HN15" s="152">
        <v>0</v>
      </c>
      <c r="HO15" s="166">
        <v>0</v>
      </c>
      <c r="HT15" s="260"/>
      <c r="HU15" s="260"/>
      <c r="HV15" s="260"/>
    </row>
    <row r="16" spans="1:230" ht="12.75" customHeight="1" x14ac:dyDescent="0.25">
      <c r="A16" s="315" t="s">
        <v>431</v>
      </c>
      <c r="B16" s="315" t="s">
        <v>432</v>
      </c>
      <c r="C16" s="263">
        <v>0</v>
      </c>
      <c r="D16" s="263">
        <v>0</v>
      </c>
      <c r="E16" s="263">
        <v>0</v>
      </c>
      <c r="F16" s="263">
        <v>0</v>
      </c>
      <c r="G16" s="263">
        <v>0</v>
      </c>
      <c r="H16" s="150">
        <v>0</v>
      </c>
      <c r="I16" s="150">
        <v>0</v>
      </c>
      <c r="J16" s="150">
        <v>0</v>
      </c>
      <c r="K16" s="150">
        <v>0</v>
      </c>
      <c r="L16" s="150">
        <v>0</v>
      </c>
      <c r="M16" s="150">
        <v>0</v>
      </c>
      <c r="N16" s="150">
        <v>0</v>
      </c>
      <c r="O16" s="150">
        <v>0</v>
      </c>
      <c r="P16" s="150">
        <v>0</v>
      </c>
      <c r="Q16" s="150">
        <v>0</v>
      </c>
      <c r="R16" s="150">
        <v>0</v>
      </c>
      <c r="S16" s="150">
        <v>0</v>
      </c>
      <c r="T16" s="150">
        <v>0</v>
      </c>
      <c r="U16" s="150">
        <v>0</v>
      </c>
      <c r="V16" s="150">
        <v>0</v>
      </c>
      <c r="W16" s="150">
        <v>0</v>
      </c>
      <c r="X16" s="150">
        <v>0</v>
      </c>
      <c r="Y16" s="150">
        <v>0</v>
      </c>
      <c r="Z16" s="150">
        <v>0</v>
      </c>
      <c r="AA16" s="150">
        <v>0</v>
      </c>
      <c r="AB16" s="150">
        <v>0</v>
      </c>
      <c r="AC16" s="150">
        <v>0</v>
      </c>
      <c r="AD16" s="150">
        <v>0</v>
      </c>
      <c r="AE16" s="150">
        <v>0</v>
      </c>
      <c r="AF16" s="150">
        <v>0</v>
      </c>
      <c r="AG16" s="150">
        <v>0</v>
      </c>
      <c r="AH16" s="150">
        <v>0</v>
      </c>
      <c r="AI16" s="150">
        <v>0</v>
      </c>
      <c r="AJ16" s="150">
        <v>0</v>
      </c>
      <c r="AK16" s="150">
        <v>0</v>
      </c>
      <c r="AL16" s="150">
        <v>0</v>
      </c>
      <c r="AM16" s="150">
        <v>0</v>
      </c>
      <c r="AN16" s="150">
        <v>0</v>
      </c>
      <c r="AO16" s="150">
        <v>0</v>
      </c>
      <c r="AP16" s="150">
        <v>0</v>
      </c>
      <c r="AQ16" s="150">
        <v>0</v>
      </c>
      <c r="AR16" s="150">
        <v>0</v>
      </c>
      <c r="AS16" s="150">
        <v>0</v>
      </c>
      <c r="AT16" s="150">
        <v>0</v>
      </c>
      <c r="AU16" s="150">
        <v>0</v>
      </c>
      <c r="AV16" s="150">
        <v>21.184888969999999</v>
      </c>
      <c r="AW16" s="150">
        <v>30.791579630000001</v>
      </c>
      <c r="AX16" s="150">
        <v>31.167839560000001</v>
      </c>
      <c r="AY16" s="150">
        <v>27.668471929999999</v>
      </c>
      <c r="AZ16" s="150">
        <v>28.028414680000001</v>
      </c>
      <c r="BA16" s="150">
        <v>27.725453089999998</v>
      </c>
      <c r="BB16" s="150">
        <v>26.827571249999998</v>
      </c>
      <c r="BC16" s="150">
        <v>0</v>
      </c>
      <c r="BD16" s="150">
        <v>0</v>
      </c>
      <c r="BE16" s="150">
        <v>0</v>
      </c>
      <c r="BF16" s="150">
        <v>0</v>
      </c>
      <c r="BG16" s="150">
        <v>0</v>
      </c>
      <c r="BH16" s="150">
        <v>0</v>
      </c>
      <c r="BI16" s="150">
        <v>0</v>
      </c>
      <c r="BJ16" s="150">
        <v>0</v>
      </c>
      <c r="BK16" s="150">
        <v>0</v>
      </c>
      <c r="BL16" s="150">
        <v>0</v>
      </c>
      <c r="BM16" s="150">
        <v>0</v>
      </c>
      <c r="BN16" s="150">
        <v>0</v>
      </c>
      <c r="BO16" s="150">
        <v>0</v>
      </c>
      <c r="BP16" s="150">
        <v>0</v>
      </c>
      <c r="BQ16" s="150">
        <v>0</v>
      </c>
      <c r="BR16" s="150">
        <v>0</v>
      </c>
      <c r="BS16" s="150">
        <v>0</v>
      </c>
      <c r="BT16" s="150">
        <v>0</v>
      </c>
      <c r="BU16" s="150">
        <v>0</v>
      </c>
      <c r="BV16" s="150">
        <v>0</v>
      </c>
      <c r="BW16" s="150">
        <v>0</v>
      </c>
      <c r="BX16" s="150">
        <v>0</v>
      </c>
      <c r="BY16" s="150">
        <v>0</v>
      </c>
      <c r="BZ16" s="150">
        <v>0</v>
      </c>
      <c r="CA16" s="150">
        <v>0</v>
      </c>
      <c r="CB16" s="150">
        <v>0</v>
      </c>
      <c r="CC16" s="150">
        <v>0</v>
      </c>
      <c r="CD16" s="150">
        <v>0</v>
      </c>
      <c r="CE16" s="150">
        <v>0</v>
      </c>
      <c r="CF16" s="150">
        <v>0</v>
      </c>
      <c r="CG16" s="150">
        <v>0</v>
      </c>
      <c r="CH16" s="150">
        <v>0</v>
      </c>
      <c r="CI16" s="150">
        <v>0</v>
      </c>
      <c r="CJ16" s="150">
        <v>0</v>
      </c>
      <c r="CK16" s="150">
        <v>0</v>
      </c>
      <c r="CL16" s="150">
        <v>0</v>
      </c>
      <c r="CM16" s="150">
        <v>0</v>
      </c>
      <c r="CN16" s="150">
        <v>0</v>
      </c>
      <c r="CO16" s="150">
        <v>0</v>
      </c>
      <c r="CP16" s="150">
        <v>0</v>
      </c>
      <c r="CQ16" s="150">
        <v>0</v>
      </c>
      <c r="CR16" s="150">
        <v>0</v>
      </c>
      <c r="CS16" s="150">
        <v>0</v>
      </c>
      <c r="CT16" s="150">
        <v>0</v>
      </c>
      <c r="CU16" s="150">
        <v>0</v>
      </c>
      <c r="CV16" s="150">
        <v>0</v>
      </c>
      <c r="CW16" s="150">
        <v>0</v>
      </c>
      <c r="CX16" s="150">
        <v>0</v>
      </c>
      <c r="CY16" s="150">
        <v>0</v>
      </c>
      <c r="CZ16" s="150">
        <v>0</v>
      </c>
      <c r="DA16" s="150">
        <v>0</v>
      </c>
      <c r="DB16" s="150">
        <v>0</v>
      </c>
      <c r="DC16" s="150">
        <v>0</v>
      </c>
      <c r="DD16" s="150">
        <v>0</v>
      </c>
      <c r="DE16" s="150">
        <v>0</v>
      </c>
      <c r="DF16" s="150">
        <v>0</v>
      </c>
      <c r="DG16" s="150">
        <v>0</v>
      </c>
      <c r="DH16" s="150">
        <v>0</v>
      </c>
      <c r="DI16" s="150">
        <v>0</v>
      </c>
      <c r="DJ16" s="150">
        <v>0</v>
      </c>
      <c r="DK16" s="150">
        <v>0</v>
      </c>
      <c r="DL16" s="150">
        <v>0</v>
      </c>
      <c r="DM16" s="150">
        <v>0</v>
      </c>
      <c r="DN16" s="150">
        <v>0</v>
      </c>
      <c r="DO16" s="150">
        <v>0</v>
      </c>
      <c r="DP16" s="150">
        <v>0</v>
      </c>
      <c r="DQ16" s="150">
        <v>0</v>
      </c>
      <c r="DR16" s="150">
        <v>0</v>
      </c>
      <c r="DS16" s="150">
        <v>0</v>
      </c>
      <c r="DT16" s="150">
        <v>0</v>
      </c>
      <c r="DU16" s="150">
        <v>0</v>
      </c>
      <c r="DV16" s="150">
        <v>0</v>
      </c>
      <c r="DW16" s="150">
        <v>0</v>
      </c>
      <c r="DX16" s="150">
        <v>0</v>
      </c>
      <c r="DY16" s="150">
        <v>0</v>
      </c>
      <c r="DZ16" s="150">
        <v>0</v>
      </c>
      <c r="EA16" s="150">
        <v>0</v>
      </c>
      <c r="EB16" s="150">
        <v>0</v>
      </c>
      <c r="EC16" s="150">
        <v>0</v>
      </c>
      <c r="ED16" s="150">
        <v>0</v>
      </c>
      <c r="EE16" s="150">
        <v>0</v>
      </c>
      <c r="EF16" s="150">
        <v>0</v>
      </c>
      <c r="EG16" s="150">
        <v>0</v>
      </c>
      <c r="EH16" s="150">
        <v>0</v>
      </c>
      <c r="EI16" s="150">
        <v>0</v>
      </c>
      <c r="EJ16" s="150">
        <v>0</v>
      </c>
      <c r="EK16" s="150">
        <v>0</v>
      </c>
      <c r="EL16" s="150">
        <v>0</v>
      </c>
      <c r="EM16" s="150">
        <v>0</v>
      </c>
      <c r="EN16" s="150">
        <v>0</v>
      </c>
      <c r="EO16" s="150">
        <v>0</v>
      </c>
      <c r="EP16" s="150">
        <v>0</v>
      </c>
      <c r="EQ16" s="150">
        <v>0</v>
      </c>
      <c r="ER16" s="150">
        <v>0</v>
      </c>
      <c r="ES16" s="150">
        <v>0</v>
      </c>
      <c r="ET16" s="150">
        <v>0</v>
      </c>
      <c r="EU16" s="150">
        <v>0</v>
      </c>
      <c r="EV16" s="150">
        <v>0</v>
      </c>
      <c r="EW16" s="150">
        <v>0</v>
      </c>
      <c r="EX16" s="150">
        <v>0</v>
      </c>
      <c r="EY16" s="150">
        <v>0</v>
      </c>
      <c r="EZ16" s="150">
        <v>0</v>
      </c>
      <c r="FA16" s="150">
        <v>0</v>
      </c>
      <c r="FB16" s="150">
        <v>0</v>
      </c>
      <c r="FC16" s="150">
        <v>0</v>
      </c>
      <c r="FD16" s="150">
        <v>0</v>
      </c>
      <c r="FE16" s="150">
        <v>0</v>
      </c>
      <c r="FF16" s="150">
        <v>0</v>
      </c>
      <c r="FG16" s="150">
        <v>0</v>
      </c>
      <c r="FH16" s="150">
        <v>0</v>
      </c>
      <c r="FI16" s="150">
        <v>0</v>
      </c>
      <c r="FJ16" s="150">
        <v>0</v>
      </c>
      <c r="FK16" s="150">
        <v>0</v>
      </c>
      <c r="FL16" s="150">
        <v>0</v>
      </c>
      <c r="FM16" s="150">
        <v>0</v>
      </c>
      <c r="FN16" s="150">
        <v>0</v>
      </c>
      <c r="FO16" s="150">
        <v>0</v>
      </c>
      <c r="FP16" s="150">
        <v>0</v>
      </c>
      <c r="FQ16" s="150">
        <v>0</v>
      </c>
      <c r="FR16" s="150">
        <v>0</v>
      </c>
      <c r="FS16" s="150">
        <v>0</v>
      </c>
      <c r="FT16" s="150">
        <v>0</v>
      </c>
      <c r="FU16" s="150">
        <v>0</v>
      </c>
      <c r="FV16" s="150">
        <v>0</v>
      </c>
      <c r="FW16" s="150">
        <v>0</v>
      </c>
      <c r="FX16" s="150">
        <v>0</v>
      </c>
      <c r="FY16" s="150">
        <v>0</v>
      </c>
      <c r="FZ16" s="150">
        <v>0</v>
      </c>
      <c r="GA16" s="150">
        <v>0</v>
      </c>
      <c r="GB16" s="150">
        <v>0</v>
      </c>
      <c r="GC16" s="150">
        <v>0</v>
      </c>
      <c r="GD16" s="150">
        <v>0</v>
      </c>
      <c r="GE16" s="150">
        <v>0</v>
      </c>
      <c r="GF16" s="150">
        <v>0</v>
      </c>
      <c r="GG16" s="150">
        <v>0</v>
      </c>
      <c r="GH16" s="150">
        <v>0</v>
      </c>
      <c r="GI16" s="150">
        <v>0</v>
      </c>
      <c r="GJ16" s="150">
        <v>0</v>
      </c>
      <c r="GK16" s="150">
        <v>0</v>
      </c>
      <c r="GL16" s="150">
        <v>0</v>
      </c>
      <c r="GM16" s="150">
        <v>0</v>
      </c>
      <c r="GN16" s="150">
        <v>0</v>
      </c>
      <c r="GO16" s="150">
        <v>0</v>
      </c>
      <c r="GP16" s="150">
        <v>0</v>
      </c>
      <c r="GQ16" s="150">
        <v>0</v>
      </c>
      <c r="GR16" s="150">
        <v>0</v>
      </c>
      <c r="GS16" s="150">
        <v>0</v>
      </c>
      <c r="GT16" s="150">
        <v>0</v>
      </c>
      <c r="GU16" s="150">
        <v>0</v>
      </c>
      <c r="GV16" s="150">
        <v>0</v>
      </c>
      <c r="GW16" s="150">
        <v>0</v>
      </c>
      <c r="GX16" s="150">
        <v>0</v>
      </c>
      <c r="GY16" s="150">
        <v>0</v>
      </c>
      <c r="GZ16" s="150">
        <v>0</v>
      </c>
      <c r="HA16" s="150">
        <v>0</v>
      </c>
      <c r="HB16" s="150">
        <v>0</v>
      </c>
      <c r="HC16" s="150">
        <v>0</v>
      </c>
      <c r="HD16" s="150">
        <v>0</v>
      </c>
      <c r="HE16" s="150">
        <v>0</v>
      </c>
      <c r="HF16" s="150">
        <v>0</v>
      </c>
      <c r="HG16" s="150">
        <v>0</v>
      </c>
      <c r="HH16" s="150">
        <v>0</v>
      </c>
      <c r="HI16" s="150" t="s">
        <v>263</v>
      </c>
      <c r="HJ16" s="150">
        <v>0</v>
      </c>
      <c r="HK16" s="150">
        <v>0</v>
      </c>
      <c r="HL16" s="150">
        <v>0</v>
      </c>
      <c r="HM16" s="150">
        <v>0</v>
      </c>
      <c r="HN16" s="150">
        <v>0</v>
      </c>
      <c r="HO16" s="150">
        <v>0</v>
      </c>
      <c r="HT16" s="260"/>
      <c r="HU16" s="260"/>
      <c r="HV16" s="260"/>
    </row>
    <row r="17" spans="1:230" ht="12.75" customHeight="1" x14ac:dyDescent="0.25">
      <c r="A17" s="315" t="s">
        <v>434</v>
      </c>
      <c r="B17" s="315" t="s">
        <v>436</v>
      </c>
      <c r="C17" s="263">
        <v>0</v>
      </c>
      <c r="D17" s="263">
        <v>0</v>
      </c>
      <c r="E17" s="263">
        <v>0</v>
      </c>
      <c r="F17" s="263">
        <v>0</v>
      </c>
      <c r="G17" s="263">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c r="X17" s="150">
        <v>0</v>
      </c>
      <c r="Y17" s="150">
        <v>0</v>
      </c>
      <c r="Z17" s="150">
        <v>0</v>
      </c>
      <c r="AA17" s="150">
        <v>0</v>
      </c>
      <c r="AB17" s="150">
        <v>0</v>
      </c>
      <c r="AC17" s="150">
        <v>0</v>
      </c>
      <c r="AD17" s="150">
        <v>0</v>
      </c>
      <c r="AE17" s="150">
        <v>0</v>
      </c>
      <c r="AF17" s="150">
        <v>0</v>
      </c>
      <c r="AG17" s="150">
        <v>0</v>
      </c>
      <c r="AH17" s="150">
        <v>0</v>
      </c>
      <c r="AI17" s="150">
        <v>0</v>
      </c>
      <c r="AJ17" s="150">
        <v>0</v>
      </c>
      <c r="AK17" s="150">
        <v>0</v>
      </c>
      <c r="AL17" s="150">
        <v>0</v>
      </c>
      <c r="AM17" s="150">
        <v>0</v>
      </c>
      <c r="AN17" s="150">
        <v>0</v>
      </c>
      <c r="AO17" s="150">
        <v>0</v>
      </c>
      <c r="AP17" s="150">
        <v>0</v>
      </c>
      <c r="AQ17" s="150">
        <v>0</v>
      </c>
      <c r="AR17" s="150">
        <v>0</v>
      </c>
      <c r="AS17" s="150">
        <v>0</v>
      </c>
      <c r="AT17" s="150">
        <v>0</v>
      </c>
      <c r="AU17" s="150">
        <v>0</v>
      </c>
      <c r="AV17" s="150">
        <v>0</v>
      </c>
      <c r="AW17" s="150">
        <v>0</v>
      </c>
      <c r="AX17" s="150">
        <v>0</v>
      </c>
      <c r="AY17" s="150">
        <v>0</v>
      </c>
      <c r="AZ17" s="150">
        <v>0</v>
      </c>
      <c r="BA17" s="150">
        <v>0</v>
      </c>
      <c r="BB17" s="150">
        <v>0</v>
      </c>
      <c r="BC17" s="150">
        <v>0</v>
      </c>
      <c r="BD17" s="150">
        <v>0</v>
      </c>
      <c r="BE17" s="150">
        <v>0</v>
      </c>
      <c r="BF17" s="150">
        <v>0</v>
      </c>
      <c r="BG17" s="150">
        <v>0</v>
      </c>
      <c r="BH17" s="150">
        <v>0</v>
      </c>
      <c r="BI17" s="150">
        <v>0</v>
      </c>
      <c r="BJ17" s="150">
        <v>0</v>
      </c>
      <c r="BK17" s="150">
        <v>0</v>
      </c>
      <c r="BL17" s="150">
        <v>0</v>
      </c>
      <c r="BM17" s="150">
        <v>0</v>
      </c>
      <c r="BN17" s="150">
        <v>0</v>
      </c>
      <c r="BO17" s="150">
        <v>0</v>
      </c>
      <c r="BP17" s="150">
        <v>0</v>
      </c>
      <c r="BQ17" s="150">
        <v>0</v>
      </c>
      <c r="BR17" s="150">
        <v>0</v>
      </c>
      <c r="BS17" s="150">
        <v>0</v>
      </c>
      <c r="BT17" s="150">
        <v>0</v>
      </c>
      <c r="BU17" s="150">
        <v>0</v>
      </c>
      <c r="BV17" s="150">
        <v>0</v>
      </c>
      <c r="BW17" s="150">
        <v>0</v>
      </c>
      <c r="BX17" s="150">
        <v>0</v>
      </c>
      <c r="BY17" s="150">
        <v>0</v>
      </c>
      <c r="BZ17" s="150">
        <v>0</v>
      </c>
      <c r="CA17" s="150">
        <v>0</v>
      </c>
      <c r="CB17" s="150">
        <v>0</v>
      </c>
      <c r="CC17" s="150">
        <v>0</v>
      </c>
      <c r="CD17" s="150">
        <v>0</v>
      </c>
      <c r="CE17" s="150">
        <v>0</v>
      </c>
      <c r="CF17" s="150">
        <v>0</v>
      </c>
      <c r="CG17" s="150">
        <v>0</v>
      </c>
      <c r="CH17" s="150">
        <v>0</v>
      </c>
      <c r="CI17" s="150">
        <v>0</v>
      </c>
      <c r="CJ17" s="150">
        <v>0</v>
      </c>
      <c r="CK17" s="150">
        <v>0</v>
      </c>
      <c r="CL17" s="150">
        <v>0</v>
      </c>
      <c r="CM17" s="150">
        <v>0</v>
      </c>
      <c r="CN17" s="150">
        <v>0</v>
      </c>
      <c r="CO17" s="150">
        <v>0</v>
      </c>
      <c r="CP17" s="150">
        <v>0</v>
      </c>
      <c r="CQ17" s="150">
        <v>0</v>
      </c>
      <c r="CR17" s="150">
        <v>0</v>
      </c>
      <c r="CS17" s="150">
        <v>0</v>
      </c>
      <c r="CT17" s="150">
        <v>0</v>
      </c>
      <c r="CU17" s="150">
        <v>0</v>
      </c>
      <c r="CV17" s="150">
        <v>0</v>
      </c>
      <c r="CW17" s="150">
        <v>0</v>
      </c>
      <c r="CX17" s="150">
        <v>0</v>
      </c>
      <c r="CY17" s="150">
        <v>0</v>
      </c>
      <c r="CZ17" s="150">
        <v>0</v>
      </c>
      <c r="DA17" s="150">
        <v>0</v>
      </c>
      <c r="DB17" s="150">
        <v>0</v>
      </c>
      <c r="DC17" s="150">
        <v>0</v>
      </c>
      <c r="DD17" s="150">
        <v>0</v>
      </c>
      <c r="DE17" s="150">
        <v>0</v>
      </c>
      <c r="DF17" s="150">
        <v>0</v>
      </c>
      <c r="DG17" s="150">
        <v>0</v>
      </c>
      <c r="DH17" s="150">
        <v>0</v>
      </c>
      <c r="DI17" s="150">
        <v>0</v>
      </c>
      <c r="DJ17" s="150">
        <v>0</v>
      </c>
      <c r="DK17" s="150">
        <v>0</v>
      </c>
      <c r="DL17" s="150">
        <v>0</v>
      </c>
      <c r="DM17" s="150">
        <v>0</v>
      </c>
      <c r="DN17" s="150">
        <v>0</v>
      </c>
      <c r="DO17" s="150">
        <v>0</v>
      </c>
      <c r="DP17" s="150">
        <v>0</v>
      </c>
      <c r="DQ17" s="150">
        <v>0</v>
      </c>
      <c r="DR17" s="150">
        <v>0</v>
      </c>
      <c r="DS17" s="150">
        <v>0</v>
      </c>
      <c r="DT17" s="150">
        <v>0</v>
      </c>
      <c r="DU17" s="150">
        <v>0</v>
      </c>
      <c r="DV17" s="150">
        <v>0</v>
      </c>
      <c r="DW17" s="150">
        <v>0</v>
      </c>
      <c r="DX17" s="150">
        <v>0</v>
      </c>
      <c r="DY17" s="150">
        <v>0</v>
      </c>
      <c r="DZ17" s="150">
        <v>0</v>
      </c>
      <c r="EA17" s="150">
        <v>0</v>
      </c>
      <c r="EB17" s="150">
        <v>0</v>
      </c>
      <c r="EC17" s="150">
        <v>0</v>
      </c>
      <c r="ED17" s="150">
        <v>0</v>
      </c>
      <c r="EE17" s="150">
        <v>0</v>
      </c>
      <c r="EF17" s="150">
        <v>0</v>
      </c>
      <c r="EG17" s="150">
        <v>0</v>
      </c>
      <c r="EH17" s="150">
        <v>0</v>
      </c>
      <c r="EI17" s="150">
        <v>0</v>
      </c>
      <c r="EJ17" s="150">
        <v>0</v>
      </c>
      <c r="EK17" s="150">
        <v>0</v>
      </c>
      <c r="EL17" s="150">
        <v>0</v>
      </c>
      <c r="EM17" s="150">
        <v>0</v>
      </c>
      <c r="EN17" s="150">
        <v>0</v>
      </c>
      <c r="EO17" s="150">
        <v>0</v>
      </c>
      <c r="EP17" s="150">
        <v>0</v>
      </c>
      <c r="EQ17" s="150">
        <v>0</v>
      </c>
      <c r="ER17" s="150">
        <v>0</v>
      </c>
      <c r="ES17" s="150">
        <v>0</v>
      </c>
      <c r="ET17" s="150">
        <v>0</v>
      </c>
      <c r="EU17" s="150">
        <v>0</v>
      </c>
      <c r="EV17" s="150">
        <v>0</v>
      </c>
      <c r="EW17" s="150">
        <v>0</v>
      </c>
      <c r="EX17" s="150">
        <v>0</v>
      </c>
      <c r="EY17" s="150">
        <v>0</v>
      </c>
      <c r="EZ17" s="150">
        <v>0</v>
      </c>
      <c r="FA17" s="150">
        <v>0</v>
      </c>
      <c r="FB17" s="150">
        <v>0</v>
      </c>
      <c r="FC17" s="150">
        <v>0</v>
      </c>
      <c r="FD17" s="150">
        <v>0</v>
      </c>
      <c r="FE17" s="150">
        <v>0</v>
      </c>
      <c r="FF17" s="150">
        <v>0</v>
      </c>
      <c r="FG17" s="150">
        <v>0</v>
      </c>
      <c r="FH17" s="150">
        <v>0</v>
      </c>
      <c r="FI17" s="150">
        <v>0</v>
      </c>
      <c r="FJ17" s="150">
        <v>0</v>
      </c>
      <c r="FK17" s="150">
        <v>0</v>
      </c>
      <c r="FL17" s="150">
        <v>0</v>
      </c>
      <c r="FM17" s="150">
        <v>0</v>
      </c>
      <c r="FN17" s="150">
        <v>0</v>
      </c>
      <c r="FO17" s="150">
        <v>0</v>
      </c>
      <c r="FP17" s="150">
        <v>0</v>
      </c>
      <c r="FQ17" s="150">
        <v>0</v>
      </c>
      <c r="FR17" s="150">
        <v>0</v>
      </c>
      <c r="FS17" s="150">
        <v>0</v>
      </c>
      <c r="FT17" s="150">
        <v>0</v>
      </c>
      <c r="FU17" s="150">
        <v>0</v>
      </c>
      <c r="FV17" s="150">
        <v>0</v>
      </c>
      <c r="FW17" s="150">
        <v>0</v>
      </c>
      <c r="FX17" s="150">
        <v>0</v>
      </c>
      <c r="FY17" s="150">
        <v>0</v>
      </c>
      <c r="FZ17" s="150">
        <v>0</v>
      </c>
      <c r="GA17" s="150">
        <v>0</v>
      </c>
      <c r="GB17" s="150">
        <v>0</v>
      </c>
      <c r="GC17" s="150">
        <v>0</v>
      </c>
      <c r="GD17" s="150">
        <v>0</v>
      </c>
      <c r="GE17" s="150">
        <v>0</v>
      </c>
      <c r="GF17" s="150">
        <v>0</v>
      </c>
      <c r="GG17" s="150">
        <v>0</v>
      </c>
      <c r="GH17" s="150">
        <v>0</v>
      </c>
      <c r="GI17" s="150">
        <v>0</v>
      </c>
      <c r="GJ17" s="150">
        <v>0</v>
      </c>
      <c r="GK17" s="150">
        <v>0</v>
      </c>
      <c r="GL17" s="150">
        <v>0</v>
      </c>
      <c r="GM17" s="150">
        <v>0</v>
      </c>
      <c r="GN17" s="150">
        <v>0</v>
      </c>
      <c r="GO17" s="150">
        <v>0</v>
      </c>
      <c r="GP17" s="150">
        <v>0</v>
      </c>
      <c r="GQ17" s="150">
        <v>0</v>
      </c>
      <c r="GR17" s="150">
        <v>0</v>
      </c>
      <c r="GS17" s="150">
        <v>0</v>
      </c>
      <c r="GT17" s="150">
        <v>0</v>
      </c>
      <c r="GU17" s="150">
        <v>0</v>
      </c>
      <c r="GV17" s="150">
        <v>0</v>
      </c>
      <c r="GW17" s="150">
        <v>0</v>
      </c>
      <c r="GX17" s="150">
        <v>0</v>
      </c>
      <c r="GY17" s="150">
        <v>0</v>
      </c>
      <c r="GZ17" s="150">
        <v>0</v>
      </c>
      <c r="HA17" s="150">
        <v>0</v>
      </c>
      <c r="HB17" s="150">
        <v>0</v>
      </c>
      <c r="HC17" s="150">
        <v>0</v>
      </c>
      <c r="HD17" s="150">
        <v>0</v>
      </c>
      <c r="HE17" s="150">
        <v>0</v>
      </c>
      <c r="HF17" s="150">
        <v>0</v>
      </c>
      <c r="HG17" s="150">
        <v>0</v>
      </c>
      <c r="HH17" s="150">
        <v>0</v>
      </c>
      <c r="HI17" s="150" t="s">
        <v>263</v>
      </c>
      <c r="HJ17" s="150">
        <v>0</v>
      </c>
      <c r="HK17" s="150">
        <v>0</v>
      </c>
      <c r="HL17" s="150">
        <v>0</v>
      </c>
      <c r="HM17" s="150">
        <v>0</v>
      </c>
      <c r="HN17" s="150">
        <v>0</v>
      </c>
      <c r="HO17" s="150">
        <v>0</v>
      </c>
      <c r="HT17" s="260"/>
      <c r="HU17" s="260"/>
      <c r="HV17" s="260"/>
    </row>
    <row r="18" spans="1:230" ht="12.75" customHeight="1" x14ac:dyDescent="0.25">
      <c r="A18" s="316" t="s">
        <v>75</v>
      </c>
      <c r="B18" s="316" t="s">
        <v>127</v>
      </c>
      <c r="C18" s="320">
        <v>0</v>
      </c>
      <c r="D18" s="261">
        <v>0</v>
      </c>
      <c r="E18" s="261">
        <v>5.053991E-2</v>
      </c>
      <c r="F18" s="261">
        <v>0.63592534999999994</v>
      </c>
      <c r="G18" s="261">
        <v>0.15938349999999998</v>
      </c>
      <c r="H18" s="153">
        <v>7.7617924199999999</v>
      </c>
      <c r="I18" s="153">
        <v>10.17021924</v>
      </c>
      <c r="J18" s="153">
        <v>4.5341299700000004</v>
      </c>
      <c r="K18" s="153">
        <v>4.8862561900000001</v>
      </c>
      <c r="L18" s="153">
        <v>3.1402005700000002</v>
      </c>
      <c r="M18" s="153">
        <v>2.5729594599999999</v>
      </c>
      <c r="N18" s="153">
        <v>4.8021156100000004</v>
      </c>
      <c r="O18" s="153">
        <v>8.5831586200000007</v>
      </c>
      <c r="P18" s="153">
        <v>9.0744409299999997</v>
      </c>
      <c r="Q18" s="153">
        <v>9.8256152700000001</v>
      </c>
      <c r="R18" s="153">
        <v>4.2598366500000004</v>
      </c>
      <c r="S18" s="153">
        <v>20.132999130000002</v>
      </c>
      <c r="T18" s="153">
        <v>41.606926809999997</v>
      </c>
      <c r="U18" s="153">
        <v>68.599425749999995</v>
      </c>
      <c r="V18" s="153">
        <v>72.965015019999996</v>
      </c>
      <c r="W18" s="153">
        <v>79.238007870000004</v>
      </c>
      <c r="X18" s="153">
        <v>91.189265779999999</v>
      </c>
      <c r="Y18" s="153">
        <v>100.43919716000001</v>
      </c>
      <c r="Z18" s="153">
        <v>112.11616569</v>
      </c>
      <c r="AA18" s="153">
        <v>117.44156001</v>
      </c>
      <c r="AB18" s="153">
        <v>137.40819195</v>
      </c>
      <c r="AC18" s="153">
        <v>144.33536495000001</v>
      </c>
      <c r="AD18" s="153">
        <v>109.08432827</v>
      </c>
      <c r="AE18" s="153">
        <v>115.12420557999999</v>
      </c>
      <c r="AF18" s="153">
        <v>113.14822998</v>
      </c>
      <c r="AG18" s="153">
        <v>79.011249179999993</v>
      </c>
      <c r="AH18" s="153">
        <v>63.434447200000001</v>
      </c>
      <c r="AI18" s="153">
        <v>35.352222380000001</v>
      </c>
      <c r="AJ18" s="153">
        <v>7.6941052299999999</v>
      </c>
      <c r="AK18" s="153">
        <v>10.14468595</v>
      </c>
      <c r="AL18" s="153">
        <v>12.006493450000001</v>
      </c>
      <c r="AM18" s="153">
        <v>22.58803679</v>
      </c>
      <c r="AN18" s="153">
        <v>9.9949746699999995</v>
      </c>
      <c r="AO18" s="153">
        <v>9.6363028800000006</v>
      </c>
      <c r="AP18" s="153">
        <v>45.594373500000003</v>
      </c>
      <c r="AQ18" s="153">
        <v>17.85374302</v>
      </c>
      <c r="AR18" s="153">
        <v>34.002293899999998</v>
      </c>
      <c r="AS18" s="153">
        <v>77.016500250000007</v>
      </c>
      <c r="AT18" s="153">
        <v>50.50741756</v>
      </c>
      <c r="AU18" s="153">
        <v>48.598655620000002</v>
      </c>
      <c r="AV18" s="153">
        <v>41.191851749999998</v>
      </c>
      <c r="AW18" s="153">
        <v>63.097693309999997</v>
      </c>
      <c r="AX18" s="153">
        <v>93.696455420000007</v>
      </c>
      <c r="AY18" s="153">
        <v>84.573910229999996</v>
      </c>
      <c r="AZ18" s="153">
        <v>137.41855881000001</v>
      </c>
      <c r="BA18" s="153">
        <v>109.40429844000001</v>
      </c>
      <c r="BB18" s="153">
        <v>220.58553953000001</v>
      </c>
      <c r="BC18" s="153">
        <v>143.61298590999999</v>
      </c>
      <c r="BD18" s="153">
        <v>121.58558832</v>
      </c>
      <c r="BE18" s="153">
        <v>284.70988266000001</v>
      </c>
      <c r="BF18" s="153">
        <v>187.09540267</v>
      </c>
      <c r="BG18" s="153">
        <v>145.71022128999999</v>
      </c>
      <c r="BH18" s="153">
        <v>170.63004844</v>
      </c>
      <c r="BI18" s="153">
        <v>197.74289019</v>
      </c>
      <c r="BJ18" s="153">
        <v>28.980617989999999</v>
      </c>
      <c r="BK18" s="153">
        <v>95.348025570000004</v>
      </c>
      <c r="BL18" s="153">
        <v>35.341293489999998</v>
      </c>
      <c r="BM18" s="153">
        <v>128.3896408</v>
      </c>
      <c r="BN18" s="153">
        <v>46.317292870000003</v>
      </c>
      <c r="BO18" s="153">
        <v>17.210947569999998</v>
      </c>
      <c r="BP18" s="153">
        <v>20.553534970000001</v>
      </c>
      <c r="BQ18" s="153">
        <v>199.79176013</v>
      </c>
      <c r="BR18" s="153">
        <v>22.441818600000001</v>
      </c>
      <c r="BS18" s="153">
        <v>49.091830870000003</v>
      </c>
      <c r="BT18" s="153">
        <v>62.015631399999997</v>
      </c>
      <c r="BU18" s="153">
        <v>58.099264050000002</v>
      </c>
      <c r="BV18" s="153">
        <v>185.05909402</v>
      </c>
      <c r="BW18" s="153">
        <v>26.806140660000001</v>
      </c>
      <c r="BX18" s="153">
        <v>5.53707598</v>
      </c>
      <c r="BY18" s="153">
        <v>12.20745857</v>
      </c>
      <c r="BZ18" s="153">
        <v>257.02695777999998</v>
      </c>
      <c r="CA18" s="153">
        <v>31.08658544</v>
      </c>
      <c r="CB18" s="153">
        <v>98.999552910000006</v>
      </c>
      <c r="CC18" s="153">
        <v>191.00989953999999</v>
      </c>
      <c r="CD18" s="153">
        <v>119.83220258999999</v>
      </c>
      <c r="CE18" s="153">
        <v>304.87202993</v>
      </c>
      <c r="CF18" s="153">
        <v>148.67816162</v>
      </c>
      <c r="CG18" s="153">
        <v>60.291511569999997</v>
      </c>
      <c r="CH18" s="153">
        <v>92.8108249</v>
      </c>
      <c r="CI18" s="153">
        <v>28.83280937</v>
      </c>
      <c r="CJ18" s="153">
        <v>72.357209490000002</v>
      </c>
      <c r="CK18" s="153">
        <v>187.99655702000001</v>
      </c>
      <c r="CL18" s="153">
        <v>55.953342910000003</v>
      </c>
      <c r="CM18" s="153">
        <v>37.738918030000001</v>
      </c>
      <c r="CN18" s="153">
        <v>155.97783304000001</v>
      </c>
      <c r="CO18" s="153">
        <v>114.14048826</v>
      </c>
      <c r="CP18" s="153">
        <v>51.837535410000001</v>
      </c>
      <c r="CQ18" s="153">
        <v>79.161999429999995</v>
      </c>
      <c r="CR18" s="153">
        <v>50.18446848</v>
      </c>
      <c r="CS18" s="153">
        <v>37.158829509999997</v>
      </c>
      <c r="CT18" s="153">
        <v>26.497020809999999</v>
      </c>
      <c r="CU18" s="153">
        <v>128.74674664</v>
      </c>
      <c r="CV18" s="153">
        <v>35.916558799999997</v>
      </c>
      <c r="CW18" s="153">
        <v>35.192176060000001</v>
      </c>
      <c r="CX18" s="153">
        <v>47.365726549999998</v>
      </c>
      <c r="CY18" s="153">
        <v>144.85339382999999</v>
      </c>
      <c r="CZ18" s="153">
        <v>438.47258154999997</v>
      </c>
      <c r="DA18" s="153">
        <v>192.94419758000001</v>
      </c>
      <c r="DB18" s="153">
        <v>305.17208892000002</v>
      </c>
      <c r="DC18" s="153">
        <v>128.36415972</v>
      </c>
      <c r="DD18" s="153">
        <v>132.82690873000001</v>
      </c>
      <c r="DE18" s="153">
        <v>100.68264559000001</v>
      </c>
      <c r="DF18" s="153">
        <v>14.64121179</v>
      </c>
      <c r="DG18" s="153">
        <v>119.95618904</v>
      </c>
      <c r="DH18" s="153">
        <v>31.554433509999999</v>
      </c>
      <c r="DI18" s="153">
        <v>27.61789941</v>
      </c>
      <c r="DJ18" s="153">
        <v>76.339371810000003</v>
      </c>
      <c r="DK18" s="153">
        <v>87.592818780000002</v>
      </c>
      <c r="DL18" s="153">
        <v>59.8</v>
      </c>
      <c r="DM18" s="153">
        <v>52.842003400000003</v>
      </c>
      <c r="DN18" s="153">
        <v>195.7</v>
      </c>
      <c r="DO18" s="153">
        <v>84.489730019999996</v>
      </c>
      <c r="DP18" s="153">
        <v>356</v>
      </c>
      <c r="DQ18" s="153">
        <v>298.89999999999998</v>
      </c>
      <c r="DR18" s="153">
        <v>32.5</v>
      </c>
      <c r="DS18" s="153">
        <v>50.5</v>
      </c>
      <c r="DT18" s="153">
        <v>86.7</v>
      </c>
      <c r="DU18" s="153">
        <v>60.9</v>
      </c>
      <c r="DV18" s="153">
        <v>39.6</v>
      </c>
      <c r="DW18" s="153">
        <v>63</v>
      </c>
      <c r="DX18" s="153">
        <v>82.6</v>
      </c>
      <c r="DY18" s="153">
        <v>50.2</v>
      </c>
      <c r="DZ18" s="153">
        <v>52.7</v>
      </c>
      <c r="EA18" s="153">
        <v>75.099999999999994</v>
      </c>
      <c r="EB18" s="153">
        <v>61.5</v>
      </c>
      <c r="EC18" s="153">
        <v>34</v>
      </c>
      <c r="ED18" s="153">
        <v>41.1</v>
      </c>
      <c r="EE18" s="153">
        <v>53.5</v>
      </c>
      <c r="EF18" s="153">
        <v>156.5</v>
      </c>
      <c r="EG18" s="153">
        <v>315</v>
      </c>
      <c r="EH18" s="153">
        <v>109.1</v>
      </c>
      <c r="EI18" s="153">
        <v>67.8</v>
      </c>
      <c r="EJ18" s="153">
        <v>132.19999999999999</v>
      </c>
      <c r="EK18" s="153">
        <v>296.7</v>
      </c>
      <c r="EL18" s="153">
        <v>149.69999999999999</v>
      </c>
      <c r="EM18" s="153">
        <v>246.4</v>
      </c>
      <c r="EN18" s="153">
        <v>69.900000000000006</v>
      </c>
      <c r="EO18" s="153">
        <v>105.6</v>
      </c>
      <c r="EP18" s="153">
        <v>58</v>
      </c>
      <c r="EQ18" s="153">
        <v>111.9</v>
      </c>
      <c r="ER18" s="153">
        <v>98.3</v>
      </c>
      <c r="ES18" s="153">
        <v>395.6</v>
      </c>
      <c r="ET18" s="153">
        <v>472.6</v>
      </c>
      <c r="EU18" s="153">
        <v>163.6</v>
      </c>
      <c r="EV18" s="153">
        <v>56.9</v>
      </c>
      <c r="EW18" s="153">
        <v>30</v>
      </c>
      <c r="EX18" s="153">
        <v>41.3</v>
      </c>
      <c r="EY18" s="153">
        <v>51.9</v>
      </c>
      <c r="EZ18" s="153">
        <v>33.4</v>
      </c>
      <c r="FA18" s="153">
        <v>168.4</v>
      </c>
      <c r="FB18" s="153">
        <v>48.9</v>
      </c>
      <c r="FC18" s="153">
        <v>42.4</v>
      </c>
      <c r="FD18" s="153">
        <v>45.8</v>
      </c>
      <c r="FE18" s="153">
        <v>40.299999999999997</v>
      </c>
      <c r="FF18" s="153">
        <v>41.3</v>
      </c>
      <c r="FG18" s="153">
        <v>103</v>
      </c>
      <c r="FH18" s="153">
        <v>135.4</v>
      </c>
      <c r="FI18" s="153">
        <v>78.7</v>
      </c>
      <c r="FJ18" s="153">
        <v>52.296755849999997</v>
      </c>
      <c r="FK18" s="153">
        <v>98.1</v>
      </c>
      <c r="FL18" s="153">
        <v>67.5</v>
      </c>
      <c r="FM18" s="153">
        <v>124.9</v>
      </c>
      <c r="FN18" s="153">
        <v>62.4</v>
      </c>
      <c r="FO18" s="153">
        <v>154.6</v>
      </c>
      <c r="FP18" s="153">
        <v>82.4</v>
      </c>
      <c r="FQ18" s="153">
        <v>109.4</v>
      </c>
      <c r="FR18" s="153">
        <v>102.1</v>
      </c>
      <c r="FS18" s="153">
        <v>250.4</v>
      </c>
      <c r="FT18" s="153">
        <v>40</v>
      </c>
      <c r="FU18" s="153">
        <v>33.6</v>
      </c>
      <c r="FV18" s="153">
        <v>109.1</v>
      </c>
      <c r="FW18" s="153">
        <v>579.6</v>
      </c>
      <c r="FX18" s="153">
        <v>113.1</v>
      </c>
      <c r="FY18" s="153">
        <v>75.900000000000006</v>
      </c>
      <c r="FZ18" s="153">
        <v>81.599999999999994</v>
      </c>
      <c r="GA18" s="153">
        <v>56.6</v>
      </c>
      <c r="GB18" s="153">
        <v>63.2</v>
      </c>
      <c r="GC18" s="153">
        <v>80.8</v>
      </c>
      <c r="GD18" s="153">
        <v>463.8</v>
      </c>
      <c r="GE18" s="153">
        <v>285.2</v>
      </c>
      <c r="GF18" s="153">
        <v>105.6</v>
      </c>
      <c r="GG18" s="153">
        <v>118.5</v>
      </c>
      <c r="GH18" s="153">
        <v>114.8</v>
      </c>
      <c r="GI18" s="153">
        <v>23</v>
      </c>
      <c r="GJ18" s="153">
        <v>24.2</v>
      </c>
      <c r="GK18" s="153">
        <v>33.299999999999997</v>
      </c>
      <c r="GL18" s="153">
        <v>31.9</v>
      </c>
      <c r="GM18" s="153">
        <v>17.3</v>
      </c>
      <c r="GN18" s="153">
        <v>16</v>
      </c>
      <c r="GO18" s="153">
        <v>103.4</v>
      </c>
      <c r="GP18" s="153">
        <v>179.2</v>
      </c>
      <c r="GQ18" s="153">
        <v>58.3</v>
      </c>
      <c r="GR18" s="153">
        <v>31.3</v>
      </c>
      <c r="GS18" s="153">
        <v>149.30000000000001</v>
      </c>
      <c r="GT18" s="153">
        <v>40.4</v>
      </c>
      <c r="GU18" s="153">
        <v>32.200000000000003</v>
      </c>
      <c r="GV18" s="153">
        <v>63.3</v>
      </c>
      <c r="GW18" s="153">
        <v>66</v>
      </c>
      <c r="GX18" s="153">
        <v>71.400000000000006</v>
      </c>
      <c r="GY18" s="153">
        <v>66.099999999999994</v>
      </c>
      <c r="GZ18" s="153">
        <v>69.900000000000006</v>
      </c>
      <c r="HA18" s="153">
        <v>60.3</v>
      </c>
      <c r="HB18" s="153">
        <v>146.30000000000001</v>
      </c>
      <c r="HC18" s="153">
        <v>107.4</v>
      </c>
      <c r="HD18" s="153">
        <v>345</v>
      </c>
      <c r="HE18" s="153">
        <v>166.5</v>
      </c>
      <c r="HF18" s="153">
        <v>107.2</v>
      </c>
      <c r="HG18" s="153">
        <v>110.2</v>
      </c>
      <c r="HH18" s="153">
        <v>215.8</v>
      </c>
      <c r="HI18" s="153">
        <v>290.39999999999998</v>
      </c>
      <c r="HJ18" s="153">
        <v>156.1</v>
      </c>
      <c r="HK18" s="153">
        <v>153.19999999999999</v>
      </c>
      <c r="HL18" s="153">
        <v>78.099999999999994</v>
      </c>
      <c r="HM18" s="153">
        <v>120.6</v>
      </c>
      <c r="HN18" s="153">
        <v>191.7</v>
      </c>
      <c r="HO18" s="153">
        <v>95.1</v>
      </c>
      <c r="HT18" s="260"/>
      <c r="HU18" s="260"/>
      <c r="HV18" s="260"/>
    </row>
    <row r="19" spans="1:230" ht="12.75" customHeight="1" x14ac:dyDescent="0.25">
      <c r="A19" s="317" t="s">
        <v>76</v>
      </c>
      <c r="B19" s="317" t="s">
        <v>140</v>
      </c>
      <c r="C19" s="321">
        <v>0</v>
      </c>
      <c r="D19" s="262">
        <v>0</v>
      </c>
      <c r="E19" s="262">
        <v>0.21360082</v>
      </c>
      <c r="F19" s="262">
        <v>2.5796599999999997E-3</v>
      </c>
      <c r="G19" s="262">
        <v>0.16957602999999999</v>
      </c>
      <c r="H19" s="154">
        <v>2.1851599999999999E-2</v>
      </c>
      <c r="I19" s="154">
        <v>1.8921230000000001E-2</v>
      </c>
      <c r="J19" s="154">
        <v>0.46356326000000003</v>
      </c>
      <c r="K19" s="154">
        <v>1.9585430000000001E-2</v>
      </c>
      <c r="L19" s="154">
        <v>1.52196E-2</v>
      </c>
      <c r="M19" s="154">
        <v>2.3813771899999998</v>
      </c>
      <c r="N19" s="154">
        <v>0.30904230999999999</v>
      </c>
      <c r="O19" s="154">
        <v>4.0789110000000003E-2</v>
      </c>
      <c r="P19" s="154">
        <v>2.8150620000000001E-2</v>
      </c>
      <c r="Q19" s="154">
        <v>7.8838499999999995E-3</v>
      </c>
      <c r="R19" s="154">
        <v>2.1377500000000001E-2</v>
      </c>
      <c r="S19" s="154">
        <v>1.7966570000000001E-2</v>
      </c>
      <c r="T19" s="154">
        <v>1.424185E-2</v>
      </c>
      <c r="U19" s="154">
        <v>3.007665E-2</v>
      </c>
      <c r="V19" s="154">
        <v>2.0789789999999999E-2</v>
      </c>
      <c r="W19" s="154">
        <v>8.3130659999999995E-2</v>
      </c>
      <c r="X19" s="154">
        <v>1.987566E-2</v>
      </c>
      <c r="Y19" s="154">
        <v>1.0085770000000001E-2</v>
      </c>
      <c r="Z19" s="154">
        <v>1.024444E-2</v>
      </c>
      <c r="AA19" s="154">
        <v>5.3387570000000002E-2</v>
      </c>
      <c r="AB19" s="154">
        <v>3.1136000000000002E-3</v>
      </c>
      <c r="AC19" s="154">
        <v>2.8672550000000002E-2</v>
      </c>
      <c r="AD19" s="154">
        <v>4.2305769999999999E-2</v>
      </c>
      <c r="AE19" s="154">
        <v>9.3926300000000008E-3</v>
      </c>
      <c r="AF19" s="154">
        <v>1.3279500000000001E-3</v>
      </c>
      <c r="AG19" s="154">
        <v>13.076289839999999</v>
      </c>
      <c r="AH19" s="154">
        <v>7.1206809999999995E-2</v>
      </c>
      <c r="AI19" s="154">
        <v>5.7949800000000003E-2</v>
      </c>
      <c r="AJ19" s="154">
        <v>7.3279810000000001E-2</v>
      </c>
      <c r="AK19" s="154">
        <v>3.3441129999999999E-2</v>
      </c>
      <c r="AL19" s="154">
        <v>5.0520380000000004E-2</v>
      </c>
      <c r="AM19" s="154">
        <v>1.4117999999999999E-3</v>
      </c>
      <c r="AN19" s="154">
        <v>5.1307699999999998E-2</v>
      </c>
      <c r="AO19" s="154">
        <v>4.6468099999999998E-2</v>
      </c>
      <c r="AP19" s="154">
        <v>6.5778020000000006E-2</v>
      </c>
      <c r="AQ19" s="154">
        <v>0.13375429999999999</v>
      </c>
      <c r="AR19" s="154">
        <v>3.7598319999999998E-2</v>
      </c>
      <c r="AS19" s="154">
        <v>0.10011695</v>
      </c>
      <c r="AT19" s="154">
        <v>0.10159998000000001</v>
      </c>
      <c r="AU19" s="154">
        <v>1.2898075099999999</v>
      </c>
      <c r="AV19" s="154">
        <v>0.10432204</v>
      </c>
      <c r="AW19" s="154">
        <v>0.11899214</v>
      </c>
      <c r="AX19" s="154">
        <v>66.314276840000005</v>
      </c>
      <c r="AY19" s="154">
        <v>0.13328875000000001</v>
      </c>
      <c r="AZ19" s="154">
        <v>0.31049209</v>
      </c>
      <c r="BA19" s="154">
        <v>143.93898541999999</v>
      </c>
      <c r="BB19" s="154">
        <v>0.14282182000000002</v>
      </c>
      <c r="BC19" s="154">
        <v>0.18572553999999999</v>
      </c>
      <c r="BD19" s="154">
        <v>0.13835523999999999</v>
      </c>
      <c r="BE19" s="154">
        <v>5.8155180000000001E-2</v>
      </c>
      <c r="BF19" s="154">
        <v>0.58497811</v>
      </c>
      <c r="BG19" s="154">
        <v>10.838965930000001</v>
      </c>
      <c r="BH19" s="154">
        <v>1.3361038000000001</v>
      </c>
      <c r="BI19" s="154">
        <v>1.33401996</v>
      </c>
      <c r="BJ19" s="154">
        <v>1.3385062599999999</v>
      </c>
      <c r="BK19" s="154">
        <v>1.3348741799999999</v>
      </c>
      <c r="BL19" s="154">
        <v>1.3369229899999999</v>
      </c>
      <c r="BM19" s="154">
        <v>1.33803089</v>
      </c>
      <c r="BN19" s="154">
        <v>1.3440121</v>
      </c>
      <c r="BO19" s="154">
        <v>1.3443349</v>
      </c>
      <c r="BP19" s="154">
        <v>1.3527950099999999</v>
      </c>
      <c r="BQ19" s="154">
        <v>1.34155052</v>
      </c>
      <c r="BR19" s="154">
        <v>0.58258047000000002</v>
      </c>
      <c r="BS19" s="154">
        <v>0.58556761000000002</v>
      </c>
      <c r="BT19" s="154">
        <v>17.59705387</v>
      </c>
      <c r="BU19" s="154">
        <v>0.58523035000000001</v>
      </c>
      <c r="BV19" s="154">
        <v>0.89904974999999998</v>
      </c>
      <c r="BW19" s="154">
        <v>0.89383782000000001</v>
      </c>
      <c r="BX19" s="154">
        <v>0.59114211999999999</v>
      </c>
      <c r="BY19" s="154">
        <v>0.61507323999999997</v>
      </c>
      <c r="BZ19" s="154">
        <v>0.58785470000000006</v>
      </c>
      <c r="CA19" s="154">
        <v>0.77582097000000005</v>
      </c>
      <c r="CB19" s="154">
        <v>0.80263408999999997</v>
      </c>
      <c r="CC19" s="154">
        <v>0.79814569000000002</v>
      </c>
      <c r="CD19" s="154">
        <v>0.79412479000000002</v>
      </c>
      <c r="CE19" s="154">
        <v>0.82754101000000002</v>
      </c>
      <c r="CF19" s="154">
        <v>0.79343264000000002</v>
      </c>
      <c r="CG19" s="154">
        <v>0.79650544000000001</v>
      </c>
      <c r="CH19" s="154">
        <v>0.78920893999999997</v>
      </c>
      <c r="CI19" s="154">
        <v>0.81190130999999999</v>
      </c>
      <c r="CJ19" s="154">
        <v>0.60703240000000003</v>
      </c>
      <c r="CK19" s="154">
        <v>0.60083408000000005</v>
      </c>
      <c r="CL19" s="154">
        <v>0.60390326000000005</v>
      </c>
      <c r="CM19" s="154">
        <v>0.61828684</v>
      </c>
      <c r="CN19" s="154">
        <v>0.62700984999999998</v>
      </c>
      <c r="CO19" s="154">
        <v>215.68688342999999</v>
      </c>
      <c r="CP19" s="154">
        <v>1.0378121</v>
      </c>
      <c r="CQ19" s="154">
        <v>1.09308513</v>
      </c>
      <c r="CR19" s="154">
        <v>1.09416325</v>
      </c>
      <c r="CS19" s="154">
        <v>1.0391941499999999</v>
      </c>
      <c r="CT19" s="154">
        <v>1.02379898</v>
      </c>
      <c r="CU19" s="154">
        <v>0.66352506</v>
      </c>
      <c r="CV19" s="154">
        <v>0.69352464999999996</v>
      </c>
      <c r="CW19" s="154">
        <v>0.67855763999999996</v>
      </c>
      <c r="CX19" s="154">
        <v>0.67749375000000001</v>
      </c>
      <c r="CY19" s="154">
        <v>0.68356110999999997</v>
      </c>
      <c r="CZ19" s="154">
        <v>0.70225488000000003</v>
      </c>
      <c r="DA19" s="154">
        <v>14.512900520000001</v>
      </c>
      <c r="DB19" s="154">
        <v>1.8743586800000001</v>
      </c>
      <c r="DC19" s="154">
        <v>1.13677144</v>
      </c>
      <c r="DD19" s="154">
        <v>0.91998308000000006</v>
      </c>
      <c r="DE19" s="154">
        <v>0.85362408000000001</v>
      </c>
      <c r="DF19" s="154">
        <v>0.79854635000000007</v>
      </c>
      <c r="DG19" s="154">
        <v>0.73811084000000005</v>
      </c>
      <c r="DH19" s="154">
        <v>0.73791727000000007</v>
      </c>
      <c r="DI19" s="154">
        <v>0.73840163999999997</v>
      </c>
      <c r="DJ19" s="154">
        <v>0.74329677999999999</v>
      </c>
      <c r="DK19" s="154">
        <v>0.74170891000000005</v>
      </c>
      <c r="DL19" s="154">
        <v>0.7</v>
      </c>
      <c r="DM19" s="154">
        <v>0.74306004999999997</v>
      </c>
      <c r="DN19" s="154">
        <v>0.6</v>
      </c>
      <c r="DO19" s="154">
        <v>3.1982370499999999</v>
      </c>
      <c r="DP19" s="154">
        <v>0.6</v>
      </c>
      <c r="DQ19" s="154">
        <v>0.6</v>
      </c>
      <c r="DR19" s="154">
        <v>0.6</v>
      </c>
      <c r="DS19" s="154">
        <v>0.6</v>
      </c>
      <c r="DT19" s="154">
        <v>0.6</v>
      </c>
      <c r="DU19" s="154">
        <v>0.6</v>
      </c>
      <c r="DV19" s="154">
        <v>0</v>
      </c>
      <c r="DW19" s="154">
        <v>0</v>
      </c>
      <c r="DX19" s="154">
        <v>0</v>
      </c>
      <c r="DY19" s="154">
        <v>0</v>
      </c>
      <c r="DZ19" s="154">
        <v>0</v>
      </c>
      <c r="EA19" s="154">
        <v>0</v>
      </c>
      <c r="EB19" s="154">
        <v>0</v>
      </c>
      <c r="EC19" s="154">
        <v>0</v>
      </c>
      <c r="ED19" s="154">
        <v>0</v>
      </c>
      <c r="EE19" s="154">
        <v>0</v>
      </c>
      <c r="EF19" s="154">
        <v>60.9</v>
      </c>
      <c r="EG19" s="154">
        <v>0</v>
      </c>
      <c r="EH19" s="154">
        <v>0</v>
      </c>
      <c r="EI19" s="154">
        <v>0</v>
      </c>
      <c r="EJ19" s="154">
        <v>150</v>
      </c>
      <c r="EK19" s="154">
        <v>0</v>
      </c>
      <c r="EL19" s="154">
        <v>0</v>
      </c>
      <c r="EM19" s="154">
        <v>0</v>
      </c>
      <c r="EN19" s="154">
        <v>0</v>
      </c>
      <c r="EO19" s="154">
        <v>0</v>
      </c>
      <c r="EP19" s="154">
        <v>0</v>
      </c>
      <c r="EQ19" s="154">
        <v>0</v>
      </c>
      <c r="ER19" s="154">
        <v>0</v>
      </c>
      <c r="ES19" s="154">
        <v>0</v>
      </c>
      <c r="ET19" s="154">
        <v>0</v>
      </c>
      <c r="EU19" s="154">
        <v>0</v>
      </c>
      <c r="EV19" s="154">
        <v>0</v>
      </c>
      <c r="EW19" s="154">
        <v>0</v>
      </c>
      <c r="EX19" s="154">
        <v>0.2</v>
      </c>
      <c r="EY19" s="154">
        <v>0</v>
      </c>
      <c r="EZ19" s="154">
        <v>0</v>
      </c>
      <c r="FA19" s="154">
        <v>0</v>
      </c>
      <c r="FB19" s="154">
        <v>0</v>
      </c>
      <c r="FC19" s="154">
        <v>0</v>
      </c>
      <c r="FD19" s="154">
        <v>0</v>
      </c>
      <c r="FE19" s="154">
        <v>0</v>
      </c>
      <c r="FF19" s="154">
        <v>0</v>
      </c>
      <c r="FG19" s="154">
        <v>0</v>
      </c>
      <c r="FH19" s="154">
        <v>0</v>
      </c>
      <c r="FI19" s="154">
        <v>0</v>
      </c>
      <c r="FJ19" s="154">
        <v>2.736707E-2</v>
      </c>
      <c r="FK19" s="154">
        <v>0</v>
      </c>
      <c r="FL19" s="154">
        <v>0</v>
      </c>
      <c r="FM19" s="154">
        <v>0</v>
      </c>
      <c r="FN19" s="154">
        <v>0</v>
      </c>
      <c r="FO19" s="154">
        <v>0</v>
      </c>
      <c r="FP19" s="154">
        <v>0</v>
      </c>
      <c r="FQ19" s="154">
        <v>4.0999999999999996</v>
      </c>
      <c r="FR19" s="154">
        <v>1.4</v>
      </c>
      <c r="FS19" s="154">
        <v>0</v>
      </c>
      <c r="FT19" s="154">
        <v>0</v>
      </c>
      <c r="FU19" s="154">
        <v>0</v>
      </c>
      <c r="FV19" s="154">
        <v>0</v>
      </c>
      <c r="FW19" s="154">
        <v>0</v>
      </c>
      <c r="FX19" s="154">
        <v>0</v>
      </c>
      <c r="FY19" s="154">
        <v>0</v>
      </c>
      <c r="FZ19" s="154">
        <v>0</v>
      </c>
      <c r="GA19" s="154">
        <v>0</v>
      </c>
      <c r="GB19" s="154">
        <v>0</v>
      </c>
      <c r="GC19" s="154">
        <v>0</v>
      </c>
      <c r="GD19" s="154">
        <v>0</v>
      </c>
      <c r="GE19" s="154">
        <v>0</v>
      </c>
      <c r="GF19" s="154">
        <v>0</v>
      </c>
      <c r="GG19" s="154">
        <v>0</v>
      </c>
      <c r="GH19" s="154">
        <v>0</v>
      </c>
      <c r="GI19" s="154">
        <v>5.9</v>
      </c>
      <c r="GJ19" s="154">
        <v>0</v>
      </c>
      <c r="GK19" s="154">
        <v>0</v>
      </c>
      <c r="GL19" s="154">
        <v>0</v>
      </c>
      <c r="GM19" s="154">
        <v>0</v>
      </c>
      <c r="GN19" s="154">
        <v>0</v>
      </c>
      <c r="GO19" s="154">
        <v>0</v>
      </c>
      <c r="GP19" s="154">
        <v>0</v>
      </c>
      <c r="GQ19" s="154">
        <v>0</v>
      </c>
      <c r="GR19" s="154">
        <v>0</v>
      </c>
      <c r="GS19" s="154">
        <v>0</v>
      </c>
      <c r="GT19" s="154">
        <v>0</v>
      </c>
      <c r="GU19" s="154">
        <v>0</v>
      </c>
      <c r="GV19" s="154">
        <v>0</v>
      </c>
      <c r="GW19" s="154">
        <v>0</v>
      </c>
      <c r="GX19" s="154">
        <v>0</v>
      </c>
      <c r="GY19" s="154">
        <v>0</v>
      </c>
      <c r="GZ19" s="154">
        <v>0</v>
      </c>
      <c r="HA19" s="154">
        <v>0</v>
      </c>
      <c r="HB19" s="154">
        <v>0</v>
      </c>
      <c r="HC19" s="154">
        <v>0</v>
      </c>
      <c r="HD19" s="154">
        <v>0</v>
      </c>
      <c r="HE19" s="154">
        <v>0</v>
      </c>
      <c r="HF19" s="154">
        <v>0</v>
      </c>
      <c r="HG19" s="154">
        <v>0</v>
      </c>
      <c r="HH19" s="154">
        <v>0</v>
      </c>
      <c r="HI19" s="154" t="s">
        <v>263</v>
      </c>
      <c r="HJ19" s="154">
        <v>0</v>
      </c>
      <c r="HK19" s="154">
        <v>0</v>
      </c>
      <c r="HL19" s="154">
        <v>0</v>
      </c>
      <c r="HM19" s="154">
        <v>0</v>
      </c>
      <c r="HN19" s="154">
        <v>0</v>
      </c>
      <c r="HO19" s="167">
        <v>0</v>
      </c>
      <c r="HT19" s="260"/>
      <c r="HU19" s="260"/>
      <c r="HV19" s="260"/>
    </row>
    <row r="20" spans="1:230" ht="12.75" customHeight="1" x14ac:dyDescent="0.25">
      <c r="A20" s="292" t="s">
        <v>77</v>
      </c>
      <c r="B20" s="292" t="s">
        <v>128</v>
      </c>
      <c r="C20" s="322">
        <v>0</v>
      </c>
      <c r="D20" s="265">
        <v>0</v>
      </c>
      <c r="E20" s="265">
        <v>0.53835221999999994</v>
      </c>
      <c r="F20" s="265">
        <v>1.5885505210349999</v>
      </c>
      <c r="G20" s="265">
        <v>2.2068239858180001</v>
      </c>
      <c r="H20" s="155">
        <v>12.744337019588029</v>
      </c>
      <c r="I20" s="155">
        <v>18.676638730000001</v>
      </c>
      <c r="J20" s="155">
        <v>22.585677</v>
      </c>
      <c r="K20" s="155">
        <v>26.60457954</v>
      </c>
      <c r="L20" s="155">
        <v>31.055188009999998</v>
      </c>
      <c r="M20" s="155">
        <v>35.746459860000002</v>
      </c>
      <c r="N20" s="155">
        <v>43.567999870000001</v>
      </c>
      <c r="O20" s="155">
        <v>51.847535049999998</v>
      </c>
      <c r="P20" s="155">
        <v>58.88488263</v>
      </c>
      <c r="Q20" s="155">
        <v>67.797880390000003</v>
      </c>
      <c r="R20" s="155">
        <v>77.133918839999993</v>
      </c>
      <c r="S20" s="155">
        <v>88.57240693</v>
      </c>
      <c r="T20" s="155">
        <v>99.110779019999995</v>
      </c>
      <c r="U20" s="155">
        <v>112.01491516999999</v>
      </c>
      <c r="V20" s="155">
        <v>124.56584923</v>
      </c>
      <c r="W20" s="155">
        <v>133.50659478</v>
      </c>
      <c r="X20" s="155">
        <v>150.69107258</v>
      </c>
      <c r="Y20" s="155">
        <v>156.52519520000001</v>
      </c>
      <c r="Z20" s="155">
        <v>167.32339873000001</v>
      </c>
      <c r="AA20" s="155">
        <v>179.29997263000001</v>
      </c>
      <c r="AB20" s="155">
        <v>203.49620093999999</v>
      </c>
      <c r="AC20" s="155">
        <v>221.26652284231102</v>
      </c>
      <c r="AD20" s="155">
        <v>232.98611695</v>
      </c>
      <c r="AE20" s="155">
        <v>246.23792649000001</v>
      </c>
      <c r="AF20" s="155">
        <v>257.70329433000001</v>
      </c>
      <c r="AG20" s="155">
        <v>280.61328307000002</v>
      </c>
      <c r="AH20" s="155">
        <v>291.97816101000001</v>
      </c>
      <c r="AI20" s="155">
        <v>306.77332525000003</v>
      </c>
      <c r="AJ20" s="155">
        <v>322.31944621000002</v>
      </c>
      <c r="AK20" s="155">
        <v>336.44601716</v>
      </c>
      <c r="AL20" s="155">
        <v>351.07937994000002</v>
      </c>
      <c r="AM20" s="155">
        <v>363.97091268999998</v>
      </c>
      <c r="AN20" s="155">
        <v>383.18379805000001</v>
      </c>
      <c r="AO20" s="155">
        <v>400.65701905999998</v>
      </c>
      <c r="AP20" s="155">
        <v>418.54309060000003</v>
      </c>
      <c r="AQ20" s="155">
        <v>496.51352883999999</v>
      </c>
      <c r="AR20" s="155">
        <v>521.67968108000002</v>
      </c>
      <c r="AS20" s="155">
        <v>537.52707380000004</v>
      </c>
      <c r="AT20" s="155">
        <v>558.92241156</v>
      </c>
      <c r="AU20" s="155">
        <v>583.78378251000004</v>
      </c>
      <c r="AV20" s="155">
        <v>599.73839178000003</v>
      </c>
      <c r="AW20" s="155">
        <v>660.53474123000001</v>
      </c>
      <c r="AX20" s="155">
        <v>644.92657513999995</v>
      </c>
      <c r="AY20" s="155">
        <v>656.22064394999995</v>
      </c>
      <c r="AZ20" s="155">
        <v>2012.3865716</v>
      </c>
      <c r="BA20" s="155">
        <v>2018.86859959</v>
      </c>
      <c r="BB20" s="155">
        <v>2013.5869146699999</v>
      </c>
      <c r="BC20" s="155">
        <v>2037.1118777500001</v>
      </c>
      <c r="BD20" s="155">
        <v>2014.2907157</v>
      </c>
      <c r="BE20" s="155">
        <v>2123.2601559300001</v>
      </c>
      <c r="BF20" s="155">
        <v>2097.5315981399999</v>
      </c>
      <c r="BG20" s="155">
        <v>2133.0145586200001</v>
      </c>
      <c r="BH20" s="155">
        <v>2149.3614418799998</v>
      </c>
      <c r="BI20" s="155">
        <v>2170.8826585199999</v>
      </c>
      <c r="BJ20" s="155">
        <v>2196.6556992000001</v>
      </c>
      <c r="BK20" s="155">
        <v>2261.1438072699998</v>
      </c>
      <c r="BL20" s="155">
        <v>2322.17172665</v>
      </c>
      <c r="BM20" s="155">
        <v>2484.0821925199998</v>
      </c>
      <c r="BN20" s="155">
        <v>2473.74898089</v>
      </c>
      <c r="BO20" s="155">
        <v>2509.9193254900001</v>
      </c>
      <c r="BP20" s="155">
        <v>2547.5592389499998</v>
      </c>
      <c r="BQ20" s="155">
        <v>2625.2748995299999</v>
      </c>
      <c r="BR20" s="155">
        <v>2656.2226476599999</v>
      </c>
      <c r="BS20" s="155">
        <v>2747.0172394400001</v>
      </c>
      <c r="BT20" s="155">
        <v>2744.0208687300001</v>
      </c>
      <c r="BU20" s="155">
        <v>2735.4464283100001</v>
      </c>
      <c r="BV20" s="155">
        <v>2915.6240020300002</v>
      </c>
      <c r="BW20" s="155">
        <v>2793.51677771</v>
      </c>
      <c r="BX20" s="155">
        <v>2848.1431519600001</v>
      </c>
      <c r="BY20" s="155">
        <v>2857.27197742</v>
      </c>
      <c r="BZ20" s="155">
        <v>2883.0215412699999</v>
      </c>
      <c r="CA20" s="155">
        <v>2930.7198554000001</v>
      </c>
      <c r="CB20" s="155">
        <v>3027.0729015500001</v>
      </c>
      <c r="CC20" s="155">
        <v>3075.3820179999998</v>
      </c>
      <c r="CD20" s="155">
        <v>3138.3307927999999</v>
      </c>
      <c r="CE20" s="155">
        <v>3176.9444889599999</v>
      </c>
      <c r="CF20" s="155">
        <v>3215.5664243299998</v>
      </c>
      <c r="CG20" s="155">
        <v>3242.7858673199999</v>
      </c>
      <c r="CH20" s="155">
        <v>3268.65816361</v>
      </c>
      <c r="CI20" s="155">
        <v>3299.0797694500002</v>
      </c>
      <c r="CJ20" s="155">
        <v>3558.9908851300002</v>
      </c>
      <c r="CK20" s="155">
        <v>3627.9796004499999</v>
      </c>
      <c r="CL20" s="155">
        <v>3665.98185457</v>
      </c>
      <c r="CM20" s="155">
        <v>3732.7568384400001</v>
      </c>
      <c r="CN20" s="155">
        <v>3778.7913486000002</v>
      </c>
      <c r="CO20" s="155">
        <v>3844.4007302599998</v>
      </c>
      <c r="CP20" s="155">
        <v>3912.1869261100001</v>
      </c>
      <c r="CQ20" s="155">
        <v>3960.8689732799999</v>
      </c>
      <c r="CR20" s="155">
        <v>4005.2984155099998</v>
      </c>
      <c r="CS20" s="155">
        <v>4048.9548951199999</v>
      </c>
      <c r="CT20" s="155">
        <v>4086.9786208300002</v>
      </c>
      <c r="CU20" s="155">
        <v>4142.5280510299999</v>
      </c>
      <c r="CV20" s="155">
        <v>4167.7503475800004</v>
      </c>
      <c r="CW20" s="155">
        <v>4179.8063305599999</v>
      </c>
      <c r="CX20" s="155">
        <v>4196.6560902900001</v>
      </c>
      <c r="CY20" s="155">
        <v>4283.6900563199997</v>
      </c>
      <c r="CZ20" s="155">
        <v>4346.6330490800001</v>
      </c>
      <c r="DA20" s="155">
        <v>4362.5200844999999</v>
      </c>
      <c r="DB20" s="155">
        <v>4389.1235407200002</v>
      </c>
      <c r="DC20" s="155">
        <v>4430.1213760800001</v>
      </c>
      <c r="DD20" s="155">
        <v>4460.9240637800003</v>
      </c>
      <c r="DE20" s="155">
        <v>4522.4512104599999</v>
      </c>
      <c r="DF20" s="155">
        <v>4834.4305834400002</v>
      </c>
      <c r="DG20" s="155">
        <v>4850.1914974499996</v>
      </c>
      <c r="DH20" s="155">
        <v>4882.2756723499997</v>
      </c>
      <c r="DI20" s="155">
        <v>4919.5109152000005</v>
      </c>
      <c r="DJ20" s="155">
        <v>4970.3050315199998</v>
      </c>
      <c r="DK20" s="155">
        <v>5006.4978209299998</v>
      </c>
      <c r="DL20" s="155">
        <v>5052.8999999999996</v>
      </c>
      <c r="DM20" s="155">
        <v>5065.5577410699998</v>
      </c>
      <c r="DN20" s="155">
        <v>5112.8999999999996</v>
      </c>
      <c r="DO20" s="155">
        <v>5154.0275748399999</v>
      </c>
      <c r="DP20" s="155">
        <v>5123.1000000000004</v>
      </c>
      <c r="DQ20" s="155">
        <v>5148.8</v>
      </c>
      <c r="DR20" s="155">
        <v>5191.2</v>
      </c>
      <c r="DS20" s="155">
        <v>5212.8999999999996</v>
      </c>
      <c r="DT20" s="155">
        <v>5257.2</v>
      </c>
      <c r="DU20" s="155">
        <v>5274.5</v>
      </c>
      <c r="DV20" s="155">
        <v>5294</v>
      </c>
      <c r="DW20" s="155">
        <v>5334.5</v>
      </c>
      <c r="DX20" s="155">
        <v>5342.9</v>
      </c>
      <c r="DY20" s="155">
        <v>5295.8</v>
      </c>
      <c r="DZ20" s="155">
        <v>5315.1</v>
      </c>
      <c r="EA20" s="155">
        <v>5353.4</v>
      </c>
      <c r="EB20" s="155">
        <v>5364.7</v>
      </c>
      <c r="EC20" s="155">
        <v>5404.4</v>
      </c>
      <c r="ED20" s="155">
        <v>5454.8</v>
      </c>
      <c r="EE20" s="155">
        <v>5472.9</v>
      </c>
      <c r="EF20" s="155">
        <v>5547.9</v>
      </c>
      <c r="EG20" s="155">
        <v>5558.7</v>
      </c>
      <c r="EH20" s="155">
        <v>5540.9</v>
      </c>
      <c r="EI20" s="155">
        <v>5584.7</v>
      </c>
      <c r="EJ20" s="155">
        <v>5610.2</v>
      </c>
      <c r="EK20" s="155">
        <v>5615.5</v>
      </c>
      <c r="EL20" s="155">
        <v>5647</v>
      </c>
      <c r="EM20" s="155">
        <v>5673.4</v>
      </c>
      <c r="EN20" s="155">
        <v>5722.6</v>
      </c>
      <c r="EO20" s="155">
        <v>5758.6</v>
      </c>
      <c r="EP20" s="155">
        <v>5742.2</v>
      </c>
      <c r="EQ20" s="155">
        <v>5774.5</v>
      </c>
      <c r="ER20" s="155">
        <v>5782.1</v>
      </c>
      <c r="ES20" s="155">
        <v>5783.4</v>
      </c>
      <c r="ET20" s="155">
        <v>5786.4</v>
      </c>
      <c r="EU20" s="155">
        <v>5834.1</v>
      </c>
      <c r="EV20" s="155">
        <v>5760.6</v>
      </c>
      <c r="EW20" s="155">
        <v>5750.9</v>
      </c>
      <c r="EX20" s="155">
        <v>5786.2</v>
      </c>
      <c r="EY20" s="155">
        <v>5845.7</v>
      </c>
      <c r="EZ20" s="155">
        <v>5895.6</v>
      </c>
      <c r="FA20" s="155">
        <v>5948.1</v>
      </c>
      <c r="FB20" s="155">
        <v>5971.9</v>
      </c>
      <c r="FC20" s="155">
        <v>6034.6</v>
      </c>
      <c r="FD20" s="155">
        <v>6057.7</v>
      </c>
      <c r="FE20" s="155">
        <v>6065.1</v>
      </c>
      <c r="FF20" s="155">
        <v>6076.9</v>
      </c>
      <c r="FG20" s="155">
        <v>6076.6</v>
      </c>
      <c r="FH20" s="155">
        <v>6046.8</v>
      </c>
      <c r="FI20" s="155">
        <v>6067</v>
      </c>
      <c r="FJ20" s="155">
        <v>6048.2978631899996</v>
      </c>
      <c r="FK20" s="155">
        <v>6070.1</v>
      </c>
      <c r="FL20" s="155">
        <v>6110.3</v>
      </c>
      <c r="FM20" s="155">
        <v>6103.7</v>
      </c>
      <c r="FN20" s="155">
        <v>6102.1</v>
      </c>
      <c r="FO20" s="155">
        <v>6105.4</v>
      </c>
      <c r="FP20" s="155">
        <v>6150.9</v>
      </c>
      <c r="FQ20" s="155">
        <v>6184.6</v>
      </c>
      <c r="FR20" s="155">
        <v>6222.5</v>
      </c>
      <c r="FS20" s="155">
        <v>6244.6</v>
      </c>
      <c r="FT20" s="155">
        <v>6252.5</v>
      </c>
      <c r="FU20" s="155">
        <v>6238.3</v>
      </c>
      <c r="FV20" s="155">
        <v>6221.9</v>
      </c>
      <c r="FW20" s="155">
        <v>6268.7</v>
      </c>
      <c r="FX20" s="155">
        <v>6276.6</v>
      </c>
      <c r="FY20" s="155">
        <v>6241.3</v>
      </c>
      <c r="FZ20" s="155">
        <v>6237.2</v>
      </c>
      <c r="GA20" s="155">
        <v>6158.5</v>
      </c>
      <c r="GB20" s="155">
        <v>6199</v>
      </c>
      <c r="GC20" s="155">
        <v>6204.3</v>
      </c>
      <c r="GD20" s="155">
        <v>6197.8</v>
      </c>
      <c r="GE20" s="155">
        <v>6075.7</v>
      </c>
      <c r="GF20" s="155">
        <v>6124.2</v>
      </c>
      <c r="GG20" s="155">
        <v>6149.3</v>
      </c>
      <c r="GH20" s="155">
        <v>5898.6</v>
      </c>
      <c r="GI20" s="155">
        <v>5926.6</v>
      </c>
      <c r="GJ20" s="155">
        <v>5565.2</v>
      </c>
      <c r="GK20" s="155">
        <v>5510.1</v>
      </c>
      <c r="GL20" s="155">
        <v>5500.1</v>
      </c>
      <c r="GM20" s="155">
        <v>5514.1</v>
      </c>
      <c r="GN20" s="155">
        <v>5570</v>
      </c>
      <c r="GO20" s="155">
        <v>5560.7</v>
      </c>
      <c r="GP20" s="155">
        <v>5558.8</v>
      </c>
      <c r="GQ20" s="155">
        <v>5544.6</v>
      </c>
      <c r="GR20" s="155">
        <v>5603.3</v>
      </c>
      <c r="GS20" s="155">
        <v>5647.5</v>
      </c>
      <c r="GT20" s="155">
        <v>5688.7</v>
      </c>
      <c r="GU20" s="155">
        <v>5701.5</v>
      </c>
      <c r="GV20" s="155">
        <v>5702.8</v>
      </c>
      <c r="GW20" s="155">
        <v>5736.1</v>
      </c>
      <c r="GX20" s="155">
        <v>5708.3</v>
      </c>
      <c r="GY20" s="155">
        <v>5722.3</v>
      </c>
      <c r="GZ20" s="155">
        <v>5772.2</v>
      </c>
      <c r="HA20" s="155">
        <v>5822.5</v>
      </c>
      <c r="HB20" s="155">
        <v>5835</v>
      </c>
      <c r="HC20" s="155">
        <v>5805.7</v>
      </c>
      <c r="HD20" s="155">
        <v>5824.5</v>
      </c>
      <c r="HE20" s="155">
        <v>5880.8</v>
      </c>
      <c r="HF20" s="155">
        <v>5911.7</v>
      </c>
      <c r="HG20" s="155">
        <v>5956.8</v>
      </c>
      <c r="HH20" s="155">
        <v>5991.3</v>
      </c>
      <c r="HI20" s="155">
        <v>6040.7</v>
      </c>
      <c r="HJ20" s="155">
        <v>6095</v>
      </c>
      <c r="HK20" s="155">
        <v>6112.5</v>
      </c>
      <c r="HL20" s="155">
        <v>6105</v>
      </c>
      <c r="HM20" s="155">
        <v>6135.2</v>
      </c>
      <c r="HN20" s="155">
        <v>6128</v>
      </c>
      <c r="HO20" s="155">
        <v>6103.4</v>
      </c>
      <c r="HT20" s="260"/>
      <c r="HU20" s="260"/>
      <c r="HV20" s="260"/>
    </row>
    <row r="21" spans="1:230" ht="12.75" hidden="1"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17"/>
      <c r="Z21" s="17"/>
      <c r="AB21" s="60"/>
      <c r="AC21" s="60"/>
      <c r="HO21" s="78" t="s">
        <v>91</v>
      </c>
      <c r="HT21" s="260"/>
      <c r="HU21" s="260"/>
      <c r="HV21" s="260"/>
    </row>
    <row r="22" spans="1:230" ht="12.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17"/>
      <c r="Z22" s="17"/>
      <c r="AB22" s="60"/>
      <c r="AC22" s="60"/>
      <c r="HO22" s="78" t="s">
        <v>122</v>
      </c>
      <c r="HT22" s="260"/>
      <c r="HU22" s="260"/>
      <c r="HV22" s="260"/>
    </row>
    <row r="23" spans="1:230" ht="12.75" customHeight="1" x14ac:dyDescent="0.25">
      <c r="A23" s="29"/>
      <c r="B23" s="29"/>
      <c r="C23" s="122" t="s">
        <v>182</v>
      </c>
      <c r="D23" s="122" t="s">
        <v>155</v>
      </c>
      <c r="E23" s="122" t="s">
        <v>174</v>
      </c>
      <c r="F23" s="122" t="s">
        <v>175</v>
      </c>
      <c r="G23" s="122" t="s">
        <v>171</v>
      </c>
      <c r="H23" s="122" t="s">
        <v>176</v>
      </c>
      <c r="I23" s="122" t="s">
        <v>177</v>
      </c>
      <c r="J23" s="122" t="s">
        <v>172</v>
      </c>
      <c r="K23" s="122" t="s">
        <v>178</v>
      </c>
      <c r="L23" s="122" t="s">
        <v>179</v>
      </c>
      <c r="M23" s="122" t="s">
        <v>173</v>
      </c>
      <c r="N23" s="122" t="s">
        <v>180</v>
      </c>
      <c r="O23" s="122" t="s">
        <v>181</v>
      </c>
      <c r="P23" s="432" t="s">
        <v>527</v>
      </c>
      <c r="Q23" s="122" t="s">
        <v>157</v>
      </c>
      <c r="R23" s="122" t="s">
        <v>158</v>
      </c>
      <c r="S23" s="122" t="s">
        <v>159</v>
      </c>
      <c r="T23" s="122" t="s">
        <v>160</v>
      </c>
      <c r="U23" s="122" t="s">
        <v>153</v>
      </c>
      <c r="V23" s="122" t="s">
        <v>154</v>
      </c>
      <c r="W23" s="122" t="s">
        <v>161</v>
      </c>
      <c r="X23" s="122" t="s">
        <v>162</v>
      </c>
      <c r="Y23" s="122" t="s">
        <v>163</v>
      </c>
      <c r="Z23" s="122" t="s">
        <v>164</v>
      </c>
      <c r="AA23" s="122" t="s">
        <v>165</v>
      </c>
      <c r="AB23" s="432" t="s">
        <v>528</v>
      </c>
      <c r="AC23" s="122" t="s">
        <v>167</v>
      </c>
      <c r="AD23" s="122" t="s">
        <v>168</v>
      </c>
      <c r="AE23" s="122" t="s">
        <v>169</v>
      </c>
      <c r="AF23" s="122" t="s">
        <v>170</v>
      </c>
      <c r="AG23" s="122" t="s">
        <v>315</v>
      </c>
      <c r="AH23" s="122" t="s">
        <v>352</v>
      </c>
      <c r="AI23" s="122" t="s">
        <v>208</v>
      </c>
      <c r="AJ23" s="122" t="s">
        <v>95</v>
      </c>
      <c r="AK23" s="122" t="s">
        <v>35</v>
      </c>
      <c r="AL23" s="122" t="s">
        <v>19</v>
      </c>
      <c r="AM23" s="122" t="s">
        <v>25</v>
      </c>
      <c r="AN23" s="432" t="s">
        <v>529</v>
      </c>
      <c r="AO23" s="122" t="s">
        <v>349</v>
      </c>
      <c r="AP23" s="122" t="s">
        <v>341</v>
      </c>
      <c r="AQ23" s="122" t="s">
        <v>57</v>
      </c>
      <c r="AR23" s="122" t="s">
        <v>312</v>
      </c>
      <c r="AS23" s="122" t="s">
        <v>15</v>
      </c>
      <c r="AT23" s="122" t="s">
        <v>22</v>
      </c>
      <c r="AU23" s="122" t="s">
        <v>6</v>
      </c>
      <c r="AV23" s="122" t="s">
        <v>89</v>
      </c>
      <c r="AW23" s="122" t="s">
        <v>353</v>
      </c>
      <c r="AX23" s="122" t="s">
        <v>252</v>
      </c>
      <c r="AY23" s="122" t="s">
        <v>361</v>
      </c>
      <c r="AZ23" s="432" t="s">
        <v>530</v>
      </c>
      <c r="BA23" s="122" t="s">
        <v>366</v>
      </c>
      <c r="BB23" s="122" t="s">
        <v>372</v>
      </c>
      <c r="BC23" s="122" t="s">
        <v>375</v>
      </c>
      <c r="BD23" s="122" t="s">
        <v>379</v>
      </c>
      <c r="BE23" s="122" t="s">
        <v>382</v>
      </c>
      <c r="BF23" s="122" t="s">
        <v>384</v>
      </c>
      <c r="BG23" s="122" t="s">
        <v>387</v>
      </c>
      <c r="BH23" s="122" t="s">
        <v>389</v>
      </c>
      <c r="BI23" s="122" t="s">
        <v>392</v>
      </c>
      <c r="BJ23" s="122" t="s">
        <v>394</v>
      </c>
      <c r="BK23" s="122" t="s">
        <v>491</v>
      </c>
      <c r="BL23" s="432" t="s">
        <v>531</v>
      </c>
      <c r="BM23" s="122" t="s">
        <v>497</v>
      </c>
      <c r="BN23" s="122" t="s">
        <v>499</v>
      </c>
      <c r="BO23" s="122" t="s">
        <v>501</v>
      </c>
      <c r="BP23" s="122" t="s">
        <v>502</v>
      </c>
      <c r="BQ23" s="122" t="s">
        <v>504</v>
      </c>
      <c r="BR23" s="122" t="s">
        <v>507</v>
      </c>
      <c r="BS23" s="122" t="s">
        <v>508</v>
      </c>
      <c r="BT23" s="122" t="s">
        <v>509</v>
      </c>
      <c r="BU23" s="122" t="s">
        <v>510</v>
      </c>
      <c r="BV23" s="122" t="s">
        <v>511</v>
      </c>
      <c r="BW23" s="122" t="s">
        <v>513</v>
      </c>
      <c r="BX23" s="432" t="s">
        <v>532</v>
      </c>
      <c r="BY23" s="122" t="s">
        <v>536</v>
      </c>
      <c r="BZ23" s="122" t="s">
        <v>537</v>
      </c>
      <c r="CA23" s="431" t="s">
        <v>533</v>
      </c>
      <c r="CB23" s="122" t="s">
        <v>538</v>
      </c>
      <c r="CC23" s="122" t="s">
        <v>539</v>
      </c>
      <c r="CD23" s="431" t="s">
        <v>534</v>
      </c>
      <c r="CE23" s="122" t="s">
        <v>535</v>
      </c>
      <c r="CF23" s="122" t="s">
        <v>540</v>
      </c>
      <c r="CG23" s="431" t="s">
        <v>542</v>
      </c>
      <c r="CH23" s="122" t="s">
        <v>544</v>
      </c>
      <c r="CI23" s="122" t="s">
        <v>545</v>
      </c>
      <c r="CJ23" s="432" t="s">
        <v>547</v>
      </c>
      <c r="CK23" s="122" t="s">
        <v>554</v>
      </c>
      <c r="CL23" s="122" t="s">
        <v>565</v>
      </c>
      <c r="CM23" s="431" t="s">
        <v>567</v>
      </c>
      <c r="CN23" s="122" t="s">
        <v>569</v>
      </c>
      <c r="CO23" s="122" t="s">
        <v>572</v>
      </c>
      <c r="CP23" s="431" t="s">
        <v>575</v>
      </c>
      <c r="CQ23" s="122" t="s">
        <v>577</v>
      </c>
      <c r="CR23" s="122" t="s">
        <v>578</v>
      </c>
      <c r="CS23" s="431" t="s">
        <v>580</v>
      </c>
      <c r="CT23" s="122" t="s">
        <v>581</v>
      </c>
      <c r="CU23" s="122" t="s">
        <v>586</v>
      </c>
      <c r="CV23" s="432" t="s">
        <v>588</v>
      </c>
      <c r="CW23" s="122" t="s">
        <v>589</v>
      </c>
      <c r="CX23" s="122" t="s">
        <v>592</v>
      </c>
      <c r="CY23" s="431" t="s">
        <v>595</v>
      </c>
      <c r="CZ23" s="122" t="s">
        <v>596</v>
      </c>
      <c r="DA23" s="122" t="s">
        <v>597</v>
      </c>
      <c r="DB23" s="431" t="s">
        <v>599</v>
      </c>
      <c r="DC23" s="122" t="s">
        <v>600</v>
      </c>
      <c r="DD23" s="122" t="s">
        <v>602</v>
      </c>
      <c r="DE23" s="431" t="s">
        <v>604</v>
      </c>
      <c r="DF23" s="122" t="s">
        <v>605</v>
      </c>
      <c r="DG23" s="122" t="s">
        <v>606</v>
      </c>
      <c r="DH23" s="432" t="s">
        <v>608</v>
      </c>
      <c r="DI23" s="432" t="s">
        <v>609</v>
      </c>
      <c r="DJ23" s="432" t="s">
        <v>654</v>
      </c>
      <c r="DK23" s="432" t="s">
        <v>656</v>
      </c>
      <c r="DL23" s="432" t="s">
        <v>657</v>
      </c>
      <c r="DM23" s="432" t="s">
        <v>658</v>
      </c>
      <c r="DN23" s="432" t="s">
        <v>660</v>
      </c>
      <c r="DO23" s="432" t="s">
        <v>661</v>
      </c>
      <c r="DP23" s="432" t="s">
        <v>662</v>
      </c>
      <c r="DQ23" s="432" t="s">
        <v>664</v>
      </c>
      <c r="DR23" s="432" t="s">
        <v>665</v>
      </c>
      <c r="DS23" s="432" t="s">
        <v>681</v>
      </c>
      <c r="DT23" s="432" t="s">
        <v>683</v>
      </c>
      <c r="DU23" s="432" t="s">
        <v>684</v>
      </c>
      <c r="DV23" s="432" t="s">
        <v>686</v>
      </c>
      <c r="DW23" s="432" t="s">
        <v>688</v>
      </c>
      <c r="DX23" s="432" t="s">
        <v>689</v>
      </c>
      <c r="DY23" s="432" t="s">
        <v>690</v>
      </c>
      <c r="DZ23" s="432" t="s">
        <v>692</v>
      </c>
      <c r="EA23" s="432" t="s">
        <v>693</v>
      </c>
      <c r="EB23" s="432" t="s">
        <v>695</v>
      </c>
      <c r="EC23" s="432" t="s">
        <v>697</v>
      </c>
      <c r="ED23" s="432" t="s">
        <v>698</v>
      </c>
      <c r="EE23" s="432" t="s">
        <v>699</v>
      </c>
      <c r="EF23" s="432" t="s">
        <v>703</v>
      </c>
      <c r="EG23" s="432" t="s">
        <v>704</v>
      </c>
      <c r="EH23" s="432" t="s">
        <v>707</v>
      </c>
      <c r="EI23" s="432" t="s">
        <v>709</v>
      </c>
      <c r="EJ23" s="432" t="s">
        <v>710</v>
      </c>
      <c r="EK23" s="432" t="s">
        <v>711</v>
      </c>
      <c r="EL23" s="432" t="s">
        <v>713</v>
      </c>
      <c r="EM23" s="432" t="s">
        <v>714</v>
      </c>
      <c r="EN23" s="432" t="s">
        <v>715</v>
      </c>
      <c r="EO23" s="432" t="s">
        <v>718</v>
      </c>
      <c r="EP23" s="432" t="s">
        <v>719</v>
      </c>
      <c r="EQ23" s="432" t="s">
        <v>720</v>
      </c>
      <c r="ER23" s="432" t="s">
        <v>722</v>
      </c>
      <c r="ES23" s="432" t="s">
        <v>723</v>
      </c>
      <c r="ET23" s="432" t="s">
        <v>725</v>
      </c>
      <c r="EU23" s="432" t="s">
        <v>727</v>
      </c>
      <c r="EV23" s="432" t="s">
        <v>728</v>
      </c>
      <c r="EW23" s="432" t="s">
        <v>729</v>
      </c>
      <c r="EX23" s="432" t="s">
        <v>731</v>
      </c>
      <c r="EY23" s="432" t="s">
        <v>732</v>
      </c>
      <c r="EZ23" s="432" t="s">
        <v>733</v>
      </c>
      <c r="FA23" s="432" t="s">
        <v>735</v>
      </c>
      <c r="FB23" s="432" t="s">
        <v>736</v>
      </c>
      <c r="FC23" s="432" t="s">
        <v>737</v>
      </c>
      <c r="FD23" s="432" t="s">
        <v>739</v>
      </c>
      <c r="FE23" s="432" t="s">
        <v>740</v>
      </c>
      <c r="FF23" s="432" t="s">
        <v>742</v>
      </c>
      <c r="FG23" s="432" t="s">
        <v>744</v>
      </c>
      <c r="FH23" s="432" t="s">
        <v>745</v>
      </c>
      <c r="FI23" s="432" t="s">
        <v>746</v>
      </c>
      <c r="FJ23" s="432" t="s">
        <v>748</v>
      </c>
      <c r="FK23" s="432" t="s">
        <v>750</v>
      </c>
      <c r="FL23" s="432" t="s">
        <v>751</v>
      </c>
      <c r="FM23" s="432" t="s">
        <v>754</v>
      </c>
      <c r="FN23" s="432" t="s">
        <v>758</v>
      </c>
      <c r="FO23" s="432" t="s">
        <v>759</v>
      </c>
      <c r="FP23" s="432" t="s">
        <v>761</v>
      </c>
      <c r="FQ23" s="432" t="s">
        <v>762</v>
      </c>
      <c r="FR23" s="432" t="s">
        <v>764</v>
      </c>
      <c r="FS23" s="432" t="s">
        <v>766</v>
      </c>
      <c r="FT23" s="432" t="s">
        <v>767</v>
      </c>
      <c r="FU23" s="432" t="s">
        <v>768</v>
      </c>
      <c r="FV23" s="432" t="s">
        <v>770</v>
      </c>
      <c r="FW23" s="432" t="s">
        <v>771</v>
      </c>
      <c r="FX23" s="432" t="s">
        <v>772</v>
      </c>
      <c r="FY23" s="432" t="s">
        <v>774</v>
      </c>
      <c r="FZ23" s="432" t="s">
        <v>776</v>
      </c>
      <c r="GA23" s="432" t="s">
        <v>777</v>
      </c>
      <c r="GB23" s="432" t="s">
        <v>779</v>
      </c>
      <c r="GC23" s="432" t="s">
        <v>780</v>
      </c>
      <c r="GD23" s="432" t="s">
        <v>782</v>
      </c>
      <c r="GE23" s="432" t="s">
        <v>784</v>
      </c>
      <c r="GF23" s="432" t="s">
        <v>785</v>
      </c>
      <c r="GG23" s="432" t="s">
        <v>787</v>
      </c>
      <c r="GH23" s="432" t="s">
        <v>790</v>
      </c>
      <c r="GI23" s="432" t="s">
        <v>792</v>
      </c>
      <c r="GJ23" s="432" t="s">
        <v>793</v>
      </c>
      <c r="GK23" s="432" t="s">
        <v>795</v>
      </c>
      <c r="GL23" s="432" t="s">
        <v>796</v>
      </c>
      <c r="GM23" s="432" t="s">
        <v>798</v>
      </c>
      <c r="GN23" s="432" t="s">
        <v>800</v>
      </c>
      <c r="GO23" s="432" t="s">
        <v>801</v>
      </c>
      <c r="GP23" s="432" t="s">
        <v>803</v>
      </c>
      <c r="GQ23" s="432" t="s">
        <v>805</v>
      </c>
      <c r="GR23" s="432" t="s">
        <v>806</v>
      </c>
      <c r="GS23" s="432" t="s">
        <v>807</v>
      </c>
      <c r="GT23" s="432" t="s">
        <v>809</v>
      </c>
      <c r="GU23" s="432" t="s">
        <v>810</v>
      </c>
      <c r="GV23" s="432" t="s">
        <v>811</v>
      </c>
      <c r="GW23" s="432" t="s">
        <v>813</v>
      </c>
      <c r="GX23" s="432" t="s">
        <v>814</v>
      </c>
      <c r="GY23" s="432" t="s">
        <v>815</v>
      </c>
      <c r="GZ23" s="432" t="s">
        <v>817</v>
      </c>
      <c r="HA23" s="432" t="s">
        <v>818</v>
      </c>
      <c r="HB23" s="432" t="s">
        <v>820</v>
      </c>
      <c r="HC23" s="432" t="s">
        <v>822</v>
      </c>
      <c r="HD23" s="432" t="s">
        <v>824</v>
      </c>
      <c r="HE23" s="432" t="s">
        <v>825</v>
      </c>
      <c r="HF23" s="432" t="s">
        <v>827</v>
      </c>
      <c r="HG23" s="432" t="s">
        <v>828</v>
      </c>
      <c r="HH23" s="432" t="s">
        <v>830</v>
      </c>
      <c r="HI23" s="432" t="s">
        <v>832</v>
      </c>
      <c r="HJ23" s="432" t="s">
        <v>834</v>
      </c>
      <c r="HK23" s="432" t="s">
        <v>835</v>
      </c>
      <c r="HL23" s="432" t="s">
        <v>837</v>
      </c>
      <c r="HM23" s="432" t="s">
        <v>838</v>
      </c>
      <c r="HN23" s="432" t="s">
        <v>840</v>
      </c>
      <c r="HO23" s="432" t="s">
        <v>843</v>
      </c>
      <c r="HT23" s="260"/>
      <c r="HU23" s="260"/>
      <c r="HV23" s="260"/>
    </row>
    <row r="24" spans="1:230" ht="12.75" customHeight="1" x14ac:dyDescent="0.25">
      <c r="A24" s="314" t="s">
        <v>428</v>
      </c>
      <c r="B24" s="314" t="s">
        <v>438</v>
      </c>
      <c r="C24" s="156">
        <v>0</v>
      </c>
      <c r="D24" s="156">
        <v>0</v>
      </c>
      <c r="E24" s="156">
        <v>0.50935331891080526</v>
      </c>
      <c r="F24" s="156">
        <v>0.59805810294028916</v>
      </c>
      <c r="G24" s="156">
        <v>0.85093531150919355</v>
      </c>
      <c r="H24" s="156">
        <v>0.38924684681230975</v>
      </c>
      <c r="I24" s="156">
        <v>0.45444299999999999</v>
      </c>
      <c r="J24" s="156">
        <v>0.77872199999999991</v>
      </c>
      <c r="K24" s="156">
        <v>0.81560099999999991</v>
      </c>
      <c r="L24" s="156">
        <v>0.89838899999999999</v>
      </c>
      <c r="M24" s="156">
        <v>0.861402</v>
      </c>
      <c r="N24" s="156">
        <v>0.88268399999999991</v>
      </c>
      <c r="O24" s="156">
        <v>0.83366899999999999</v>
      </c>
      <c r="P24" s="156">
        <v>0.84541699999999986</v>
      </c>
      <c r="Q24" s="156">
        <v>0.85495860543967073</v>
      </c>
      <c r="R24" s="156">
        <v>0.94449634850161612</v>
      </c>
      <c r="S24" s="156">
        <v>0.77249160998949051</v>
      </c>
      <c r="T24" s="156">
        <v>0.58005600000000002</v>
      </c>
      <c r="U24" s="156">
        <v>0.38731699999999997</v>
      </c>
      <c r="V24" s="156">
        <v>0.41407899999999997</v>
      </c>
      <c r="W24" s="156">
        <v>0.40586199999999995</v>
      </c>
      <c r="X24" s="156">
        <v>0.39472600000000002</v>
      </c>
      <c r="Y24" s="156">
        <v>0.35825600000000002</v>
      </c>
      <c r="Z24" s="156">
        <v>0.32988399999999996</v>
      </c>
      <c r="AA24" s="156">
        <v>0.34470199999999995</v>
      </c>
      <c r="AB24" s="156">
        <v>0.32474699999999995</v>
      </c>
      <c r="AC24" s="156">
        <v>0.34755589934911546</v>
      </c>
      <c r="AD24" s="156">
        <v>0.53161900000000006</v>
      </c>
      <c r="AE24" s="156">
        <v>0.53242900000000004</v>
      </c>
      <c r="AF24" s="156">
        <v>0.56093099999999996</v>
      </c>
      <c r="AG24" s="156">
        <v>0.67183599999999988</v>
      </c>
      <c r="AH24" s="156">
        <v>0.78249899999999994</v>
      </c>
      <c r="AI24" s="156">
        <v>0.884571</v>
      </c>
      <c r="AJ24" s="156">
        <v>0.97590399999999999</v>
      </c>
      <c r="AK24" s="156">
        <v>0.96975100000000003</v>
      </c>
      <c r="AL24" s="156">
        <v>0.96565500000000004</v>
      </c>
      <c r="AM24" s="156">
        <v>0.93793399999999993</v>
      </c>
      <c r="AN24" s="156">
        <v>0.97378199999999993</v>
      </c>
      <c r="AO24" s="156">
        <v>0.97583500000000001</v>
      </c>
      <c r="AP24" s="156">
        <v>0.89090799999999992</v>
      </c>
      <c r="AQ24" s="156">
        <v>0.96377199999999985</v>
      </c>
      <c r="AR24" s="156">
        <v>0.93474999999999997</v>
      </c>
      <c r="AS24" s="156">
        <v>0.85653400000000002</v>
      </c>
      <c r="AT24" s="156">
        <v>0.90945399999999987</v>
      </c>
      <c r="AU24" s="156">
        <v>0.91454399999999991</v>
      </c>
      <c r="AV24" s="156">
        <v>0.895818</v>
      </c>
      <c r="AW24" s="156">
        <v>0.85767899999999997</v>
      </c>
      <c r="AX24" s="156">
        <v>0.703565</v>
      </c>
      <c r="AY24" s="156">
        <v>0.82875299999999996</v>
      </c>
      <c r="AZ24" s="156">
        <v>0.91763700000000004</v>
      </c>
      <c r="BA24" s="156">
        <v>0.86078299999999996</v>
      </c>
      <c r="BB24" s="156">
        <v>0.87705799999999989</v>
      </c>
      <c r="BC24" s="156">
        <v>0.92941099999999988</v>
      </c>
      <c r="BD24" s="156">
        <v>0.93957199999999985</v>
      </c>
      <c r="BE24" s="156">
        <v>0.86587999999999987</v>
      </c>
      <c r="BF24" s="156">
        <v>0.910524</v>
      </c>
      <c r="BG24" s="156">
        <v>0.92660500000000001</v>
      </c>
      <c r="BH24" s="156">
        <v>0.91999399999999998</v>
      </c>
      <c r="BI24" s="156">
        <v>0.90829899999999986</v>
      </c>
      <c r="BJ24" s="156">
        <v>0.98620100000000011</v>
      </c>
      <c r="BK24" s="156">
        <v>0.95724299999999996</v>
      </c>
      <c r="BL24" s="156">
        <v>0.98420799999999997</v>
      </c>
      <c r="BM24" s="156">
        <v>0.94777599999999995</v>
      </c>
      <c r="BN24" s="156">
        <v>0.98072999999999999</v>
      </c>
      <c r="BO24" s="156">
        <v>0.99260599999999999</v>
      </c>
      <c r="BP24" s="156">
        <v>0.99140000000000006</v>
      </c>
      <c r="BQ24" s="156">
        <v>0.92338399999999998</v>
      </c>
      <c r="BR24" s="156">
        <v>0.99133099999999996</v>
      </c>
      <c r="BS24" s="156">
        <v>0.98191499999999998</v>
      </c>
      <c r="BT24" s="156">
        <v>0.9709859999999999</v>
      </c>
      <c r="BU24" s="156">
        <v>0.97854599999999992</v>
      </c>
      <c r="BV24" s="156">
        <v>0.93621999999999994</v>
      </c>
      <c r="BW24" s="156">
        <v>0.99008699999999994</v>
      </c>
      <c r="BX24" s="156">
        <v>0.99784799999999996</v>
      </c>
      <c r="BY24" s="156">
        <v>0.99551199999999995</v>
      </c>
      <c r="BZ24" s="156">
        <v>0.91064199999999995</v>
      </c>
      <c r="CA24" s="156">
        <v>0.98912800000000001</v>
      </c>
      <c r="CB24" s="156">
        <v>0.96703299999999992</v>
      </c>
      <c r="CC24" s="156">
        <v>0.93762899999999993</v>
      </c>
      <c r="CD24" s="156">
        <v>0.96156299999999995</v>
      </c>
      <c r="CE24" s="156">
        <v>0.903775</v>
      </c>
      <c r="CF24" s="156">
        <v>0.953515</v>
      </c>
      <c r="CG24" s="156">
        <v>0.98116300000000001</v>
      </c>
      <c r="CH24" s="156">
        <v>0.97136400000000001</v>
      </c>
      <c r="CI24" s="156">
        <v>0.99101600000000001</v>
      </c>
      <c r="CJ24" s="156">
        <v>0.97949900000000001</v>
      </c>
      <c r="CK24" s="156">
        <v>0.94801399999999991</v>
      </c>
      <c r="CL24" s="156">
        <v>0.98457099999999997</v>
      </c>
      <c r="CM24" s="156">
        <v>0.98972499999999997</v>
      </c>
      <c r="CN24" s="156">
        <v>0.95855499999999993</v>
      </c>
      <c r="CO24" s="156">
        <v>0.91420199999999996</v>
      </c>
      <c r="CP24" s="156">
        <v>0.986487</v>
      </c>
      <c r="CQ24" s="156">
        <v>0.97973699999999997</v>
      </c>
      <c r="CR24" s="156">
        <v>0.98719599999999996</v>
      </c>
      <c r="CS24" s="156">
        <v>0.99056499999999992</v>
      </c>
      <c r="CT24" s="156">
        <v>0.99326499999999995</v>
      </c>
      <c r="CU24" s="156">
        <v>0.96876099999999998</v>
      </c>
      <c r="CV24" s="156">
        <v>0.9912169999999999</v>
      </c>
      <c r="CW24" s="156">
        <v>0.99141699999999999</v>
      </c>
      <c r="CX24" s="156">
        <v>0.98855399999999993</v>
      </c>
      <c r="CY24" s="156">
        <v>0.96602699999999997</v>
      </c>
      <c r="CZ24" s="156">
        <v>0.89895799999999992</v>
      </c>
      <c r="DA24" s="156">
        <v>0.95244699999999993</v>
      </c>
      <c r="DB24" s="156">
        <v>0.93004399999999998</v>
      </c>
      <c r="DC24" s="156">
        <v>0.97076899999999999</v>
      </c>
      <c r="DD24" s="156">
        <v>0.97001799999999994</v>
      </c>
      <c r="DE24" s="156">
        <v>0.97755099999999995</v>
      </c>
      <c r="DF24" s="156">
        <v>0.99680899999999995</v>
      </c>
      <c r="DG24" s="156">
        <v>0.9751169999999999</v>
      </c>
      <c r="DH24" s="156">
        <v>0.99338599999999999</v>
      </c>
      <c r="DI24" s="156">
        <v>0.99423600000000001</v>
      </c>
      <c r="DJ24" s="156">
        <v>0.98448999999999998</v>
      </c>
      <c r="DK24" s="156">
        <v>0.98235600000000001</v>
      </c>
      <c r="DL24" s="156">
        <v>0.98799999999999999</v>
      </c>
      <c r="DM24" s="156">
        <v>0.98941999999999997</v>
      </c>
      <c r="DN24" s="156">
        <v>0.96199999999999997</v>
      </c>
      <c r="DO24" s="156">
        <v>0.98298599999999992</v>
      </c>
      <c r="DP24" s="156">
        <v>0.93</v>
      </c>
      <c r="DQ24" s="156">
        <v>0.94199999999999995</v>
      </c>
      <c r="DR24" s="156">
        <v>0.99399999999999999</v>
      </c>
      <c r="DS24" s="156">
        <v>0.99</v>
      </c>
      <c r="DT24" s="156">
        <v>0.98299999999999998</v>
      </c>
      <c r="DU24" s="156">
        <v>0.98834599999999995</v>
      </c>
      <c r="DV24" s="156">
        <v>0.99299999999999999</v>
      </c>
      <c r="DW24" s="156">
        <v>0.98799999999999999</v>
      </c>
      <c r="DX24" s="156">
        <v>0.98499999999999999</v>
      </c>
      <c r="DY24" s="156">
        <v>0.99099999999999999</v>
      </c>
      <c r="DZ24" s="156">
        <v>0.99</v>
      </c>
      <c r="EA24" s="156">
        <v>0.98599999999999999</v>
      </c>
      <c r="EB24" s="156">
        <v>0.98899999999999999</v>
      </c>
      <c r="EC24" s="156">
        <v>0.99399999999999999</v>
      </c>
      <c r="ED24" s="156">
        <v>0.99199999999999999</v>
      </c>
      <c r="EE24" s="156">
        <v>0.99</v>
      </c>
      <c r="EF24" s="156">
        <v>0.96099999999999997</v>
      </c>
      <c r="EG24" s="156">
        <v>0.94299999999999995</v>
      </c>
      <c r="EH24" s="156">
        <v>0.98</v>
      </c>
      <c r="EI24" s="156">
        <v>0.98799999999999999</v>
      </c>
      <c r="EJ24" s="156">
        <v>0.95</v>
      </c>
      <c r="EK24" s="156">
        <v>0.94699999999999995</v>
      </c>
      <c r="EL24" s="156">
        <v>0.97299999999999998</v>
      </c>
      <c r="EM24" s="156">
        <v>0.95699999999999996</v>
      </c>
      <c r="EN24" s="156">
        <v>0.98799999999999999</v>
      </c>
      <c r="EO24" s="156">
        <v>0.98199999999999998</v>
      </c>
      <c r="EP24" s="156">
        <v>0.99</v>
      </c>
      <c r="EQ24" s="156">
        <v>0.98099999999999998</v>
      </c>
      <c r="ER24" s="156">
        <v>0.98299999999999998</v>
      </c>
      <c r="ES24" s="156">
        <v>0.93200000000000005</v>
      </c>
      <c r="ET24" s="156">
        <v>0.91800000000000004</v>
      </c>
      <c r="EU24" s="156">
        <v>0.97199999999999998</v>
      </c>
      <c r="EV24" s="156">
        <v>0.99</v>
      </c>
      <c r="EW24" s="156">
        <v>0.995</v>
      </c>
      <c r="EX24" s="156">
        <v>0.99299999999999999</v>
      </c>
      <c r="EY24" s="156">
        <v>0.99099999999999999</v>
      </c>
      <c r="EZ24" s="156">
        <v>0.99399999999999999</v>
      </c>
      <c r="FA24" s="156">
        <v>0.97199999999999998</v>
      </c>
      <c r="FB24" s="156">
        <v>0.99199999999999999</v>
      </c>
      <c r="FC24" s="156">
        <v>0.99299999999999999</v>
      </c>
      <c r="FD24" s="156">
        <v>0.99199999999999999</v>
      </c>
      <c r="FE24" s="156">
        <v>0.99299999999999999</v>
      </c>
      <c r="FF24" s="156">
        <v>0.99299999999999999</v>
      </c>
      <c r="FG24" s="156">
        <v>0.98299999999999998</v>
      </c>
      <c r="FH24" s="156">
        <v>0.97799999999999998</v>
      </c>
      <c r="FI24" s="156">
        <v>0.98699999999999999</v>
      </c>
      <c r="FJ24" s="156">
        <v>0.99134999999999995</v>
      </c>
      <c r="FK24" s="156">
        <v>0.98399999999999999</v>
      </c>
      <c r="FL24" s="156">
        <v>0.98899999999999999</v>
      </c>
      <c r="FM24" s="156">
        <v>0.98</v>
      </c>
      <c r="FN24" s="156">
        <v>0.99</v>
      </c>
      <c r="FO24" s="156">
        <v>0.97499999999999998</v>
      </c>
      <c r="FP24" s="156">
        <v>0.98699999999999999</v>
      </c>
      <c r="FQ24" s="156">
        <v>0.98199999999999998</v>
      </c>
      <c r="FR24" s="156">
        <v>0.98299999999999998</v>
      </c>
      <c r="FS24" s="156">
        <v>0.96</v>
      </c>
      <c r="FT24" s="156">
        <v>0.99399999999999999</v>
      </c>
      <c r="FU24" s="156">
        <v>0.995</v>
      </c>
      <c r="FV24" s="156">
        <v>0.98199999999999998</v>
      </c>
      <c r="FW24" s="156">
        <v>0.90800000000000003</v>
      </c>
      <c r="FX24" s="156">
        <v>0.98199999999999998</v>
      </c>
      <c r="FY24" s="156">
        <v>0.98799999999999999</v>
      </c>
      <c r="FZ24" s="156">
        <v>0.98699999999999999</v>
      </c>
      <c r="GA24" s="156">
        <v>0.99099999999999999</v>
      </c>
      <c r="GB24" s="156">
        <v>0.99</v>
      </c>
      <c r="GC24" s="156">
        <v>0.98699999999999999</v>
      </c>
      <c r="GD24" s="156">
        <v>0.92500000000000004</v>
      </c>
      <c r="GE24" s="156">
        <v>0.95299999999999996</v>
      </c>
      <c r="GF24" s="156">
        <v>0.98299999999999998</v>
      </c>
      <c r="GG24" s="156">
        <v>0.98099999999999998</v>
      </c>
      <c r="GH24" s="156">
        <v>0.98099999999999998</v>
      </c>
      <c r="GI24" s="156">
        <v>0.995</v>
      </c>
      <c r="GJ24" s="156">
        <v>0.996</v>
      </c>
      <c r="GK24" s="156">
        <v>0.99399999999999999</v>
      </c>
      <c r="GL24" s="156">
        <v>0.99399999999999999</v>
      </c>
      <c r="GM24" s="156">
        <v>0.997</v>
      </c>
      <c r="GN24" s="156">
        <v>0.997</v>
      </c>
      <c r="GO24" s="156">
        <v>0.98099999999999998</v>
      </c>
      <c r="GP24" s="156">
        <v>0.96799999999999997</v>
      </c>
      <c r="GQ24" s="156">
        <v>0.98899999999999999</v>
      </c>
      <c r="GR24" s="156">
        <v>0.99399999999999999</v>
      </c>
      <c r="GS24" s="156">
        <v>0.97399999999999998</v>
      </c>
      <c r="GT24" s="156">
        <v>0.99299999999999999</v>
      </c>
      <c r="GU24" s="156">
        <v>0.99399999999999999</v>
      </c>
      <c r="GV24" s="156">
        <v>0.98899999999999999</v>
      </c>
      <c r="GW24" s="156">
        <v>0.98799999999999999</v>
      </c>
      <c r="GX24" s="156">
        <v>0.98699999999999999</v>
      </c>
      <c r="GY24" s="156">
        <v>0.98799999999999999</v>
      </c>
      <c r="GZ24" s="156">
        <v>0.98799999999999999</v>
      </c>
      <c r="HA24" s="156">
        <v>0.99</v>
      </c>
      <c r="HB24" s="156">
        <v>0.97499999999999998</v>
      </c>
      <c r="HC24" s="156">
        <v>0.98199999999999998</v>
      </c>
      <c r="HD24" s="156">
        <v>0.94099999999999995</v>
      </c>
      <c r="HE24" s="156">
        <v>0.97199999999999998</v>
      </c>
      <c r="HF24" s="156">
        <v>0.98199999999999998</v>
      </c>
      <c r="HG24" s="156">
        <v>0.98199999999999998</v>
      </c>
      <c r="HH24" s="156">
        <v>0.96399999999999997</v>
      </c>
      <c r="HI24" s="156">
        <v>0.95192399999999999</v>
      </c>
      <c r="HJ24" s="156">
        <v>0.97399999999999998</v>
      </c>
      <c r="HK24" s="156">
        <v>0.97499999999999998</v>
      </c>
      <c r="HL24" s="156">
        <v>0.98699999999999999</v>
      </c>
      <c r="HM24" s="156">
        <v>0.98</v>
      </c>
      <c r="HN24" s="156">
        <v>0.96899999999999997</v>
      </c>
      <c r="HO24" s="156">
        <v>0.98399999999999999</v>
      </c>
      <c r="HT24" s="260"/>
      <c r="HU24" s="260"/>
      <c r="HV24" s="260"/>
    </row>
    <row r="25" spans="1:230" ht="12.75" customHeight="1" x14ac:dyDescent="0.25">
      <c r="A25" s="315" t="s">
        <v>72</v>
      </c>
      <c r="B25" s="315" t="s">
        <v>123</v>
      </c>
      <c r="C25" s="157">
        <v>0</v>
      </c>
      <c r="D25" s="157">
        <v>0</v>
      </c>
      <c r="E25" s="157">
        <v>0</v>
      </c>
      <c r="F25" s="157">
        <v>4.0883628905730642E-2</v>
      </c>
      <c r="G25" s="157">
        <v>6.0716903958397725E-2</v>
      </c>
      <c r="H25" s="157">
        <v>9.6962360466511383E-2</v>
      </c>
      <c r="I25" s="157">
        <v>0.127447</v>
      </c>
      <c r="J25" s="157">
        <v>0.14918099999999998</v>
      </c>
      <c r="K25" s="157">
        <v>0.20532599999999998</v>
      </c>
      <c r="L25" s="157">
        <v>0.24021499999999998</v>
      </c>
      <c r="M25" s="157">
        <v>0.22989199999999999</v>
      </c>
      <c r="N25" s="157">
        <v>0.20499699999999998</v>
      </c>
      <c r="O25" s="157">
        <v>0.20167299999999999</v>
      </c>
      <c r="P25" s="157">
        <v>0.18465499999999999</v>
      </c>
      <c r="Q25" s="157">
        <v>0.15599249223077369</v>
      </c>
      <c r="R25" s="157">
        <v>0.14180032733314191</v>
      </c>
      <c r="S25" s="157">
        <v>0.1083750524876924</v>
      </c>
      <c r="T25" s="157">
        <v>9.4489999999999991E-2</v>
      </c>
      <c r="U25" s="157">
        <v>9.3042E-2</v>
      </c>
      <c r="V25" s="157">
        <v>0.105228</v>
      </c>
      <c r="W25" s="157">
        <v>0.107905</v>
      </c>
      <c r="X25" s="157">
        <v>0.12825300000000001</v>
      </c>
      <c r="Y25" s="157">
        <v>9.9729999999999999E-2</v>
      </c>
      <c r="Z25" s="157">
        <v>6.2108999999999998E-2</v>
      </c>
      <c r="AA25" s="157">
        <v>2.5346E-2</v>
      </c>
      <c r="AB25" s="157">
        <v>2.1235999999999998E-2</v>
      </c>
      <c r="AC25" s="157">
        <v>1.9876013386508667E-2</v>
      </c>
      <c r="AD25" s="157">
        <v>1.3144999999999999E-2</v>
      </c>
      <c r="AE25" s="157">
        <v>1.1606E-2</v>
      </c>
      <c r="AF25" s="157">
        <v>1.2813E-2</v>
      </c>
      <c r="AG25" s="157">
        <v>1.482E-2</v>
      </c>
      <c r="AH25" s="157">
        <v>1.3968E-2</v>
      </c>
      <c r="AI25" s="157">
        <v>1.3169999999999999E-2</v>
      </c>
      <c r="AJ25" s="157">
        <v>1.6730999999999999E-2</v>
      </c>
      <c r="AK25" s="157">
        <v>1.8747E-2</v>
      </c>
      <c r="AL25" s="157">
        <v>1.6605999999999999E-2</v>
      </c>
      <c r="AM25" s="157">
        <v>1.4384999999999998E-2</v>
      </c>
      <c r="AN25" s="157">
        <v>2.2702999999999997E-2</v>
      </c>
      <c r="AO25" s="157">
        <v>2.2529E-2</v>
      </c>
      <c r="AP25" s="157">
        <v>3.4859999999999995E-2</v>
      </c>
      <c r="AQ25" s="157">
        <v>3.9785999999999995E-2</v>
      </c>
      <c r="AR25" s="157">
        <v>4.6022E-2</v>
      </c>
      <c r="AS25" s="157">
        <v>4.0668999999999997E-2</v>
      </c>
      <c r="AT25" s="157">
        <v>3.8449999999999998E-2</v>
      </c>
      <c r="AU25" s="157">
        <v>3.6739999999999995E-2</v>
      </c>
      <c r="AV25" s="157">
        <v>3.6915999999999997E-2</v>
      </c>
      <c r="AW25" s="157">
        <v>3.9851999999999999E-2</v>
      </c>
      <c r="AX25" s="157">
        <v>5.3592000000000001E-2</v>
      </c>
      <c r="AY25" s="157">
        <v>5.4580999999999998E-2</v>
      </c>
      <c r="AZ25" s="157">
        <v>6.6570999999999991E-2</v>
      </c>
      <c r="BA25" s="157">
        <v>7.2334999999999997E-2</v>
      </c>
      <c r="BB25" s="157">
        <v>7.350799999999999E-2</v>
      </c>
      <c r="BC25" s="157">
        <v>4.9942E-2</v>
      </c>
      <c r="BD25" s="157">
        <v>5.4169999999999996E-2</v>
      </c>
      <c r="BE25" s="157">
        <v>5.5917999999999995E-2</v>
      </c>
      <c r="BF25" s="157">
        <v>5.0037999999999999E-2</v>
      </c>
      <c r="BG25" s="157">
        <v>4.5270999999999999E-2</v>
      </c>
      <c r="BH25" s="157">
        <v>4.3421999999999995E-2</v>
      </c>
      <c r="BI25" s="157">
        <v>3.8502000000000002E-2</v>
      </c>
      <c r="BJ25" s="157">
        <v>3.7503999999999996E-2</v>
      </c>
      <c r="BK25" s="157">
        <v>3.2300000000000002E-2</v>
      </c>
      <c r="BL25" s="157">
        <v>3.3422E-2</v>
      </c>
      <c r="BM25" s="157">
        <v>3.1569E-2</v>
      </c>
      <c r="BN25" s="157">
        <v>2.9082E-2</v>
      </c>
      <c r="BO25" s="157">
        <v>2.8794E-2</v>
      </c>
      <c r="BP25" s="157">
        <v>2.708E-2</v>
      </c>
      <c r="BQ25" s="157">
        <v>2.3151999999999999E-2</v>
      </c>
      <c r="BR25" s="157">
        <v>2.2978999999999999E-2</v>
      </c>
      <c r="BS25" s="157">
        <v>1.7752E-2</v>
      </c>
      <c r="BT25" s="157">
        <v>1.0463E-2</v>
      </c>
      <c r="BU25" s="157">
        <v>2.4679999999999997E-3</v>
      </c>
      <c r="BV25" s="157">
        <v>2.0569999999999998E-3</v>
      </c>
      <c r="BW25" s="157">
        <v>2.042E-3</v>
      </c>
      <c r="BX25" s="157">
        <v>1.6659999999999999E-3</v>
      </c>
      <c r="BY25" s="157">
        <v>1.5529999999999999E-3</v>
      </c>
      <c r="BZ25" s="157">
        <v>7.1999999999999994E-4</v>
      </c>
      <c r="CA25" s="157">
        <v>3.19E-4</v>
      </c>
      <c r="CB25" s="157">
        <v>2.8199999999999997E-4</v>
      </c>
      <c r="CC25" s="157">
        <v>2.5999999999999998E-4</v>
      </c>
      <c r="CD25" s="157">
        <v>1.3300000000000001E-4</v>
      </c>
      <c r="CE25" s="157">
        <v>2.9E-5</v>
      </c>
      <c r="CF25" s="157">
        <v>2.4000000000000001E-5</v>
      </c>
      <c r="CG25" s="157">
        <v>1.8999999999999998E-5</v>
      </c>
      <c r="CH25" s="157">
        <v>0</v>
      </c>
      <c r="CI25" s="157">
        <v>0</v>
      </c>
      <c r="CJ25" s="157">
        <v>2.8639999999999998E-3</v>
      </c>
      <c r="CK25" s="157">
        <v>2.7789999999999998E-3</v>
      </c>
      <c r="CL25" s="157">
        <v>2.8009999999999997E-3</v>
      </c>
      <c r="CM25" s="157">
        <v>2.764E-3</v>
      </c>
      <c r="CN25" s="157">
        <v>2.8079999999999997E-3</v>
      </c>
      <c r="CO25" s="157">
        <v>2.7859999999999998E-3</v>
      </c>
      <c r="CP25" s="157">
        <v>2.6340000000000001E-3</v>
      </c>
      <c r="CQ25" s="157">
        <v>2.738E-3</v>
      </c>
      <c r="CR25" s="157">
        <v>2.8939999999999999E-3</v>
      </c>
      <c r="CS25" s="157">
        <v>2.9949999999999998E-3</v>
      </c>
      <c r="CT25" s="157">
        <v>3.0009999999999998E-3</v>
      </c>
      <c r="CU25" s="157">
        <v>2.9819999999999998E-3</v>
      </c>
      <c r="CV25" s="157">
        <v>2.9250000000000001E-3</v>
      </c>
      <c r="CW25" s="157">
        <v>2.9389999999999998E-3</v>
      </c>
      <c r="CX25" s="157">
        <v>2.9009999999999999E-3</v>
      </c>
      <c r="CY25" s="157">
        <v>2.928E-3</v>
      </c>
      <c r="CZ25" s="157">
        <v>3.1509999999999997E-3</v>
      </c>
      <c r="DA25" s="157">
        <v>3.261E-3</v>
      </c>
      <c r="DB25" s="157">
        <v>2.7619999999999997E-3</v>
      </c>
      <c r="DC25" s="157">
        <v>3.0119999999999999E-3</v>
      </c>
      <c r="DD25" s="157">
        <v>2.8609999999999998E-3</v>
      </c>
      <c r="DE25" s="157">
        <v>6.2E-4</v>
      </c>
      <c r="DF25" s="157">
        <v>0</v>
      </c>
      <c r="DG25" s="157">
        <v>0</v>
      </c>
      <c r="DH25" s="157">
        <v>0</v>
      </c>
      <c r="DI25" s="157">
        <v>0</v>
      </c>
      <c r="DJ25" s="157">
        <v>0</v>
      </c>
      <c r="DK25" s="157">
        <v>0</v>
      </c>
      <c r="DL25" s="157">
        <v>0</v>
      </c>
      <c r="DM25" s="157">
        <v>0</v>
      </c>
      <c r="DN25" s="157">
        <v>0</v>
      </c>
      <c r="DO25" s="157">
        <v>0</v>
      </c>
      <c r="DP25" s="157">
        <v>0</v>
      </c>
      <c r="DQ25" s="157">
        <v>0</v>
      </c>
      <c r="DR25" s="157">
        <v>0</v>
      </c>
      <c r="DS25" s="157">
        <v>0</v>
      </c>
      <c r="DT25" s="157">
        <v>0</v>
      </c>
      <c r="DU25" s="157">
        <v>0</v>
      </c>
      <c r="DV25" s="157">
        <v>0</v>
      </c>
      <c r="DW25" s="157">
        <v>0</v>
      </c>
      <c r="DX25" s="157">
        <v>0</v>
      </c>
      <c r="DY25" s="157">
        <v>0</v>
      </c>
      <c r="DZ25" s="157">
        <v>0</v>
      </c>
      <c r="EA25" s="157">
        <v>0</v>
      </c>
      <c r="EB25" s="157">
        <v>0</v>
      </c>
      <c r="EC25" s="157">
        <v>0</v>
      </c>
      <c r="ED25" s="157">
        <v>0</v>
      </c>
      <c r="EE25" s="157">
        <v>0</v>
      </c>
      <c r="EF25" s="157">
        <v>0</v>
      </c>
      <c r="EG25" s="157">
        <v>0</v>
      </c>
      <c r="EH25" s="157">
        <v>0</v>
      </c>
      <c r="EI25" s="157">
        <v>0</v>
      </c>
      <c r="EJ25" s="157">
        <v>0</v>
      </c>
      <c r="EK25" s="157">
        <v>0</v>
      </c>
      <c r="EL25" s="157">
        <v>0</v>
      </c>
      <c r="EM25" s="157">
        <v>0</v>
      </c>
      <c r="EN25" s="157">
        <v>0</v>
      </c>
      <c r="EO25" s="157">
        <v>0</v>
      </c>
      <c r="EP25" s="157">
        <v>0</v>
      </c>
      <c r="EQ25" s="157">
        <v>0</v>
      </c>
      <c r="ER25" s="157">
        <v>0</v>
      </c>
      <c r="ES25" s="157">
        <v>0</v>
      </c>
      <c r="ET25" s="157">
        <v>0</v>
      </c>
      <c r="EU25" s="157">
        <v>0</v>
      </c>
      <c r="EV25" s="157">
        <v>0</v>
      </c>
      <c r="EW25" s="157">
        <v>0</v>
      </c>
      <c r="EX25" s="157">
        <v>0</v>
      </c>
      <c r="EY25" s="157">
        <v>0</v>
      </c>
      <c r="EZ25" s="157">
        <v>0</v>
      </c>
      <c r="FA25" s="157">
        <v>0</v>
      </c>
      <c r="FB25" s="157">
        <v>0</v>
      </c>
      <c r="FC25" s="157">
        <v>0</v>
      </c>
      <c r="FD25" s="157">
        <v>0</v>
      </c>
      <c r="FE25" s="157">
        <v>0</v>
      </c>
      <c r="FF25" s="157">
        <v>0</v>
      </c>
      <c r="FG25" s="157">
        <v>0</v>
      </c>
      <c r="FH25" s="157">
        <v>0</v>
      </c>
      <c r="FI25" s="157">
        <v>0</v>
      </c>
      <c r="FJ25" s="157">
        <v>0</v>
      </c>
      <c r="FK25" s="157">
        <v>0</v>
      </c>
      <c r="FL25" s="157">
        <v>0</v>
      </c>
      <c r="FM25" s="157">
        <v>0</v>
      </c>
      <c r="FN25" s="157">
        <v>0</v>
      </c>
      <c r="FO25" s="157">
        <v>0</v>
      </c>
      <c r="FP25" s="157">
        <v>0</v>
      </c>
      <c r="FQ25" s="157">
        <v>0</v>
      </c>
      <c r="FR25" s="157">
        <v>0</v>
      </c>
      <c r="FS25" s="157">
        <v>0</v>
      </c>
      <c r="FT25" s="157">
        <v>0</v>
      </c>
      <c r="FU25" s="157">
        <v>0</v>
      </c>
      <c r="FV25" s="157">
        <v>0</v>
      </c>
      <c r="FW25" s="157">
        <v>0</v>
      </c>
      <c r="FX25" s="157">
        <v>0</v>
      </c>
      <c r="FY25" s="157">
        <v>0</v>
      </c>
      <c r="FZ25" s="157">
        <v>0</v>
      </c>
      <c r="GA25" s="157">
        <v>0</v>
      </c>
      <c r="GB25" s="157">
        <v>0</v>
      </c>
      <c r="GC25" s="157">
        <v>0</v>
      </c>
      <c r="GD25" s="157">
        <v>0</v>
      </c>
      <c r="GE25" s="157">
        <v>0</v>
      </c>
      <c r="GF25" s="157">
        <v>0</v>
      </c>
      <c r="GG25" s="157">
        <v>0</v>
      </c>
      <c r="GH25" s="157">
        <v>0</v>
      </c>
      <c r="GI25" s="157">
        <v>0</v>
      </c>
      <c r="GJ25" s="157">
        <v>0</v>
      </c>
      <c r="GK25" s="157">
        <v>0</v>
      </c>
      <c r="GL25" s="157">
        <v>0</v>
      </c>
      <c r="GM25" s="157">
        <v>0</v>
      </c>
      <c r="GN25" s="157">
        <v>0</v>
      </c>
      <c r="GO25" s="157">
        <v>0</v>
      </c>
      <c r="GP25" s="157">
        <v>0</v>
      </c>
      <c r="GQ25" s="157">
        <v>0</v>
      </c>
      <c r="GR25" s="157">
        <v>0</v>
      </c>
      <c r="GS25" s="157">
        <v>0</v>
      </c>
      <c r="GT25" s="157">
        <v>0</v>
      </c>
      <c r="GU25" s="157">
        <v>0</v>
      </c>
      <c r="GV25" s="157">
        <v>0</v>
      </c>
      <c r="GW25" s="157">
        <v>0</v>
      </c>
      <c r="GX25" s="157">
        <v>0</v>
      </c>
      <c r="GY25" s="157">
        <v>0</v>
      </c>
      <c r="GZ25" s="157">
        <v>0</v>
      </c>
      <c r="HA25" s="157">
        <v>0</v>
      </c>
      <c r="HB25" s="157">
        <v>0</v>
      </c>
      <c r="HC25" s="157">
        <v>0</v>
      </c>
      <c r="HD25" s="157">
        <v>0</v>
      </c>
      <c r="HE25" s="157">
        <v>0</v>
      </c>
      <c r="HF25" s="157">
        <v>0</v>
      </c>
      <c r="HG25" s="157">
        <v>0</v>
      </c>
      <c r="HH25" s="157">
        <v>0</v>
      </c>
      <c r="HI25" s="157">
        <v>0</v>
      </c>
      <c r="HJ25" s="157">
        <v>0</v>
      </c>
      <c r="HK25" s="157">
        <v>0</v>
      </c>
      <c r="HL25" s="157">
        <v>0</v>
      </c>
      <c r="HM25" s="157">
        <v>0</v>
      </c>
      <c r="HN25" s="157">
        <v>0</v>
      </c>
      <c r="HO25" s="157">
        <v>0</v>
      </c>
      <c r="HP25" s="290"/>
      <c r="HQ25" s="290"/>
      <c r="HR25" s="290"/>
      <c r="HT25" s="260"/>
      <c r="HU25" s="260"/>
      <c r="HV25" s="260"/>
    </row>
    <row r="26" spans="1:230" ht="12.75" customHeight="1" x14ac:dyDescent="0.25">
      <c r="A26" s="315" t="s">
        <v>359</v>
      </c>
      <c r="B26" s="315" t="s">
        <v>360</v>
      </c>
      <c r="C26" s="157">
        <v>0</v>
      </c>
      <c r="D26" s="157">
        <v>0</v>
      </c>
      <c r="E26" s="157">
        <v>0</v>
      </c>
      <c r="F26" s="157">
        <v>0.37070152521892974</v>
      </c>
      <c r="G26" s="157">
        <v>0.56525375101704023</v>
      </c>
      <c r="H26" s="157">
        <v>0.23570945785339373</v>
      </c>
      <c r="I26" s="157">
        <v>0.23239699999999999</v>
      </c>
      <c r="J26" s="157">
        <v>0.41606499999999996</v>
      </c>
      <c r="K26" s="157">
        <v>0.34262499999999996</v>
      </c>
      <c r="L26" s="157">
        <v>0.384573</v>
      </c>
      <c r="M26" s="157">
        <v>0.33815099999999998</v>
      </c>
      <c r="N26" s="157">
        <v>0.32623199999999997</v>
      </c>
      <c r="O26" s="157">
        <v>0.321106</v>
      </c>
      <c r="P26" s="157">
        <v>0.20019299999999998</v>
      </c>
      <c r="Q26" s="157">
        <v>0.23691316140864385</v>
      </c>
      <c r="R26" s="157">
        <v>0.253960088954298</v>
      </c>
      <c r="S26" s="157">
        <v>0.35395528005439514</v>
      </c>
      <c r="T26" s="157">
        <v>0.30923499999999998</v>
      </c>
      <c r="U26" s="157">
        <v>0.25457399999999997</v>
      </c>
      <c r="V26" s="157">
        <v>0.264936</v>
      </c>
      <c r="W26" s="157">
        <v>0.24924499999999999</v>
      </c>
      <c r="X26" s="157">
        <v>0.21840399999999999</v>
      </c>
      <c r="Y26" s="157">
        <v>0.21032799999999999</v>
      </c>
      <c r="Z26" s="157">
        <v>0.22037099999999998</v>
      </c>
      <c r="AA26" s="157">
        <v>0.27460899999999999</v>
      </c>
      <c r="AB26" s="157">
        <v>0.258604</v>
      </c>
      <c r="AC26" s="157">
        <v>0.28133302273961308</v>
      </c>
      <c r="AD26" s="157">
        <v>0.30473499999999998</v>
      </c>
      <c r="AE26" s="157">
        <v>0.312778</v>
      </c>
      <c r="AF26" s="157">
        <v>0.305867</v>
      </c>
      <c r="AG26" s="157">
        <v>0.23585399999999998</v>
      </c>
      <c r="AH26" s="157">
        <v>0.243144</v>
      </c>
      <c r="AI26" s="157">
        <v>0.256693</v>
      </c>
      <c r="AJ26" s="157">
        <v>0.24571499999999999</v>
      </c>
      <c r="AK26" s="157">
        <v>0.237402</v>
      </c>
      <c r="AL26" s="157">
        <v>0.231904</v>
      </c>
      <c r="AM26" s="157">
        <v>0.22858299999999998</v>
      </c>
      <c r="AN26" s="157">
        <v>0.22196199999999999</v>
      </c>
      <c r="AO26" s="157">
        <v>0.220745</v>
      </c>
      <c r="AP26" s="157">
        <v>0.215611</v>
      </c>
      <c r="AQ26" s="157">
        <v>0.19308399999999998</v>
      </c>
      <c r="AR26" s="157">
        <v>0.19354199999999999</v>
      </c>
      <c r="AS26" s="157">
        <v>0.13870399999999999</v>
      </c>
      <c r="AT26" s="157">
        <v>0.13678099999999999</v>
      </c>
      <c r="AU26" s="157">
        <v>0.134185</v>
      </c>
      <c r="AV26" s="157">
        <v>0.129944</v>
      </c>
      <c r="AW26" s="157">
        <v>0.120087</v>
      </c>
      <c r="AX26" s="157">
        <v>2.1620999999999998E-2</v>
      </c>
      <c r="AY26" s="157">
        <v>4.5449999999999997E-2</v>
      </c>
      <c r="AZ26" s="157">
        <v>0.44736199999999998</v>
      </c>
      <c r="BA26" s="157">
        <v>0.37357299999999999</v>
      </c>
      <c r="BB26" s="157">
        <v>0.404333</v>
      </c>
      <c r="BC26" s="157">
        <v>0.40545799999999999</v>
      </c>
      <c r="BD26" s="157">
        <v>0.39882000000000001</v>
      </c>
      <c r="BE26" s="157">
        <v>0.33554899999999999</v>
      </c>
      <c r="BF26" s="157">
        <v>0.360456</v>
      </c>
      <c r="BG26" s="157">
        <v>0.35488999999999998</v>
      </c>
      <c r="BH26" s="157">
        <v>0.35060999999999998</v>
      </c>
      <c r="BI26" s="157">
        <v>0.34685899999999997</v>
      </c>
      <c r="BJ26" s="157">
        <v>0.34251100000000001</v>
      </c>
      <c r="BK26" s="157">
        <v>0.34520899999999999</v>
      </c>
      <c r="BL26" s="157">
        <v>0.340028</v>
      </c>
      <c r="BM26" s="157">
        <v>0.322579</v>
      </c>
      <c r="BN26" s="157">
        <v>0.34492799999999996</v>
      </c>
      <c r="BO26" s="157">
        <v>0.37448699999999996</v>
      </c>
      <c r="BP26" s="157">
        <v>0.38542499999999996</v>
      </c>
      <c r="BQ26" s="157">
        <v>0.32172600000000001</v>
      </c>
      <c r="BR26" s="157">
        <v>0.39305699999999999</v>
      </c>
      <c r="BS26" s="157">
        <v>0.39937899999999998</v>
      </c>
      <c r="BT26" s="157">
        <v>0.40132999999999996</v>
      </c>
      <c r="BU26" s="157">
        <v>0.424122</v>
      </c>
      <c r="BV26" s="157">
        <v>0.41495699999999996</v>
      </c>
      <c r="BW26" s="157">
        <v>0.43576199999999998</v>
      </c>
      <c r="BX26" s="157">
        <v>0.43304899999999996</v>
      </c>
      <c r="BY26" s="157">
        <v>0.44015399999999999</v>
      </c>
      <c r="BZ26" s="157">
        <v>0.45585899999999996</v>
      </c>
      <c r="CA26" s="157">
        <v>0.58077199999999995</v>
      </c>
      <c r="CB26" s="157">
        <v>0.51224599999999998</v>
      </c>
      <c r="CC26" s="157">
        <v>0.487402</v>
      </c>
      <c r="CD26" s="157">
        <v>0.52052100000000001</v>
      </c>
      <c r="CE26" s="157">
        <v>0.57564700000000002</v>
      </c>
      <c r="CF26" s="157">
        <v>0.62738499999999997</v>
      </c>
      <c r="CG26" s="157">
        <v>0.65518399999999999</v>
      </c>
      <c r="CH26" s="157">
        <v>0.64803299999999997</v>
      </c>
      <c r="CI26" s="157">
        <v>0.78148399999999996</v>
      </c>
      <c r="CJ26" s="157">
        <v>0.79770399999999997</v>
      </c>
      <c r="CK26" s="157">
        <v>0.79031200000000001</v>
      </c>
      <c r="CL26" s="157">
        <v>0.82775299999999996</v>
      </c>
      <c r="CM26" s="157">
        <v>0.87133899999999997</v>
      </c>
      <c r="CN26" s="157">
        <v>0.87386900000000001</v>
      </c>
      <c r="CO26" s="157">
        <v>0.81499199999999994</v>
      </c>
      <c r="CP26" s="157">
        <v>0.90663699999999992</v>
      </c>
      <c r="CQ26" s="157">
        <v>0.90036899999999997</v>
      </c>
      <c r="CR26" s="157">
        <v>0.89056199999999996</v>
      </c>
      <c r="CS26" s="157">
        <v>0.90928799999999999</v>
      </c>
      <c r="CT26" s="157">
        <v>0.91234499999999996</v>
      </c>
      <c r="CU26" s="157">
        <v>0.88859199999999994</v>
      </c>
      <c r="CV26" s="157">
        <v>0.94591899999999995</v>
      </c>
      <c r="CW26" s="157">
        <v>0.94608499999999995</v>
      </c>
      <c r="CX26" s="157">
        <v>0.94332099999999997</v>
      </c>
      <c r="CY26" s="157">
        <v>0.92147699999999999</v>
      </c>
      <c r="CZ26" s="157">
        <v>0.86171399999999998</v>
      </c>
      <c r="DA26" s="157">
        <v>0.914991</v>
      </c>
      <c r="DB26" s="157">
        <v>0.90909899999999999</v>
      </c>
      <c r="DC26" s="157">
        <v>0.96065199999999995</v>
      </c>
      <c r="DD26" s="157">
        <v>0.953318</v>
      </c>
      <c r="DE26" s="157">
        <v>0.96104400000000001</v>
      </c>
      <c r="DF26" s="157">
        <v>0.99638899999999997</v>
      </c>
      <c r="DG26" s="157">
        <v>0.97469699999999992</v>
      </c>
      <c r="DH26" s="157">
        <v>0.9909079999999999</v>
      </c>
      <c r="DI26" s="157">
        <v>0.98567099999999996</v>
      </c>
      <c r="DJ26" s="157">
        <v>0.98404700000000001</v>
      </c>
      <c r="DK26" s="157">
        <v>0.98191399999999995</v>
      </c>
      <c r="DL26" s="157">
        <v>0.97399999999999998</v>
      </c>
      <c r="DM26" s="157">
        <v>0.98891799999999996</v>
      </c>
      <c r="DN26" s="157">
        <v>0.96099999999999997</v>
      </c>
      <c r="DO26" s="157">
        <v>0.98111999999999999</v>
      </c>
      <c r="DP26" s="157">
        <v>0.92900000000000005</v>
      </c>
      <c r="DQ26" s="157">
        <v>0.92400000000000004</v>
      </c>
      <c r="DR26" s="157">
        <v>0.99199999999999999</v>
      </c>
      <c r="DS26" s="157">
        <v>0.98799999999999999</v>
      </c>
      <c r="DT26" s="157">
        <v>0.96299999999999997</v>
      </c>
      <c r="DU26" s="157">
        <v>0.98729800000000001</v>
      </c>
      <c r="DV26" s="157">
        <v>0.99099999999999999</v>
      </c>
      <c r="DW26" s="157">
        <v>0.98699999999999999</v>
      </c>
      <c r="DX26" s="157">
        <v>0.98099999999999998</v>
      </c>
      <c r="DY26" s="157">
        <v>0.98899999999999999</v>
      </c>
      <c r="DZ26" s="157">
        <v>0.98499999999999999</v>
      </c>
      <c r="EA26" s="157">
        <v>0.98499999999999999</v>
      </c>
      <c r="EB26" s="157">
        <v>0.98499999999999999</v>
      </c>
      <c r="EC26" s="157">
        <v>0.98699999999999999</v>
      </c>
      <c r="ED26" s="157">
        <v>0.99199999999999999</v>
      </c>
      <c r="EE26" s="157">
        <v>0.98899999999999999</v>
      </c>
      <c r="EF26" s="157">
        <v>0.94199999999999995</v>
      </c>
      <c r="EG26" s="157">
        <v>0.92500000000000004</v>
      </c>
      <c r="EH26" s="157">
        <v>0.94699999999999995</v>
      </c>
      <c r="EI26" s="157">
        <v>0.98699999999999999</v>
      </c>
      <c r="EJ26" s="157">
        <v>0.94299999999999995</v>
      </c>
      <c r="EK26" s="157">
        <v>0.92600000000000005</v>
      </c>
      <c r="EL26" s="157">
        <v>0.96399999999999997</v>
      </c>
      <c r="EM26" s="157">
        <v>0.94699999999999995</v>
      </c>
      <c r="EN26" s="157">
        <v>0.97099999999999997</v>
      </c>
      <c r="EO26" s="157">
        <v>0.96499999999999997</v>
      </c>
      <c r="EP26" s="157">
        <v>0.96</v>
      </c>
      <c r="EQ26" s="157">
        <v>0.92500000000000004</v>
      </c>
      <c r="ER26" s="157">
        <v>0.92700000000000005</v>
      </c>
      <c r="ES26" s="157">
        <v>0.92900000000000005</v>
      </c>
      <c r="ET26" s="157">
        <v>0.90700000000000003</v>
      </c>
      <c r="EU26" s="157">
        <v>0.96</v>
      </c>
      <c r="EV26" s="157">
        <v>0.96699999999999997</v>
      </c>
      <c r="EW26" s="157">
        <v>0.97099999999999997</v>
      </c>
      <c r="EX26" s="157">
        <v>0.96599999999999997</v>
      </c>
      <c r="EY26" s="157">
        <v>0.95899999999999996</v>
      </c>
      <c r="EZ26" s="157">
        <v>0.96099999999999997</v>
      </c>
      <c r="FA26" s="157">
        <v>0.95799999999999996</v>
      </c>
      <c r="FB26" s="157">
        <v>0.98</v>
      </c>
      <c r="FC26" s="157">
        <v>0.98199999999999998</v>
      </c>
      <c r="FD26" s="157">
        <v>0.98099999999999998</v>
      </c>
      <c r="FE26" s="157">
        <v>0.96899999999999997</v>
      </c>
      <c r="FF26" s="157">
        <v>0.98199999999999998</v>
      </c>
      <c r="FG26" s="157">
        <v>0.97199999999999998</v>
      </c>
      <c r="FH26" s="157">
        <v>0.95</v>
      </c>
      <c r="FI26" s="157">
        <v>0.95099999999999996</v>
      </c>
      <c r="FJ26" s="157">
        <v>0.95500599999999991</v>
      </c>
      <c r="FK26" s="157">
        <v>0.94799999999999995</v>
      </c>
      <c r="FL26" s="157">
        <v>0.95299999999999996</v>
      </c>
      <c r="FM26" s="157">
        <v>0.94299999999999995</v>
      </c>
      <c r="FN26" s="157">
        <v>0.95299999999999996</v>
      </c>
      <c r="FO26" s="157">
        <v>0.95499999999999996</v>
      </c>
      <c r="FP26" s="157">
        <v>0.96699999999999997</v>
      </c>
      <c r="FQ26" s="157">
        <v>0.96199999999999997</v>
      </c>
      <c r="FR26" s="157">
        <v>0.96399999999999997</v>
      </c>
      <c r="FS26" s="157">
        <v>0.93700000000000006</v>
      </c>
      <c r="FT26" s="157">
        <v>0.96799999999999997</v>
      </c>
      <c r="FU26" s="157">
        <v>0.96899999999999997</v>
      </c>
      <c r="FV26" s="157">
        <v>0.95699999999999996</v>
      </c>
      <c r="FW26" s="157">
        <v>0.88200000000000001</v>
      </c>
      <c r="FX26" s="157">
        <v>0.95599999999999996</v>
      </c>
      <c r="FY26" s="157">
        <v>0.96199999999999997</v>
      </c>
      <c r="FZ26" s="157">
        <v>0.96099999999999997</v>
      </c>
      <c r="GA26" s="157">
        <v>0.96</v>
      </c>
      <c r="GB26" s="157">
        <v>0.95899999999999996</v>
      </c>
      <c r="GC26" s="157">
        <v>0.95599999999999996</v>
      </c>
      <c r="GD26" s="157">
        <v>0.89400000000000002</v>
      </c>
      <c r="GE26" s="157">
        <v>0.90200000000000002</v>
      </c>
      <c r="GF26" s="157">
        <v>0.90600000000000003</v>
      </c>
      <c r="GG26" s="157">
        <v>0.90900000000000003</v>
      </c>
      <c r="GH26" s="157">
        <v>0.90500000000000003</v>
      </c>
      <c r="GI26" s="157">
        <v>0.90700000000000003</v>
      </c>
      <c r="GJ26" s="157">
        <v>0.89400000000000002</v>
      </c>
      <c r="GK26" s="157">
        <v>0.89700000000000002</v>
      </c>
      <c r="GL26" s="157">
        <v>0.89600000000000002</v>
      </c>
      <c r="GM26" s="157">
        <v>0.88400000000000001</v>
      </c>
      <c r="GN26" s="157">
        <v>0.88500000000000001</v>
      </c>
      <c r="GO26" s="157">
        <v>0.879</v>
      </c>
      <c r="GP26" s="157">
        <v>0.86499999999999999</v>
      </c>
      <c r="GQ26" s="157">
        <v>0.871</v>
      </c>
      <c r="GR26" s="157">
        <v>0.877</v>
      </c>
      <c r="GS26" s="157">
        <v>0.88</v>
      </c>
      <c r="GT26" s="157">
        <v>0.89900000000000002</v>
      </c>
      <c r="GU26" s="157">
        <v>0.90100000000000002</v>
      </c>
      <c r="GV26" s="157">
        <v>0.89500000000000002</v>
      </c>
      <c r="GW26" s="157">
        <v>0.89600000000000002</v>
      </c>
      <c r="GX26" s="157">
        <v>0.89400000000000002</v>
      </c>
      <c r="GY26" s="157">
        <v>0.89500000000000002</v>
      </c>
      <c r="GZ26" s="157">
        <v>0.89500000000000002</v>
      </c>
      <c r="HA26" s="157">
        <v>0.88700000000000001</v>
      </c>
      <c r="HB26" s="157">
        <v>0.872</v>
      </c>
      <c r="HC26" s="157">
        <v>0.878</v>
      </c>
      <c r="HD26" s="157">
        <v>0.83699999999999997</v>
      </c>
      <c r="HE26" s="157">
        <v>0.86799999999999999</v>
      </c>
      <c r="HF26" s="157">
        <v>0.86899999999999999</v>
      </c>
      <c r="HG26" s="157">
        <v>0.86899999999999999</v>
      </c>
      <c r="HH26" s="157">
        <v>0.878</v>
      </c>
      <c r="HI26" s="157">
        <v>0.87918099999999999</v>
      </c>
      <c r="HJ26" s="157">
        <v>0.88900000000000001</v>
      </c>
      <c r="HK26" s="157">
        <v>0.88900000000000001</v>
      </c>
      <c r="HL26" s="157">
        <v>0.89</v>
      </c>
      <c r="HM26" s="157">
        <v>0.88300000000000001</v>
      </c>
      <c r="HN26" s="157">
        <v>0.871</v>
      </c>
      <c r="HO26" s="157">
        <v>0.88600000000000001</v>
      </c>
      <c r="HP26" s="626"/>
      <c r="HQ26" s="290" t="s">
        <v>360</v>
      </c>
      <c r="HR26" s="290"/>
      <c r="HT26" s="260"/>
      <c r="HU26" s="260"/>
      <c r="HV26" s="260"/>
    </row>
    <row r="27" spans="1:230" ht="12.75" customHeight="1" x14ac:dyDescent="0.25">
      <c r="A27" s="315" t="s">
        <v>73</v>
      </c>
      <c r="B27" s="315" t="s">
        <v>125</v>
      </c>
      <c r="C27" s="157">
        <v>0</v>
      </c>
      <c r="D27" s="157">
        <v>0</v>
      </c>
      <c r="E27" s="157">
        <v>0.47216259273529143</v>
      </c>
      <c r="F27" s="157">
        <v>0.16123840986380353</v>
      </c>
      <c r="G27" s="157">
        <v>0.1839263858868872</v>
      </c>
      <c r="H27" s="157">
        <v>1.1670795410651188E-2</v>
      </c>
      <c r="I27" s="157">
        <v>5.0324999999999995E-2</v>
      </c>
      <c r="J27" s="157">
        <v>0.16639299999999999</v>
      </c>
      <c r="K27" s="157">
        <v>0.22358599999999998</v>
      </c>
      <c r="L27" s="157">
        <v>0.22554199999999999</v>
      </c>
      <c r="M27" s="157">
        <v>0.24571099999999998</v>
      </c>
      <c r="N27" s="157">
        <v>0.305199</v>
      </c>
      <c r="O27" s="157">
        <v>0.26383400000000001</v>
      </c>
      <c r="P27" s="157">
        <v>0.41141800000000001</v>
      </c>
      <c r="Q27" s="157">
        <v>0.41605842450733282</v>
      </c>
      <c r="R27" s="157">
        <v>0.50100663795082245</v>
      </c>
      <c r="S27" s="157">
        <v>0.26321258525157709</v>
      </c>
      <c r="T27" s="157">
        <v>0.127494</v>
      </c>
      <c r="U27" s="157">
        <v>0</v>
      </c>
      <c r="V27" s="157">
        <v>0</v>
      </c>
      <c r="W27" s="157">
        <v>0</v>
      </c>
      <c r="X27" s="157">
        <v>0</v>
      </c>
      <c r="Y27" s="157">
        <v>0</v>
      </c>
      <c r="Z27" s="157">
        <v>0</v>
      </c>
      <c r="AA27" s="157">
        <v>0</v>
      </c>
      <c r="AB27" s="157">
        <v>0</v>
      </c>
      <c r="AC27" s="157">
        <v>0</v>
      </c>
      <c r="AD27" s="157">
        <v>0.166855</v>
      </c>
      <c r="AE27" s="157">
        <v>0.160057</v>
      </c>
      <c r="AF27" s="157">
        <v>0.19372899999999998</v>
      </c>
      <c r="AG27" s="157">
        <v>0.37605699999999997</v>
      </c>
      <c r="AH27" s="157">
        <v>0.47834599999999999</v>
      </c>
      <c r="AI27" s="157">
        <v>0.56803300000000001</v>
      </c>
      <c r="AJ27" s="157">
        <v>0.66504099999999999</v>
      </c>
      <c r="AK27" s="157">
        <v>0.66457899999999992</v>
      </c>
      <c r="AL27" s="157">
        <v>0.66848600000000002</v>
      </c>
      <c r="AM27" s="157">
        <v>0.64751300000000001</v>
      </c>
      <c r="AN27" s="157">
        <v>0.68090699999999993</v>
      </c>
      <c r="AO27" s="157">
        <v>0.68593499999999996</v>
      </c>
      <c r="AP27" s="157">
        <v>0.59295599999999993</v>
      </c>
      <c r="AQ27" s="157">
        <v>0.68285499999999999</v>
      </c>
      <c r="AR27" s="157">
        <v>0.64794299999999994</v>
      </c>
      <c r="AS27" s="157">
        <v>0.63086500000000001</v>
      </c>
      <c r="AT27" s="157">
        <v>0.68567899999999993</v>
      </c>
      <c r="AU27" s="157">
        <v>0.69621499999999992</v>
      </c>
      <c r="AV27" s="157">
        <v>0.68381999999999998</v>
      </c>
      <c r="AW27" s="157">
        <v>0.65474199999999994</v>
      </c>
      <c r="AX27" s="157">
        <v>0.58513199999999999</v>
      </c>
      <c r="AY27" s="157">
        <v>0.67998700000000001</v>
      </c>
      <c r="AZ27" s="157">
        <v>0.36246200000000001</v>
      </c>
      <c r="BA27" s="157">
        <v>0.37487999999999999</v>
      </c>
      <c r="BB27" s="157">
        <v>0.36016300000000001</v>
      </c>
      <c r="BC27" s="157">
        <v>0.404364</v>
      </c>
      <c r="BD27" s="157">
        <v>0.41965999999999998</v>
      </c>
      <c r="BE27" s="157">
        <v>0.41226699999999999</v>
      </c>
      <c r="BF27" s="157">
        <v>0.427371</v>
      </c>
      <c r="BG27" s="157">
        <v>0.45523799999999998</v>
      </c>
      <c r="BH27" s="157">
        <v>0.45632799999999996</v>
      </c>
      <c r="BI27" s="157">
        <v>0.45620699999999997</v>
      </c>
      <c r="BJ27" s="157">
        <v>0.45339199999999996</v>
      </c>
      <c r="BK27" s="157">
        <v>0.428705</v>
      </c>
      <c r="BL27" s="157">
        <v>0.41113</v>
      </c>
      <c r="BM27" s="157">
        <v>0.42168699999999998</v>
      </c>
      <c r="BN27" s="157">
        <v>0.42817499999999997</v>
      </c>
      <c r="BO27" s="157">
        <v>0.42635499999999998</v>
      </c>
      <c r="BP27" s="157">
        <v>0.42469199999999996</v>
      </c>
      <c r="BQ27" s="157">
        <v>0.42303099999999999</v>
      </c>
      <c r="BR27" s="157">
        <v>0.42160500000000001</v>
      </c>
      <c r="BS27" s="157">
        <v>0.41384199999999999</v>
      </c>
      <c r="BT27" s="157">
        <v>0.40645999999999999</v>
      </c>
      <c r="BU27" s="157">
        <v>0.401472</v>
      </c>
      <c r="BV27" s="157">
        <v>0.434174</v>
      </c>
      <c r="BW27" s="157">
        <v>0.39952299999999996</v>
      </c>
      <c r="BX27" s="157">
        <v>0.46662299999999995</v>
      </c>
      <c r="BY27" s="157">
        <v>0.44940599999999997</v>
      </c>
      <c r="BZ27" s="157">
        <v>0.36201699999999998</v>
      </c>
      <c r="CA27" s="157">
        <v>0.35353799999999996</v>
      </c>
      <c r="CB27" s="157">
        <v>0.32190399999999997</v>
      </c>
      <c r="CC27" s="157">
        <v>0.319963</v>
      </c>
      <c r="CD27" s="157">
        <v>0.31814300000000001</v>
      </c>
      <c r="CE27" s="157">
        <v>0.20499899999999999</v>
      </c>
      <c r="CF27" s="157">
        <v>0.20363799999999999</v>
      </c>
      <c r="CG27" s="157">
        <v>0.202181</v>
      </c>
      <c r="CH27" s="157">
        <v>0.201213</v>
      </c>
      <c r="CI27" s="157">
        <v>0.10374</v>
      </c>
      <c r="CJ27" s="157">
        <v>0.10568</v>
      </c>
      <c r="CK27" s="157">
        <v>6.7430000000000004E-2</v>
      </c>
      <c r="CL27" s="157">
        <v>6.4016000000000003E-2</v>
      </c>
      <c r="CM27" s="157">
        <v>3.6797999999999997E-2</v>
      </c>
      <c r="CN27" s="157">
        <v>3.6535999999999999E-2</v>
      </c>
      <c r="CO27" s="157">
        <v>3.3465999999999996E-2</v>
      </c>
      <c r="CP27" s="157">
        <v>3.3142999999999999E-2</v>
      </c>
      <c r="CQ27" s="157">
        <v>3.2946999999999997E-2</v>
      </c>
      <c r="CR27" s="157">
        <v>3.2861000000000001E-2</v>
      </c>
      <c r="CS27" s="157">
        <v>3.2690999999999998E-2</v>
      </c>
      <c r="CT27" s="157">
        <v>3.2584000000000002E-2</v>
      </c>
      <c r="CU27" s="157">
        <v>3.2320999999999996E-2</v>
      </c>
      <c r="CV27" s="157">
        <v>0</v>
      </c>
      <c r="CW27" s="157">
        <v>0</v>
      </c>
      <c r="CX27" s="157">
        <v>0</v>
      </c>
      <c r="CY27" s="157">
        <v>0</v>
      </c>
      <c r="CZ27" s="157">
        <v>0</v>
      </c>
      <c r="DA27" s="157">
        <v>0</v>
      </c>
      <c r="DB27" s="157">
        <v>0</v>
      </c>
      <c r="DC27" s="157">
        <v>0</v>
      </c>
      <c r="DD27" s="157">
        <v>0</v>
      </c>
      <c r="DE27" s="157">
        <v>0</v>
      </c>
      <c r="DF27" s="157">
        <v>0</v>
      </c>
      <c r="DG27" s="157">
        <v>0</v>
      </c>
      <c r="DH27" s="157">
        <v>0</v>
      </c>
      <c r="DI27" s="157">
        <v>0</v>
      </c>
      <c r="DJ27" s="157">
        <v>0</v>
      </c>
      <c r="DK27" s="157">
        <v>0</v>
      </c>
      <c r="DL27" s="157">
        <v>0</v>
      </c>
      <c r="DM27" s="157">
        <v>0</v>
      </c>
      <c r="DN27" s="157">
        <v>0</v>
      </c>
      <c r="DO27" s="157">
        <v>0</v>
      </c>
      <c r="DP27" s="157">
        <v>0</v>
      </c>
      <c r="DQ27" s="157">
        <v>0</v>
      </c>
      <c r="DR27" s="157">
        <v>0</v>
      </c>
      <c r="DS27" s="157">
        <v>0</v>
      </c>
      <c r="DT27" s="157">
        <v>0</v>
      </c>
      <c r="DU27" s="157">
        <v>0</v>
      </c>
      <c r="DV27" s="157">
        <v>0</v>
      </c>
      <c r="DW27" s="157">
        <v>0</v>
      </c>
      <c r="DX27" s="157">
        <v>0</v>
      </c>
      <c r="DY27" s="157">
        <v>0</v>
      </c>
      <c r="DZ27" s="157">
        <v>0</v>
      </c>
      <c r="EA27" s="157">
        <v>0</v>
      </c>
      <c r="EB27" s="157">
        <v>0</v>
      </c>
      <c r="EC27" s="157">
        <v>0</v>
      </c>
      <c r="ED27" s="157">
        <v>0</v>
      </c>
      <c r="EE27" s="157">
        <v>0</v>
      </c>
      <c r="EF27" s="157">
        <v>0</v>
      </c>
      <c r="EG27" s="157">
        <v>0</v>
      </c>
      <c r="EH27" s="157">
        <v>0</v>
      </c>
      <c r="EI27" s="157">
        <v>0</v>
      </c>
      <c r="EJ27" s="157">
        <v>0</v>
      </c>
      <c r="EK27" s="157">
        <v>0</v>
      </c>
      <c r="EL27" s="157">
        <v>0</v>
      </c>
      <c r="EM27" s="157">
        <v>0</v>
      </c>
      <c r="EN27" s="157">
        <v>0</v>
      </c>
      <c r="EO27" s="157">
        <v>0</v>
      </c>
      <c r="EP27" s="157">
        <v>0</v>
      </c>
      <c r="EQ27" s="157">
        <v>0</v>
      </c>
      <c r="ER27" s="157">
        <v>0</v>
      </c>
      <c r="ES27" s="157">
        <v>0</v>
      </c>
      <c r="ET27" s="157">
        <v>0</v>
      </c>
      <c r="EU27" s="157">
        <v>0</v>
      </c>
      <c r="EV27" s="157">
        <v>0</v>
      </c>
      <c r="EW27" s="157">
        <v>0</v>
      </c>
      <c r="EX27" s="157">
        <v>0</v>
      </c>
      <c r="EY27" s="157">
        <v>0</v>
      </c>
      <c r="EZ27" s="157">
        <v>0</v>
      </c>
      <c r="FA27" s="157">
        <v>0</v>
      </c>
      <c r="FB27" s="157">
        <v>0</v>
      </c>
      <c r="FC27" s="157">
        <v>0</v>
      </c>
      <c r="FD27" s="157">
        <v>0</v>
      </c>
      <c r="FE27" s="157">
        <v>0</v>
      </c>
      <c r="FF27" s="157">
        <v>0</v>
      </c>
      <c r="FG27" s="157">
        <v>0</v>
      </c>
      <c r="FH27" s="157">
        <v>0</v>
      </c>
      <c r="FI27" s="157">
        <v>0</v>
      </c>
      <c r="FJ27" s="157">
        <v>0</v>
      </c>
      <c r="FK27" s="157">
        <v>0</v>
      </c>
      <c r="FL27" s="157">
        <v>0</v>
      </c>
      <c r="FM27" s="157">
        <v>0</v>
      </c>
      <c r="FN27" s="157">
        <v>0</v>
      </c>
      <c r="FO27" s="157">
        <v>0</v>
      </c>
      <c r="FP27" s="157">
        <v>0</v>
      </c>
      <c r="FQ27" s="157">
        <v>0</v>
      </c>
      <c r="FR27" s="157">
        <v>0</v>
      </c>
      <c r="FS27" s="157">
        <v>0</v>
      </c>
      <c r="FT27" s="157">
        <v>0</v>
      </c>
      <c r="FU27" s="157">
        <v>0</v>
      </c>
      <c r="FV27" s="157">
        <v>0</v>
      </c>
      <c r="FW27" s="157">
        <v>0</v>
      </c>
      <c r="FX27" s="157">
        <v>0</v>
      </c>
      <c r="FY27" s="157">
        <v>0</v>
      </c>
      <c r="FZ27" s="157">
        <v>0</v>
      </c>
      <c r="GA27" s="157">
        <v>0</v>
      </c>
      <c r="GB27" s="157">
        <v>0</v>
      </c>
      <c r="GC27" s="157">
        <v>0</v>
      </c>
      <c r="GD27" s="157">
        <v>0</v>
      </c>
      <c r="GE27" s="157">
        <v>0</v>
      </c>
      <c r="GF27" s="157">
        <v>0</v>
      </c>
      <c r="GG27" s="157">
        <v>0</v>
      </c>
      <c r="GH27" s="157">
        <v>0</v>
      </c>
      <c r="GI27" s="157">
        <v>0</v>
      </c>
      <c r="GJ27" s="157">
        <v>0</v>
      </c>
      <c r="GK27" s="157">
        <v>0</v>
      </c>
      <c r="GL27" s="157">
        <v>0</v>
      </c>
      <c r="GM27" s="157">
        <v>0</v>
      </c>
      <c r="GN27" s="157">
        <v>0</v>
      </c>
      <c r="GO27" s="157">
        <v>0</v>
      </c>
      <c r="GP27" s="157">
        <v>0</v>
      </c>
      <c r="GQ27" s="157">
        <v>0</v>
      </c>
      <c r="GR27" s="157">
        <v>0</v>
      </c>
      <c r="GS27" s="157">
        <v>0</v>
      </c>
      <c r="GT27" s="157">
        <v>0</v>
      </c>
      <c r="GU27" s="157">
        <v>0</v>
      </c>
      <c r="GV27" s="157">
        <v>0</v>
      </c>
      <c r="GW27" s="157">
        <v>0</v>
      </c>
      <c r="GX27" s="157">
        <v>0</v>
      </c>
      <c r="GY27" s="157">
        <v>0</v>
      </c>
      <c r="GZ27" s="157">
        <v>0</v>
      </c>
      <c r="HA27" s="157">
        <v>0</v>
      </c>
      <c r="HB27" s="157">
        <v>0</v>
      </c>
      <c r="HC27" s="157">
        <v>0</v>
      </c>
      <c r="HD27" s="157">
        <v>0</v>
      </c>
      <c r="HE27" s="157">
        <v>0</v>
      </c>
      <c r="HF27" s="157">
        <v>0</v>
      </c>
      <c r="HG27" s="157">
        <v>0</v>
      </c>
      <c r="HH27" s="157">
        <v>0</v>
      </c>
      <c r="HI27" s="157">
        <v>0</v>
      </c>
      <c r="HJ27" s="157">
        <v>0</v>
      </c>
      <c r="HK27" s="157">
        <v>0</v>
      </c>
      <c r="HL27" s="157">
        <v>0</v>
      </c>
      <c r="HM27" s="157">
        <v>0</v>
      </c>
      <c r="HN27" s="157">
        <v>0</v>
      </c>
      <c r="HO27" s="157">
        <v>0</v>
      </c>
      <c r="HP27" s="626"/>
      <c r="HQ27" s="290"/>
      <c r="HR27" s="290"/>
      <c r="HT27" s="260"/>
      <c r="HU27" s="260"/>
      <c r="HV27" s="260"/>
    </row>
    <row r="28" spans="1:230" ht="12.75" customHeight="1" x14ac:dyDescent="0.25">
      <c r="A28" s="315" t="s">
        <v>8</v>
      </c>
      <c r="B28" s="315" t="s">
        <v>9</v>
      </c>
      <c r="C28" s="157">
        <v>0</v>
      </c>
      <c r="D28" s="157">
        <v>0</v>
      </c>
      <c r="E28" s="157">
        <v>0</v>
      </c>
      <c r="F28" s="157">
        <v>0</v>
      </c>
      <c r="G28" s="157">
        <v>0</v>
      </c>
      <c r="H28" s="157">
        <v>0</v>
      </c>
      <c r="I28" s="157">
        <v>0</v>
      </c>
      <c r="J28" s="157">
        <v>0</v>
      </c>
      <c r="K28" s="157">
        <v>0</v>
      </c>
      <c r="L28" s="157">
        <v>0</v>
      </c>
      <c r="M28" s="157">
        <v>0</v>
      </c>
      <c r="N28" s="157">
        <v>0</v>
      </c>
      <c r="O28" s="157">
        <v>0</v>
      </c>
      <c r="P28" s="157">
        <v>0</v>
      </c>
      <c r="Q28" s="157">
        <v>0</v>
      </c>
      <c r="R28" s="157">
        <v>0</v>
      </c>
      <c r="S28" s="157">
        <v>0</v>
      </c>
      <c r="T28" s="157">
        <v>0</v>
      </c>
      <c r="U28" s="157">
        <v>0</v>
      </c>
      <c r="V28" s="157">
        <v>0</v>
      </c>
      <c r="W28" s="157">
        <v>0</v>
      </c>
      <c r="X28" s="157">
        <v>0</v>
      </c>
      <c r="Y28" s="157">
        <v>0</v>
      </c>
      <c r="Z28" s="157">
        <v>0</v>
      </c>
      <c r="AA28" s="157">
        <v>0</v>
      </c>
      <c r="AB28" s="157">
        <v>0</v>
      </c>
      <c r="AC28" s="157">
        <v>0</v>
      </c>
      <c r="AD28" s="157">
        <v>0</v>
      </c>
      <c r="AE28" s="157">
        <v>0</v>
      </c>
      <c r="AF28" s="157">
        <v>0</v>
      </c>
      <c r="AG28" s="157">
        <v>0</v>
      </c>
      <c r="AH28" s="157">
        <v>0</v>
      </c>
      <c r="AI28" s="157">
        <v>0</v>
      </c>
      <c r="AJ28" s="157">
        <v>0</v>
      </c>
      <c r="AK28" s="157">
        <v>0</v>
      </c>
      <c r="AL28" s="157">
        <v>0</v>
      </c>
      <c r="AM28" s="157">
        <v>0</v>
      </c>
      <c r="AN28" s="157">
        <v>0</v>
      </c>
      <c r="AO28" s="157">
        <v>0</v>
      </c>
      <c r="AP28" s="157">
        <v>0</v>
      </c>
      <c r="AQ28" s="157">
        <v>0</v>
      </c>
      <c r="AR28" s="157">
        <v>0</v>
      </c>
      <c r="AS28" s="157">
        <v>0</v>
      </c>
      <c r="AT28" s="157">
        <v>0</v>
      </c>
      <c r="AU28" s="157">
        <v>0</v>
      </c>
      <c r="AV28" s="157">
        <v>0</v>
      </c>
      <c r="AW28" s="157">
        <v>0</v>
      </c>
      <c r="AX28" s="157">
        <v>0</v>
      </c>
      <c r="AY28" s="157">
        <v>0</v>
      </c>
      <c r="AZ28" s="157">
        <v>2.5780999999999998E-2</v>
      </c>
      <c r="BA28" s="157">
        <v>2.4462999999999999E-2</v>
      </c>
      <c r="BB28" s="157">
        <v>2.3924999999999998E-2</v>
      </c>
      <c r="BC28" s="157">
        <v>2.3816E-2</v>
      </c>
      <c r="BD28" s="157">
        <v>2.2595999999999998E-2</v>
      </c>
      <c r="BE28" s="157">
        <v>2.0723999999999999E-2</v>
      </c>
      <c r="BF28" s="157">
        <v>2.2716E-2</v>
      </c>
      <c r="BG28" s="157">
        <v>2.1769E-2</v>
      </c>
      <c r="BH28" s="157">
        <v>2.1578999999999997E-2</v>
      </c>
      <c r="BI28" s="157">
        <v>2.1415999999999998E-2</v>
      </c>
      <c r="BJ28" s="157">
        <v>2.1027999999999998E-2</v>
      </c>
      <c r="BK28" s="157">
        <v>2.1280999999999998E-2</v>
      </c>
      <c r="BL28" s="157">
        <v>2.0915E-2</v>
      </c>
      <c r="BM28" s="157">
        <v>1.9102999999999998E-2</v>
      </c>
      <c r="BN28" s="157">
        <v>2.0038E-2</v>
      </c>
      <c r="BO28" s="157">
        <v>2.0236999999999998E-2</v>
      </c>
      <c r="BP28" s="157">
        <v>1.9955000000000001E-2</v>
      </c>
      <c r="BQ28" s="157">
        <v>2.0289999999999999E-2</v>
      </c>
      <c r="BR28" s="157">
        <v>2.0038E-2</v>
      </c>
      <c r="BS28" s="157">
        <v>1.9349999999999999E-2</v>
      </c>
      <c r="BT28" s="157">
        <v>1.9640999999999999E-2</v>
      </c>
      <c r="BU28" s="157">
        <v>1.9199000000000001E-2</v>
      </c>
      <c r="BV28" s="157">
        <v>1.7669000000000001E-2</v>
      </c>
      <c r="BW28" s="157">
        <v>1.8439999999999998E-2</v>
      </c>
      <c r="BX28" s="157">
        <v>1.8598E-2</v>
      </c>
      <c r="BY28" s="157">
        <v>1.8154E-2</v>
      </c>
      <c r="BZ28" s="157">
        <v>1.8130999999999998E-2</v>
      </c>
      <c r="CA28" s="157">
        <v>1.8002999999999998E-2</v>
      </c>
      <c r="CB28" s="157">
        <v>1.7607999999999999E-2</v>
      </c>
      <c r="CC28" s="157">
        <v>1.7558999999999998E-2</v>
      </c>
      <c r="CD28" s="157">
        <v>1.7675E-2</v>
      </c>
      <c r="CE28" s="157">
        <v>0</v>
      </c>
      <c r="CF28" s="157">
        <v>0</v>
      </c>
      <c r="CG28" s="157">
        <v>0</v>
      </c>
      <c r="CH28" s="157">
        <v>0</v>
      </c>
      <c r="CI28" s="157">
        <v>0</v>
      </c>
      <c r="CJ28" s="157">
        <v>0</v>
      </c>
      <c r="CK28" s="157">
        <v>0</v>
      </c>
      <c r="CL28" s="157">
        <v>0</v>
      </c>
      <c r="CM28" s="157">
        <v>0</v>
      </c>
      <c r="CN28" s="157">
        <v>0</v>
      </c>
      <c r="CO28" s="157">
        <v>0</v>
      </c>
      <c r="CP28" s="157">
        <v>0</v>
      </c>
      <c r="CQ28" s="157">
        <v>0</v>
      </c>
      <c r="CR28" s="157">
        <v>0</v>
      </c>
      <c r="CS28" s="157">
        <v>0</v>
      </c>
      <c r="CT28" s="157">
        <v>0</v>
      </c>
      <c r="CU28" s="157">
        <v>0</v>
      </c>
      <c r="CV28" s="157">
        <v>0</v>
      </c>
      <c r="CW28" s="157">
        <v>0</v>
      </c>
      <c r="CX28" s="157">
        <v>0</v>
      </c>
      <c r="CY28" s="157">
        <v>0</v>
      </c>
      <c r="CZ28" s="157">
        <v>0</v>
      </c>
      <c r="DA28" s="157">
        <v>0</v>
      </c>
      <c r="DB28" s="157">
        <v>0</v>
      </c>
      <c r="DC28" s="157">
        <v>0</v>
      </c>
      <c r="DD28" s="157">
        <v>0</v>
      </c>
      <c r="DE28" s="157">
        <v>0</v>
      </c>
      <c r="DF28" s="157">
        <v>0</v>
      </c>
      <c r="DG28" s="157">
        <v>0</v>
      </c>
      <c r="DH28" s="157">
        <v>0</v>
      </c>
      <c r="DI28" s="157">
        <v>0</v>
      </c>
      <c r="DJ28" s="157">
        <v>0</v>
      </c>
      <c r="DK28" s="157">
        <v>0</v>
      </c>
      <c r="DL28" s="157">
        <v>0</v>
      </c>
      <c r="DM28" s="157">
        <v>0</v>
      </c>
      <c r="DN28" s="157">
        <v>0</v>
      </c>
      <c r="DO28" s="157">
        <v>0</v>
      </c>
      <c r="DP28" s="157">
        <v>0</v>
      </c>
      <c r="DQ28" s="157">
        <v>0</v>
      </c>
      <c r="DR28" s="157">
        <v>0</v>
      </c>
      <c r="DS28" s="157">
        <v>0</v>
      </c>
      <c r="DT28" s="157">
        <v>0</v>
      </c>
      <c r="DU28" s="157">
        <v>0</v>
      </c>
      <c r="DV28" s="157">
        <v>0</v>
      </c>
      <c r="DW28" s="157">
        <v>0</v>
      </c>
      <c r="DX28" s="157">
        <v>0</v>
      </c>
      <c r="DY28" s="157">
        <v>0</v>
      </c>
      <c r="DZ28" s="157">
        <v>0</v>
      </c>
      <c r="EA28" s="157">
        <v>0</v>
      </c>
      <c r="EB28" s="157">
        <v>0</v>
      </c>
      <c r="EC28" s="157">
        <v>0</v>
      </c>
      <c r="ED28" s="157">
        <v>0</v>
      </c>
      <c r="EE28" s="157">
        <v>0</v>
      </c>
      <c r="EF28" s="157">
        <v>0</v>
      </c>
      <c r="EG28" s="157">
        <v>0</v>
      </c>
      <c r="EH28" s="157">
        <v>0</v>
      </c>
      <c r="EI28" s="157">
        <v>0</v>
      </c>
      <c r="EJ28" s="157">
        <v>0</v>
      </c>
      <c r="EK28" s="157">
        <v>0</v>
      </c>
      <c r="EL28" s="157">
        <v>0</v>
      </c>
      <c r="EM28" s="157">
        <v>0</v>
      </c>
      <c r="EN28" s="157">
        <v>0</v>
      </c>
      <c r="EO28" s="157">
        <v>0</v>
      </c>
      <c r="EP28" s="157">
        <v>0</v>
      </c>
      <c r="EQ28" s="157">
        <v>0</v>
      </c>
      <c r="ER28" s="157">
        <v>0</v>
      </c>
      <c r="ES28" s="157">
        <v>0</v>
      </c>
      <c r="ET28" s="157">
        <v>0</v>
      </c>
      <c r="EU28" s="157">
        <v>0</v>
      </c>
      <c r="EV28" s="157">
        <v>0</v>
      </c>
      <c r="EW28" s="157">
        <v>0</v>
      </c>
      <c r="EX28" s="157">
        <v>0</v>
      </c>
      <c r="EY28" s="157">
        <v>0</v>
      </c>
      <c r="EZ28" s="157">
        <v>0</v>
      </c>
      <c r="FA28" s="157">
        <v>0</v>
      </c>
      <c r="FB28" s="157">
        <v>0</v>
      </c>
      <c r="FC28" s="157">
        <v>0</v>
      </c>
      <c r="FD28" s="157">
        <v>0</v>
      </c>
      <c r="FE28" s="157">
        <v>0</v>
      </c>
      <c r="FF28" s="157">
        <v>0</v>
      </c>
      <c r="FG28" s="157">
        <v>0</v>
      </c>
      <c r="FH28" s="157">
        <v>0</v>
      </c>
      <c r="FI28" s="157">
        <v>0</v>
      </c>
      <c r="FJ28" s="157">
        <v>0</v>
      </c>
      <c r="FK28" s="157">
        <v>0</v>
      </c>
      <c r="FL28" s="157">
        <v>0</v>
      </c>
      <c r="FM28" s="157">
        <v>0</v>
      </c>
      <c r="FN28" s="157">
        <v>0</v>
      </c>
      <c r="FO28" s="157">
        <v>0</v>
      </c>
      <c r="FP28" s="157">
        <v>0</v>
      </c>
      <c r="FQ28" s="157">
        <v>0</v>
      </c>
      <c r="FR28" s="157">
        <v>0</v>
      </c>
      <c r="FS28" s="157">
        <v>0</v>
      </c>
      <c r="FT28" s="157">
        <v>0</v>
      </c>
      <c r="FU28" s="157">
        <v>0</v>
      </c>
      <c r="FV28" s="157">
        <v>0</v>
      </c>
      <c r="FW28" s="157">
        <v>0</v>
      </c>
      <c r="FX28" s="157">
        <v>0</v>
      </c>
      <c r="FY28" s="157">
        <v>0</v>
      </c>
      <c r="FZ28" s="157">
        <v>0</v>
      </c>
      <c r="GA28" s="157">
        <v>0</v>
      </c>
      <c r="GB28" s="157">
        <v>0</v>
      </c>
      <c r="GC28" s="157">
        <v>0</v>
      </c>
      <c r="GD28" s="157">
        <v>0</v>
      </c>
      <c r="GE28" s="157">
        <v>0</v>
      </c>
      <c r="GF28" s="157">
        <v>0</v>
      </c>
      <c r="GG28" s="157">
        <v>0</v>
      </c>
      <c r="GH28" s="157">
        <v>0</v>
      </c>
      <c r="GI28" s="157">
        <v>0</v>
      </c>
      <c r="GJ28" s="157">
        <v>0</v>
      </c>
      <c r="GK28" s="157">
        <v>0</v>
      </c>
      <c r="GL28" s="157">
        <v>0</v>
      </c>
      <c r="GM28" s="157">
        <v>0</v>
      </c>
      <c r="GN28" s="157">
        <v>0</v>
      </c>
      <c r="GO28" s="157">
        <v>0</v>
      </c>
      <c r="GP28" s="157">
        <v>0</v>
      </c>
      <c r="GQ28" s="157">
        <v>0</v>
      </c>
      <c r="GR28" s="157">
        <v>0</v>
      </c>
      <c r="GS28" s="157">
        <v>0</v>
      </c>
      <c r="GT28" s="157">
        <v>0</v>
      </c>
      <c r="GU28" s="157">
        <v>0</v>
      </c>
      <c r="GV28" s="157">
        <v>0</v>
      </c>
      <c r="GW28" s="157">
        <v>0</v>
      </c>
      <c r="GX28" s="157">
        <v>0</v>
      </c>
      <c r="GY28" s="157">
        <v>0</v>
      </c>
      <c r="GZ28" s="157">
        <v>0</v>
      </c>
      <c r="HA28" s="157">
        <v>0</v>
      </c>
      <c r="HB28" s="157">
        <v>0</v>
      </c>
      <c r="HC28" s="157">
        <v>0</v>
      </c>
      <c r="HD28" s="157">
        <v>0</v>
      </c>
      <c r="HE28" s="157">
        <v>0</v>
      </c>
      <c r="HF28" s="157">
        <v>0</v>
      </c>
      <c r="HG28" s="157">
        <v>0</v>
      </c>
      <c r="HH28" s="157">
        <v>0</v>
      </c>
      <c r="HI28" s="157">
        <v>0</v>
      </c>
      <c r="HJ28" s="157">
        <v>0</v>
      </c>
      <c r="HK28" s="157">
        <v>0</v>
      </c>
      <c r="HL28" s="157">
        <v>1.0999999999999999E-2</v>
      </c>
      <c r="HM28" s="157">
        <v>1.2E-2</v>
      </c>
      <c r="HN28" s="157">
        <v>1.2E-2</v>
      </c>
      <c r="HO28" s="157">
        <v>1.0999999999999999E-2</v>
      </c>
      <c r="HP28" s="626"/>
      <c r="HQ28" s="290" t="s">
        <v>9</v>
      </c>
      <c r="HR28" s="290"/>
      <c r="HT28" s="260"/>
      <c r="HU28" s="260"/>
      <c r="HV28" s="260"/>
    </row>
    <row r="29" spans="1:230" ht="12.75" customHeight="1" x14ac:dyDescent="0.25">
      <c r="A29" s="315" t="s">
        <v>433</v>
      </c>
      <c r="B29" s="315" t="s">
        <v>435</v>
      </c>
      <c r="C29" s="157">
        <v>0</v>
      </c>
      <c r="D29" s="157">
        <v>0</v>
      </c>
      <c r="E29" s="157">
        <v>0</v>
      </c>
      <c r="F29" s="157">
        <v>0</v>
      </c>
      <c r="G29" s="157">
        <v>0</v>
      </c>
      <c r="H29" s="157">
        <v>0</v>
      </c>
      <c r="I29" s="157">
        <v>0</v>
      </c>
      <c r="J29" s="157">
        <v>0</v>
      </c>
      <c r="K29" s="157">
        <v>0</v>
      </c>
      <c r="L29" s="157">
        <v>0</v>
      </c>
      <c r="M29" s="157">
        <v>0</v>
      </c>
      <c r="N29" s="157">
        <v>0</v>
      </c>
      <c r="O29" s="157">
        <v>0</v>
      </c>
      <c r="P29" s="157">
        <v>0</v>
      </c>
      <c r="Q29" s="157">
        <v>0</v>
      </c>
      <c r="R29" s="157">
        <v>0</v>
      </c>
      <c r="S29" s="157">
        <v>0</v>
      </c>
      <c r="T29" s="157">
        <v>0</v>
      </c>
      <c r="U29" s="157">
        <v>0</v>
      </c>
      <c r="V29" s="157">
        <v>0</v>
      </c>
      <c r="W29" s="157">
        <v>0</v>
      </c>
      <c r="X29" s="157">
        <v>0</v>
      </c>
      <c r="Y29" s="157">
        <v>0</v>
      </c>
      <c r="Z29" s="157">
        <v>0</v>
      </c>
      <c r="AA29" s="157">
        <v>0</v>
      </c>
      <c r="AB29" s="157">
        <v>0</v>
      </c>
      <c r="AC29" s="157">
        <v>0</v>
      </c>
      <c r="AD29" s="157">
        <v>0</v>
      </c>
      <c r="AE29" s="157">
        <v>0</v>
      </c>
      <c r="AF29" s="157">
        <v>0</v>
      </c>
      <c r="AG29" s="157">
        <v>0</v>
      </c>
      <c r="AH29" s="157">
        <v>0</v>
      </c>
      <c r="AI29" s="157">
        <v>0</v>
      </c>
      <c r="AJ29" s="157">
        <v>0</v>
      </c>
      <c r="AK29" s="157">
        <v>0</v>
      </c>
      <c r="AL29" s="157">
        <v>0</v>
      </c>
      <c r="AM29" s="157">
        <v>0</v>
      </c>
      <c r="AN29" s="157">
        <v>0</v>
      </c>
      <c r="AO29" s="157">
        <v>0</v>
      </c>
      <c r="AP29" s="157">
        <v>0</v>
      </c>
      <c r="AQ29" s="157">
        <v>0</v>
      </c>
      <c r="AR29" s="157">
        <v>0</v>
      </c>
      <c r="AS29" s="157">
        <v>0</v>
      </c>
      <c r="AT29" s="157">
        <v>0</v>
      </c>
      <c r="AU29" s="157">
        <v>0</v>
      </c>
      <c r="AV29" s="157">
        <v>0</v>
      </c>
      <c r="AW29" s="157">
        <v>0</v>
      </c>
      <c r="AX29" s="157">
        <v>0</v>
      </c>
      <c r="AY29" s="157">
        <v>0</v>
      </c>
      <c r="AZ29" s="157">
        <v>0</v>
      </c>
      <c r="BA29" s="157">
        <v>0</v>
      </c>
      <c r="BB29" s="157">
        <v>0</v>
      </c>
      <c r="BC29" s="157">
        <v>0</v>
      </c>
      <c r="BD29" s="157">
        <v>0</v>
      </c>
      <c r="BE29" s="157">
        <v>0</v>
      </c>
      <c r="BF29" s="157">
        <v>0</v>
      </c>
      <c r="BG29" s="157">
        <v>0</v>
      </c>
      <c r="BH29" s="157">
        <v>0</v>
      </c>
      <c r="BI29" s="157">
        <v>0</v>
      </c>
      <c r="BJ29" s="157">
        <v>0</v>
      </c>
      <c r="BK29" s="157">
        <v>0</v>
      </c>
      <c r="BL29" s="157">
        <v>0</v>
      </c>
      <c r="BM29" s="157">
        <v>0</v>
      </c>
      <c r="BN29" s="157">
        <v>0</v>
      </c>
      <c r="BO29" s="157">
        <v>0</v>
      </c>
      <c r="BP29" s="157">
        <v>0</v>
      </c>
      <c r="BQ29" s="157">
        <v>0</v>
      </c>
      <c r="BR29" s="157">
        <v>0</v>
      </c>
      <c r="BS29" s="157">
        <v>0</v>
      </c>
      <c r="BT29" s="157">
        <v>0</v>
      </c>
      <c r="BU29" s="157">
        <v>0</v>
      </c>
      <c r="BV29" s="157">
        <v>0</v>
      </c>
      <c r="BW29" s="157">
        <v>0</v>
      </c>
      <c r="BX29" s="157">
        <v>0</v>
      </c>
      <c r="BY29" s="157">
        <v>0</v>
      </c>
      <c r="BZ29" s="157">
        <v>0</v>
      </c>
      <c r="CA29" s="157">
        <v>0</v>
      </c>
      <c r="CB29" s="157">
        <v>0</v>
      </c>
      <c r="CC29" s="157">
        <v>0</v>
      </c>
      <c r="CD29" s="157">
        <v>0</v>
      </c>
      <c r="CE29" s="157">
        <v>0</v>
      </c>
      <c r="CF29" s="157">
        <v>0</v>
      </c>
      <c r="CG29" s="157">
        <v>0</v>
      </c>
      <c r="CH29" s="157">
        <v>0</v>
      </c>
      <c r="CI29" s="157">
        <v>0</v>
      </c>
      <c r="CJ29" s="157">
        <v>0</v>
      </c>
      <c r="CK29" s="157">
        <v>0</v>
      </c>
      <c r="CL29" s="157">
        <v>0</v>
      </c>
      <c r="CM29" s="157">
        <v>0</v>
      </c>
      <c r="CN29" s="157">
        <v>0</v>
      </c>
      <c r="CO29" s="157">
        <v>0</v>
      </c>
      <c r="CP29" s="157">
        <v>0</v>
      </c>
      <c r="CQ29" s="157">
        <v>0</v>
      </c>
      <c r="CR29" s="157">
        <v>0</v>
      </c>
      <c r="CS29" s="157">
        <v>0</v>
      </c>
      <c r="CT29" s="157">
        <v>0</v>
      </c>
      <c r="CU29" s="157">
        <v>0</v>
      </c>
      <c r="CV29" s="157">
        <v>0</v>
      </c>
      <c r="CW29" s="157">
        <v>0</v>
      </c>
      <c r="CX29" s="157">
        <v>0</v>
      </c>
      <c r="CY29" s="157">
        <v>0</v>
      </c>
      <c r="CZ29" s="157">
        <v>0</v>
      </c>
      <c r="DA29" s="157">
        <v>0</v>
      </c>
      <c r="DB29" s="157">
        <v>0</v>
      </c>
      <c r="DC29" s="157">
        <v>0</v>
      </c>
      <c r="DD29" s="157">
        <v>0</v>
      </c>
      <c r="DE29" s="157">
        <v>0</v>
      </c>
      <c r="DF29" s="157">
        <v>0</v>
      </c>
      <c r="DG29" s="157">
        <v>0</v>
      </c>
      <c r="DH29" s="157">
        <v>0</v>
      </c>
      <c r="DI29" s="157">
        <v>0</v>
      </c>
      <c r="DJ29" s="157">
        <v>0</v>
      </c>
      <c r="DK29" s="157">
        <v>0</v>
      </c>
      <c r="DL29" s="157">
        <v>0</v>
      </c>
      <c r="DM29" s="157">
        <v>0</v>
      </c>
      <c r="DN29" s="157">
        <v>0</v>
      </c>
      <c r="DO29" s="157">
        <v>0</v>
      </c>
      <c r="DP29" s="157">
        <v>0</v>
      </c>
      <c r="DQ29" s="157">
        <v>0</v>
      </c>
      <c r="DR29" s="157">
        <v>0</v>
      </c>
      <c r="DS29" s="157">
        <v>0</v>
      </c>
      <c r="DT29" s="157">
        <v>0</v>
      </c>
      <c r="DU29" s="157">
        <v>0</v>
      </c>
      <c r="DV29" s="157">
        <v>0</v>
      </c>
      <c r="DW29" s="157">
        <v>0</v>
      </c>
      <c r="DX29" s="157">
        <v>0</v>
      </c>
      <c r="DY29" s="157">
        <v>0</v>
      </c>
      <c r="DZ29" s="157">
        <v>0</v>
      </c>
      <c r="EA29" s="157">
        <v>0</v>
      </c>
      <c r="EB29" s="157">
        <v>0</v>
      </c>
      <c r="EC29" s="157">
        <v>0</v>
      </c>
      <c r="ED29" s="157">
        <v>0</v>
      </c>
      <c r="EE29" s="157">
        <v>0</v>
      </c>
      <c r="EF29" s="157">
        <v>0</v>
      </c>
      <c r="EG29" s="157">
        <v>0</v>
      </c>
      <c r="EH29" s="157">
        <v>0</v>
      </c>
      <c r="EI29" s="157">
        <v>0</v>
      </c>
      <c r="EJ29" s="157">
        <v>0</v>
      </c>
      <c r="EK29" s="157">
        <v>0</v>
      </c>
      <c r="EL29" s="157">
        <v>0</v>
      </c>
      <c r="EM29" s="157">
        <v>0</v>
      </c>
      <c r="EN29" s="157">
        <v>0</v>
      </c>
      <c r="EO29" s="157">
        <v>0</v>
      </c>
      <c r="EP29" s="157">
        <v>0</v>
      </c>
      <c r="EQ29" s="157">
        <v>0</v>
      </c>
      <c r="ER29" s="157">
        <v>0</v>
      </c>
      <c r="ES29" s="157">
        <v>0</v>
      </c>
      <c r="ET29" s="157">
        <v>0</v>
      </c>
      <c r="EU29" s="157">
        <v>0</v>
      </c>
      <c r="EV29" s="157">
        <v>0</v>
      </c>
      <c r="EW29" s="157">
        <v>0</v>
      </c>
      <c r="EX29" s="157">
        <v>0</v>
      </c>
      <c r="EY29" s="157">
        <v>0</v>
      </c>
      <c r="EZ29" s="157">
        <v>0</v>
      </c>
      <c r="FA29" s="157">
        <v>0</v>
      </c>
      <c r="FB29" s="157">
        <v>0</v>
      </c>
      <c r="FC29" s="157">
        <v>0</v>
      </c>
      <c r="FD29" s="157">
        <v>0</v>
      </c>
      <c r="FE29" s="157">
        <v>0</v>
      </c>
      <c r="FF29" s="157">
        <v>0</v>
      </c>
      <c r="FG29" s="157">
        <v>0</v>
      </c>
      <c r="FH29" s="157">
        <v>0</v>
      </c>
      <c r="FI29" s="157">
        <v>0</v>
      </c>
      <c r="FJ29" s="157">
        <v>0</v>
      </c>
      <c r="FK29" s="157">
        <v>0</v>
      </c>
      <c r="FL29" s="157">
        <v>0</v>
      </c>
      <c r="FM29" s="157">
        <v>0</v>
      </c>
      <c r="FN29" s="157">
        <v>0</v>
      </c>
      <c r="FO29" s="157">
        <v>0</v>
      </c>
      <c r="FP29" s="157">
        <v>0</v>
      </c>
      <c r="FQ29" s="157">
        <v>0</v>
      </c>
      <c r="FR29" s="157">
        <v>0</v>
      </c>
      <c r="FS29" s="157">
        <v>0</v>
      </c>
      <c r="FT29" s="157">
        <v>0</v>
      </c>
      <c r="FU29" s="157">
        <v>0</v>
      </c>
      <c r="FV29" s="157">
        <v>0</v>
      </c>
      <c r="FW29" s="157">
        <v>0</v>
      </c>
      <c r="FX29" s="157">
        <v>0</v>
      </c>
      <c r="FY29" s="157">
        <v>0</v>
      </c>
      <c r="FZ29" s="157">
        <v>0</v>
      </c>
      <c r="GA29" s="157">
        <v>0</v>
      </c>
      <c r="GB29" s="157">
        <v>0</v>
      </c>
      <c r="GC29" s="157">
        <v>0</v>
      </c>
      <c r="GD29" s="157">
        <v>0</v>
      </c>
      <c r="GE29" s="157">
        <v>0</v>
      </c>
      <c r="GF29" s="157">
        <v>0</v>
      </c>
      <c r="GG29" s="157">
        <v>0</v>
      </c>
      <c r="GH29" s="157">
        <v>0</v>
      </c>
      <c r="GI29" s="157">
        <v>0</v>
      </c>
      <c r="GJ29" s="157">
        <v>0</v>
      </c>
      <c r="GK29" s="157">
        <v>0</v>
      </c>
      <c r="GL29" s="157">
        <v>0</v>
      </c>
      <c r="GM29" s="157">
        <v>0</v>
      </c>
      <c r="GN29" s="157">
        <v>0</v>
      </c>
      <c r="GO29" s="157">
        <v>0</v>
      </c>
      <c r="GP29" s="157">
        <v>0</v>
      </c>
      <c r="GQ29" s="157">
        <v>0</v>
      </c>
      <c r="GR29" s="157">
        <v>0</v>
      </c>
      <c r="GS29" s="157">
        <v>0</v>
      </c>
      <c r="GT29" s="157">
        <v>0</v>
      </c>
      <c r="GU29" s="157">
        <v>0</v>
      </c>
      <c r="GV29" s="157">
        <v>0</v>
      </c>
      <c r="GW29" s="157">
        <v>0</v>
      </c>
      <c r="GX29" s="157">
        <v>0</v>
      </c>
      <c r="GY29" s="157">
        <v>0</v>
      </c>
      <c r="GZ29" s="157">
        <v>0</v>
      </c>
      <c r="HA29" s="157">
        <v>0</v>
      </c>
      <c r="HB29" s="157">
        <v>0</v>
      </c>
      <c r="HC29" s="157">
        <v>0</v>
      </c>
      <c r="HD29" s="157">
        <v>0</v>
      </c>
      <c r="HE29" s="157">
        <v>0</v>
      </c>
      <c r="HF29" s="157">
        <v>0</v>
      </c>
      <c r="HG29" s="157">
        <v>0</v>
      </c>
      <c r="HH29" s="157">
        <v>0</v>
      </c>
      <c r="HI29" s="157">
        <v>0</v>
      </c>
      <c r="HJ29" s="157">
        <v>0</v>
      </c>
      <c r="HK29" s="157">
        <v>0</v>
      </c>
      <c r="HL29" s="157">
        <v>0</v>
      </c>
      <c r="HM29" s="157">
        <v>0</v>
      </c>
      <c r="HN29" s="157">
        <v>0</v>
      </c>
      <c r="HO29" s="157">
        <v>0</v>
      </c>
      <c r="HP29" s="626"/>
      <c r="HQ29" s="290"/>
      <c r="HR29" s="290"/>
      <c r="HT29" s="260"/>
      <c r="HU29" s="260"/>
      <c r="HV29" s="260"/>
    </row>
    <row r="30" spans="1:230" ht="12.75" customHeight="1" x14ac:dyDescent="0.25">
      <c r="A30" s="315" t="s">
        <v>434</v>
      </c>
      <c r="B30" s="315" t="s">
        <v>436</v>
      </c>
      <c r="C30" s="157">
        <v>0</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0</v>
      </c>
      <c r="W30" s="157">
        <v>0</v>
      </c>
      <c r="X30" s="157">
        <v>0</v>
      </c>
      <c r="Y30" s="157">
        <v>0</v>
      </c>
      <c r="Z30" s="157">
        <v>0</v>
      </c>
      <c r="AA30" s="157">
        <v>0</v>
      </c>
      <c r="AB30" s="157">
        <v>0</v>
      </c>
      <c r="AC30" s="157">
        <v>0</v>
      </c>
      <c r="AD30" s="157">
        <v>0</v>
      </c>
      <c r="AE30" s="157">
        <v>0</v>
      </c>
      <c r="AF30" s="157">
        <v>0</v>
      </c>
      <c r="AG30" s="157">
        <v>0</v>
      </c>
      <c r="AH30" s="157">
        <v>0</v>
      </c>
      <c r="AI30" s="157">
        <v>0</v>
      </c>
      <c r="AJ30" s="157">
        <v>0</v>
      </c>
      <c r="AK30" s="157">
        <v>0</v>
      </c>
      <c r="AL30" s="157">
        <v>0</v>
      </c>
      <c r="AM30" s="157">
        <v>0</v>
      </c>
      <c r="AN30" s="157">
        <v>0</v>
      </c>
      <c r="AO30" s="157">
        <v>0</v>
      </c>
      <c r="AP30" s="157">
        <v>0</v>
      </c>
      <c r="AQ30" s="157">
        <v>0</v>
      </c>
      <c r="AR30" s="157">
        <v>0</v>
      </c>
      <c r="AS30" s="157">
        <v>0</v>
      </c>
      <c r="AT30" s="157">
        <v>0</v>
      </c>
      <c r="AU30" s="157">
        <v>0</v>
      </c>
      <c r="AV30" s="157">
        <v>0</v>
      </c>
      <c r="AW30" s="157">
        <v>0</v>
      </c>
      <c r="AX30" s="157">
        <v>0</v>
      </c>
      <c r="AY30" s="157">
        <v>0</v>
      </c>
      <c r="AZ30" s="157">
        <v>0</v>
      </c>
      <c r="BA30" s="157">
        <v>0</v>
      </c>
      <c r="BB30" s="157">
        <v>0</v>
      </c>
      <c r="BC30" s="157">
        <v>0</v>
      </c>
      <c r="BD30" s="157">
        <v>0</v>
      </c>
      <c r="BE30" s="157">
        <v>0</v>
      </c>
      <c r="BF30" s="157">
        <v>0</v>
      </c>
      <c r="BG30" s="157">
        <v>0</v>
      </c>
      <c r="BH30" s="157">
        <v>0</v>
      </c>
      <c r="BI30" s="157">
        <v>0</v>
      </c>
      <c r="BJ30" s="157">
        <v>0</v>
      </c>
      <c r="BK30" s="157">
        <v>0</v>
      </c>
      <c r="BL30" s="157">
        <v>0</v>
      </c>
      <c r="BM30" s="157">
        <v>0</v>
      </c>
      <c r="BN30" s="157">
        <v>0</v>
      </c>
      <c r="BO30" s="157">
        <v>0</v>
      </c>
      <c r="BP30" s="157">
        <v>0</v>
      </c>
      <c r="BQ30" s="157">
        <v>0</v>
      </c>
      <c r="BR30" s="157">
        <v>0</v>
      </c>
      <c r="BS30" s="157">
        <v>0</v>
      </c>
      <c r="BT30" s="157">
        <v>0</v>
      </c>
      <c r="BU30" s="157">
        <v>0</v>
      </c>
      <c r="BV30" s="157">
        <v>0</v>
      </c>
      <c r="BW30" s="157">
        <v>2.1526999999999998E-2</v>
      </c>
      <c r="BX30" s="157">
        <v>0</v>
      </c>
      <c r="BY30" s="157">
        <v>1.7533999999999998E-2</v>
      </c>
      <c r="BZ30" s="157">
        <v>1.7377999999999998E-2</v>
      </c>
      <c r="CA30" s="157">
        <v>9.9999999999999995E-7</v>
      </c>
      <c r="CB30" s="157">
        <v>1.8238999999999998E-2</v>
      </c>
      <c r="CC30" s="157">
        <v>1.6258999999999999E-2</v>
      </c>
      <c r="CD30" s="157">
        <v>1.6062E-2</v>
      </c>
      <c r="CE30" s="157">
        <v>1.6021000000000001E-2</v>
      </c>
      <c r="CF30" s="157">
        <v>1.5965999999999998E-2</v>
      </c>
      <c r="CG30" s="157">
        <v>1.5959000000000001E-2</v>
      </c>
      <c r="CH30" s="157">
        <v>1.5980999999999999E-2</v>
      </c>
      <c r="CI30" s="157">
        <v>4.8254668309078221E-7</v>
      </c>
      <c r="CJ30" s="157">
        <v>4.5100424581204551E-7</v>
      </c>
      <c r="CK30" s="157">
        <v>1.5264E-2</v>
      </c>
      <c r="CL30" s="157">
        <v>1.8206E-2</v>
      </c>
      <c r="CM30" s="157">
        <v>7.9209999999999992E-3</v>
      </c>
      <c r="CN30" s="157">
        <v>9.9999999999999995E-7</v>
      </c>
      <c r="CO30" s="157">
        <v>1.8238999999999998E-2</v>
      </c>
      <c r="CP30" s="157">
        <v>0</v>
      </c>
      <c r="CQ30" s="157">
        <v>0</v>
      </c>
      <c r="CR30" s="157">
        <v>1.7533999999999998E-2</v>
      </c>
      <c r="CS30" s="157">
        <v>2.5799999999999998E-3</v>
      </c>
      <c r="CT30" s="157">
        <v>2.5729999999999998E-3</v>
      </c>
      <c r="CU30" s="157">
        <v>2.5529999999999997E-3</v>
      </c>
      <c r="CV30" s="157">
        <v>1.73E-4</v>
      </c>
      <c r="CW30" s="157">
        <v>1.74E-4</v>
      </c>
      <c r="CX30" s="157">
        <v>1.74E-4</v>
      </c>
      <c r="CY30" s="157">
        <v>1.7199999999999998E-4</v>
      </c>
      <c r="CZ30" s="157">
        <v>1.6291E-2</v>
      </c>
      <c r="DA30" s="157">
        <v>1.6323000000000001E-2</v>
      </c>
      <c r="DB30" s="157">
        <v>2.9E-4</v>
      </c>
      <c r="DC30" s="157">
        <v>7.1049999999999993E-3</v>
      </c>
      <c r="DD30" s="157">
        <v>1.3838999999999999E-2</v>
      </c>
      <c r="DE30" s="157">
        <v>1.5886999999999998E-2</v>
      </c>
      <c r="DF30" s="157">
        <v>4.1999999999999996E-4</v>
      </c>
      <c r="DG30" s="157">
        <v>4.1999999999999996E-4</v>
      </c>
      <c r="DH30" s="157">
        <v>2.4779999999999997E-3</v>
      </c>
      <c r="DI30" s="157">
        <v>8.5649999999999997E-3</v>
      </c>
      <c r="DJ30" s="157">
        <v>4.4299999999999998E-4</v>
      </c>
      <c r="DK30" s="157">
        <v>4.4199999999999996E-4</v>
      </c>
      <c r="DL30" s="157">
        <v>1.4E-2</v>
      </c>
      <c r="DM30" s="157">
        <v>5.0199999999999995E-4</v>
      </c>
      <c r="DN30" s="157">
        <v>0</v>
      </c>
      <c r="DO30" s="157">
        <v>1.8659999999999998E-3</v>
      </c>
      <c r="DP30" s="157">
        <v>2E-3</v>
      </c>
      <c r="DQ30" s="157">
        <v>1.7000000000000001E-2</v>
      </c>
      <c r="DR30" s="157">
        <v>2E-3</v>
      </c>
      <c r="DS30" s="157">
        <v>2E-3</v>
      </c>
      <c r="DT30" s="157">
        <v>0.02</v>
      </c>
      <c r="DU30" s="157">
        <v>1.0479999999999999E-3</v>
      </c>
      <c r="DV30" s="157">
        <v>1E-3</v>
      </c>
      <c r="DW30" s="157">
        <v>1E-3</v>
      </c>
      <c r="DX30" s="157">
        <v>4.0000000000000001E-3</v>
      </c>
      <c r="DY30" s="157">
        <v>2E-3</v>
      </c>
      <c r="DZ30" s="157">
        <v>5.0000000000000001E-3</v>
      </c>
      <c r="EA30" s="157">
        <v>1E-3</v>
      </c>
      <c r="EB30" s="157">
        <v>4.0000000000000001E-3</v>
      </c>
      <c r="EC30" s="157">
        <v>6.0000000000000001E-3</v>
      </c>
      <c r="ED30" s="157">
        <v>1E-3</v>
      </c>
      <c r="EE30" s="157">
        <v>1E-3</v>
      </c>
      <c r="EF30" s="157">
        <v>1.9E-2</v>
      </c>
      <c r="EG30" s="157">
        <v>1.9E-2</v>
      </c>
      <c r="EH30" s="157">
        <v>3.3000000000000002E-2</v>
      </c>
      <c r="EI30" s="157">
        <v>1E-3</v>
      </c>
      <c r="EJ30" s="157">
        <v>7.0000000000000001E-3</v>
      </c>
      <c r="EK30" s="157">
        <v>2.1999999999999999E-2</v>
      </c>
      <c r="EL30" s="157">
        <v>0.01</v>
      </c>
      <c r="EM30" s="157">
        <v>0.01</v>
      </c>
      <c r="EN30" s="157">
        <v>1.7000000000000001E-2</v>
      </c>
      <c r="EO30" s="157">
        <v>1.7000000000000001E-2</v>
      </c>
      <c r="EP30" s="157">
        <v>3.0000000000000001E-3</v>
      </c>
      <c r="EQ30" s="157">
        <v>3.0000000000000001E-3</v>
      </c>
      <c r="ER30" s="157">
        <v>3.0000000000000001E-3</v>
      </c>
      <c r="ES30" s="157">
        <v>3.0000000000000001E-3</v>
      </c>
      <c r="ET30" s="157">
        <v>1.2E-2</v>
      </c>
      <c r="EU30" s="157">
        <v>1.0999999999999999E-2</v>
      </c>
      <c r="EV30" s="157">
        <v>3.0000000000000001E-3</v>
      </c>
      <c r="EW30" s="157">
        <v>3.0000000000000001E-3</v>
      </c>
      <c r="EX30" s="157">
        <v>3.0000000000000001E-3</v>
      </c>
      <c r="EY30" s="157">
        <v>3.0000000000000001E-3</v>
      </c>
      <c r="EZ30" s="157">
        <v>3.0000000000000001E-3</v>
      </c>
      <c r="FA30" s="157">
        <v>3.0000000000000001E-3</v>
      </c>
      <c r="FB30" s="157">
        <v>3.0000000000000001E-3</v>
      </c>
      <c r="FC30" s="157">
        <v>3.0000000000000001E-3</v>
      </c>
      <c r="FD30" s="157">
        <v>3.0000000000000001E-3</v>
      </c>
      <c r="FE30" s="157">
        <v>3.0000000000000001E-3</v>
      </c>
      <c r="FF30" s="157">
        <v>3.0000000000000001E-3</v>
      </c>
      <c r="FG30" s="157">
        <v>3.0000000000000001E-3</v>
      </c>
      <c r="FH30" s="157">
        <v>3.0000000000000001E-3</v>
      </c>
      <c r="FI30" s="157">
        <v>3.0000000000000001E-3</v>
      </c>
      <c r="FJ30" s="157">
        <v>2.8909999999999999E-3</v>
      </c>
      <c r="FK30" s="157">
        <v>3.0000000000000001E-3</v>
      </c>
      <c r="FL30" s="157">
        <v>3.0000000000000001E-3</v>
      </c>
      <c r="FM30" s="157">
        <v>3.0000000000000001E-3</v>
      </c>
      <c r="FN30" s="157">
        <v>3.0000000000000001E-3</v>
      </c>
      <c r="FO30" s="157">
        <v>3.0000000000000001E-3</v>
      </c>
      <c r="FP30" s="157">
        <v>3.0000000000000001E-3</v>
      </c>
      <c r="FQ30" s="157">
        <v>3.0000000000000001E-3</v>
      </c>
      <c r="FR30" s="157">
        <v>3.0000000000000001E-3</v>
      </c>
      <c r="FS30" s="157">
        <v>6.0000000000000001E-3</v>
      </c>
      <c r="FT30" s="157">
        <v>6.0000000000000001E-3</v>
      </c>
      <c r="FU30" s="157">
        <v>6.0000000000000001E-3</v>
      </c>
      <c r="FV30" s="157">
        <v>6.0000000000000001E-3</v>
      </c>
      <c r="FW30" s="157">
        <v>6.0000000000000001E-3</v>
      </c>
      <c r="FX30" s="157">
        <v>6.0000000000000001E-3</v>
      </c>
      <c r="FY30" s="157">
        <v>6.0000000000000001E-3</v>
      </c>
      <c r="FZ30" s="157">
        <v>6.0000000000000001E-3</v>
      </c>
      <c r="GA30" s="157">
        <v>6.0000000000000001E-3</v>
      </c>
      <c r="GB30" s="157">
        <v>6.0000000000000001E-3</v>
      </c>
      <c r="GC30" s="157">
        <v>6.0000000000000001E-3</v>
      </c>
      <c r="GD30" s="157">
        <v>6.0000000000000001E-3</v>
      </c>
      <c r="GE30" s="157">
        <v>6.0000000000000001E-3</v>
      </c>
      <c r="GF30" s="157">
        <v>6.0000000000000001E-3</v>
      </c>
      <c r="GG30" s="157">
        <v>6.0000000000000001E-3</v>
      </c>
      <c r="GH30" s="157">
        <v>6.0000000000000001E-3</v>
      </c>
      <c r="GI30" s="157">
        <v>6.0000000000000001E-3</v>
      </c>
      <c r="GJ30" s="157">
        <v>0</v>
      </c>
      <c r="GK30" s="157">
        <v>0</v>
      </c>
      <c r="GL30" s="157">
        <v>0</v>
      </c>
      <c r="GM30" s="157">
        <v>0</v>
      </c>
      <c r="GN30" s="157">
        <v>0</v>
      </c>
      <c r="GO30" s="157">
        <v>0</v>
      </c>
      <c r="GP30" s="157">
        <v>0</v>
      </c>
      <c r="GQ30" s="157">
        <v>0</v>
      </c>
      <c r="GR30" s="157">
        <v>0</v>
      </c>
      <c r="GS30" s="157">
        <v>0</v>
      </c>
      <c r="GT30" s="157">
        <v>0</v>
      </c>
      <c r="GU30" s="157">
        <v>0</v>
      </c>
      <c r="GV30" s="157">
        <v>0</v>
      </c>
      <c r="GW30" s="157">
        <v>0</v>
      </c>
      <c r="GX30" s="157">
        <v>0</v>
      </c>
      <c r="GY30" s="157">
        <v>0</v>
      </c>
      <c r="GZ30" s="157">
        <v>0</v>
      </c>
      <c r="HA30" s="157">
        <v>0</v>
      </c>
      <c r="HB30" s="157">
        <v>0</v>
      </c>
      <c r="HC30" s="157">
        <v>0</v>
      </c>
      <c r="HD30" s="157">
        <v>0</v>
      </c>
      <c r="HE30" s="157">
        <v>0</v>
      </c>
      <c r="HF30" s="157">
        <v>0</v>
      </c>
      <c r="HG30" s="157">
        <v>0</v>
      </c>
      <c r="HH30" s="157">
        <v>0</v>
      </c>
      <c r="HI30" s="157">
        <v>0</v>
      </c>
      <c r="HJ30" s="157">
        <v>0</v>
      </c>
      <c r="HK30" s="157">
        <v>0</v>
      </c>
      <c r="HL30" s="157">
        <v>0</v>
      </c>
      <c r="HM30" s="157">
        <v>0</v>
      </c>
      <c r="HN30" s="157">
        <v>0</v>
      </c>
      <c r="HO30" s="157">
        <v>0</v>
      </c>
      <c r="HP30" s="626"/>
      <c r="HQ30" s="290"/>
      <c r="HR30" s="290"/>
      <c r="HT30" s="260"/>
      <c r="HU30" s="260"/>
      <c r="HV30" s="260"/>
    </row>
    <row r="31" spans="1:230" ht="12.75" customHeight="1" x14ac:dyDescent="0.25">
      <c r="A31" s="315" t="s">
        <v>427</v>
      </c>
      <c r="B31" s="315" t="s">
        <v>437</v>
      </c>
      <c r="C31" s="157">
        <v>0</v>
      </c>
      <c r="D31" s="157">
        <v>0</v>
      </c>
      <c r="E31" s="157">
        <v>0</v>
      </c>
      <c r="F31" s="157">
        <v>0</v>
      </c>
      <c r="G31" s="157">
        <v>0</v>
      </c>
      <c r="H31" s="157">
        <v>0</v>
      </c>
      <c r="I31" s="157">
        <v>0</v>
      </c>
      <c r="J31" s="157">
        <v>0</v>
      </c>
      <c r="K31" s="157">
        <v>0</v>
      </c>
      <c r="L31" s="157">
        <v>0</v>
      </c>
      <c r="M31" s="157">
        <v>0</v>
      </c>
      <c r="N31" s="157">
        <v>0</v>
      </c>
      <c r="O31" s="157">
        <v>0</v>
      </c>
      <c r="P31" s="157">
        <v>0</v>
      </c>
      <c r="Q31" s="157">
        <v>0</v>
      </c>
      <c r="R31" s="157">
        <v>0</v>
      </c>
      <c r="S31" s="157">
        <v>0</v>
      </c>
      <c r="T31" s="157">
        <v>0</v>
      </c>
      <c r="U31" s="157">
        <v>0</v>
      </c>
      <c r="V31" s="157">
        <v>0</v>
      </c>
      <c r="W31" s="157">
        <v>0</v>
      </c>
      <c r="X31" s="157">
        <v>0</v>
      </c>
      <c r="Y31" s="157">
        <v>0</v>
      </c>
      <c r="Z31" s="157">
        <v>0</v>
      </c>
      <c r="AA31" s="157">
        <v>0</v>
      </c>
      <c r="AB31" s="157">
        <v>0</v>
      </c>
      <c r="AC31" s="157">
        <v>0</v>
      </c>
      <c r="AD31" s="157">
        <v>0</v>
      </c>
      <c r="AE31" s="157">
        <v>0</v>
      </c>
      <c r="AF31" s="157">
        <v>0</v>
      </c>
      <c r="AG31" s="157">
        <v>0</v>
      </c>
      <c r="AH31" s="157">
        <v>0</v>
      </c>
      <c r="AI31" s="157">
        <v>0</v>
      </c>
      <c r="AJ31" s="157">
        <v>0</v>
      </c>
      <c r="AK31" s="157">
        <v>0</v>
      </c>
      <c r="AL31" s="157">
        <v>0</v>
      </c>
      <c r="AM31" s="157">
        <v>0</v>
      </c>
      <c r="AN31" s="157">
        <v>0</v>
      </c>
      <c r="AO31" s="157">
        <v>0</v>
      </c>
      <c r="AP31" s="157">
        <v>0</v>
      </c>
      <c r="AQ31" s="157">
        <v>0</v>
      </c>
      <c r="AR31" s="157">
        <v>0</v>
      </c>
      <c r="AS31" s="157">
        <v>0</v>
      </c>
      <c r="AT31" s="157">
        <v>0</v>
      </c>
      <c r="AU31" s="157">
        <v>0</v>
      </c>
      <c r="AV31" s="157">
        <v>0</v>
      </c>
      <c r="AW31" s="157">
        <v>0</v>
      </c>
      <c r="AX31" s="157">
        <v>0</v>
      </c>
      <c r="AY31" s="157">
        <v>0</v>
      </c>
      <c r="AZ31" s="157">
        <v>0</v>
      </c>
      <c r="BA31" s="157">
        <v>0</v>
      </c>
      <c r="BB31" s="157">
        <v>0</v>
      </c>
      <c r="BC31" s="157">
        <v>0</v>
      </c>
      <c r="BD31" s="157">
        <v>0</v>
      </c>
      <c r="BE31" s="157">
        <v>0</v>
      </c>
      <c r="BF31" s="157">
        <v>0</v>
      </c>
      <c r="BG31" s="157">
        <v>0</v>
      </c>
      <c r="BH31" s="157">
        <v>0</v>
      </c>
      <c r="BI31" s="157">
        <v>0</v>
      </c>
      <c r="BJ31" s="157">
        <v>0</v>
      </c>
      <c r="BK31" s="157">
        <v>0</v>
      </c>
      <c r="BL31" s="157">
        <v>0</v>
      </c>
      <c r="BM31" s="157">
        <v>0</v>
      </c>
      <c r="BN31" s="157">
        <v>0</v>
      </c>
      <c r="BO31" s="157">
        <v>0</v>
      </c>
      <c r="BP31" s="157">
        <v>0</v>
      </c>
      <c r="BQ31" s="157">
        <v>0</v>
      </c>
      <c r="BR31" s="157">
        <v>0</v>
      </c>
      <c r="BS31" s="157">
        <v>0</v>
      </c>
      <c r="BT31" s="157">
        <v>0</v>
      </c>
      <c r="BU31" s="157">
        <v>0</v>
      </c>
      <c r="BV31" s="157">
        <v>0</v>
      </c>
      <c r="BW31" s="157">
        <v>0</v>
      </c>
      <c r="BX31" s="157">
        <v>0</v>
      </c>
      <c r="BY31" s="157">
        <v>0</v>
      </c>
      <c r="BZ31" s="157">
        <v>0</v>
      </c>
      <c r="CA31" s="157">
        <v>0</v>
      </c>
      <c r="CB31" s="157">
        <v>0</v>
      </c>
      <c r="CC31" s="157">
        <v>0</v>
      </c>
      <c r="CD31" s="157">
        <v>0</v>
      </c>
      <c r="CE31" s="157">
        <v>0</v>
      </c>
      <c r="CF31" s="157">
        <v>0</v>
      </c>
      <c r="CG31" s="157">
        <v>0</v>
      </c>
      <c r="CH31" s="157">
        <v>0</v>
      </c>
      <c r="CI31" s="157">
        <v>0</v>
      </c>
      <c r="CJ31" s="157">
        <v>0</v>
      </c>
      <c r="CK31" s="157">
        <v>0</v>
      </c>
      <c r="CL31" s="157">
        <v>0</v>
      </c>
      <c r="CM31" s="157">
        <v>0</v>
      </c>
      <c r="CN31" s="157">
        <v>0</v>
      </c>
      <c r="CO31" s="157">
        <v>0</v>
      </c>
      <c r="CP31" s="157">
        <v>0</v>
      </c>
      <c r="CQ31" s="157">
        <v>0</v>
      </c>
      <c r="CR31" s="157">
        <v>0</v>
      </c>
      <c r="CS31" s="157">
        <v>0</v>
      </c>
      <c r="CT31" s="157">
        <v>0</v>
      </c>
      <c r="CU31" s="157">
        <v>0</v>
      </c>
      <c r="CV31" s="157">
        <v>0</v>
      </c>
      <c r="CW31" s="157">
        <v>0</v>
      </c>
      <c r="CX31" s="157">
        <v>0</v>
      </c>
      <c r="CY31" s="157">
        <v>0</v>
      </c>
      <c r="CZ31" s="157">
        <v>0</v>
      </c>
      <c r="DA31" s="157">
        <v>0</v>
      </c>
      <c r="DB31" s="157">
        <v>0</v>
      </c>
      <c r="DC31" s="157">
        <v>0</v>
      </c>
      <c r="DD31" s="157">
        <v>0</v>
      </c>
      <c r="DE31" s="157">
        <v>0</v>
      </c>
      <c r="DF31" s="157">
        <v>0</v>
      </c>
      <c r="DG31" s="157">
        <v>0</v>
      </c>
      <c r="DH31" s="157">
        <v>0</v>
      </c>
      <c r="DI31" s="157">
        <v>0</v>
      </c>
      <c r="DJ31" s="157">
        <v>0</v>
      </c>
      <c r="DK31" s="157">
        <v>0</v>
      </c>
      <c r="DL31" s="157">
        <v>0</v>
      </c>
      <c r="DM31" s="157">
        <v>0</v>
      </c>
      <c r="DN31" s="157">
        <v>0</v>
      </c>
      <c r="DO31" s="157">
        <v>0</v>
      </c>
      <c r="DP31" s="157">
        <v>0</v>
      </c>
      <c r="DQ31" s="157">
        <v>0</v>
      </c>
      <c r="DR31" s="157">
        <v>0</v>
      </c>
      <c r="DS31" s="157">
        <v>0</v>
      </c>
      <c r="DT31" s="157">
        <v>0</v>
      </c>
      <c r="DU31" s="157">
        <v>0</v>
      </c>
      <c r="DV31" s="157">
        <v>0</v>
      </c>
      <c r="DW31" s="157">
        <v>0</v>
      </c>
      <c r="DX31" s="157">
        <v>0</v>
      </c>
      <c r="DY31" s="157">
        <v>0</v>
      </c>
      <c r="DZ31" s="157">
        <v>0</v>
      </c>
      <c r="EA31" s="157">
        <v>0</v>
      </c>
      <c r="EB31" s="157">
        <v>0</v>
      </c>
      <c r="EC31" s="157">
        <v>0</v>
      </c>
      <c r="ED31" s="157">
        <v>0</v>
      </c>
      <c r="EE31" s="157">
        <v>0</v>
      </c>
      <c r="EF31" s="157">
        <v>0</v>
      </c>
      <c r="EG31" s="157">
        <v>0</v>
      </c>
      <c r="EH31" s="157">
        <v>0</v>
      </c>
      <c r="EI31" s="157">
        <v>0</v>
      </c>
      <c r="EJ31" s="157">
        <v>0</v>
      </c>
      <c r="EK31" s="157">
        <v>0</v>
      </c>
      <c r="EL31" s="157">
        <v>0</v>
      </c>
      <c r="EM31" s="157">
        <v>0</v>
      </c>
      <c r="EN31" s="157">
        <v>0</v>
      </c>
      <c r="EO31" s="157">
        <v>0</v>
      </c>
      <c r="EP31" s="157">
        <v>0</v>
      </c>
      <c r="EQ31" s="157">
        <v>0</v>
      </c>
      <c r="ER31" s="157">
        <v>0</v>
      </c>
      <c r="ES31" s="157">
        <v>0</v>
      </c>
      <c r="ET31" s="157">
        <v>0</v>
      </c>
      <c r="EU31" s="157">
        <v>0</v>
      </c>
      <c r="EV31" s="157">
        <v>0</v>
      </c>
      <c r="EW31" s="157">
        <v>0</v>
      </c>
      <c r="EX31" s="157">
        <v>0</v>
      </c>
      <c r="EY31" s="157">
        <v>0</v>
      </c>
      <c r="EZ31" s="157">
        <v>0</v>
      </c>
      <c r="FA31" s="157">
        <v>0</v>
      </c>
      <c r="FB31" s="157">
        <v>0</v>
      </c>
      <c r="FC31" s="157">
        <v>0</v>
      </c>
      <c r="FD31" s="157">
        <v>0</v>
      </c>
      <c r="FE31" s="157">
        <v>0</v>
      </c>
      <c r="FF31" s="157">
        <v>0</v>
      </c>
      <c r="FG31" s="157">
        <v>0</v>
      </c>
      <c r="FH31" s="157">
        <v>0</v>
      </c>
      <c r="FI31" s="157">
        <v>0</v>
      </c>
      <c r="FJ31" s="157">
        <v>0</v>
      </c>
      <c r="FK31" s="157">
        <v>0</v>
      </c>
      <c r="FL31" s="157">
        <v>0</v>
      </c>
      <c r="FM31" s="157">
        <v>0</v>
      </c>
      <c r="FN31" s="157">
        <v>0</v>
      </c>
      <c r="FO31" s="157">
        <v>0</v>
      </c>
      <c r="FP31" s="157">
        <v>0</v>
      </c>
      <c r="FQ31" s="157">
        <v>0</v>
      </c>
      <c r="FR31" s="157">
        <v>0</v>
      </c>
      <c r="FS31" s="157">
        <v>0</v>
      </c>
      <c r="FT31" s="157">
        <v>0</v>
      </c>
      <c r="FU31" s="157">
        <v>0</v>
      </c>
      <c r="FV31" s="157">
        <v>0</v>
      </c>
      <c r="FW31" s="157">
        <v>0</v>
      </c>
      <c r="FX31" s="157">
        <v>0</v>
      </c>
      <c r="FY31" s="157">
        <v>0</v>
      </c>
      <c r="FZ31" s="157">
        <v>0</v>
      </c>
      <c r="GA31" s="157">
        <v>0</v>
      </c>
      <c r="GB31" s="157">
        <v>0</v>
      </c>
      <c r="GC31" s="157">
        <v>0</v>
      </c>
      <c r="GD31" s="157">
        <v>0</v>
      </c>
      <c r="GE31" s="157">
        <v>0</v>
      </c>
      <c r="GF31" s="157">
        <v>0</v>
      </c>
      <c r="GG31" s="157">
        <v>0</v>
      </c>
      <c r="GH31" s="157">
        <v>0</v>
      </c>
      <c r="GI31" s="157">
        <v>0</v>
      </c>
      <c r="GJ31" s="157">
        <v>0</v>
      </c>
      <c r="GK31" s="157">
        <v>0</v>
      </c>
      <c r="GL31" s="157">
        <v>0</v>
      </c>
      <c r="GM31" s="157">
        <v>0</v>
      </c>
      <c r="GN31" s="157">
        <v>0</v>
      </c>
      <c r="GO31" s="157">
        <v>0</v>
      </c>
      <c r="GP31" s="157">
        <v>0</v>
      </c>
      <c r="GQ31" s="157">
        <v>0</v>
      </c>
      <c r="GR31" s="157">
        <v>0</v>
      </c>
      <c r="GS31" s="157">
        <v>0</v>
      </c>
      <c r="GT31" s="157">
        <v>0</v>
      </c>
      <c r="GU31" s="157">
        <v>0</v>
      </c>
      <c r="GV31" s="157">
        <v>0</v>
      </c>
      <c r="GW31" s="157">
        <v>0</v>
      </c>
      <c r="GX31" s="157">
        <v>0</v>
      </c>
      <c r="GY31" s="157">
        <v>0</v>
      </c>
      <c r="GZ31" s="157">
        <v>0</v>
      </c>
      <c r="HA31" s="157">
        <v>0</v>
      </c>
      <c r="HB31" s="157">
        <v>0</v>
      </c>
      <c r="HC31" s="157">
        <v>0</v>
      </c>
      <c r="HD31" s="157">
        <v>0</v>
      </c>
      <c r="HE31" s="157">
        <v>0</v>
      </c>
      <c r="HF31" s="157">
        <v>0</v>
      </c>
      <c r="HG31" s="157">
        <v>0</v>
      </c>
      <c r="HH31" s="157">
        <v>0</v>
      </c>
      <c r="HI31" s="157">
        <v>0</v>
      </c>
      <c r="HJ31" s="157">
        <v>0</v>
      </c>
      <c r="HK31" s="157">
        <v>0</v>
      </c>
      <c r="HL31" s="157">
        <v>0</v>
      </c>
      <c r="HM31" s="157">
        <v>0</v>
      </c>
      <c r="HN31" s="157">
        <v>0</v>
      </c>
      <c r="HO31" s="157">
        <v>0</v>
      </c>
      <c r="HP31" s="626"/>
      <c r="HQ31" s="290"/>
      <c r="HR31" s="290"/>
      <c r="HT31" s="260"/>
      <c r="HU31" s="260"/>
      <c r="HV31" s="260"/>
    </row>
    <row r="32" spans="1:230" ht="12.75" customHeight="1" x14ac:dyDescent="0.25">
      <c r="A32" s="315" t="s">
        <v>74</v>
      </c>
      <c r="B32" s="315" t="s">
        <v>126</v>
      </c>
      <c r="C32" s="157">
        <v>0</v>
      </c>
      <c r="D32" s="157">
        <v>0</v>
      </c>
      <c r="E32" s="157">
        <v>3.7190726175513868E-2</v>
      </c>
      <c r="F32" s="157">
        <v>2.5234538951825248E-2</v>
      </c>
      <c r="G32" s="157">
        <v>4.1038270646868422E-2</v>
      </c>
      <c r="H32" s="157">
        <v>4.490423308175346E-2</v>
      </c>
      <c r="I32" s="157">
        <v>4.4274000000000001E-2</v>
      </c>
      <c r="J32" s="157">
        <v>4.7083E-2</v>
      </c>
      <c r="K32" s="157">
        <v>4.4063999999999999E-2</v>
      </c>
      <c r="L32" s="157">
        <v>4.8058999999999998E-2</v>
      </c>
      <c r="M32" s="157">
        <v>4.7647999999999996E-2</v>
      </c>
      <c r="N32" s="157">
        <v>4.6255999999999999E-2</v>
      </c>
      <c r="O32" s="157">
        <v>4.7056000000000001E-2</v>
      </c>
      <c r="P32" s="157">
        <v>4.9151E-2</v>
      </c>
      <c r="Q32" s="157">
        <v>4.5994527292920279E-2</v>
      </c>
      <c r="R32" s="157">
        <v>4.7729294263353685E-2</v>
      </c>
      <c r="S32" s="157">
        <v>4.6948692195825821E-2</v>
      </c>
      <c r="T32" s="157">
        <v>4.8836999999999998E-2</v>
      </c>
      <c r="U32" s="157">
        <v>3.9701E-2</v>
      </c>
      <c r="V32" s="157">
        <v>4.3914999999999996E-2</v>
      </c>
      <c r="W32" s="157">
        <v>4.8711999999999998E-2</v>
      </c>
      <c r="X32" s="157">
        <v>4.8069000000000001E-2</v>
      </c>
      <c r="Y32" s="157">
        <v>4.8197999999999998E-2</v>
      </c>
      <c r="Z32" s="157">
        <v>4.7403999999999995E-2</v>
      </c>
      <c r="AA32" s="157">
        <v>4.4746999999999995E-2</v>
      </c>
      <c r="AB32" s="157">
        <v>4.4906999999999996E-2</v>
      </c>
      <c r="AC32" s="157">
        <v>4.6346863222993702E-2</v>
      </c>
      <c r="AD32" s="157">
        <v>4.6883999999999995E-2</v>
      </c>
      <c r="AE32" s="157">
        <v>4.7987999999999996E-2</v>
      </c>
      <c r="AF32" s="157">
        <v>4.8521999999999996E-2</v>
      </c>
      <c r="AG32" s="157">
        <v>4.5104999999999999E-2</v>
      </c>
      <c r="AH32" s="157">
        <v>4.7040999999999999E-2</v>
      </c>
      <c r="AI32" s="157">
        <v>4.6675000000000001E-2</v>
      </c>
      <c r="AJ32" s="157">
        <v>4.8416999999999995E-2</v>
      </c>
      <c r="AK32" s="157">
        <v>4.9022999999999997E-2</v>
      </c>
      <c r="AL32" s="157">
        <v>4.8659000000000001E-2</v>
      </c>
      <c r="AM32" s="157">
        <v>4.7452999999999995E-2</v>
      </c>
      <c r="AN32" s="157">
        <v>4.8209999999999996E-2</v>
      </c>
      <c r="AO32" s="157">
        <v>4.6626000000000001E-2</v>
      </c>
      <c r="AP32" s="157">
        <v>4.7480999999999995E-2</v>
      </c>
      <c r="AQ32" s="157">
        <v>4.8046999999999999E-2</v>
      </c>
      <c r="AR32" s="157">
        <v>4.7243E-2</v>
      </c>
      <c r="AS32" s="157">
        <v>4.6295999999999997E-2</v>
      </c>
      <c r="AT32" s="157">
        <v>4.8543999999999997E-2</v>
      </c>
      <c r="AU32" s="157">
        <v>4.7403999999999995E-2</v>
      </c>
      <c r="AV32" s="157">
        <v>4.5137999999999998E-2</v>
      </c>
      <c r="AW32" s="157">
        <v>4.2998000000000001E-2</v>
      </c>
      <c r="AX32" s="157">
        <v>4.3220000000000001E-2</v>
      </c>
      <c r="AY32" s="157">
        <v>4.8735000000000001E-2</v>
      </c>
      <c r="AZ32" s="157">
        <v>1.5460999999999999E-2</v>
      </c>
      <c r="BA32" s="157">
        <v>1.5531999999999999E-2</v>
      </c>
      <c r="BB32" s="157">
        <v>1.5129E-2</v>
      </c>
      <c r="BC32" s="157">
        <v>4.5830999999999997E-2</v>
      </c>
      <c r="BD32" s="157">
        <v>4.4325999999999997E-2</v>
      </c>
      <c r="BE32" s="157">
        <v>4.1422E-2</v>
      </c>
      <c r="BF32" s="157">
        <v>4.9942999999999994E-2</v>
      </c>
      <c r="BG32" s="157">
        <v>4.9436999999999995E-2</v>
      </c>
      <c r="BH32" s="157">
        <v>4.8055E-2</v>
      </c>
      <c r="BI32" s="157">
        <v>4.5315000000000001E-2</v>
      </c>
      <c r="BJ32" s="157">
        <v>0.13176599999999999</v>
      </c>
      <c r="BK32" s="157">
        <v>0.129748</v>
      </c>
      <c r="BL32" s="157">
        <v>0.17871299999999998</v>
      </c>
      <c r="BM32" s="157">
        <v>0.152838</v>
      </c>
      <c r="BN32" s="157">
        <v>0.15850699999999998</v>
      </c>
      <c r="BO32" s="157">
        <v>0.142733</v>
      </c>
      <c r="BP32" s="157">
        <v>0.13424800000000001</v>
      </c>
      <c r="BQ32" s="157">
        <v>0.135185</v>
      </c>
      <c r="BR32" s="157">
        <v>0.13365199999999999</v>
      </c>
      <c r="BS32" s="157">
        <v>0.13159199999999999</v>
      </c>
      <c r="BT32" s="157">
        <v>0.13309199999999999</v>
      </c>
      <c r="BU32" s="157">
        <v>0.13128499999999999</v>
      </c>
      <c r="BV32" s="157">
        <v>6.7362999999999992E-2</v>
      </c>
      <c r="BW32" s="157">
        <v>0.11279299999999999</v>
      </c>
      <c r="BX32" s="157">
        <v>7.7911999999999995E-2</v>
      </c>
      <c r="BY32" s="157">
        <v>6.8710999999999994E-2</v>
      </c>
      <c r="BZ32" s="157">
        <v>5.6536999999999997E-2</v>
      </c>
      <c r="CA32" s="157">
        <v>3.6495E-2</v>
      </c>
      <c r="CB32" s="157">
        <v>9.6753999999999993E-2</v>
      </c>
      <c r="CC32" s="157">
        <v>9.6185999999999994E-2</v>
      </c>
      <c r="CD32" s="157">
        <v>8.9028999999999997E-2</v>
      </c>
      <c r="CE32" s="157">
        <v>0.10707899999999999</v>
      </c>
      <c r="CF32" s="157">
        <v>0.106502</v>
      </c>
      <c r="CG32" s="157">
        <v>0.10782</v>
      </c>
      <c r="CH32" s="157">
        <v>0.106137</v>
      </c>
      <c r="CI32" s="157">
        <v>0.105792</v>
      </c>
      <c r="CJ32" s="157">
        <v>7.3250999999999997E-2</v>
      </c>
      <c r="CK32" s="157">
        <v>7.2229000000000002E-2</v>
      </c>
      <c r="CL32" s="157">
        <v>7.1794999999999998E-2</v>
      </c>
      <c r="CM32" s="157">
        <v>7.0902999999999994E-2</v>
      </c>
      <c r="CN32" s="157">
        <v>4.5340999999999999E-2</v>
      </c>
      <c r="CO32" s="157">
        <v>4.4718999999999995E-2</v>
      </c>
      <c r="CP32" s="157">
        <v>4.4073000000000001E-2</v>
      </c>
      <c r="CQ32" s="157">
        <v>4.3683E-2</v>
      </c>
      <c r="CR32" s="157">
        <v>4.3344999999999995E-2</v>
      </c>
      <c r="CS32" s="157">
        <v>4.3011000000000001E-2</v>
      </c>
      <c r="CT32" s="157">
        <v>4.2762000000000001E-2</v>
      </c>
      <c r="CU32" s="157">
        <v>4.2312999999999996E-2</v>
      </c>
      <c r="CV32" s="157">
        <v>4.2200000000000001E-2</v>
      </c>
      <c r="CW32" s="157">
        <v>4.2219E-2</v>
      </c>
      <c r="CX32" s="157">
        <v>4.2158000000000001E-2</v>
      </c>
      <c r="CY32" s="157">
        <v>4.1450000000000001E-2</v>
      </c>
      <c r="CZ32" s="157">
        <v>1.7801999999999998E-2</v>
      </c>
      <c r="DA32" s="157">
        <v>1.7871999999999999E-2</v>
      </c>
      <c r="DB32" s="157">
        <v>1.7892999999999999E-2</v>
      </c>
      <c r="DC32" s="157">
        <v>0</v>
      </c>
      <c r="DD32" s="157">
        <v>0</v>
      </c>
      <c r="DE32" s="157">
        <v>0</v>
      </c>
      <c r="DF32" s="157">
        <v>0</v>
      </c>
      <c r="DG32" s="157">
        <v>0</v>
      </c>
      <c r="DH32" s="157">
        <v>0</v>
      </c>
      <c r="DI32" s="157">
        <v>0</v>
      </c>
      <c r="DJ32" s="157">
        <v>0</v>
      </c>
      <c r="DK32" s="157">
        <v>0</v>
      </c>
      <c r="DL32" s="157">
        <v>0</v>
      </c>
      <c r="DM32" s="157">
        <v>0</v>
      </c>
      <c r="DN32" s="157">
        <v>0</v>
      </c>
      <c r="DO32" s="157">
        <v>0</v>
      </c>
      <c r="DP32" s="157">
        <v>0</v>
      </c>
      <c r="DQ32" s="157">
        <v>0</v>
      </c>
      <c r="DR32" s="157">
        <v>0</v>
      </c>
      <c r="DS32" s="157">
        <v>0</v>
      </c>
      <c r="DT32" s="157">
        <v>0</v>
      </c>
      <c r="DU32" s="157">
        <v>0</v>
      </c>
      <c r="DV32" s="157">
        <v>0</v>
      </c>
      <c r="DW32" s="157">
        <v>0</v>
      </c>
      <c r="DX32" s="157">
        <v>0</v>
      </c>
      <c r="DY32" s="157">
        <v>0</v>
      </c>
      <c r="DZ32" s="157">
        <v>0</v>
      </c>
      <c r="EA32" s="157">
        <v>0</v>
      </c>
      <c r="EB32" s="157">
        <v>0</v>
      </c>
      <c r="EC32" s="157">
        <v>0</v>
      </c>
      <c r="ED32" s="157">
        <v>0</v>
      </c>
      <c r="EE32" s="157">
        <v>0</v>
      </c>
      <c r="EF32" s="157">
        <v>0</v>
      </c>
      <c r="EG32" s="157">
        <v>0</v>
      </c>
      <c r="EH32" s="157">
        <v>0</v>
      </c>
      <c r="EI32" s="157">
        <v>0</v>
      </c>
      <c r="EJ32" s="157">
        <v>0</v>
      </c>
      <c r="EK32" s="157">
        <v>0</v>
      </c>
      <c r="EL32" s="157">
        <v>0</v>
      </c>
      <c r="EM32" s="157">
        <v>0</v>
      </c>
      <c r="EN32" s="157">
        <v>0</v>
      </c>
      <c r="EO32" s="157">
        <v>0</v>
      </c>
      <c r="EP32" s="157">
        <v>2.7E-2</v>
      </c>
      <c r="EQ32" s="157">
        <v>5.2999999999999999E-2</v>
      </c>
      <c r="ER32" s="157">
        <v>5.2999999999999999E-2</v>
      </c>
      <c r="ES32" s="157">
        <v>0</v>
      </c>
      <c r="ET32" s="157">
        <v>0</v>
      </c>
      <c r="EU32" s="157">
        <v>0</v>
      </c>
      <c r="EV32" s="157">
        <v>0.02</v>
      </c>
      <c r="EW32" s="157">
        <v>2.1000000000000001E-2</v>
      </c>
      <c r="EX32" s="157">
        <v>2.4E-2</v>
      </c>
      <c r="EY32" s="157">
        <v>2.9000000000000001E-2</v>
      </c>
      <c r="EZ32" s="157">
        <v>3.1E-2</v>
      </c>
      <c r="FA32" s="157">
        <v>0.01</v>
      </c>
      <c r="FB32" s="157">
        <v>8.0000000000000002E-3</v>
      </c>
      <c r="FC32" s="157">
        <v>8.0000000000000002E-3</v>
      </c>
      <c r="FD32" s="157">
        <v>8.0000000000000002E-3</v>
      </c>
      <c r="FE32" s="157">
        <v>2.1000000000000001E-2</v>
      </c>
      <c r="FF32" s="157">
        <v>8.0000000000000002E-3</v>
      </c>
      <c r="FG32" s="157">
        <v>8.0000000000000002E-3</v>
      </c>
      <c r="FH32" s="157">
        <v>2.5000000000000001E-2</v>
      </c>
      <c r="FI32" s="157">
        <v>3.3000000000000002E-2</v>
      </c>
      <c r="FJ32" s="157">
        <v>3.3452999999999997E-2</v>
      </c>
      <c r="FK32" s="157">
        <v>3.3000000000000002E-2</v>
      </c>
      <c r="FL32" s="157">
        <v>3.3000000000000002E-2</v>
      </c>
      <c r="FM32" s="157">
        <v>3.3000000000000002E-2</v>
      </c>
      <c r="FN32" s="157">
        <v>3.3000000000000002E-2</v>
      </c>
      <c r="FO32" s="157">
        <v>1.7000000000000001E-2</v>
      </c>
      <c r="FP32" s="157">
        <v>1.7000000000000001E-2</v>
      </c>
      <c r="FQ32" s="157">
        <v>1.7000000000000001E-2</v>
      </c>
      <c r="FR32" s="157">
        <v>1.7000000000000001E-2</v>
      </c>
      <c r="FS32" s="157">
        <v>1.7000000000000001E-2</v>
      </c>
      <c r="FT32" s="157">
        <v>1.9E-2</v>
      </c>
      <c r="FU32" s="157">
        <v>1.9E-2</v>
      </c>
      <c r="FV32" s="157">
        <v>0.02</v>
      </c>
      <c r="FW32" s="157">
        <v>1.9E-2</v>
      </c>
      <c r="FX32" s="157">
        <v>0.02</v>
      </c>
      <c r="FY32" s="157">
        <v>0.02</v>
      </c>
      <c r="FZ32" s="157">
        <v>0.02</v>
      </c>
      <c r="GA32" s="157">
        <v>2.5000000000000001E-2</v>
      </c>
      <c r="GB32" s="157">
        <v>2.4E-2</v>
      </c>
      <c r="GC32" s="157">
        <v>2.5000000000000001E-2</v>
      </c>
      <c r="GD32" s="157">
        <v>2.5000000000000001E-2</v>
      </c>
      <c r="GE32" s="157">
        <v>4.4999999999999998E-2</v>
      </c>
      <c r="GF32" s="157">
        <v>7.0999999999999994E-2</v>
      </c>
      <c r="GG32" s="157">
        <v>6.6000000000000003E-2</v>
      </c>
      <c r="GH32" s="157">
        <v>6.9000000000000006E-2</v>
      </c>
      <c r="GI32" s="157">
        <v>8.2000000000000003E-2</v>
      </c>
      <c r="GJ32" s="157">
        <v>0.10199999999999999</v>
      </c>
      <c r="GK32" s="157">
        <v>9.7000000000000003E-2</v>
      </c>
      <c r="GL32" s="157">
        <v>9.8000000000000004E-2</v>
      </c>
      <c r="GM32" s="157">
        <v>0.112</v>
      </c>
      <c r="GN32" s="157">
        <v>0.112</v>
      </c>
      <c r="GO32" s="157">
        <v>0.10299999999999999</v>
      </c>
      <c r="GP32" s="157">
        <v>0.10299999999999999</v>
      </c>
      <c r="GQ32" s="157">
        <v>0.11799999999999999</v>
      </c>
      <c r="GR32" s="157">
        <v>0.11700000000000001</v>
      </c>
      <c r="GS32" s="157">
        <v>9.4E-2</v>
      </c>
      <c r="GT32" s="157">
        <v>9.2999999999999999E-2</v>
      </c>
      <c r="GU32" s="157">
        <v>9.4E-2</v>
      </c>
      <c r="GV32" s="157">
        <v>9.4E-2</v>
      </c>
      <c r="GW32" s="157">
        <v>9.2999999999999999E-2</v>
      </c>
      <c r="GX32" s="157">
        <v>9.2999999999999999E-2</v>
      </c>
      <c r="GY32" s="157">
        <v>9.4E-2</v>
      </c>
      <c r="GZ32" s="157">
        <v>9.2999999999999999E-2</v>
      </c>
      <c r="HA32" s="157">
        <v>0.10299999999999999</v>
      </c>
      <c r="HB32" s="157">
        <v>0.10299999999999999</v>
      </c>
      <c r="HC32" s="157">
        <v>0.10299999999999999</v>
      </c>
      <c r="HD32" s="157">
        <v>0.104</v>
      </c>
      <c r="HE32" s="157">
        <v>0.10299999999999999</v>
      </c>
      <c r="HF32" s="157">
        <v>0.113</v>
      </c>
      <c r="HG32" s="157">
        <v>0.113</v>
      </c>
      <c r="HH32" s="157">
        <v>8.5999999999999993E-2</v>
      </c>
      <c r="HI32" s="157">
        <v>7.2743000000000002E-2</v>
      </c>
      <c r="HJ32" s="157">
        <v>8.5000000000000006E-2</v>
      </c>
      <c r="HK32" s="157">
        <v>8.5999999999999993E-2</v>
      </c>
      <c r="HL32" s="157">
        <v>8.5999999999999993E-2</v>
      </c>
      <c r="HM32" s="157">
        <v>8.5999999999999993E-2</v>
      </c>
      <c r="HN32" s="157">
        <v>8.5999999999999993E-2</v>
      </c>
      <c r="HO32" s="157">
        <v>8.6999999999999994E-2</v>
      </c>
      <c r="HP32" s="626"/>
      <c r="HQ32" s="290" t="s">
        <v>126</v>
      </c>
      <c r="HR32" s="290"/>
      <c r="HT32" s="260"/>
      <c r="HU32" s="260"/>
      <c r="HV32" s="260"/>
    </row>
    <row r="33" spans="1:230" ht="12.75" customHeight="1" x14ac:dyDescent="0.25">
      <c r="A33" s="316" t="s">
        <v>429</v>
      </c>
      <c r="B33" s="316" t="s">
        <v>430</v>
      </c>
      <c r="C33" s="158">
        <v>0</v>
      </c>
      <c r="D33" s="158">
        <v>0</v>
      </c>
      <c r="E33" s="158">
        <v>0</v>
      </c>
      <c r="F33" s="158">
        <v>0</v>
      </c>
      <c r="G33" s="158">
        <v>0</v>
      </c>
      <c r="H33" s="158">
        <v>0</v>
      </c>
      <c r="I33" s="158">
        <v>0</v>
      </c>
      <c r="J33" s="158">
        <v>0</v>
      </c>
      <c r="K33" s="158">
        <v>0</v>
      </c>
      <c r="L33" s="158">
        <v>0</v>
      </c>
      <c r="M33" s="158">
        <v>0</v>
      </c>
      <c r="N33" s="158">
        <v>0</v>
      </c>
      <c r="O33" s="158">
        <v>0</v>
      </c>
      <c r="P33" s="158">
        <v>0</v>
      </c>
      <c r="Q33" s="158">
        <v>0</v>
      </c>
      <c r="R33" s="158">
        <v>0</v>
      </c>
      <c r="S33" s="158">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58">
        <v>0</v>
      </c>
      <c r="AM33" s="158">
        <v>0</v>
      </c>
      <c r="AN33" s="158">
        <v>0</v>
      </c>
      <c r="AO33" s="158">
        <v>0</v>
      </c>
      <c r="AP33" s="158">
        <v>0</v>
      </c>
      <c r="AQ33" s="158">
        <v>0</v>
      </c>
      <c r="AR33" s="158">
        <v>0</v>
      </c>
      <c r="AS33" s="158">
        <v>0</v>
      </c>
      <c r="AT33" s="158">
        <v>0</v>
      </c>
      <c r="AU33" s="158">
        <v>0</v>
      </c>
      <c r="AV33" s="158">
        <v>3.5324000000000001E-2</v>
      </c>
      <c r="AW33" s="158">
        <v>4.6615999999999998E-2</v>
      </c>
      <c r="AX33" s="158">
        <v>4.8327999999999996E-2</v>
      </c>
      <c r="AY33" s="158">
        <v>4.2162999999999999E-2</v>
      </c>
      <c r="AZ33" s="158">
        <v>1.3927999999999999E-2</v>
      </c>
      <c r="BA33" s="158">
        <v>1.3732999999999999E-2</v>
      </c>
      <c r="BB33" s="158">
        <v>1.3323E-2</v>
      </c>
      <c r="BC33" s="158">
        <v>0</v>
      </c>
      <c r="BD33" s="158">
        <v>0</v>
      </c>
      <c r="BE33" s="158">
        <v>0</v>
      </c>
      <c r="BF33" s="158">
        <v>0</v>
      </c>
      <c r="BG33" s="158">
        <v>0</v>
      </c>
      <c r="BH33" s="158">
        <v>0</v>
      </c>
      <c r="BI33" s="158">
        <v>0</v>
      </c>
      <c r="BJ33" s="158">
        <v>0</v>
      </c>
      <c r="BK33" s="158">
        <v>0</v>
      </c>
      <c r="BL33" s="158">
        <v>0</v>
      </c>
      <c r="BM33" s="158">
        <v>0</v>
      </c>
      <c r="BN33" s="158">
        <v>0</v>
      </c>
      <c r="BO33" s="158">
        <v>0</v>
      </c>
      <c r="BP33" s="158">
        <v>0</v>
      </c>
      <c r="BQ33" s="158">
        <v>0</v>
      </c>
      <c r="BR33" s="158">
        <v>0</v>
      </c>
      <c r="BS33" s="158">
        <v>0</v>
      </c>
      <c r="BT33" s="158">
        <v>0</v>
      </c>
      <c r="BU33" s="158">
        <v>0</v>
      </c>
      <c r="BV33" s="158">
        <v>0</v>
      </c>
      <c r="BW33" s="158">
        <v>0</v>
      </c>
      <c r="BX33" s="158">
        <v>0</v>
      </c>
      <c r="BY33" s="158">
        <v>0</v>
      </c>
      <c r="BZ33" s="158">
        <v>0</v>
      </c>
      <c r="CA33" s="158">
        <v>0</v>
      </c>
      <c r="CB33" s="158">
        <v>0</v>
      </c>
      <c r="CC33" s="158">
        <v>0</v>
      </c>
      <c r="CD33" s="158">
        <v>0</v>
      </c>
      <c r="CE33" s="158">
        <v>0</v>
      </c>
      <c r="CF33" s="158">
        <v>0</v>
      </c>
      <c r="CG33" s="158">
        <v>0</v>
      </c>
      <c r="CH33" s="158">
        <v>0</v>
      </c>
      <c r="CI33" s="158">
        <v>0</v>
      </c>
      <c r="CJ33" s="158">
        <v>0</v>
      </c>
      <c r="CK33" s="158">
        <v>0</v>
      </c>
      <c r="CL33" s="158">
        <v>0</v>
      </c>
      <c r="CM33" s="158">
        <v>0</v>
      </c>
      <c r="CN33" s="158">
        <v>0</v>
      </c>
      <c r="CO33" s="158">
        <v>0</v>
      </c>
      <c r="CP33" s="158">
        <v>0</v>
      </c>
      <c r="CQ33" s="158">
        <v>0</v>
      </c>
      <c r="CR33" s="158">
        <v>0</v>
      </c>
      <c r="CS33" s="158">
        <v>0</v>
      </c>
      <c r="CT33" s="158">
        <v>0</v>
      </c>
      <c r="CU33" s="158">
        <v>0</v>
      </c>
      <c r="CV33" s="158">
        <v>0</v>
      </c>
      <c r="CW33" s="158">
        <v>0</v>
      </c>
      <c r="CX33" s="158">
        <v>0</v>
      </c>
      <c r="CY33" s="158">
        <v>0</v>
      </c>
      <c r="CZ33" s="158">
        <v>0</v>
      </c>
      <c r="DA33" s="158">
        <v>0</v>
      </c>
      <c r="DB33" s="158">
        <v>0</v>
      </c>
      <c r="DC33" s="158">
        <v>0</v>
      </c>
      <c r="DD33" s="158">
        <v>0</v>
      </c>
      <c r="DE33" s="158">
        <v>0</v>
      </c>
      <c r="DF33" s="158">
        <v>0</v>
      </c>
      <c r="DG33" s="158">
        <v>0</v>
      </c>
      <c r="DH33" s="158">
        <v>0</v>
      </c>
      <c r="DI33" s="158">
        <v>0</v>
      </c>
      <c r="DJ33" s="158">
        <v>0</v>
      </c>
      <c r="DK33" s="158">
        <v>0</v>
      </c>
      <c r="DL33" s="158">
        <v>0</v>
      </c>
      <c r="DM33" s="158">
        <v>0</v>
      </c>
      <c r="DN33" s="158">
        <v>0</v>
      </c>
      <c r="DO33" s="158">
        <v>0</v>
      </c>
      <c r="DP33" s="158">
        <v>0</v>
      </c>
      <c r="DQ33" s="158">
        <v>0</v>
      </c>
      <c r="DR33" s="158">
        <v>0</v>
      </c>
      <c r="DS33" s="158">
        <v>0</v>
      </c>
      <c r="DT33" s="158">
        <v>0</v>
      </c>
      <c r="DU33" s="158">
        <v>0</v>
      </c>
      <c r="DV33" s="158">
        <v>0</v>
      </c>
      <c r="DW33" s="158">
        <v>0</v>
      </c>
      <c r="DX33" s="158">
        <v>0</v>
      </c>
      <c r="DY33" s="158">
        <v>0</v>
      </c>
      <c r="DZ33" s="158">
        <v>0</v>
      </c>
      <c r="EA33" s="158">
        <v>0</v>
      </c>
      <c r="EB33" s="158">
        <v>0</v>
      </c>
      <c r="EC33" s="158">
        <v>0</v>
      </c>
      <c r="ED33" s="158">
        <v>0</v>
      </c>
      <c r="EE33" s="158">
        <v>0</v>
      </c>
      <c r="EF33" s="158">
        <v>0</v>
      </c>
      <c r="EG33" s="158">
        <v>0</v>
      </c>
      <c r="EH33" s="158">
        <v>0</v>
      </c>
      <c r="EI33" s="158">
        <v>0</v>
      </c>
      <c r="EJ33" s="158">
        <v>0</v>
      </c>
      <c r="EK33" s="158">
        <v>0</v>
      </c>
      <c r="EL33" s="158">
        <v>0</v>
      </c>
      <c r="EM33" s="158">
        <v>0</v>
      </c>
      <c r="EN33" s="158">
        <v>0</v>
      </c>
      <c r="EO33" s="158">
        <v>0</v>
      </c>
      <c r="EP33" s="158">
        <v>0</v>
      </c>
      <c r="EQ33" s="158">
        <v>0</v>
      </c>
      <c r="ER33" s="158">
        <v>0</v>
      </c>
      <c r="ES33" s="158">
        <v>0</v>
      </c>
      <c r="ET33" s="158">
        <v>0</v>
      </c>
      <c r="EU33" s="158">
        <v>0</v>
      </c>
      <c r="EV33" s="158">
        <v>0</v>
      </c>
      <c r="EW33" s="158">
        <v>0</v>
      </c>
      <c r="EX33" s="158">
        <v>0</v>
      </c>
      <c r="EY33" s="158">
        <v>0</v>
      </c>
      <c r="EZ33" s="158">
        <v>0</v>
      </c>
      <c r="FA33" s="158">
        <v>0</v>
      </c>
      <c r="FB33" s="158">
        <v>0</v>
      </c>
      <c r="FC33" s="158">
        <v>0</v>
      </c>
      <c r="FD33" s="158">
        <v>0</v>
      </c>
      <c r="FE33" s="158">
        <v>0</v>
      </c>
      <c r="FF33" s="158">
        <v>0</v>
      </c>
      <c r="FG33" s="158">
        <v>0</v>
      </c>
      <c r="FH33" s="158">
        <v>0</v>
      </c>
      <c r="FI33" s="158">
        <v>0</v>
      </c>
      <c r="FJ33" s="158">
        <v>0</v>
      </c>
      <c r="FK33" s="158">
        <v>0</v>
      </c>
      <c r="FL33" s="158">
        <v>0</v>
      </c>
      <c r="FM33" s="158">
        <v>0</v>
      </c>
      <c r="FN33" s="158">
        <v>0</v>
      </c>
      <c r="FO33" s="158">
        <v>0</v>
      </c>
      <c r="FP33" s="158">
        <v>0</v>
      </c>
      <c r="FQ33" s="158">
        <v>0</v>
      </c>
      <c r="FR33" s="158">
        <v>0</v>
      </c>
      <c r="FS33" s="158">
        <v>0</v>
      </c>
      <c r="FT33" s="158">
        <v>0</v>
      </c>
      <c r="FU33" s="158">
        <v>0</v>
      </c>
      <c r="FV33" s="158">
        <v>0</v>
      </c>
      <c r="FW33" s="158">
        <v>0</v>
      </c>
      <c r="FX33" s="158">
        <v>0</v>
      </c>
      <c r="FY33" s="158">
        <v>0</v>
      </c>
      <c r="FZ33" s="158">
        <v>0</v>
      </c>
      <c r="GA33" s="158">
        <v>0</v>
      </c>
      <c r="GB33" s="158">
        <v>0</v>
      </c>
      <c r="GC33" s="158">
        <v>0</v>
      </c>
      <c r="GD33" s="158">
        <v>0</v>
      </c>
      <c r="GE33" s="158">
        <v>0</v>
      </c>
      <c r="GF33" s="158">
        <v>0</v>
      </c>
      <c r="GG33" s="158">
        <v>0</v>
      </c>
      <c r="GH33" s="158">
        <v>0</v>
      </c>
      <c r="GI33" s="158">
        <v>0</v>
      </c>
      <c r="GJ33" s="158">
        <v>0</v>
      </c>
      <c r="GK33" s="158">
        <v>0</v>
      </c>
      <c r="GL33" s="158">
        <v>0</v>
      </c>
      <c r="GM33" s="158">
        <v>0</v>
      </c>
      <c r="GN33" s="158">
        <v>0</v>
      </c>
      <c r="GO33" s="158">
        <v>0</v>
      </c>
      <c r="GP33" s="158">
        <v>0</v>
      </c>
      <c r="GQ33" s="158">
        <v>0</v>
      </c>
      <c r="GR33" s="158">
        <v>0</v>
      </c>
      <c r="GS33" s="158">
        <v>0</v>
      </c>
      <c r="GT33" s="158">
        <v>0</v>
      </c>
      <c r="GU33" s="158">
        <v>0</v>
      </c>
      <c r="GV33" s="158">
        <v>0</v>
      </c>
      <c r="GW33" s="158">
        <v>0</v>
      </c>
      <c r="GX33" s="158">
        <v>0</v>
      </c>
      <c r="GY33" s="158">
        <v>0</v>
      </c>
      <c r="GZ33" s="158">
        <v>0</v>
      </c>
      <c r="HA33" s="158">
        <v>0</v>
      </c>
      <c r="HB33" s="158">
        <v>0</v>
      </c>
      <c r="HC33" s="158">
        <v>0</v>
      </c>
      <c r="HD33" s="158">
        <v>0</v>
      </c>
      <c r="HE33" s="158">
        <v>0</v>
      </c>
      <c r="HF33" s="158">
        <v>0</v>
      </c>
      <c r="HG33" s="158">
        <v>0</v>
      </c>
      <c r="HH33" s="158">
        <v>0</v>
      </c>
      <c r="HI33" s="158">
        <v>0</v>
      </c>
      <c r="HJ33" s="158">
        <v>0</v>
      </c>
      <c r="HK33" s="158">
        <v>0</v>
      </c>
      <c r="HL33" s="158">
        <v>0</v>
      </c>
      <c r="HM33" s="158">
        <v>0</v>
      </c>
      <c r="HN33" s="158">
        <v>0</v>
      </c>
      <c r="HO33" s="158">
        <v>0</v>
      </c>
      <c r="HP33" s="626"/>
      <c r="HQ33" s="290"/>
      <c r="HR33" s="290"/>
      <c r="HT33" s="260"/>
      <c r="HU33" s="260"/>
      <c r="HV33" s="260"/>
    </row>
    <row r="34" spans="1:230" ht="12.75" customHeight="1" x14ac:dyDescent="0.25">
      <c r="A34" s="315" t="s">
        <v>431</v>
      </c>
      <c r="B34" s="315" t="s">
        <v>432</v>
      </c>
      <c r="C34" s="157">
        <v>0</v>
      </c>
      <c r="D34" s="157">
        <v>0</v>
      </c>
      <c r="E34" s="157">
        <v>0</v>
      </c>
      <c r="F34" s="157">
        <v>0</v>
      </c>
      <c r="G34" s="157">
        <v>0</v>
      </c>
      <c r="H34" s="157">
        <v>0</v>
      </c>
      <c r="I34" s="157">
        <v>0</v>
      </c>
      <c r="J34" s="157">
        <v>0</v>
      </c>
      <c r="K34" s="157">
        <v>0</v>
      </c>
      <c r="L34" s="157">
        <v>0</v>
      </c>
      <c r="M34" s="157">
        <v>0</v>
      </c>
      <c r="N34" s="157">
        <v>0</v>
      </c>
      <c r="O34" s="157">
        <v>0</v>
      </c>
      <c r="P34" s="157">
        <v>0</v>
      </c>
      <c r="Q34" s="157">
        <v>0</v>
      </c>
      <c r="R34" s="157">
        <v>0</v>
      </c>
      <c r="S34" s="157">
        <v>0</v>
      </c>
      <c r="T34" s="157">
        <v>0</v>
      </c>
      <c r="U34" s="157">
        <v>0</v>
      </c>
      <c r="V34" s="157">
        <v>0</v>
      </c>
      <c r="W34" s="157">
        <v>0</v>
      </c>
      <c r="X34" s="157">
        <v>0</v>
      </c>
      <c r="Y34" s="157">
        <v>0</v>
      </c>
      <c r="Z34" s="157">
        <v>0</v>
      </c>
      <c r="AA34" s="157">
        <v>0</v>
      </c>
      <c r="AB34" s="157">
        <v>0</v>
      </c>
      <c r="AC34" s="157">
        <v>0</v>
      </c>
      <c r="AD34" s="157">
        <v>0</v>
      </c>
      <c r="AE34" s="157">
        <v>0</v>
      </c>
      <c r="AF34" s="157">
        <v>0</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3.5324000000000001E-2</v>
      </c>
      <c r="AW34" s="157">
        <v>4.6615999999999998E-2</v>
      </c>
      <c r="AX34" s="157">
        <v>4.8327999999999996E-2</v>
      </c>
      <c r="AY34" s="157">
        <v>4.2162999999999999E-2</v>
      </c>
      <c r="AZ34" s="157">
        <v>1.3927999999999999E-2</v>
      </c>
      <c r="BA34" s="157">
        <v>1.3732999999999999E-2</v>
      </c>
      <c r="BB34" s="157">
        <v>1.3323E-2</v>
      </c>
      <c r="BC34" s="157">
        <v>0</v>
      </c>
      <c r="BD34" s="157">
        <v>0</v>
      </c>
      <c r="BE34" s="157">
        <v>0</v>
      </c>
      <c r="BF34" s="157">
        <v>0</v>
      </c>
      <c r="BG34" s="157">
        <v>0</v>
      </c>
      <c r="BH34" s="157">
        <v>0</v>
      </c>
      <c r="BI34" s="157">
        <v>0</v>
      </c>
      <c r="BJ34" s="157">
        <v>0</v>
      </c>
      <c r="BK34" s="157">
        <v>0</v>
      </c>
      <c r="BL34" s="157">
        <v>0</v>
      </c>
      <c r="BM34" s="157">
        <v>0</v>
      </c>
      <c r="BN34" s="157">
        <v>0</v>
      </c>
      <c r="BO34" s="157">
        <v>0</v>
      </c>
      <c r="BP34" s="157">
        <v>0</v>
      </c>
      <c r="BQ34" s="157">
        <v>0</v>
      </c>
      <c r="BR34" s="157">
        <v>0</v>
      </c>
      <c r="BS34" s="157">
        <v>0</v>
      </c>
      <c r="BT34" s="157">
        <v>0</v>
      </c>
      <c r="BU34" s="157">
        <v>0</v>
      </c>
      <c r="BV34" s="157">
        <v>0</v>
      </c>
      <c r="BW34" s="157">
        <v>0</v>
      </c>
      <c r="BX34" s="157">
        <v>0</v>
      </c>
      <c r="BY34" s="157">
        <v>0</v>
      </c>
      <c r="BZ34" s="157">
        <v>0</v>
      </c>
      <c r="CA34" s="157">
        <v>0</v>
      </c>
      <c r="CB34" s="157">
        <v>0</v>
      </c>
      <c r="CC34" s="157">
        <v>0</v>
      </c>
      <c r="CD34" s="157">
        <v>0</v>
      </c>
      <c r="CE34" s="157">
        <v>0</v>
      </c>
      <c r="CF34" s="157">
        <v>0</v>
      </c>
      <c r="CG34" s="157">
        <v>0</v>
      </c>
      <c r="CH34" s="157">
        <v>0</v>
      </c>
      <c r="CI34" s="157">
        <v>0</v>
      </c>
      <c r="CJ34" s="157">
        <v>0</v>
      </c>
      <c r="CK34" s="157">
        <v>0</v>
      </c>
      <c r="CL34" s="157">
        <v>0</v>
      </c>
      <c r="CM34" s="157">
        <v>0</v>
      </c>
      <c r="CN34" s="157">
        <v>0</v>
      </c>
      <c r="CO34" s="157">
        <v>0</v>
      </c>
      <c r="CP34" s="157">
        <v>0</v>
      </c>
      <c r="CQ34" s="157">
        <v>0</v>
      </c>
      <c r="CR34" s="157">
        <v>0</v>
      </c>
      <c r="CS34" s="157">
        <v>0</v>
      </c>
      <c r="CT34" s="157">
        <v>0</v>
      </c>
      <c r="CU34" s="157">
        <v>0</v>
      </c>
      <c r="CV34" s="157">
        <v>0</v>
      </c>
      <c r="CW34" s="157">
        <v>0</v>
      </c>
      <c r="CX34" s="157">
        <v>0</v>
      </c>
      <c r="CY34" s="157">
        <v>0</v>
      </c>
      <c r="CZ34" s="157">
        <v>0</v>
      </c>
      <c r="DA34" s="157">
        <v>0</v>
      </c>
      <c r="DB34" s="157">
        <v>0</v>
      </c>
      <c r="DC34" s="157">
        <v>0</v>
      </c>
      <c r="DD34" s="157">
        <v>0</v>
      </c>
      <c r="DE34" s="157">
        <v>0</v>
      </c>
      <c r="DF34" s="157">
        <v>0</v>
      </c>
      <c r="DG34" s="157">
        <v>0</v>
      </c>
      <c r="DH34" s="157">
        <v>0</v>
      </c>
      <c r="DI34" s="157">
        <v>0</v>
      </c>
      <c r="DJ34" s="157">
        <v>0</v>
      </c>
      <c r="DK34" s="157">
        <v>0</v>
      </c>
      <c r="DL34" s="157">
        <v>0</v>
      </c>
      <c r="DM34" s="157">
        <v>0</v>
      </c>
      <c r="DN34" s="157">
        <v>0</v>
      </c>
      <c r="DO34" s="157">
        <v>0</v>
      </c>
      <c r="DP34" s="157">
        <v>0</v>
      </c>
      <c r="DQ34" s="157">
        <v>0</v>
      </c>
      <c r="DR34" s="157">
        <v>0</v>
      </c>
      <c r="DS34" s="157">
        <v>0</v>
      </c>
      <c r="DT34" s="157">
        <v>0</v>
      </c>
      <c r="DU34" s="157">
        <v>0</v>
      </c>
      <c r="DV34" s="157">
        <v>0</v>
      </c>
      <c r="DW34" s="157">
        <v>0</v>
      </c>
      <c r="DX34" s="157">
        <v>0</v>
      </c>
      <c r="DY34" s="157">
        <v>0</v>
      </c>
      <c r="DZ34" s="157">
        <v>0</v>
      </c>
      <c r="EA34" s="157">
        <v>0</v>
      </c>
      <c r="EB34" s="157">
        <v>0</v>
      </c>
      <c r="EC34" s="157">
        <v>0</v>
      </c>
      <c r="ED34" s="157">
        <v>0</v>
      </c>
      <c r="EE34" s="157">
        <v>0</v>
      </c>
      <c r="EF34" s="157">
        <v>0</v>
      </c>
      <c r="EG34" s="157">
        <v>0</v>
      </c>
      <c r="EH34" s="157">
        <v>0</v>
      </c>
      <c r="EI34" s="157">
        <v>0</v>
      </c>
      <c r="EJ34" s="157">
        <v>0</v>
      </c>
      <c r="EK34" s="157">
        <v>0</v>
      </c>
      <c r="EL34" s="157">
        <v>0</v>
      </c>
      <c r="EM34" s="157">
        <v>0</v>
      </c>
      <c r="EN34" s="157">
        <v>0</v>
      </c>
      <c r="EO34" s="157">
        <v>0</v>
      </c>
      <c r="EP34" s="157">
        <v>0</v>
      </c>
      <c r="EQ34" s="157">
        <v>0</v>
      </c>
      <c r="ER34" s="157">
        <v>0</v>
      </c>
      <c r="ES34" s="157">
        <v>0</v>
      </c>
      <c r="ET34" s="157">
        <v>0</v>
      </c>
      <c r="EU34" s="157">
        <v>0</v>
      </c>
      <c r="EV34" s="157">
        <v>0</v>
      </c>
      <c r="EW34" s="157">
        <v>0</v>
      </c>
      <c r="EX34" s="157">
        <v>0</v>
      </c>
      <c r="EY34" s="157">
        <v>0</v>
      </c>
      <c r="EZ34" s="157">
        <v>0</v>
      </c>
      <c r="FA34" s="157">
        <v>0</v>
      </c>
      <c r="FB34" s="157">
        <v>0</v>
      </c>
      <c r="FC34" s="157">
        <v>0</v>
      </c>
      <c r="FD34" s="157">
        <v>0</v>
      </c>
      <c r="FE34" s="157">
        <v>0</v>
      </c>
      <c r="FF34" s="157">
        <v>0</v>
      </c>
      <c r="FG34" s="157">
        <v>0</v>
      </c>
      <c r="FH34" s="157">
        <v>0</v>
      </c>
      <c r="FI34" s="157">
        <v>0</v>
      </c>
      <c r="FJ34" s="157">
        <v>0</v>
      </c>
      <c r="FK34" s="157">
        <v>0</v>
      </c>
      <c r="FL34" s="157">
        <v>0</v>
      </c>
      <c r="FM34" s="157">
        <v>0</v>
      </c>
      <c r="FN34" s="157">
        <v>0</v>
      </c>
      <c r="FO34" s="157">
        <v>0</v>
      </c>
      <c r="FP34" s="157">
        <v>0</v>
      </c>
      <c r="FQ34" s="157">
        <v>0</v>
      </c>
      <c r="FR34" s="157">
        <v>0</v>
      </c>
      <c r="FS34" s="157">
        <v>0</v>
      </c>
      <c r="FT34" s="157">
        <v>0</v>
      </c>
      <c r="FU34" s="157">
        <v>0</v>
      </c>
      <c r="FV34" s="157">
        <v>0</v>
      </c>
      <c r="FW34" s="157">
        <v>0</v>
      </c>
      <c r="FX34" s="157">
        <v>0</v>
      </c>
      <c r="FY34" s="157">
        <v>0</v>
      </c>
      <c r="FZ34" s="157">
        <v>0</v>
      </c>
      <c r="GA34" s="157">
        <v>0</v>
      </c>
      <c r="GB34" s="157">
        <v>0</v>
      </c>
      <c r="GC34" s="157">
        <v>0</v>
      </c>
      <c r="GD34" s="157">
        <v>0</v>
      </c>
      <c r="GE34" s="157">
        <v>0</v>
      </c>
      <c r="GF34" s="157">
        <v>0</v>
      </c>
      <c r="GG34" s="157">
        <v>0</v>
      </c>
      <c r="GH34" s="157">
        <v>0</v>
      </c>
      <c r="GI34" s="157">
        <v>0</v>
      </c>
      <c r="GJ34" s="157">
        <v>0</v>
      </c>
      <c r="GK34" s="157">
        <v>0</v>
      </c>
      <c r="GL34" s="157">
        <v>0</v>
      </c>
      <c r="GM34" s="157">
        <v>0</v>
      </c>
      <c r="GN34" s="157">
        <v>0</v>
      </c>
      <c r="GO34" s="157">
        <v>0</v>
      </c>
      <c r="GP34" s="157">
        <v>0</v>
      </c>
      <c r="GQ34" s="157">
        <v>0</v>
      </c>
      <c r="GR34" s="157">
        <v>0</v>
      </c>
      <c r="GS34" s="157">
        <v>0</v>
      </c>
      <c r="GT34" s="157">
        <v>0</v>
      </c>
      <c r="GU34" s="157">
        <v>0</v>
      </c>
      <c r="GV34" s="157">
        <v>0</v>
      </c>
      <c r="GW34" s="157">
        <v>0</v>
      </c>
      <c r="GX34" s="157">
        <v>0</v>
      </c>
      <c r="GY34" s="157">
        <v>0</v>
      </c>
      <c r="GZ34" s="157">
        <v>0</v>
      </c>
      <c r="HA34" s="157">
        <v>0</v>
      </c>
      <c r="HB34" s="157">
        <v>0</v>
      </c>
      <c r="HC34" s="157">
        <v>0</v>
      </c>
      <c r="HD34" s="157">
        <v>0</v>
      </c>
      <c r="HE34" s="157">
        <v>0</v>
      </c>
      <c r="HF34" s="157">
        <v>0</v>
      </c>
      <c r="HG34" s="157">
        <v>0</v>
      </c>
      <c r="HH34" s="157">
        <v>0</v>
      </c>
      <c r="HI34" s="157">
        <v>0</v>
      </c>
      <c r="HJ34" s="157">
        <v>0</v>
      </c>
      <c r="HK34" s="157">
        <v>0</v>
      </c>
      <c r="HL34" s="157">
        <v>0</v>
      </c>
      <c r="HM34" s="157">
        <v>0</v>
      </c>
      <c r="HN34" s="157">
        <v>0</v>
      </c>
      <c r="HO34" s="157">
        <v>0</v>
      </c>
      <c r="HP34" s="626"/>
      <c r="HQ34" s="290"/>
      <c r="HR34" s="290"/>
      <c r="HT34" s="260"/>
      <c r="HU34" s="260"/>
      <c r="HV34" s="260"/>
    </row>
    <row r="35" spans="1:230" ht="12.75" customHeight="1" x14ac:dyDescent="0.25">
      <c r="A35" s="315" t="s">
        <v>434</v>
      </c>
      <c r="B35" s="315" t="s">
        <v>436</v>
      </c>
      <c r="C35" s="157">
        <v>0</v>
      </c>
      <c r="D35" s="157">
        <v>0</v>
      </c>
      <c r="E35" s="157">
        <v>0</v>
      </c>
      <c r="F35" s="157">
        <v>0</v>
      </c>
      <c r="G35" s="157">
        <v>0</v>
      </c>
      <c r="H35" s="157">
        <v>0</v>
      </c>
      <c r="I35" s="157">
        <v>0</v>
      </c>
      <c r="J35" s="157">
        <v>0</v>
      </c>
      <c r="K35" s="157">
        <v>0</v>
      </c>
      <c r="L35" s="157">
        <v>0</v>
      </c>
      <c r="M35" s="157">
        <v>0</v>
      </c>
      <c r="N35" s="157">
        <v>0</v>
      </c>
      <c r="O35" s="157">
        <v>0</v>
      </c>
      <c r="P35" s="157">
        <v>0</v>
      </c>
      <c r="Q35" s="157">
        <v>0</v>
      </c>
      <c r="R35" s="157">
        <v>0</v>
      </c>
      <c r="S35" s="157">
        <v>0</v>
      </c>
      <c r="T35" s="157">
        <v>0</v>
      </c>
      <c r="U35" s="157">
        <v>0</v>
      </c>
      <c r="V35" s="157">
        <v>0</v>
      </c>
      <c r="W35" s="157">
        <v>0</v>
      </c>
      <c r="X35" s="157">
        <v>0</v>
      </c>
      <c r="Y35" s="157">
        <v>0</v>
      </c>
      <c r="Z35" s="157">
        <v>0</v>
      </c>
      <c r="AA35" s="157">
        <v>0</v>
      </c>
      <c r="AB35" s="157">
        <v>0</v>
      </c>
      <c r="AC35" s="157">
        <v>0</v>
      </c>
      <c r="AD35" s="157">
        <v>0</v>
      </c>
      <c r="AE35" s="157">
        <v>0</v>
      </c>
      <c r="AF35" s="157">
        <v>0</v>
      </c>
      <c r="AG35" s="157">
        <v>0</v>
      </c>
      <c r="AH35" s="157">
        <v>0</v>
      </c>
      <c r="AI35" s="157">
        <v>0</v>
      </c>
      <c r="AJ35" s="157">
        <v>0</v>
      </c>
      <c r="AK35" s="157">
        <v>0</v>
      </c>
      <c r="AL35" s="157">
        <v>0</v>
      </c>
      <c r="AM35" s="157">
        <v>0</v>
      </c>
      <c r="AN35" s="157">
        <v>0</v>
      </c>
      <c r="AO35" s="157">
        <v>0</v>
      </c>
      <c r="AP35" s="157">
        <v>0</v>
      </c>
      <c r="AQ35" s="157">
        <v>0</v>
      </c>
      <c r="AR35" s="157">
        <v>0</v>
      </c>
      <c r="AS35" s="157">
        <v>0</v>
      </c>
      <c r="AT35" s="157">
        <v>0</v>
      </c>
      <c r="AU35" s="157">
        <v>0</v>
      </c>
      <c r="AV35" s="157">
        <v>0</v>
      </c>
      <c r="AW35" s="157">
        <v>0</v>
      </c>
      <c r="AX35" s="157">
        <v>0</v>
      </c>
      <c r="AY35" s="157">
        <v>0</v>
      </c>
      <c r="AZ35" s="157">
        <v>0</v>
      </c>
      <c r="BA35" s="157">
        <v>0</v>
      </c>
      <c r="BB35" s="157">
        <v>0</v>
      </c>
      <c r="BC35" s="157">
        <v>0</v>
      </c>
      <c r="BD35" s="157">
        <v>0</v>
      </c>
      <c r="BE35" s="157">
        <v>0</v>
      </c>
      <c r="BF35" s="157">
        <v>0</v>
      </c>
      <c r="BG35" s="157">
        <v>0</v>
      </c>
      <c r="BH35" s="157">
        <v>0</v>
      </c>
      <c r="BI35" s="157">
        <v>0</v>
      </c>
      <c r="BJ35" s="157">
        <v>0</v>
      </c>
      <c r="BK35" s="157">
        <v>0</v>
      </c>
      <c r="BL35" s="157">
        <v>0</v>
      </c>
      <c r="BM35" s="157">
        <v>0</v>
      </c>
      <c r="BN35" s="157">
        <v>0</v>
      </c>
      <c r="BO35" s="157">
        <v>0</v>
      </c>
      <c r="BP35" s="157">
        <v>0</v>
      </c>
      <c r="BQ35" s="157">
        <v>0</v>
      </c>
      <c r="BR35" s="157">
        <v>0</v>
      </c>
      <c r="BS35" s="157">
        <v>0</v>
      </c>
      <c r="BT35" s="157">
        <v>0</v>
      </c>
      <c r="BU35" s="157">
        <v>0</v>
      </c>
      <c r="BV35" s="157">
        <v>0</v>
      </c>
      <c r="BW35" s="157">
        <v>0</v>
      </c>
      <c r="BX35" s="157">
        <v>0</v>
      </c>
      <c r="BY35" s="157">
        <v>0</v>
      </c>
      <c r="BZ35" s="157">
        <v>0</v>
      </c>
      <c r="CA35" s="157">
        <v>0</v>
      </c>
      <c r="CB35" s="157">
        <v>0</v>
      </c>
      <c r="CC35" s="157">
        <v>0</v>
      </c>
      <c r="CD35" s="157">
        <v>0</v>
      </c>
      <c r="CE35" s="157">
        <v>0</v>
      </c>
      <c r="CF35" s="157">
        <v>0</v>
      </c>
      <c r="CG35" s="157">
        <v>0</v>
      </c>
      <c r="CH35" s="157">
        <v>0</v>
      </c>
      <c r="CI35" s="157">
        <v>0</v>
      </c>
      <c r="CJ35" s="157">
        <v>0</v>
      </c>
      <c r="CK35" s="157">
        <v>0</v>
      </c>
      <c r="CL35" s="157">
        <v>0</v>
      </c>
      <c r="CM35" s="157">
        <v>0</v>
      </c>
      <c r="CN35" s="157">
        <v>0</v>
      </c>
      <c r="CO35" s="157">
        <v>0</v>
      </c>
      <c r="CP35" s="157">
        <v>0</v>
      </c>
      <c r="CQ35" s="157">
        <v>0</v>
      </c>
      <c r="CR35" s="157">
        <v>0</v>
      </c>
      <c r="CS35" s="157">
        <v>0</v>
      </c>
      <c r="CT35" s="157">
        <v>0</v>
      </c>
      <c r="CU35" s="157">
        <v>0</v>
      </c>
      <c r="CV35" s="157">
        <v>0</v>
      </c>
      <c r="CW35" s="157">
        <v>0</v>
      </c>
      <c r="CX35" s="157">
        <v>0</v>
      </c>
      <c r="CY35" s="157">
        <v>0</v>
      </c>
      <c r="CZ35" s="157">
        <v>0</v>
      </c>
      <c r="DA35" s="157">
        <v>0</v>
      </c>
      <c r="DB35" s="157">
        <v>0</v>
      </c>
      <c r="DC35" s="157">
        <v>0</v>
      </c>
      <c r="DD35" s="157">
        <v>0</v>
      </c>
      <c r="DE35" s="157">
        <v>0</v>
      </c>
      <c r="DF35" s="157">
        <v>0</v>
      </c>
      <c r="DG35" s="157">
        <v>0</v>
      </c>
      <c r="DH35" s="157">
        <v>0</v>
      </c>
      <c r="DI35" s="157">
        <v>0</v>
      </c>
      <c r="DJ35" s="157">
        <v>0</v>
      </c>
      <c r="DK35" s="157">
        <v>0</v>
      </c>
      <c r="DL35" s="157">
        <v>0</v>
      </c>
      <c r="DM35" s="157">
        <v>0</v>
      </c>
      <c r="DN35" s="157">
        <v>0</v>
      </c>
      <c r="DO35" s="157">
        <v>0</v>
      </c>
      <c r="DP35" s="157">
        <v>0</v>
      </c>
      <c r="DQ35" s="157">
        <v>0</v>
      </c>
      <c r="DR35" s="157">
        <v>0</v>
      </c>
      <c r="DS35" s="157">
        <v>0</v>
      </c>
      <c r="DT35" s="157">
        <v>0</v>
      </c>
      <c r="DU35" s="157">
        <v>0</v>
      </c>
      <c r="DV35" s="157">
        <v>0</v>
      </c>
      <c r="DW35" s="157">
        <v>0</v>
      </c>
      <c r="DX35" s="157">
        <v>0</v>
      </c>
      <c r="DY35" s="157">
        <v>0</v>
      </c>
      <c r="DZ35" s="157">
        <v>0</v>
      </c>
      <c r="EA35" s="157">
        <v>0</v>
      </c>
      <c r="EB35" s="157">
        <v>0</v>
      </c>
      <c r="EC35" s="157">
        <v>0</v>
      </c>
      <c r="ED35" s="157">
        <v>0</v>
      </c>
      <c r="EE35" s="157">
        <v>0</v>
      </c>
      <c r="EF35" s="157">
        <v>0</v>
      </c>
      <c r="EG35" s="157">
        <v>0</v>
      </c>
      <c r="EH35" s="157">
        <v>0</v>
      </c>
      <c r="EI35" s="157">
        <v>0</v>
      </c>
      <c r="EJ35" s="157">
        <v>0</v>
      </c>
      <c r="EK35" s="157">
        <v>0</v>
      </c>
      <c r="EL35" s="157">
        <v>0</v>
      </c>
      <c r="EM35" s="157">
        <v>0</v>
      </c>
      <c r="EN35" s="157">
        <v>0</v>
      </c>
      <c r="EO35" s="157">
        <v>0</v>
      </c>
      <c r="EP35" s="157">
        <v>0</v>
      </c>
      <c r="EQ35" s="157">
        <v>0</v>
      </c>
      <c r="ER35" s="157">
        <v>0</v>
      </c>
      <c r="ES35" s="157">
        <v>0</v>
      </c>
      <c r="ET35" s="157">
        <v>0</v>
      </c>
      <c r="EU35" s="157">
        <v>0</v>
      </c>
      <c r="EV35" s="157">
        <v>0</v>
      </c>
      <c r="EW35" s="157">
        <v>0</v>
      </c>
      <c r="EX35" s="157">
        <v>0</v>
      </c>
      <c r="EY35" s="157">
        <v>0</v>
      </c>
      <c r="EZ35" s="157">
        <v>0</v>
      </c>
      <c r="FA35" s="157">
        <v>0</v>
      </c>
      <c r="FB35" s="157">
        <v>0</v>
      </c>
      <c r="FC35" s="157">
        <v>0</v>
      </c>
      <c r="FD35" s="157">
        <v>0</v>
      </c>
      <c r="FE35" s="157">
        <v>0</v>
      </c>
      <c r="FF35" s="157">
        <v>0</v>
      </c>
      <c r="FG35" s="157">
        <v>0</v>
      </c>
      <c r="FH35" s="157">
        <v>0</v>
      </c>
      <c r="FI35" s="157">
        <v>0</v>
      </c>
      <c r="FJ35" s="157">
        <v>0</v>
      </c>
      <c r="FK35" s="157">
        <v>0</v>
      </c>
      <c r="FL35" s="157">
        <v>0</v>
      </c>
      <c r="FM35" s="157">
        <v>0</v>
      </c>
      <c r="FN35" s="157">
        <v>0</v>
      </c>
      <c r="FO35" s="157">
        <v>0</v>
      </c>
      <c r="FP35" s="157">
        <v>0</v>
      </c>
      <c r="FQ35" s="157">
        <v>0</v>
      </c>
      <c r="FR35" s="157">
        <v>0</v>
      </c>
      <c r="FS35" s="157">
        <v>0</v>
      </c>
      <c r="FT35" s="157">
        <v>0</v>
      </c>
      <c r="FU35" s="157">
        <v>0</v>
      </c>
      <c r="FV35" s="157">
        <v>0</v>
      </c>
      <c r="FW35" s="157">
        <v>0</v>
      </c>
      <c r="FX35" s="157">
        <v>0</v>
      </c>
      <c r="FY35" s="157">
        <v>0</v>
      </c>
      <c r="FZ35" s="157">
        <v>0</v>
      </c>
      <c r="GA35" s="157">
        <v>0</v>
      </c>
      <c r="GB35" s="157">
        <v>0</v>
      </c>
      <c r="GC35" s="157">
        <v>0</v>
      </c>
      <c r="GD35" s="157">
        <v>0</v>
      </c>
      <c r="GE35" s="157">
        <v>0</v>
      </c>
      <c r="GF35" s="157">
        <v>0</v>
      </c>
      <c r="GG35" s="157">
        <v>0</v>
      </c>
      <c r="GH35" s="157">
        <v>0</v>
      </c>
      <c r="GI35" s="157">
        <v>0</v>
      </c>
      <c r="GJ35" s="157">
        <v>0</v>
      </c>
      <c r="GK35" s="157">
        <v>0</v>
      </c>
      <c r="GL35" s="157">
        <v>0</v>
      </c>
      <c r="GM35" s="157">
        <v>0</v>
      </c>
      <c r="GN35" s="157">
        <v>0</v>
      </c>
      <c r="GO35" s="157">
        <v>0</v>
      </c>
      <c r="GP35" s="157">
        <v>0</v>
      </c>
      <c r="GQ35" s="157">
        <v>0</v>
      </c>
      <c r="GR35" s="157">
        <v>0</v>
      </c>
      <c r="GS35" s="157">
        <v>0</v>
      </c>
      <c r="GT35" s="157">
        <v>0</v>
      </c>
      <c r="GU35" s="157">
        <v>0</v>
      </c>
      <c r="GV35" s="157">
        <v>0</v>
      </c>
      <c r="GW35" s="157">
        <v>0</v>
      </c>
      <c r="GX35" s="157">
        <v>0</v>
      </c>
      <c r="GY35" s="157">
        <v>0</v>
      </c>
      <c r="GZ35" s="157">
        <v>0</v>
      </c>
      <c r="HA35" s="157">
        <v>0</v>
      </c>
      <c r="HB35" s="157">
        <v>0</v>
      </c>
      <c r="HC35" s="157">
        <v>0</v>
      </c>
      <c r="HD35" s="157">
        <v>0</v>
      </c>
      <c r="HE35" s="157">
        <v>0</v>
      </c>
      <c r="HF35" s="157">
        <v>0</v>
      </c>
      <c r="HG35" s="157">
        <v>0</v>
      </c>
      <c r="HH35" s="157">
        <v>0</v>
      </c>
      <c r="HI35" s="157">
        <v>0</v>
      </c>
      <c r="HJ35" s="157">
        <v>0</v>
      </c>
      <c r="HK35" s="157">
        <v>0</v>
      </c>
      <c r="HL35" s="157">
        <v>0</v>
      </c>
      <c r="HM35" s="157">
        <v>0</v>
      </c>
      <c r="HN35" s="157">
        <v>0</v>
      </c>
      <c r="HO35" s="157">
        <v>0</v>
      </c>
      <c r="HP35" s="626"/>
      <c r="HQ35" s="290"/>
      <c r="HR35" s="290"/>
      <c r="HT35" s="260"/>
      <c r="HU35" s="260"/>
      <c r="HV35" s="260"/>
    </row>
    <row r="36" spans="1:230" ht="12.75" customHeight="1" x14ac:dyDescent="0.25">
      <c r="A36" s="316" t="s">
        <v>75</v>
      </c>
      <c r="B36" s="316" t="s">
        <v>127</v>
      </c>
      <c r="C36" s="170">
        <v>0</v>
      </c>
      <c r="D36" s="158">
        <v>0</v>
      </c>
      <c r="E36" s="158">
        <v>9.3878892149827128E-2</v>
      </c>
      <c r="F36" s="158">
        <v>0.40031798899645371</v>
      </c>
      <c r="G36" s="158">
        <v>7.2223023233509737E-2</v>
      </c>
      <c r="H36" s="158">
        <v>0.60903854065300811</v>
      </c>
      <c r="I36" s="158">
        <v>0.544543</v>
      </c>
      <c r="J36" s="158">
        <v>0.20075299999999999</v>
      </c>
      <c r="K36" s="158">
        <v>0.18366199999999999</v>
      </c>
      <c r="L36" s="158">
        <v>0.101117</v>
      </c>
      <c r="M36" s="158">
        <v>7.1978E-2</v>
      </c>
      <c r="N36" s="158">
        <v>0.110221</v>
      </c>
      <c r="O36" s="158">
        <v>0.165546</v>
      </c>
      <c r="P36" s="158">
        <v>0.15410399999999999</v>
      </c>
      <c r="Q36" s="158">
        <v>0.1449251099515089</v>
      </c>
      <c r="R36" s="158">
        <v>5.5226503645383833E-2</v>
      </c>
      <c r="S36" s="158">
        <v>0.22730554388017693</v>
      </c>
      <c r="T36" s="158">
        <v>0.41980200000000001</v>
      </c>
      <c r="U36" s="158">
        <v>0.61241299999999999</v>
      </c>
      <c r="V36" s="158">
        <v>0.585754</v>
      </c>
      <c r="W36" s="158">
        <v>0.59351399999999999</v>
      </c>
      <c r="X36" s="158">
        <v>0.60514000000000001</v>
      </c>
      <c r="Y36" s="158">
        <v>0.64168099999999995</v>
      </c>
      <c r="Z36" s="158">
        <v>0.67005700000000001</v>
      </c>
      <c r="AA36" s="158">
        <v>0.65500099999999994</v>
      </c>
      <c r="AB36" s="158">
        <v>0.67523699999999998</v>
      </c>
      <c r="AC36" s="158">
        <v>0.65231451688180964</v>
      </c>
      <c r="AD36" s="158">
        <v>0.46820099999999998</v>
      </c>
      <c r="AE36" s="158">
        <v>0.46753299999999998</v>
      </c>
      <c r="AF36" s="158">
        <v>0.43906399999999995</v>
      </c>
      <c r="AG36" s="158">
        <v>0.28156599999999998</v>
      </c>
      <c r="AH36" s="158">
        <v>0.21725799999999998</v>
      </c>
      <c r="AI36" s="158">
        <v>0.11523899999999999</v>
      </c>
      <c r="AJ36" s="158">
        <v>2.3871999999999997E-2</v>
      </c>
      <c r="AK36" s="158">
        <v>3.0151999999999998E-2</v>
      </c>
      <c r="AL36" s="158">
        <v>3.4197999999999999E-2</v>
      </c>
      <c r="AM36" s="158">
        <v>6.2059999999999997E-2</v>
      </c>
      <c r="AN36" s="158">
        <v>2.6084E-2</v>
      </c>
      <c r="AO36" s="158">
        <v>2.4050999999999999E-2</v>
      </c>
      <c r="AP36" s="158">
        <v>0.10893499999999999</v>
      </c>
      <c r="AQ36" s="158">
        <v>3.5957999999999997E-2</v>
      </c>
      <c r="AR36" s="158">
        <v>6.5179000000000001E-2</v>
      </c>
      <c r="AS36" s="158">
        <v>0.14327799999999999</v>
      </c>
      <c r="AT36" s="158">
        <v>9.0366000000000002E-2</v>
      </c>
      <c r="AU36" s="158">
        <v>8.3248000000000003E-2</v>
      </c>
      <c r="AV36" s="158">
        <v>6.8682999999999994E-2</v>
      </c>
      <c r="AW36" s="158">
        <v>9.5526E-2</v>
      </c>
      <c r="AX36" s="158">
        <v>0.14528199999999999</v>
      </c>
      <c r="AY36" s="158">
        <v>0.12887999999999999</v>
      </c>
      <c r="AZ36" s="158">
        <v>6.8285999999999999E-2</v>
      </c>
      <c r="BA36" s="158">
        <v>5.4191999999999997E-2</v>
      </c>
      <c r="BB36" s="158">
        <v>0.10954799999999999</v>
      </c>
      <c r="BC36" s="158">
        <v>7.0497999999999991E-2</v>
      </c>
      <c r="BD36" s="158">
        <v>6.0361999999999999E-2</v>
      </c>
      <c r="BE36" s="158">
        <v>0.13409099999999999</v>
      </c>
      <c r="BF36" s="158">
        <v>8.9198E-2</v>
      </c>
      <c r="BG36" s="158">
        <v>6.8311999999999998E-2</v>
      </c>
      <c r="BH36" s="158">
        <v>7.9386999999999999E-2</v>
      </c>
      <c r="BI36" s="158">
        <v>9.1088999999999989E-2</v>
      </c>
      <c r="BJ36" s="158">
        <v>1.3193E-2</v>
      </c>
      <c r="BK36" s="158">
        <v>4.2167999999999997E-2</v>
      </c>
      <c r="BL36" s="158">
        <v>1.5219E-2</v>
      </c>
      <c r="BM36" s="158">
        <v>5.1684999999999995E-2</v>
      </c>
      <c r="BN36" s="158">
        <v>1.8723E-2</v>
      </c>
      <c r="BO36" s="158">
        <v>6.8569999999999994E-3</v>
      </c>
      <c r="BP36" s="158">
        <v>8.0679999999999988E-3</v>
      </c>
      <c r="BQ36" s="158">
        <v>7.6103999999999991E-2</v>
      </c>
      <c r="BR36" s="158">
        <v>8.4479999999999989E-3</v>
      </c>
      <c r="BS36" s="158">
        <v>1.787E-2</v>
      </c>
      <c r="BT36" s="158">
        <v>2.2601E-2</v>
      </c>
      <c r="BU36" s="158">
        <v>2.1238999999999997E-2</v>
      </c>
      <c r="BV36" s="158">
        <v>6.3471E-2</v>
      </c>
      <c r="BW36" s="158">
        <v>9.5960000000000004E-3</v>
      </c>
      <c r="BX36" s="158">
        <v>1.944E-3</v>
      </c>
      <c r="BY36" s="158">
        <v>4.2719999999999998E-3</v>
      </c>
      <c r="BZ36" s="158">
        <v>8.9151999999999995E-2</v>
      </c>
      <c r="CA36" s="158">
        <v>1.0607E-2</v>
      </c>
      <c r="CB36" s="158">
        <v>3.2704999999999998E-2</v>
      </c>
      <c r="CC36" s="158">
        <v>6.2109999999999999E-2</v>
      </c>
      <c r="CD36" s="158">
        <v>3.8183000000000002E-2</v>
      </c>
      <c r="CE36" s="158">
        <v>9.5963999999999994E-2</v>
      </c>
      <c r="CF36" s="158">
        <v>4.6237E-2</v>
      </c>
      <c r="CG36" s="158">
        <v>1.8592999999999998E-2</v>
      </c>
      <c r="CH36" s="158">
        <v>2.8393999999999999E-2</v>
      </c>
      <c r="CI36" s="158">
        <v>8.7390000000000002E-3</v>
      </c>
      <c r="CJ36" s="158">
        <v>2.0330999999999998E-2</v>
      </c>
      <c r="CK36" s="158">
        <v>5.1818999999999997E-2</v>
      </c>
      <c r="CL36" s="158">
        <v>1.5262999999999999E-2</v>
      </c>
      <c r="CM36" s="158">
        <v>1.0109999999999999E-2</v>
      </c>
      <c r="CN36" s="158">
        <v>4.1277000000000001E-2</v>
      </c>
      <c r="CO36" s="158">
        <v>2.9689999999999998E-2</v>
      </c>
      <c r="CP36" s="158">
        <v>1.325E-2</v>
      </c>
      <c r="CQ36" s="158">
        <v>1.9986E-2</v>
      </c>
      <c r="CR36" s="158">
        <v>1.2529E-2</v>
      </c>
      <c r="CS36" s="158">
        <v>9.1780000000000004E-3</v>
      </c>
      <c r="CT36" s="158">
        <v>6.483E-3</v>
      </c>
      <c r="CU36" s="158">
        <v>3.1078999999999999E-2</v>
      </c>
      <c r="CV36" s="158">
        <v>8.6179999999999989E-3</v>
      </c>
      <c r="CW36" s="158">
        <v>8.4200000000000004E-3</v>
      </c>
      <c r="CX36" s="158">
        <v>1.1287E-2</v>
      </c>
      <c r="CY36" s="158">
        <v>3.3814999999999998E-2</v>
      </c>
      <c r="CZ36" s="158">
        <v>0.10087599999999999</v>
      </c>
      <c r="DA36" s="158">
        <v>4.4227999999999996E-2</v>
      </c>
      <c r="DB36" s="158">
        <v>6.9528999999999994E-2</v>
      </c>
      <c r="DC36" s="158">
        <v>2.8974999999999997E-2</v>
      </c>
      <c r="DD36" s="158">
        <v>2.9774999999999999E-2</v>
      </c>
      <c r="DE36" s="158">
        <v>2.2262999999999998E-2</v>
      </c>
      <c r="DF36" s="158">
        <v>3.029E-3</v>
      </c>
      <c r="DG36" s="158">
        <v>2.4732999999999998E-2</v>
      </c>
      <c r="DH36" s="158">
        <v>6.463E-3</v>
      </c>
      <c r="DI36" s="158">
        <v>5.6140000000000001E-3</v>
      </c>
      <c r="DJ36" s="158">
        <v>1.5358999999999999E-2</v>
      </c>
      <c r="DK36" s="158">
        <v>1.7495E-2</v>
      </c>
      <c r="DL36" s="158">
        <v>1.2E-2</v>
      </c>
      <c r="DM36" s="158">
        <v>1.0430999999999999E-2</v>
      </c>
      <c r="DN36" s="158">
        <v>3.7999999999999999E-2</v>
      </c>
      <c r="DO36" s="158">
        <v>1.6392999999999998E-2</v>
      </c>
      <c r="DP36" s="158">
        <v>6.9000000000000006E-2</v>
      </c>
      <c r="DQ36" s="158">
        <v>5.8000000000000003E-2</v>
      </c>
      <c r="DR36" s="158">
        <v>6.0000000000000001E-3</v>
      </c>
      <c r="DS36" s="158">
        <v>0.01</v>
      </c>
      <c r="DT36" s="158">
        <v>1.6E-2</v>
      </c>
      <c r="DU36" s="158">
        <v>1.1542E-2</v>
      </c>
      <c r="DV36" s="158">
        <v>7.0000000000000001E-3</v>
      </c>
      <c r="DW36" s="158">
        <v>1.2E-2</v>
      </c>
      <c r="DX36" s="158">
        <v>1.4999999999999999E-2</v>
      </c>
      <c r="DY36" s="158">
        <v>8.9999999999999993E-3</v>
      </c>
      <c r="DZ36" s="158">
        <v>0.01</v>
      </c>
      <c r="EA36" s="158">
        <v>1.4E-2</v>
      </c>
      <c r="EB36" s="158">
        <v>1.0999999999999999E-2</v>
      </c>
      <c r="EC36" s="158">
        <v>6.0000000000000001E-3</v>
      </c>
      <c r="ED36" s="158">
        <v>8.0000000000000002E-3</v>
      </c>
      <c r="EE36" s="158">
        <v>0.01</v>
      </c>
      <c r="EF36" s="158">
        <v>2.8000000000000001E-2</v>
      </c>
      <c r="EG36" s="158">
        <v>5.7000000000000002E-2</v>
      </c>
      <c r="EH36" s="158">
        <v>0.02</v>
      </c>
      <c r="EI36" s="158">
        <v>1.2E-2</v>
      </c>
      <c r="EJ36" s="158">
        <v>2.4E-2</v>
      </c>
      <c r="EK36" s="158">
        <v>5.2999999999999999E-2</v>
      </c>
      <c r="EL36" s="158">
        <v>2.7E-2</v>
      </c>
      <c r="EM36" s="158">
        <v>4.2999999999999997E-2</v>
      </c>
      <c r="EN36" s="158">
        <v>1.2E-2</v>
      </c>
      <c r="EO36" s="158">
        <v>1.7999999999999999E-2</v>
      </c>
      <c r="EP36" s="158">
        <v>0.01</v>
      </c>
      <c r="EQ36" s="158">
        <v>1.9E-2</v>
      </c>
      <c r="ER36" s="158">
        <v>1.7000000000000001E-2</v>
      </c>
      <c r="ES36" s="158">
        <v>6.8000000000000005E-2</v>
      </c>
      <c r="ET36" s="158">
        <v>8.2000000000000003E-2</v>
      </c>
      <c r="EU36" s="158">
        <v>2.8000000000000001E-2</v>
      </c>
      <c r="EV36" s="158">
        <v>0.01</v>
      </c>
      <c r="EW36" s="158">
        <v>5.0000000000000001E-3</v>
      </c>
      <c r="EX36" s="158">
        <v>7.0000000000000001E-3</v>
      </c>
      <c r="EY36" s="158">
        <v>8.9999999999999993E-3</v>
      </c>
      <c r="EZ36" s="158">
        <v>6.0000000000000001E-3</v>
      </c>
      <c r="FA36" s="158">
        <v>2.8000000000000001E-2</v>
      </c>
      <c r="FB36" s="158">
        <v>8.0000000000000002E-3</v>
      </c>
      <c r="FC36" s="158">
        <v>7.0000000000000001E-3</v>
      </c>
      <c r="FD36" s="158">
        <v>8.0000000000000002E-3</v>
      </c>
      <c r="FE36" s="158">
        <v>7.0000000000000001E-3</v>
      </c>
      <c r="FF36" s="158">
        <v>7.0000000000000001E-3</v>
      </c>
      <c r="FG36" s="158">
        <v>1.7000000000000001E-2</v>
      </c>
      <c r="FH36" s="158">
        <v>2.1999999999999999E-2</v>
      </c>
      <c r="FI36" s="158">
        <v>1.2999999999999999E-2</v>
      </c>
      <c r="FJ36" s="158">
        <v>8.6470000000000002E-3</v>
      </c>
      <c r="FK36" s="158">
        <v>1.6E-2</v>
      </c>
      <c r="FL36" s="158">
        <v>1.0999999999999999E-2</v>
      </c>
      <c r="FM36" s="158">
        <v>0.02</v>
      </c>
      <c r="FN36" s="158">
        <v>0.01</v>
      </c>
      <c r="FO36" s="158">
        <v>2.5000000000000001E-2</v>
      </c>
      <c r="FP36" s="158">
        <v>1.2999999999999999E-2</v>
      </c>
      <c r="FQ36" s="158">
        <v>1.7999999999999999E-2</v>
      </c>
      <c r="FR36" s="158">
        <v>1.6E-2</v>
      </c>
      <c r="FS36" s="158">
        <v>0.04</v>
      </c>
      <c r="FT36" s="158">
        <v>6.0000000000000001E-3</v>
      </c>
      <c r="FU36" s="158">
        <v>5.0000000000000001E-3</v>
      </c>
      <c r="FV36" s="158">
        <v>1.7999999999999999E-2</v>
      </c>
      <c r="FW36" s="158">
        <v>9.1999999999999998E-2</v>
      </c>
      <c r="FX36" s="158">
        <v>1.7999999999999999E-2</v>
      </c>
      <c r="FY36" s="158">
        <v>1.2E-2</v>
      </c>
      <c r="FZ36" s="158">
        <v>1.2999999999999999E-2</v>
      </c>
      <c r="GA36" s="158">
        <v>8.9999999999999993E-3</v>
      </c>
      <c r="GB36" s="158">
        <v>0.01</v>
      </c>
      <c r="GC36" s="158">
        <v>1.2999999999999999E-2</v>
      </c>
      <c r="GD36" s="158">
        <v>7.4999999999999997E-2</v>
      </c>
      <c r="GE36" s="158">
        <v>4.7E-2</v>
      </c>
      <c r="GF36" s="158">
        <v>1.7000000000000001E-2</v>
      </c>
      <c r="GG36" s="158">
        <v>1.9E-2</v>
      </c>
      <c r="GH36" s="158">
        <v>1.9E-2</v>
      </c>
      <c r="GI36" s="158">
        <v>4.0000000000000001E-3</v>
      </c>
      <c r="GJ36" s="158">
        <v>4.0000000000000001E-3</v>
      </c>
      <c r="GK36" s="158">
        <v>6.0000000000000001E-3</v>
      </c>
      <c r="GL36" s="158">
        <v>6.0000000000000001E-3</v>
      </c>
      <c r="GM36" s="158">
        <v>3.0000000000000001E-3</v>
      </c>
      <c r="GN36" s="158">
        <v>3.0000000000000001E-3</v>
      </c>
      <c r="GO36" s="158">
        <v>1.9E-2</v>
      </c>
      <c r="GP36" s="158">
        <v>3.2000000000000001E-2</v>
      </c>
      <c r="GQ36" s="158">
        <v>1.0999999999999999E-2</v>
      </c>
      <c r="GR36" s="158">
        <v>6.0000000000000001E-3</v>
      </c>
      <c r="GS36" s="158">
        <v>2.5999999999999999E-2</v>
      </c>
      <c r="GT36" s="158">
        <v>7.0000000000000001E-3</v>
      </c>
      <c r="GU36" s="158">
        <v>6.0000000000000001E-3</v>
      </c>
      <c r="GV36" s="158">
        <v>1.0999999999999999E-2</v>
      </c>
      <c r="GW36" s="158">
        <v>1.2E-2</v>
      </c>
      <c r="GX36" s="158">
        <v>1.2999999999999999E-2</v>
      </c>
      <c r="GY36" s="158">
        <v>1.2E-2</v>
      </c>
      <c r="GZ36" s="158">
        <v>1.2E-2</v>
      </c>
      <c r="HA36" s="158">
        <v>0.01</v>
      </c>
      <c r="HB36" s="158">
        <v>2.5000000000000001E-2</v>
      </c>
      <c r="HC36" s="158">
        <v>1.7999999999999999E-2</v>
      </c>
      <c r="HD36" s="158">
        <v>5.8999999999999997E-2</v>
      </c>
      <c r="HE36" s="158">
        <v>2.8000000000000001E-2</v>
      </c>
      <c r="HF36" s="158">
        <v>1.7999999999999999E-2</v>
      </c>
      <c r="HG36" s="158">
        <v>1.7999999999999999E-2</v>
      </c>
      <c r="HH36" s="158">
        <v>3.5999999999999997E-2</v>
      </c>
      <c r="HI36" s="158">
        <v>4.8076000000000001E-2</v>
      </c>
      <c r="HJ36" s="158">
        <v>2.5999999999999999E-2</v>
      </c>
      <c r="HK36" s="158">
        <v>2.5000000000000001E-2</v>
      </c>
      <c r="HL36" s="158">
        <v>1.2999999999999999E-2</v>
      </c>
      <c r="HM36" s="158">
        <v>0.02</v>
      </c>
      <c r="HN36" s="158">
        <v>3.1E-2</v>
      </c>
      <c r="HO36" s="158">
        <v>1.6E-2</v>
      </c>
      <c r="HP36" s="626"/>
      <c r="HQ36" s="290" t="s">
        <v>127</v>
      </c>
      <c r="HR36" s="290"/>
      <c r="HT36" s="260"/>
      <c r="HU36" s="260"/>
      <c r="HV36" s="260"/>
    </row>
    <row r="37" spans="1:230" ht="12.75" customHeight="1" x14ac:dyDescent="0.25">
      <c r="A37" s="317" t="s">
        <v>76</v>
      </c>
      <c r="B37" s="317" t="s">
        <v>140</v>
      </c>
      <c r="C37" s="171">
        <v>0</v>
      </c>
      <c r="D37" s="159">
        <v>0</v>
      </c>
      <c r="E37" s="159">
        <v>0.39676778893936765</v>
      </c>
      <c r="F37" s="159">
        <v>1.6239080632570973E-3</v>
      </c>
      <c r="G37" s="159">
        <v>7.6841665257296674E-2</v>
      </c>
      <c r="H37" s="159">
        <v>1.7146125346821979E-3</v>
      </c>
      <c r="I37" s="159">
        <v>1.013E-3</v>
      </c>
      <c r="J37" s="159">
        <v>2.0524000000000001E-2</v>
      </c>
      <c r="K37" s="159">
        <v>7.36E-4</v>
      </c>
      <c r="L37" s="159">
        <v>4.8999999999999998E-4</v>
      </c>
      <c r="M37" s="159">
        <v>6.6618999999999998E-2</v>
      </c>
      <c r="N37" s="159">
        <v>7.0929999999999995E-3</v>
      </c>
      <c r="O37" s="159">
        <v>7.8599999999999991E-4</v>
      </c>
      <c r="P37" s="159">
        <v>4.7899999999999999E-4</v>
      </c>
      <c r="Q37" s="159">
        <v>1.1628460882034958E-4</v>
      </c>
      <c r="R37" s="159">
        <v>2.7714785300023012E-4</v>
      </c>
      <c r="S37" s="159">
        <v>2.0284613033265801E-4</v>
      </c>
      <c r="T37" s="159">
        <v>1.44E-4</v>
      </c>
      <c r="U37" s="159">
        <v>2.6800000000000001E-4</v>
      </c>
      <c r="V37" s="159">
        <v>1.6699999999999999E-4</v>
      </c>
      <c r="W37" s="159">
        <v>6.2199999999999994E-4</v>
      </c>
      <c r="X37" s="159">
        <v>1.3199999999999998E-4</v>
      </c>
      <c r="Y37" s="159">
        <v>6.3999999999999997E-5</v>
      </c>
      <c r="Z37" s="159">
        <v>6.0999999999999999E-5</v>
      </c>
      <c r="AA37" s="159">
        <v>2.9799999999999998E-4</v>
      </c>
      <c r="AB37" s="159">
        <v>1.4999999999999999E-5</v>
      </c>
      <c r="AC37" s="159">
        <v>1.295837690748814E-4</v>
      </c>
      <c r="AD37" s="159">
        <v>1.8199999999999998E-4</v>
      </c>
      <c r="AE37" s="159">
        <v>3.7999999999999995E-5</v>
      </c>
      <c r="AF37" s="159">
        <v>4.9999999999999996E-6</v>
      </c>
      <c r="AG37" s="159">
        <v>4.6598000000000001E-2</v>
      </c>
      <c r="AH37" s="159">
        <v>2.4399999999999999E-4</v>
      </c>
      <c r="AI37" s="159">
        <v>1.8899999999999999E-4</v>
      </c>
      <c r="AJ37" s="159">
        <v>2.2699999999999999E-4</v>
      </c>
      <c r="AK37" s="159">
        <v>9.8999999999999994E-5</v>
      </c>
      <c r="AL37" s="159">
        <v>1.44E-4</v>
      </c>
      <c r="AM37" s="159">
        <v>3.9999999999999998E-6</v>
      </c>
      <c r="AN37" s="159">
        <v>1.34E-4</v>
      </c>
      <c r="AO37" s="159">
        <v>1.16E-4</v>
      </c>
      <c r="AP37" s="159">
        <v>1.5699999999999999E-4</v>
      </c>
      <c r="AQ37" s="159">
        <v>2.7E-4</v>
      </c>
      <c r="AR37" s="159">
        <v>7.2000000000000002E-5</v>
      </c>
      <c r="AS37" s="159">
        <v>1.8599999999999999E-4</v>
      </c>
      <c r="AT37" s="159">
        <v>1.8199999999999998E-4</v>
      </c>
      <c r="AU37" s="159">
        <v>2.209E-3</v>
      </c>
      <c r="AV37" s="159">
        <v>1.74E-4</v>
      </c>
      <c r="AW37" s="159">
        <v>1.7999999999999998E-4</v>
      </c>
      <c r="AX37" s="159">
        <v>0.102825</v>
      </c>
      <c r="AY37" s="159">
        <v>2.03E-4</v>
      </c>
      <c r="AZ37" s="159">
        <v>1.54E-4</v>
      </c>
      <c r="BA37" s="159">
        <v>7.1295999999999998E-2</v>
      </c>
      <c r="BB37" s="159">
        <v>6.9999999999999994E-5</v>
      </c>
      <c r="BC37" s="159">
        <v>9.0999999999999989E-5</v>
      </c>
      <c r="BD37" s="159">
        <v>6.7999999999999999E-5</v>
      </c>
      <c r="BE37" s="159">
        <v>2.6999999999999999E-5</v>
      </c>
      <c r="BF37" s="159">
        <v>2.7900000000000001E-4</v>
      </c>
      <c r="BG37" s="159">
        <v>5.0819999999999997E-3</v>
      </c>
      <c r="BH37" s="159">
        <v>6.2199999999999994E-4</v>
      </c>
      <c r="BI37" s="159">
        <v>6.1499999999999999E-4</v>
      </c>
      <c r="BJ37" s="159">
        <v>6.0999999999999997E-4</v>
      </c>
      <c r="BK37" s="159">
        <v>5.8999999999999992E-4</v>
      </c>
      <c r="BL37" s="159">
        <v>5.7600000000000001E-4</v>
      </c>
      <c r="BM37" s="159">
        <v>5.3899999999999998E-4</v>
      </c>
      <c r="BN37" s="159">
        <v>5.44E-4</v>
      </c>
      <c r="BO37" s="159">
        <v>5.3499999999999999E-4</v>
      </c>
      <c r="BP37" s="159">
        <v>5.31E-4</v>
      </c>
      <c r="BQ37" s="159">
        <v>5.1099999999999995E-4</v>
      </c>
      <c r="BR37" s="159">
        <v>2.1899999999999998E-4</v>
      </c>
      <c r="BS37" s="159">
        <v>2.13E-4</v>
      </c>
      <c r="BT37" s="159">
        <v>6.4129999999999994E-3</v>
      </c>
      <c r="BU37" s="159">
        <v>2.14E-4</v>
      </c>
      <c r="BV37" s="159">
        <v>3.0800000000000001E-4</v>
      </c>
      <c r="BW37" s="159">
        <v>3.1999999999999997E-4</v>
      </c>
      <c r="BX37" s="159">
        <v>2.0699999999999999E-4</v>
      </c>
      <c r="BY37" s="159">
        <v>2.1599999999999999E-4</v>
      </c>
      <c r="BZ37" s="159">
        <v>2.04E-4</v>
      </c>
      <c r="CA37" s="159">
        <v>2.6499999999999999E-4</v>
      </c>
      <c r="CB37" s="159">
        <v>2.6399999999999997E-4</v>
      </c>
      <c r="CC37" s="159">
        <v>2.5900000000000001E-4</v>
      </c>
      <c r="CD37" s="159">
        <v>2.5399999999999999E-4</v>
      </c>
      <c r="CE37" s="159">
        <v>2.5999999999999998E-4</v>
      </c>
      <c r="CF37" s="159">
        <v>2.4699999999999999E-4</v>
      </c>
      <c r="CG37" s="159">
        <v>2.4599999999999996E-4</v>
      </c>
      <c r="CH37" s="159">
        <v>2.42E-4</v>
      </c>
      <c r="CI37" s="159">
        <v>2.4499999999999999E-4</v>
      </c>
      <c r="CJ37" s="159">
        <v>1.6999999999999999E-4</v>
      </c>
      <c r="CK37" s="159">
        <v>1.66E-4</v>
      </c>
      <c r="CL37" s="159">
        <v>1.64E-4</v>
      </c>
      <c r="CM37" s="159">
        <v>1.65E-4</v>
      </c>
      <c r="CN37" s="159">
        <v>1.66E-4</v>
      </c>
      <c r="CO37" s="159">
        <v>5.6103999999999994E-2</v>
      </c>
      <c r="CP37" s="159">
        <v>2.6499999999999999E-4</v>
      </c>
      <c r="CQ37" s="159">
        <v>2.7599999999999999E-4</v>
      </c>
      <c r="CR37" s="159">
        <v>2.7299999999999997E-4</v>
      </c>
      <c r="CS37" s="159">
        <v>2.5700000000000001E-4</v>
      </c>
      <c r="CT37" s="159">
        <v>2.5099999999999998E-4</v>
      </c>
      <c r="CU37" s="159">
        <v>1.6099999999999998E-4</v>
      </c>
      <c r="CV37" s="159">
        <v>1.66E-4</v>
      </c>
      <c r="CW37" s="159">
        <v>1.6199999999999998E-4</v>
      </c>
      <c r="CX37" s="159">
        <v>1.6199999999999998E-4</v>
      </c>
      <c r="CY37" s="159">
        <v>1.5999999999999999E-4</v>
      </c>
      <c r="CZ37" s="159">
        <v>1.6199999999999998E-4</v>
      </c>
      <c r="DA37" s="159">
        <v>3.3269999999999997E-3</v>
      </c>
      <c r="DB37" s="159">
        <v>4.2699999999999997E-4</v>
      </c>
      <c r="DC37" s="159">
        <v>2.5700000000000001E-4</v>
      </c>
      <c r="DD37" s="159">
        <v>2.0599999999999999E-4</v>
      </c>
      <c r="DE37" s="159">
        <v>1.8799999999999999E-4</v>
      </c>
      <c r="DF37" s="159">
        <v>1.65E-4</v>
      </c>
      <c r="DG37" s="159">
        <v>1.5300000000000001E-4</v>
      </c>
      <c r="DH37" s="159">
        <v>0</v>
      </c>
      <c r="DI37" s="159">
        <v>1.5099999999999998E-4</v>
      </c>
      <c r="DJ37" s="159">
        <v>1.4999999999999999E-4</v>
      </c>
      <c r="DK37" s="159">
        <v>1.4799999999999999E-4</v>
      </c>
      <c r="DL37" s="159">
        <v>0</v>
      </c>
      <c r="DM37" s="159">
        <v>1.46E-4</v>
      </c>
      <c r="DN37" s="159">
        <v>0</v>
      </c>
      <c r="DO37" s="159">
        <v>6.2E-4</v>
      </c>
      <c r="DP37" s="159">
        <v>0</v>
      </c>
      <c r="DQ37" s="159">
        <v>0</v>
      </c>
      <c r="DR37" s="159">
        <v>0</v>
      </c>
      <c r="DS37" s="159">
        <v>0</v>
      </c>
      <c r="DT37" s="159">
        <v>0</v>
      </c>
      <c r="DU37" s="159">
        <v>1.1499999999999999E-4</v>
      </c>
      <c r="DV37" s="159">
        <v>0</v>
      </c>
      <c r="DW37" s="159">
        <v>0</v>
      </c>
      <c r="DX37" s="159">
        <v>0</v>
      </c>
      <c r="DY37" s="159">
        <v>0</v>
      </c>
      <c r="DZ37" s="159">
        <v>0</v>
      </c>
      <c r="EA37" s="159">
        <v>0</v>
      </c>
      <c r="EB37" s="159">
        <v>0</v>
      </c>
      <c r="EC37" s="159">
        <v>0</v>
      </c>
      <c r="ED37" s="159">
        <v>0</v>
      </c>
      <c r="EE37" s="159">
        <v>0</v>
      </c>
      <c r="EF37" s="159">
        <v>1.0999999999999999E-2</v>
      </c>
      <c r="EG37" s="159">
        <v>0</v>
      </c>
      <c r="EH37" s="159">
        <v>0</v>
      </c>
      <c r="EI37" s="159">
        <v>0</v>
      </c>
      <c r="EJ37" s="159">
        <v>2.7E-2</v>
      </c>
      <c r="EK37" s="159">
        <v>0</v>
      </c>
      <c r="EL37" s="159">
        <v>0</v>
      </c>
      <c r="EM37" s="159">
        <v>0</v>
      </c>
      <c r="EN37" s="159">
        <v>0</v>
      </c>
      <c r="EO37" s="159">
        <v>0</v>
      </c>
      <c r="EP37" s="159">
        <v>0</v>
      </c>
      <c r="EQ37" s="159">
        <v>0</v>
      </c>
      <c r="ER37" s="159">
        <v>0</v>
      </c>
      <c r="ES37" s="159">
        <v>0</v>
      </c>
      <c r="ET37" s="159">
        <v>0</v>
      </c>
      <c r="EU37" s="159">
        <v>0</v>
      </c>
      <c r="EV37" s="159">
        <v>0</v>
      </c>
      <c r="EW37" s="159">
        <v>0</v>
      </c>
      <c r="EX37" s="159">
        <v>0</v>
      </c>
      <c r="EY37" s="159">
        <v>0</v>
      </c>
      <c r="EZ37" s="159">
        <v>0</v>
      </c>
      <c r="FA37" s="159">
        <v>0</v>
      </c>
      <c r="FB37" s="159">
        <v>0</v>
      </c>
      <c r="FC37" s="159">
        <v>0</v>
      </c>
      <c r="FD37" s="159">
        <v>0</v>
      </c>
      <c r="FE37" s="159">
        <v>0</v>
      </c>
      <c r="FF37" s="159">
        <v>0</v>
      </c>
      <c r="FG37" s="159">
        <v>0</v>
      </c>
      <c r="FH37" s="159">
        <v>0</v>
      </c>
      <c r="FI37" s="159">
        <v>0</v>
      </c>
      <c r="FJ37" s="159">
        <v>4.9999999999999996E-6</v>
      </c>
      <c r="FK37" s="159">
        <v>0</v>
      </c>
      <c r="FL37" s="159">
        <v>0</v>
      </c>
      <c r="FM37" s="159">
        <v>0</v>
      </c>
      <c r="FN37" s="159">
        <v>0</v>
      </c>
      <c r="FO37" s="159">
        <v>0</v>
      </c>
      <c r="FP37" s="159">
        <v>0</v>
      </c>
      <c r="FQ37" s="159">
        <v>1E-3</v>
      </c>
      <c r="FR37" s="159">
        <v>0</v>
      </c>
      <c r="FS37" s="159">
        <v>0</v>
      </c>
      <c r="FT37" s="159">
        <v>0</v>
      </c>
      <c r="FU37" s="159">
        <v>0</v>
      </c>
      <c r="FV37" s="159">
        <v>0</v>
      </c>
      <c r="FW37" s="159">
        <v>0</v>
      </c>
      <c r="FX37" s="159">
        <v>0</v>
      </c>
      <c r="FY37" s="159">
        <v>0</v>
      </c>
      <c r="FZ37" s="159">
        <v>0</v>
      </c>
      <c r="GA37" s="159">
        <v>0</v>
      </c>
      <c r="GB37" s="159">
        <v>0</v>
      </c>
      <c r="GC37" s="159">
        <v>0</v>
      </c>
      <c r="GD37" s="159">
        <v>0</v>
      </c>
      <c r="GE37" s="159">
        <v>0</v>
      </c>
      <c r="GF37" s="159">
        <v>0</v>
      </c>
      <c r="GG37" s="159">
        <v>0</v>
      </c>
      <c r="GH37" s="159">
        <v>0</v>
      </c>
      <c r="GI37" s="159">
        <v>1E-3</v>
      </c>
      <c r="GJ37" s="159">
        <v>0</v>
      </c>
      <c r="GK37" s="159">
        <v>0</v>
      </c>
      <c r="GL37" s="159">
        <v>0</v>
      </c>
      <c r="GM37" s="159">
        <v>0</v>
      </c>
      <c r="GN37" s="159">
        <v>0</v>
      </c>
      <c r="GO37" s="159">
        <v>0</v>
      </c>
      <c r="GP37" s="159">
        <v>0</v>
      </c>
      <c r="GQ37" s="159">
        <v>0</v>
      </c>
      <c r="GR37" s="159">
        <v>0</v>
      </c>
      <c r="GS37" s="159">
        <v>0</v>
      </c>
      <c r="GT37" s="159">
        <v>0</v>
      </c>
      <c r="GU37" s="159">
        <v>0</v>
      </c>
      <c r="GV37" s="159">
        <v>0</v>
      </c>
      <c r="GW37" s="159">
        <v>0</v>
      </c>
      <c r="GX37" s="159">
        <v>0</v>
      </c>
      <c r="GY37" s="159">
        <v>0</v>
      </c>
      <c r="GZ37" s="159">
        <v>0</v>
      </c>
      <c r="HA37" s="159">
        <v>0</v>
      </c>
      <c r="HB37" s="159">
        <v>0</v>
      </c>
      <c r="HC37" s="159">
        <v>0</v>
      </c>
      <c r="HD37" s="159">
        <v>0</v>
      </c>
      <c r="HE37" s="159">
        <v>0</v>
      </c>
      <c r="HF37" s="159">
        <v>0</v>
      </c>
      <c r="HG37" s="159">
        <v>0</v>
      </c>
      <c r="HH37" s="159">
        <v>0</v>
      </c>
      <c r="HI37" s="159">
        <v>0</v>
      </c>
      <c r="HJ37" s="159">
        <v>0</v>
      </c>
      <c r="HK37" s="159">
        <v>0</v>
      </c>
      <c r="HL37" s="159">
        <v>0</v>
      </c>
      <c r="HM37" s="159">
        <v>0</v>
      </c>
      <c r="HN37" s="159">
        <v>0</v>
      </c>
      <c r="HO37" s="159">
        <v>0</v>
      </c>
      <c r="HP37" s="626"/>
      <c r="HQ37" s="290" t="s">
        <v>140</v>
      </c>
      <c r="HR37" s="290"/>
      <c r="HT37" s="260"/>
      <c r="HU37" s="260"/>
      <c r="HV37" s="260"/>
    </row>
    <row r="38" spans="1:230" ht="12.75" customHeight="1" x14ac:dyDescent="0.25">
      <c r="A38" s="271" t="s">
        <v>439</v>
      </c>
      <c r="B38" s="271" t="s">
        <v>440</v>
      </c>
      <c r="C38" s="270" t="s">
        <v>263</v>
      </c>
      <c r="D38" s="270" t="s">
        <v>263</v>
      </c>
      <c r="E38" s="270" t="s">
        <v>92</v>
      </c>
      <c r="F38" s="270" t="s">
        <v>92</v>
      </c>
      <c r="G38" s="270" t="s">
        <v>92</v>
      </c>
      <c r="H38" s="270" t="s">
        <v>92</v>
      </c>
      <c r="I38" s="270" t="s">
        <v>283</v>
      </c>
      <c r="J38" s="270" t="s">
        <v>284</v>
      </c>
      <c r="K38" s="270" t="s">
        <v>281</v>
      </c>
      <c r="L38" s="270" t="s">
        <v>285</v>
      </c>
      <c r="M38" s="270" t="s">
        <v>279</v>
      </c>
      <c r="N38" s="270" t="s">
        <v>286</v>
      </c>
      <c r="O38" s="270" t="s">
        <v>287</v>
      </c>
      <c r="P38" s="270" t="s">
        <v>260</v>
      </c>
      <c r="Q38" s="270" t="s">
        <v>253</v>
      </c>
      <c r="R38" s="270" t="s">
        <v>262</v>
      </c>
      <c r="S38" s="270" t="s">
        <v>286</v>
      </c>
      <c r="T38" s="270" t="s">
        <v>279</v>
      </c>
      <c r="U38" s="270" t="s">
        <v>259</v>
      </c>
      <c r="V38" s="270" t="s">
        <v>259</v>
      </c>
      <c r="W38" s="270" t="s">
        <v>262</v>
      </c>
      <c r="X38" s="270" t="s">
        <v>255</v>
      </c>
      <c r="Y38" s="270" t="s">
        <v>256</v>
      </c>
      <c r="Z38" s="270" t="s">
        <v>261</v>
      </c>
      <c r="AA38" s="270" t="s">
        <v>260</v>
      </c>
      <c r="AB38" s="270" t="s">
        <v>258</v>
      </c>
      <c r="AC38" s="270" t="s">
        <v>278</v>
      </c>
      <c r="AD38" s="270" t="s">
        <v>274</v>
      </c>
      <c r="AE38" s="270" t="s">
        <v>278</v>
      </c>
      <c r="AF38" s="270" t="s">
        <v>288</v>
      </c>
      <c r="AG38" s="270" t="s">
        <v>253</v>
      </c>
      <c r="AH38" s="270" t="s">
        <v>260</v>
      </c>
      <c r="AI38" s="270" t="s">
        <v>258</v>
      </c>
      <c r="AJ38" s="270" t="s">
        <v>262</v>
      </c>
      <c r="AK38" s="270" t="s">
        <v>253</v>
      </c>
      <c r="AL38" s="270" t="s">
        <v>261</v>
      </c>
      <c r="AM38" s="270" t="s">
        <v>261</v>
      </c>
      <c r="AN38" s="270" t="s">
        <v>255</v>
      </c>
      <c r="AO38" s="270" t="s">
        <v>255</v>
      </c>
      <c r="AP38" s="270" t="s">
        <v>255</v>
      </c>
      <c r="AQ38" s="270" t="s">
        <v>289</v>
      </c>
      <c r="AR38" s="270" t="s">
        <v>257</v>
      </c>
      <c r="AS38" s="270" t="s">
        <v>289</v>
      </c>
      <c r="AT38" s="270" t="s">
        <v>257</v>
      </c>
      <c r="AU38" s="270" t="s">
        <v>257</v>
      </c>
      <c r="AV38" s="270" t="s">
        <v>275</v>
      </c>
      <c r="AW38" s="270" t="s">
        <v>254</v>
      </c>
      <c r="AX38" s="270" t="s">
        <v>290</v>
      </c>
      <c r="AY38" s="270" t="s">
        <v>257</v>
      </c>
      <c r="AZ38" s="270" t="s">
        <v>364</v>
      </c>
      <c r="BA38" s="270" t="s">
        <v>370</v>
      </c>
      <c r="BB38" s="270" t="s">
        <v>373</v>
      </c>
      <c r="BC38" s="270" t="s">
        <v>373</v>
      </c>
      <c r="BD38" s="270" t="s">
        <v>380</v>
      </c>
      <c r="BE38" s="270" t="s">
        <v>383</v>
      </c>
      <c r="BF38" s="270" t="s">
        <v>380</v>
      </c>
      <c r="BG38" s="270" t="s">
        <v>362</v>
      </c>
      <c r="BH38" s="270" t="s">
        <v>362</v>
      </c>
      <c r="BI38" s="270" t="s">
        <v>282</v>
      </c>
      <c r="BJ38" s="270" t="s">
        <v>282</v>
      </c>
      <c r="BK38" s="270" t="s">
        <v>362</v>
      </c>
      <c r="BL38" s="270" t="s">
        <v>282</v>
      </c>
      <c r="BM38" s="270" t="s">
        <v>293</v>
      </c>
      <c r="BN38" s="270" t="s">
        <v>282</v>
      </c>
      <c r="BO38" s="270" t="s">
        <v>282</v>
      </c>
      <c r="BP38" s="270" t="s">
        <v>503</v>
      </c>
      <c r="BQ38" s="270" t="s">
        <v>505</v>
      </c>
      <c r="BR38" s="270" t="s">
        <v>282</v>
      </c>
      <c r="BS38" s="270" t="s">
        <v>503</v>
      </c>
      <c r="BT38" s="270" t="s">
        <v>503</v>
      </c>
      <c r="BU38" s="270" t="s">
        <v>293</v>
      </c>
      <c r="BV38" s="270" t="s">
        <v>362</v>
      </c>
      <c r="BW38" s="270" t="s">
        <v>281</v>
      </c>
      <c r="BX38" s="270" t="s">
        <v>282</v>
      </c>
      <c r="BY38" s="270" t="s">
        <v>284</v>
      </c>
      <c r="BZ38" s="270" t="s">
        <v>280</v>
      </c>
      <c r="CA38" s="270" t="s">
        <v>285</v>
      </c>
      <c r="CB38" s="270" t="s">
        <v>259</v>
      </c>
      <c r="CC38" s="270" t="s">
        <v>259</v>
      </c>
      <c r="CD38" s="270" t="s">
        <v>262</v>
      </c>
      <c r="CE38" s="270" t="s">
        <v>256</v>
      </c>
      <c r="CF38" s="270" t="s">
        <v>256</v>
      </c>
      <c r="CG38" s="270" t="s">
        <v>256</v>
      </c>
      <c r="CH38" s="270" t="s">
        <v>256</v>
      </c>
      <c r="CI38" s="270" t="s">
        <v>300</v>
      </c>
      <c r="CJ38" s="270" t="s">
        <v>300</v>
      </c>
      <c r="CK38" s="270" t="s">
        <v>300</v>
      </c>
      <c r="CL38" s="270" t="s">
        <v>300</v>
      </c>
      <c r="CM38" s="270" t="s">
        <v>299</v>
      </c>
      <c r="CN38" s="270" t="s">
        <v>498</v>
      </c>
      <c r="CO38" s="270" t="s">
        <v>573</v>
      </c>
      <c r="CP38" s="270" t="s">
        <v>498</v>
      </c>
      <c r="CQ38" s="270" t="s">
        <v>498</v>
      </c>
      <c r="CR38" s="270" t="s">
        <v>498</v>
      </c>
      <c r="CS38" s="270" t="s">
        <v>498</v>
      </c>
      <c r="CT38" s="270" t="s">
        <v>498</v>
      </c>
      <c r="CU38" s="270" t="s">
        <v>498</v>
      </c>
      <c r="CV38" s="270" t="s">
        <v>277</v>
      </c>
      <c r="CW38" s="270" t="s">
        <v>277</v>
      </c>
      <c r="CX38" s="270" t="s">
        <v>277</v>
      </c>
      <c r="CY38" s="270" t="s">
        <v>275</v>
      </c>
      <c r="CZ38" s="270" t="s">
        <v>254</v>
      </c>
      <c r="DA38" s="270" t="s">
        <v>254</v>
      </c>
      <c r="DB38" s="270" t="s">
        <v>254</v>
      </c>
      <c r="DC38" s="270" t="s">
        <v>254</v>
      </c>
      <c r="DD38" s="270" t="s">
        <v>254</v>
      </c>
      <c r="DE38" s="270" t="s">
        <v>254</v>
      </c>
      <c r="DF38" s="270" t="s">
        <v>271</v>
      </c>
      <c r="DG38" s="270" t="s">
        <v>271</v>
      </c>
      <c r="DH38" s="270" t="s">
        <v>254</v>
      </c>
      <c r="DI38" s="270" t="s">
        <v>254</v>
      </c>
      <c r="DJ38" s="270" t="s">
        <v>271</v>
      </c>
      <c r="DK38" s="270" t="s">
        <v>271</v>
      </c>
      <c r="DL38" s="270" t="s">
        <v>271</v>
      </c>
      <c r="DM38" s="270" t="s">
        <v>271</v>
      </c>
      <c r="DN38" s="270" t="s">
        <v>271</v>
      </c>
      <c r="DO38" s="270" t="s">
        <v>271</v>
      </c>
      <c r="DP38" s="270" t="s">
        <v>271</v>
      </c>
      <c r="DQ38" s="270" t="s">
        <v>271</v>
      </c>
      <c r="DR38" s="270" t="s">
        <v>254</v>
      </c>
      <c r="DS38" s="270" t="s">
        <v>254</v>
      </c>
      <c r="DT38" s="270" t="s">
        <v>254</v>
      </c>
      <c r="DU38" s="270" t="s">
        <v>254</v>
      </c>
      <c r="DV38" s="270" t="s">
        <v>254</v>
      </c>
      <c r="DW38" s="270" t="s">
        <v>275</v>
      </c>
      <c r="DX38" s="270" t="s">
        <v>275</v>
      </c>
      <c r="DY38" s="270" t="s">
        <v>275</v>
      </c>
      <c r="DZ38" s="270" t="s">
        <v>275</v>
      </c>
      <c r="EA38" s="270" t="s">
        <v>275</v>
      </c>
      <c r="EB38" s="270" t="s">
        <v>275</v>
      </c>
      <c r="EC38" s="270" t="s">
        <v>275</v>
      </c>
      <c r="ED38" s="270" t="s">
        <v>275</v>
      </c>
      <c r="EE38" s="270" t="s">
        <v>275</v>
      </c>
      <c r="EF38" s="270" t="s">
        <v>254</v>
      </c>
      <c r="EG38" s="270" t="s">
        <v>275</v>
      </c>
      <c r="EH38" s="270" t="s">
        <v>275</v>
      </c>
      <c r="EI38" s="270" t="s">
        <v>255</v>
      </c>
      <c r="EJ38" s="270" t="s">
        <v>255</v>
      </c>
      <c r="EK38" s="270" t="s">
        <v>258</v>
      </c>
      <c r="EL38" s="270" t="s">
        <v>258</v>
      </c>
      <c r="EM38" s="270" t="s">
        <v>258</v>
      </c>
      <c r="EN38" s="270" t="s">
        <v>258</v>
      </c>
      <c r="EO38" s="270" t="s">
        <v>258</v>
      </c>
      <c r="EP38" s="270" t="s">
        <v>258</v>
      </c>
      <c r="EQ38" s="270" t="s">
        <v>258</v>
      </c>
      <c r="ER38" s="270" t="s">
        <v>258</v>
      </c>
      <c r="ES38" s="270" t="s">
        <v>258</v>
      </c>
      <c r="ET38" s="270" t="s">
        <v>259</v>
      </c>
      <c r="EU38" s="270" t="s">
        <v>259</v>
      </c>
      <c r="EV38" s="270" t="s">
        <v>296</v>
      </c>
      <c r="EW38" s="270" t="s">
        <v>296</v>
      </c>
      <c r="EX38" s="270" t="s">
        <v>296</v>
      </c>
      <c r="EY38" s="270" t="s">
        <v>296</v>
      </c>
      <c r="EZ38" s="270" t="s">
        <v>259</v>
      </c>
      <c r="FA38" s="270" t="s">
        <v>259</v>
      </c>
      <c r="FB38" s="270" t="s">
        <v>296</v>
      </c>
      <c r="FC38" s="270" t="s">
        <v>259</v>
      </c>
      <c r="FD38" s="270" t="s">
        <v>259</v>
      </c>
      <c r="FE38" s="270" t="s">
        <v>259</v>
      </c>
      <c r="FF38" s="270" t="s">
        <v>296</v>
      </c>
      <c r="FG38" s="270" t="s">
        <v>296</v>
      </c>
      <c r="FH38" s="270" t="s">
        <v>296</v>
      </c>
      <c r="FI38" s="270" t="s">
        <v>296</v>
      </c>
      <c r="FJ38" s="270" t="s">
        <v>296</v>
      </c>
      <c r="FK38" s="270" t="s">
        <v>296</v>
      </c>
      <c r="FL38" s="270" t="s">
        <v>296</v>
      </c>
      <c r="FM38" s="270" t="s">
        <v>296</v>
      </c>
      <c r="FN38" s="270" t="s">
        <v>296</v>
      </c>
      <c r="FO38" s="270" t="s">
        <v>296</v>
      </c>
      <c r="FP38" s="270" t="s">
        <v>296</v>
      </c>
      <c r="FQ38" s="270" t="s">
        <v>296</v>
      </c>
      <c r="FR38" s="270" t="s">
        <v>296</v>
      </c>
      <c r="FS38" s="270" t="s">
        <v>296</v>
      </c>
      <c r="FT38" s="270" t="s">
        <v>274</v>
      </c>
      <c r="FU38" s="270" t="s">
        <v>296</v>
      </c>
      <c r="FV38" s="270" t="s">
        <v>274</v>
      </c>
      <c r="FW38" s="270" t="s">
        <v>296</v>
      </c>
      <c r="FX38" s="270" t="s">
        <v>296</v>
      </c>
      <c r="FY38" s="270" t="s">
        <v>274</v>
      </c>
      <c r="FZ38" s="270" t="s">
        <v>274</v>
      </c>
      <c r="GA38" s="270" t="s">
        <v>274</v>
      </c>
      <c r="GB38" s="270" t="s">
        <v>274</v>
      </c>
      <c r="GC38" s="270" t="s">
        <v>274</v>
      </c>
      <c r="GD38" s="270" t="s">
        <v>274</v>
      </c>
      <c r="GE38" s="270" t="s">
        <v>288</v>
      </c>
      <c r="GF38" s="270" t="s">
        <v>288</v>
      </c>
      <c r="GG38" s="270" t="s">
        <v>288</v>
      </c>
      <c r="GH38" s="270" t="s">
        <v>278</v>
      </c>
      <c r="GI38" s="270" t="s">
        <v>278</v>
      </c>
      <c r="GJ38" s="270" t="s">
        <v>279</v>
      </c>
      <c r="GK38" s="270" t="s">
        <v>279</v>
      </c>
      <c r="GL38" s="270" t="s">
        <v>279</v>
      </c>
      <c r="GM38" s="270" t="s">
        <v>279</v>
      </c>
      <c r="GN38" s="270" t="s">
        <v>279</v>
      </c>
      <c r="GO38" s="270" t="s">
        <v>294</v>
      </c>
      <c r="GP38" s="270" t="s">
        <v>279</v>
      </c>
      <c r="GQ38" s="270" t="s">
        <v>294</v>
      </c>
      <c r="GR38" s="270" t="s">
        <v>294</v>
      </c>
      <c r="GS38" s="270" t="s">
        <v>294</v>
      </c>
      <c r="GT38" s="270" t="s">
        <v>294</v>
      </c>
      <c r="GU38" s="270" t="s">
        <v>278</v>
      </c>
      <c r="GV38" s="270" t="s">
        <v>278</v>
      </c>
      <c r="GW38" s="270" t="s">
        <v>278</v>
      </c>
      <c r="GX38" s="270" t="s">
        <v>278</v>
      </c>
      <c r="GY38" s="270" t="s">
        <v>278</v>
      </c>
      <c r="GZ38" s="270" t="s">
        <v>278</v>
      </c>
      <c r="HA38" s="270" t="s">
        <v>278</v>
      </c>
      <c r="HB38" s="270" t="s">
        <v>278</v>
      </c>
      <c r="HC38" s="270" t="s">
        <v>288</v>
      </c>
      <c r="HD38" s="270" t="s">
        <v>288</v>
      </c>
      <c r="HE38" s="270" t="s">
        <v>288</v>
      </c>
      <c r="HF38" s="270" t="s">
        <v>288</v>
      </c>
      <c r="HG38" s="270" t="s">
        <v>288</v>
      </c>
      <c r="HH38" s="270" t="s">
        <v>288</v>
      </c>
      <c r="HI38" s="270" t="s">
        <v>274</v>
      </c>
      <c r="HJ38" s="270" t="s">
        <v>274</v>
      </c>
      <c r="HK38" s="270" t="s">
        <v>274</v>
      </c>
      <c r="HL38" s="270" t="s">
        <v>274</v>
      </c>
      <c r="HM38" s="270" t="s">
        <v>274</v>
      </c>
      <c r="HN38" s="270" t="s">
        <v>274</v>
      </c>
      <c r="HO38" s="270" t="s">
        <v>288</v>
      </c>
      <c r="HT38" s="260"/>
      <c r="HU38" s="260"/>
      <c r="HV38" s="260"/>
    </row>
    <row r="39" spans="1:230" ht="12.75" customHeight="1" x14ac:dyDescent="0.25">
      <c r="HT39" s="260"/>
      <c r="HU39" s="260"/>
      <c r="HV39" s="260"/>
    </row>
    <row r="40" spans="1:230" ht="12.75" customHeight="1" x14ac:dyDescent="0.25">
      <c r="HT40" s="260"/>
      <c r="HU40" s="260"/>
      <c r="HV40" s="260"/>
    </row>
    <row r="41" spans="1:230" x14ac:dyDescent="0.25">
      <c r="HT41" s="260"/>
      <c r="HU41" s="260"/>
      <c r="HV41" s="260"/>
    </row>
    <row r="42" spans="1:230" x14ac:dyDescent="0.25">
      <c r="HT42" s="260"/>
      <c r="HU42" s="260"/>
      <c r="HV42" s="260"/>
    </row>
    <row r="43" spans="1:230" x14ac:dyDescent="0.25">
      <c r="HT43" s="260"/>
      <c r="HU43" s="260"/>
      <c r="HV43" s="260"/>
    </row>
    <row r="44" spans="1:230" x14ac:dyDescent="0.25">
      <c r="HT44" s="260"/>
      <c r="HU44" s="260"/>
      <c r="HV44" s="260"/>
    </row>
    <row r="45" spans="1:230" x14ac:dyDescent="0.25">
      <c r="HT45" s="260"/>
      <c r="HU45" s="260"/>
      <c r="HV45" s="260"/>
    </row>
    <row r="46" spans="1:230" x14ac:dyDescent="0.25">
      <c r="HT46" s="260"/>
      <c r="HU46" s="260"/>
      <c r="HV46" s="260"/>
    </row>
    <row r="47" spans="1:230" x14ac:dyDescent="0.25">
      <c r="HT47" s="260"/>
      <c r="HU47" s="260"/>
      <c r="HV47" s="260"/>
    </row>
  </sheetData>
  <mergeCells count="2">
    <mergeCell ref="A1:HO1"/>
    <mergeCell ref="A2:HO2"/>
  </mergeCells>
  <pageMargins left="0.47244094488188981" right="0.47244094488188981" top="0.23622047244094491" bottom="0" header="0" footer="0"/>
  <pageSetup paperSize="9" scale="87"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44"/>
  </sheetPr>
  <dimension ref="A1:HV47"/>
  <sheetViews>
    <sheetView showGridLines="0" topLeftCell="B2" zoomScaleNormal="100" workbookViewId="0">
      <selection activeCell="A2" sqref="A2:HO2"/>
    </sheetView>
  </sheetViews>
  <sheetFormatPr defaultColWidth="9.109375" defaultRowHeight="13.2" outlineLevelCol="1" x14ac:dyDescent="0.25"/>
  <cols>
    <col min="1" max="1" width="23.6640625" style="60" hidden="1" customWidth="1"/>
    <col min="2" max="2" width="23.6640625" style="60" customWidth="1"/>
    <col min="3" max="15" width="7.88671875" style="60" hidden="1" customWidth="1" outlineLevel="1"/>
    <col min="16" max="16" width="7.88671875" style="60" hidden="1" customWidth="1" collapsed="1"/>
    <col min="17" max="19" width="7.88671875" style="60" hidden="1" customWidth="1" outlineLevel="1"/>
    <col min="20" max="27" width="7.88671875" style="60" hidden="1" customWidth="1" outlineLevel="1" collapsed="1"/>
    <col min="28" max="28" width="7.88671875" style="24" hidden="1" customWidth="1" collapsed="1"/>
    <col min="29" max="29" width="7.88671875" style="24" hidden="1" customWidth="1" outlineLevel="1" collapsed="1"/>
    <col min="30" max="39" width="7.88671875" style="60" hidden="1" customWidth="1" outlineLevel="1" collapsed="1"/>
    <col min="40" max="40" width="7.88671875" style="60" hidden="1" customWidth="1" collapsed="1"/>
    <col min="41" max="51" width="7.88671875" style="60" hidden="1" customWidth="1" outlineLevel="1" collapsed="1"/>
    <col min="52" max="52" width="7.88671875" style="60" hidden="1" customWidth="1" collapsed="1"/>
    <col min="53" max="63" width="7.88671875" style="60" hidden="1" customWidth="1" outlineLevel="1" collapsed="1"/>
    <col min="64" max="64" width="7.88671875" style="60" hidden="1" customWidth="1" collapsed="1"/>
    <col min="65" max="69" width="7.88671875" style="60" hidden="1" customWidth="1" outlineLevel="1" collapsed="1"/>
    <col min="70" max="75" width="7.88671875" style="60" hidden="1" customWidth="1" outlineLevel="1"/>
    <col min="76" max="76" width="7.88671875" style="60" hidden="1" customWidth="1" collapsed="1"/>
    <col min="77" max="78" width="7.88671875" style="60" hidden="1" customWidth="1" outlineLevel="1"/>
    <col min="79" max="79" width="7.88671875" style="60" hidden="1" customWidth="1" outlineLevel="1" collapsed="1"/>
    <col min="80" max="81" width="7.88671875" style="60" hidden="1" customWidth="1" outlineLevel="1"/>
    <col min="82" max="82" width="7.88671875" style="60" hidden="1" customWidth="1" outlineLevel="1" collapsed="1"/>
    <col min="83" max="84" width="7.88671875" style="60" hidden="1" customWidth="1" outlineLevel="1"/>
    <col min="85" max="85" width="7.88671875" style="60" hidden="1" customWidth="1" outlineLevel="1" collapsed="1"/>
    <col min="86" max="87" width="7.88671875" style="60" hidden="1" customWidth="1" outlineLevel="1"/>
    <col min="88" max="88" width="7.88671875" style="60" hidden="1" customWidth="1" collapsed="1"/>
    <col min="89" max="90" width="7.88671875" style="60" hidden="1" customWidth="1" outlineLevel="1"/>
    <col min="91" max="91" width="7.88671875" style="60" hidden="1" customWidth="1" outlineLevel="1" collapsed="1"/>
    <col min="92" max="93" width="7.88671875" style="60" hidden="1" customWidth="1" outlineLevel="1"/>
    <col min="94" max="94" width="7.88671875" style="60" hidden="1" customWidth="1" outlineLevel="1" collapsed="1"/>
    <col min="95" max="96" width="7.88671875" style="60" hidden="1" customWidth="1" outlineLevel="1"/>
    <col min="97" max="97" width="7.88671875" style="60" hidden="1" customWidth="1" outlineLevel="1" collapsed="1"/>
    <col min="98" max="99" width="7.88671875" style="60" hidden="1" customWidth="1" outlineLevel="1"/>
    <col min="100" max="100" width="7.88671875" style="60" hidden="1" customWidth="1" collapsed="1"/>
    <col min="101" max="102" width="7.88671875" style="60" hidden="1" customWidth="1" outlineLevel="1"/>
    <col min="103" max="103" width="7.88671875" style="60" hidden="1" customWidth="1" outlineLevel="1" collapsed="1"/>
    <col min="104" max="105" width="7.88671875" style="60" hidden="1" customWidth="1" outlineLevel="1"/>
    <col min="106" max="106" width="7.88671875" style="60" hidden="1" customWidth="1" outlineLevel="1" collapsed="1"/>
    <col min="107" max="108" width="7.88671875" style="60" hidden="1" customWidth="1" outlineLevel="1"/>
    <col min="109" max="109" width="7.88671875" style="60" hidden="1" customWidth="1" outlineLevel="1" collapsed="1"/>
    <col min="110" max="111" width="7.88671875" style="60" hidden="1" customWidth="1" outlineLevel="1"/>
    <col min="112" max="112" width="7.88671875" style="60" customWidth="1" collapsed="1"/>
    <col min="113" max="114" width="7.88671875" style="60" hidden="1" customWidth="1" outlineLevel="1"/>
    <col min="115" max="115" width="7.88671875" style="60" hidden="1" customWidth="1" outlineLevel="1" collapsed="1"/>
    <col min="116" max="117" width="7.88671875" style="60" hidden="1" customWidth="1" outlineLevel="1"/>
    <col min="118" max="118" width="7.88671875" style="60" hidden="1" customWidth="1" outlineLevel="1" collapsed="1"/>
    <col min="119" max="120" width="7.88671875" style="60" hidden="1" customWidth="1" outlineLevel="1"/>
    <col min="121" max="121" width="7.88671875" style="60" hidden="1" customWidth="1" outlineLevel="1" collapsed="1"/>
    <col min="122" max="123" width="7.88671875" style="60" hidden="1" customWidth="1" outlineLevel="1"/>
    <col min="124" max="124" width="7.88671875" style="60" customWidth="1" collapsed="1"/>
    <col min="125" max="126" width="7.88671875" style="60" hidden="1" customWidth="1" outlineLevel="1"/>
    <col min="127" max="127" width="7.88671875" style="60" hidden="1" customWidth="1" outlineLevel="1" collapsed="1"/>
    <col min="128" max="129" width="7.88671875" style="60" hidden="1" customWidth="1" outlineLevel="1"/>
    <col min="130" max="130" width="7.88671875" style="60" hidden="1" customWidth="1" outlineLevel="1" collapsed="1"/>
    <col min="131" max="132" width="7.88671875" style="60" hidden="1" customWidth="1" outlineLevel="1"/>
    <col min="133" max="133" width="7.88671875" style="60" hidden="1" customWidth="1" outlineLevel="1" collapsed="1"/>
    <col min="134" max="135" width="7.88671875" style="60" hidden="1" customWidth="1" outlineLevel="1"/>
    <col min="136" max="136" width="7.88671875" style="60" customWidth="1" collapsed="1"/>
    <col min="137" max="138" width="7.88671875" style="60" hidden="1" customWidth="1" outlineLevel="1"/>
    <col min="139" max="139" width="7.88671875" style="60" hidden="1" customWidth="1" outlineLevel="1" collapsed="1"/>
    <col min="140" max="141" width="7.88671875" style="60" hidden="1" customWidth="1" outlineLevel="1"/>
    <col min="142" max="142" width="7.88671875" style="60" hidden="1" customWidth="1" outlineLevel="1" collapsed="1"/>
    <col min="143" max="144" width="7.88671875" style="60" hidden="1" customWidth="1" outlineLevel="1"/>
    <col min="145" max="145" width="7.88671875" style="60" hidden="1" customWidth="1" outlineLevel="1" collapsed="1"/>
    <col min="146" max="147" width="7.88671875" style="60" hidden="1" customWidth="1" outlineLevel="1"/>
    <col min="148" max="148" width="7.88671875" style="60" customWidth="1" collapsed="1"/>
    <col min="149" max="150" width="7.88671875" style="60" hidden="1" customWidth="1" outlineLevel="1"/>
    <col min="151" max="151" width="7.88671875" style="60" hidden="1" customWidth="1" outlineLevel="1" collapsed="1"/>
    <col min="152" max="153" width="7.88671875" style="60" hidden="1" customWidth="1" outlineLevel="1"/>
    <col min="154" max="154" width="7.88671875" style="60" hidden="1" customWidth="1" outlineLevel="1" collapsed="1"/>
    <col min="155" max="156" width="7.88671875" style="60" hidden="1" customWidth="1" outlineLevel="1"/>
    <col min="157" max="157" width="7.88671875" style="60" hidden="1" customWidth="1" outlineLevel="1" collapsed="1"/>
    <col min="158" max="159" width="7.88671875" style="60" hidden="1" customWidth="1" outlineLevel="1"/>
    <col min="160" max="160" width="7.88671875" style="60" customWidth="1" collapsed="1"/>
    <col min="161" max="162" width="7.88671875" style="60" hidden="1" customWidth="1" outlineLevel="1"/>
    <col min="163" max="163" width="7.88671875" style="60" hidden="1" customWidth="1" outlineLevel="1" collapsed="1"/>
    <col min="164" max="165" width="7.88671875" style="60" hidden="1" customWidth="1" outlineLevel="1"/>
    <col min="166" max="166" width="7.88671875" style="60" hidden="1" customWidth="1" outlineLevel="1" collapsed="1"/>
    <col min="167" max="168" width="7.88671875" style="60" hidden="1" customWidth="1" outlineLevel="1"/>
    <col min="169" max="169" width="7.88671875" style="60" hidden="1" customWidth="1" outlineLevel="1" collapsed="1"/>
    <col min="170" max="171" width="7.88671875" style="60" hidden="1" customWidth="1" outlineLevel="1"/>
    <col min="172" max="172" width="7.88671875" style="60" customWidth="1" collapsed="1"/>
    <col min="173" max="174" width="7.88671875" style="60" hidden="1" customWidth="1" outlineLevel="1"/>
    <col min="175" max="175" width="7.88671875" style="60" hidden="1" customWidth="1" outlineLevel="1" collapsed="1"/>
    <col min="176" max="177" width="7.88671875" style="60" hidden="1" customWidth="1" outlineLevel="1"/>
    <col min="178" max="178" width="7.88671875" style="60" hidden="1" customWidth="1" outlineLevel="1" collapsed="1"/>
    <col min="179" max="180" width="7.88671875" style="60" hidden="1" customWidth="1" outlineLevel="1"/>
    <col min="181" max="181" width="7.88671875" style="60" hidden="1" customWidth="1" outlineLevel="1" collapsed="1"/>
    <col min="182" max="183" width="7.88671875" style="60" hidden="1" customWidth="1" outlineLevel="1"/>
    <col min="184" max="184" width="7.88671875" style="60" customWidth="1" collapsed="1"/>
    <col min="185" max="186" width="7.88671875" style="60" hidden="1" customWidth="1" outlineLevel="1"/>
    <col min="187" max="187" width="7.88671875" style="60" hidden="1" customWidth="1" outlineLevel="1" collapsed="1"/>
    <col min="188" max="189" width="7.88671875" style="60" hidden="1" customWidth="1" outlineLevel="1"/>
    <col min="190" max="190" width="7.88671875" style="60" hidden="1" customWidth="1" outlineLevel="1" collapsed="1"/>
    <col min="191" max="192" width="7.88671875" style="60" hidden="1" customWidth="1" outlineLevel="1"/>
    <col min="193" max="193" width="7.88671875" style="60" hidden="1" customWidth="1" outlineLevel="1" collapsed="1"/>
    <col min="194" max="195" width="7.88671875" style="60" hidden="1" customWidth="1" outlineLevel="1"/>
    <col min="196" max="196" width="7.88671875" style="60" customWidth="1" collapsed="1"/>
    <col min="197" max="198" width="7.88671875" style="60" hidden="1" customWidth="1" outlineLevel="1"/>
    <col min="199" max="199" width="7.88671875" style="60" hidden="1" customWidth="1" outlineLevel="1" collapsed="1"/>
    <col min="200" max="201" width="7.88671875" style="60" hidden="1" customWidth="1" outlineLevel="1"/>
    <col min="202" max="202" width="7.88671875" style="60" hidden="1" customWidth="1" outlineLevel="1" collapsed="1"/>
    <col min="203" max="204" width="7.88671875" style="60" hidden="1" customWidth="1" outlineLevel="1"/>
    <col min="205" max="205" width="7.88671875" style="60" hidden="1" customWidth="1" outlineLevel="1" collapsed="1"/>
    <col min="206" max="207" width="7.88671875" style="60" hidden="1" customWidth="1" outlineLevel="1"/>
    <col min="208" max="208" width="7.88671875" style="60" customWidth="1" collapsed="1"/>
    <col min="209" max="210" width="7.88671875" style="60" hidden="1" customWidth="1" outlineLevel="1"/>
    <col min="211" max="211" width="7.88671875" style="60" hidden="1" customWidth="1" outlineLevel="1" collapsed="1"/>
    <col min="212" max="213" width="7.88671875" style="60" hidden="1" customWidth="1" outlineLevel="1"/>
    <col min="214" max="214" width="7.88671875" style="60" hidden="1" customWidth="1" outlineLevel="1" collapsed="1"/>
    <col min="215" max="216" width="7.88671875" style="60" hidden="1" customWidth="1" outlineLevel="1"/>
    <col min="217" max="217" width="7.88671875" style="60" hidden="1" customWidth="1" outlineLevel="1" collapsed="1"/>
    <col min="218" max="219" width="7.88671875" style="60" hidden="1" customWidth="1" outlineLevel="1"/>
    <col min="220" max="220" width="7.88671875" style="60" customWidth="1" collapsed="1"/>
    <col min="221" max="222" width="7.88671875" style="60" hidden="1" customWidth="1" outlineLevel="1"/>
    <col min="223" max="223" width="7.88671875" style="60" customWidth="1" collapsed="1"/>
    <col min="224" max="227" width="9.109375" style="289"/>
    <col min="228" max="16384" width="9.109375" style="60"/>
  </cols>
  <sheetData>
    <row r="1" spans="1:230" ht="24.75" hidden="1" customHeight="1" x14ac:dyDescent="0.25">
      <c r="A1" s="660" t="s">
        <v>627</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1"/>
      <c r="BN1" s="661"/>
      <c r="BO1" s="661"/>
      <c r="BP1" s="661"/>
      <c r="BQ1" s="661"/>
      <c r="BR1" s="661"/>
      <c r="BS1" s="661"/>
      <c r="BT1" s="661"/>
      <c r="BU1" s="661"/>
      <c r="BV1" s="661"/>
      <c r="BW1" s="661"/>
      <c r="BX1" s="661"/>
      <c r="BY1" s="661"/>
      <c r="BZ1" s="661"/>
      <c r="CA1" s="661"/>
      <c r="CB1" s="661"/>
      <c r="CC1" s="661"/>
      <c r="CD1" s="661"/>
      <c r="CE1" s="661"/>
      <c r="CF1" s="661"/>
      <c r="CG1" s="661"/>
      <c r="CH1" s="661"/>
      <c r="CI1" s="661"/>
      <c r="CJ1" s="661"/>
      <c r="CK1" s="661"/>
      <c r="CL1" s="661"/>
      <c r="CM1" s="661"/>
      <c r="CN1" s="661"/>
      <c r="CO1" s="661"/>
      <c r="CP1" s="661"/>
      <c r="CQ1" s="661"/>
      <c r="CR1" s="661"/>
      <c r="CS1" s="661"/>
      <c r="CT1" s="661"/>
      <c r="CU1" s="661"/>
      <c r="CV1" s="661"/>
      <c r="CW1" s="661"/>
      <c r="CX1" s="661"/>
      <c r="CY1" s="661"/>
      <c r="CZ1" s="661"/>
      <c r="DA1" s="661"/>
      <c r="DB1" s="661"/>
      <c r="DC1" s="661"/>
      <c r="DD1" s="661"/>
      <c r="DE1" s="661"/>
      <c r="DF1" s="661"/>
      <c r="DG1" s="661"/>
      <c r="DH1" s="661"/>
      <c r="DI1" s="661"/>
      <c r="DJ1" s="661"/>
      <c r="DK1" s="661"/>
      <c r="DL1" s="661"/>
      <c r="DM1" s="661"/>
      <c r="DN1" s="661"/>
      <c r="DO1" s="661"/>
      <c r="DP1" s="661"/>
      <c r="DQ1" s="661"/>
      <c r="DR1" s="661"/>
      <c r="DS1" s="661"/>
      <c r="DT1" s="661"/>
      <c r="DU1" s="661"/>
      <c r="DV1" s="661"/>
      <c r="DW1" s="661"/>
      <c r="DX1" s="661"/>
      <c r="DY1" s="661"/>
      <c r="DZ1" s="661"/>
      <c r="EA1" s="661"/>
      <c r="EB1" s="661"/>
      <c r="EC1" s="661"/>
      <c r="ED1" s="661"/>
      <c r="EE1" s="661"/>
      <c r="EF1" s="661"/>
      <c r="EG1" s="661"/>
      <c r="EH1" s="661"/>
      <c r="EI1" s="661"/>
      <c r="EJ1" s="661"/>
      <c r="EK1" s="661"/>
      <c r="EL1" s="661"/>
      <c r="EM1" s="661"/>
      <c r="EN1" s="661"/>
      <c r="EO1" s="661"/>
      <c r="EP1" s="661"/>
      <c r="EQ1" s="661"/>
      <c r="ER1" s="661"/>
      <c r="ES1" s="661"/>
      <c r="ET1" s="661"/>
      <c r="EU1" s="661"/>
      <c r="EV1" s="661"/>
      <c r="EW1" s="661"/>
      <c r="EX1" s="661"/>
      <c r="EY1" s="661"/>
      <c r="EZ1" s="661"/>
      <c r="FA1" s="661"/>
      <c r="FB1" s="661"/>
      <c r="FC1" s="661"/>
      <c r="FD1" s="661"/>
      <c r="FE1" s="661"/>
      <c r="FF1" s="661"/>
      <c r="FG1" s="661"/>
      <c r="FH1" s="661"/>
      <c r="FI1" s="661"/>
      <c r="FJ1" s="661"/>
      <c r="FK1" s="661"/>
      <c r="FL1" s="661"/>
      <c r="FM1" s="661"/>
      <c r="FN1" s="661"/>
      <c r="FO1" s="661"/>
      <c r="FP1" s="661"/>
      <c r="FQ1" s="661"/>
      <c r="FR1" s="661"/>
      <c r="FS1" s="661"/>
      <c r="FT1" s="661"/>
      <c r="FU1" s="661"/>
      <c r="FV1" s="661"/>
      <c r="FW1" s="661"/>
      <c r="FX1" s="661"/>
      <c r="FY1" s="661"/>
      <c r="FZ1" s="661"/>
      <c r="GA1" s="661"/>
      <c r="GB1" s="661"/>
      <c r="GC1" s="661"/>
      <c r="GD1" s="661"/>
      <c r="GE1" s="661"/>
      <c r="GF1" s="661"/>
      <c r="GG1" s="661"/>
      <c r="GH1" s="661"/>
      <c r="GI1" s="661"/>
      <c r="GJ1" s="661"/>
      <c r="GK1" s="661"/>
      <c r="GL1" s="661"/>
      <c r="GM1" s="661"/>
      <c r="GN1" s="661"/>
      <c r="GO1" s="661"/>
      <c r="GP1" s="661"/>
      <c r="GQ1" s="661"/>
      <c r="GR1" s="661"/>
      <c r="GS1" s="661"/>
      <c r="GT1" s="661"/>
      <c r="GU1" s="661"/>
      <c r="GV1" s="661"/>
      <c r="GW1" s="661"/>
      <c r="GX1" s="661"/>
      <c r="GY1" s="661"/>
      <c r="GZ1" s="661"/>
      <c r="HA1" s="661"/>
      <c r="HB1" s="661"/>
      <c r="HC1" s="661"/>
      <c r="HD1" s="661"/>
      <c r="HE1" s="661"/>
      <c r="HF1" s="661"/>
      <c r="HG1" s="661"/>
      <c r="HH1" s="661"/>
      <c r="HI1" s="661"/>
      <c r="HJ1" s="661"/>
      <c r="HK1" s="661"/>
      <c r="HL1" s="661"/>
      <c r="HM1" s="661"/>
      <c r="HN1" s="661"/>
      <c r="HO1" s="661"/>
      <c r="HP1" s="293"/>
      <c r="HQ1" s="293"/>
      <c r="HR1" s="293"/>
      <c r="HS1" s="293"/>
      <c r="HT1" s="260"/>
      <c r="HU1" s="260"/>
      <c r="HV1" s="260"/>
    </row>
    <row r="2" spans="1:230" ht="24.9" customHeight="1" x14ac:dyDescent="0.25">
      <c r="A2" s="657" t="s">
        <v>626</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c r="DF2" s="659"/>
      <c r="DG2" s="659"/>
      <c r="DH2" s="659"/>
      <c r="DI2" s="659"/>
      <c r="DJ2" s="659"/>
      <c r="DK2" s="659"/>
      <c r="DL2" s="659"/>
      <c r="DM2" s="659"/>
      <c r="DN2" s="659"/>
      <c r="DO2" s="659"/>
      <c r="DP2" s="659"/>
      <c r="DQ2" s="659"/>
      <c r="DR2" s="659"/>
      <c r="DS2" s="659"/>
      <c r="DT2" s="659"/>
      <c r="DU2" s="659"/>
      <c r="DV2" s="659"/>
      <c r="DW2" s="659"/>
      <c r="DX2" s="659"/>
      <c r="DY2" s="659"/>
      <c r="DZ2" s="659"/>
      <c r="EA2" s="659"/>
      <c r="EB2" s="659"/>
      <c r="EC2" s="659"/>
      <c r="ED2" s="659"/>
      <c r="EE2" s="659"/>
      <c r="EF2" s="659"/>
      <c r="EG2" s="659"/>
      <c r="EH2" s="659"/>
      <c r="EI2" s="659"/>
      <c r="EJ2" s="659"/>
      <c r="EK2" s="659"/>
      <c r="EL2" s="659"/>
      <c r="EM2" s="659"/>
      <c r="EN2" s="659"/>
      <c r="EO2" s="659"/>
      <c r="EP2" s="659"/>
      <c r="EQ2" s="659"/>
      <c r="ER2" s="659"/>
      <c r="ES2" s="659"/>
      <c r="ET2" s="659"/>
      <c r="EU2" s="659"/>
      <c r="EV2" s="659"/>
      <c r="EW2" s="659"/>
      <c r="EX2" s="659"/>
      <c r="EY2" s="659"/>
      <c r="EZ2" s="659"/>
      <c r="FA2" s="659"/>
      <c r="FB2" s="659"/>
      <c r="FC2" s="659"/>
      <c r="FD2" s="659"/>
      <c r="FE2" s="659"/>
      <c r="FF2" s="659"/>
      <c r="FG2" s="659"/>
      <c r="FH2" s="659"/>
      <c r="FI2" s="659"/>
      <c r="FJ2" s="659"/>
      <c r="FK2" s="659"/>
      <c r="FL2" s="659"/>
      <c r="FM2" s="659"/>
      <c r="FN2" s="659"/>
      <c r="FO2" s="659"/>
      <c r="FP2" s="659"/>
      <c r="FQ2" s="659"/>
      <c r="FR2" s="659"/>
      <c r="FS2" s="659"/>
      <c r="FT2" s="659"/>
      <c r="FU2" s="659"/>
      <c r="FV2" s="659"/>
      <c r="FW2" s="659"/>
      <c r="FX2" s="659"/>
      <c r="FY2" s="659"/>
      <c r="FZ2" s="659"/>
      <c r="GA2" s="659"/>
      <c r="GB2" s="659"/>
      <c r="GC2" s="659"/>
      <c r="GD2" s="659"/>
      <c r="GE2" s="659"/>
      <c r="GF2" s="659"/>
      <c r="GG2" s="659"/>
      <c r="GH2" s="659"/>
      <c r="GI2" s="659"/>
      <c r="GJ2" s="659"/>
      <c r="GK2" s="659"/>
      <c r="GL2" s="659"/>
      <c r="GM2" s="659"/>
      <c r="GN2" s="659"/>
      <c r="GO2" s="659"/>
      <c r="GP2" s="659"/>
      <c r="GQ2" s="659"/>
      <c r="GR2" s="659"/>
      <c r="GS2" s="659"/>
      <c r="GT2" s="659"/>
      <c r="GU2" s="659"/>
      <c r="GV2" s="659"/>
      <c r="GW2" s="659"/>
      <c r="GX2" s="659"/>
      <c r="GY2" s="659"/>
      <c r="GZ2" s="659"/>
      <c r="HA2" s="659"/>
      <c r="HB2" s="659"/>
      <c r="HC2" s="659"/>
      <c r="HD2" s="659"/>
      <c r="HE2" s="659"/>
      <c r="HF2" s="659"/>
      <c r="HG2" s="659"/>
      <c r="HH2" s="659"/>
      <c r="HI2" s="659"/>
      <c r="HJ2" s="659"/>
      <c r="HK2" s="659"/>
      <c r="HL2" s="659"/>
      <c r="HM2" s="659"/>
      <c r="HN2" s="659"/>
      <c r="HO2" s="659"/>
      <c r="HP2" s="288"/>
      <c r="HQ2" s="288"/>
      <c r="HR2" s="288"/>
      <c r="HS2" s="288"/>
      <c r="HT2" s="260"/>
      <c r="HU2" s="260"/>
      <c r="HV2" s="260"/>
    </row>
    <row r="3" spans="1:230" ht="12.75" hidden="1" customHeight="1" x14ac:dyDescent="0.25">
      <c r="A3" s="24"/>
      <c r="B3" s="24"/>
      <c r="C3" s="24"/>
      <c r="D3" s="24"/>
      <c r="E3" s="24"/>
      <c r="F3" s="24"/>
      <c r="G3" s="24"/>
      <c r="H3" s="24"/>
      <c r="I3" s="24"/>
      <c r="J3" s="24"/>
      <c r="K3" s="24"/>
      <c r="L3" s="24"/>
      <c r="M3" s="24"/>
      <c r="N3" s="24"/>
      <c r="O3" s="24"/>
      <c r="P3" s="14"/>
      <c r="Q3" s="14"/>
      <c r="R3" s="14"/>
      <c r="S3" s="14"/>
      <c r="T3" s="14"/>
      <c r="U3" s="14"/>
      <c r="V3" s="14"/>
      <c r="W3" s="14"/>
      <c r="X3" s="14"/>
      <c r="Y3" s="16"/>
      <c r="Z3" s="15"/>
      <c r="AB3" s="60"/>
      <c r="AC3" s="60"/>
      <c r="HO3" s="22" t="s">
        <v>36</v>
      </c>
      <c r="HT3" s="260"/>
      <c r="HU3" s="260"/>
      <c r="HV3" s="260"/>
    </row>
    <row r="4" spans="1:230" ht="12.75" customHeight="1" x14ac:dyDescent="0.25">
      <c r="A4" s="24"/>
      <c r="B4" s="24"/>
      <c r="C4" s="24"/>
      <c r="D4" s="24"/>
      <c r="E4" s="24"/>
      <c r="F4" s="24"/>
      <c r="G4" s="24"/>
      <c r="H4" s="24"/>
      <c r="I4" s="24"/>
      <c r="J4" s="24"/>
      <c r="K4" s="24"/>
      <c r="L4" s="24"/>
      <c r="M4" s="24"/>
      <c r="N4" s="24"/>
      <c r="O4" s="24"/>
      <c r="P4" s="14"/>
      <c r="Q4" s="14"/>
      <c r="R4" s="14"/>
      <c r="S4" s="14"/>
      <c r="T4" s="14"/>
      <c r="U4" s="14"/>
      <c r="V4" s="14"/>
      <c r="W4" s="14"/>
      <c r="X4" s="14"/>
      <c r="Y4" s="16"/>
      <c r="Z4" s="15"/>
      <c r="AB4" s="60"/>
      <c r="AC4" s="60"/>
      <c r="HO4" s="87" t="s">
        <v>111</v>
      </c>
      <c r="HT4" s="260"/>
      <c r="HU4" s="260"/>
      <c r="HV4" s="260"/>
    </row>
    <row r="5" spans="1:230" ht="12.75" customHeight="1" x14ac:dyDescent="0.25">
      <c r="A5" s="29"/>
      <c r="B5" s="29"/>
      <c r="C5" s="122" t="s">
        <v>182</v>
      </c>
      <c r="D5" s="122" t="s">
        <v>155</v>
      </c>
      <c r="E5" s="122" t="s">
        <v>174</v>
      </c>
      <c r="F5" s="122" t="s">
        <v>175</v>
      </c>
      <c r="G5" s="122" t="s">
        <v>171</v>
      </c>
      <c r="H5" s="122" t="s">
        <v>176</v>
      </c>
      <c r="I5" s="122" t="s">
        <v>177</v>
      </c>
      <c r="J5" s="122" t="s">
        <v>172</v>
      </c>
      <c r="K5" s="122" t="s">
        <v>178</v>
      </c>
      <c r="L5" s="122" t="s">
        <v>179</v>
      </c>
      <c r="M5" s="122" t="s">
        <v>173</v>
      </c>
      <c r="N5" s="122" t="s">
        <v>180</v>
      </c>
      <c r="O5" s="122" t="s">
        <v>181</v>
      </c>
      <c r="P5" s="432" t="s">
        <v>527</v>
      </c>
      <c r="Q5" s="122" t="s">
        <v>157</v>
      </c>
      <c r="R5" s="122" t="s">
        <v>158</v>
      </c>
      <c r="S5" s="122" t="s">
        <v>159</v>
      </c>
      <c r="T5" s="122" t="s">
        <v>160</v>
      </c>
      <c r="U5" s="122" t="s">
        <v>153</v>
      </c>
      <c r="V5" s="122" t="s">
        <v>154</v>
      </c>
      <c r="W5" s="122" t="s">
        <v>161</v>
      </c>
      <c r="X5" s="122" t="s">
        <v>162</v>
      </c>
      <c r="Y5" s="122" t="s">
        <v>163</v>
      </c>
      <c r="Z5" s="122" t="s">
        <v>164</v>
      </c>
      <c r="AA5" s="122" t="s">
        <v>165</v>
      </c>
      <c r="AB5" s="432" t="s">
        <v>528</v>
      </c>
      <c r="AC5" s="122" t="s">
        <v>167</v>
      </c>
      <c r="AD5" s="122" t="s">
        <v>168</v>
      </c>
      <c r="AE5" s="122" t="s">
        <v>169</v>
      </c>
      <c r="AF5" s="122" t="s">
        <v>170</v>
      </c>
      <c r="AG5" s="122" t="s">
        <v>315</v>
      </c>
      <c r="AH5" s="122" t="s">
        <v>352</v>
      </c>
      <c r="AI5" s="122" t="s">
        <v>208</v>
      </c>
      <c r="AJ5" s="122" t="s">
        <v>95</v>
      </c>
      <c r="AK5" s="122" t="s">
        <v>35</v>
      </c>
      <c r="AL5" s="122" t="s">
        <v>19</v>
      </c>
      <c r="AM5" s="122" t="s">
        <v>25</v>
      </c>
      <c r="AN5" s="432" t="s">
        <v>529</v>
      </c>
      <c r="AO5" s="122" t="s">
        <v>349</v>
      </c>
      <c r="AP5" s="122" t="s">
        <v>341</v>
      </c>
      <c r="AQ5" s="122" t="s">
        <v>57</v>
      </c>
      <c r="AR5" s="122" t="s">
        <v>312</v>
      </c>
      <c r="AS5" s="122" t="s">
        <v>15</v>
      </c>
      <c r="AT5" s="122" t="s">
        <v>22</v>
      </c>
      <c r="AU5" s="122" t="s">
        <v>6</v>
      </c>
      <c r="AV5" s="122" t="s">
        <v>89</v>
      </c>
      <c r="AW5" s="122" t="s">
        <v>353</v>
      </c>
      <c r="AX5" s="122" t="s">
        <v>252</v>
      </c>
      <c r="AY5" s="122" t="s">
        <v>361</v>
      </c>
      <c r="AZ5" s="432" t="s">
        <v>530</v>
      </c>
      <c r="BA5" s="122" t="s">
        <v>366</v>
      </c>
      <c r="BB5" s="122" t="s">
        <v>372</v>
      </c>
      <c r="BC5" s="122" t="s">
        <v>375</v>
      </c>
      <c r="BD5" s="122" t="s">
        <v>379</v>
      </c>
      <c r="BE5" s="122" t="s">
        <v>382</v>
      </c>
      <c r="BF5" s="122" t="s">
        <v>384</v>
      </c>
      <c r="BG5" s="122" t="s">
        <v>387</v>
      </c>
      <c r="BH5" s="122" t="s">
        <v>389</v>
      </c>
      <c r="BI5" s="122" t="s">
        <v>392</v>
      </c>
      <c r="BJ5" s="122" t="s">
        <v>394</v>
      </c>
      <c r="BK5" s="122" t="s">
        <v>491</v>
      </c>
      <c r="BL5" s="432" t="s">
        <v>531</v>
      </c>
      <c r="BM5" s="122" t="s">
        <v>497</v>
      </c>
      <c r="BN5" s="122" t="s">
        <v>499</v>
      </c>
      <c r="BO5" s="122" t="s">
        <v>501</v>
      </c>
      <c r="BP5" s="122" t="s">
        <v>502</v>
      </c>
      <c r="BQ5" s="122" t="s">
        <v>504</v>
      </c>
      <c r="BR5" s="122" t="s">
        <v>507</v>
      </c>
      <c r="BS5" s="122" t="s">
        <v>508</v>
      </c>
      <c r="BT5" s="122" t="s">
        <v>509</v>
      </c>
      <c r="BU5" s="122" t="s">
        <v>510</v>
      </c>
      <c r="BV5" s="122" t="s">
        <v>511</v>
      </c>
      <c r="BW5" s="122" t="s">
        <v>513</v>
      </c>
      <c r="BX5" s="432" t="s">
        <v>532</v>
      </c>
      <c r="BY5" s="122" t="s">
        <v>536</v>
      </c>
      <c r="BZ5" s="122" t="s">
        <v>537</v>
      </c>
      <c r="CA5" s="431" t="s">
        <v>533</v>
      </c>
      <c r="CB5" s="122" t="s">
        <v>538</v>
      </c>
      <c r="CC5" s="122" t="s">
        <v>539</v>
      </c>
      <c r="CD5" s="431" t="s">
        <v>534</v>
      </c>
      <c r="CE5" s="122" t="s">
        <v>535</v>
      </c>
      <c r="CF5" s="122" t="s">
        <v>540</v>
      </c>
      <c r="CG5" s="431" t="s">
        <v>542</v>
      </c>
      <c r="CH5" s="122" t="s">
        <v>544</v>
      </c>
      <c r="CI5" s="122" t="s">
        <v>545</v>
      </c>
      <c r="CJ5" s="432" t="s">
        <v>547</v>
      </c>
      <c r="CK5" s="122" t="s">
        <v>554</v>
      </c>
      <c r="CL5" s="122" t="s">
        <v>565</v>
      </c>
      <c r="CM5" s="431" t="s">
        <v>567</v>
      </c>
      <c r="CN5" s="122" t="s">
        <v>569</v>
      </c>
      <c r="CO5" s="122" t="s">
        <v>572</v>
      </c>
      <c r="CP5" s="431" t="s">
        <v>575</v>
      </c>
      <c r="CQ5" s="122" t="s">
        <v>577</v>
      </c>
      <c r="CR5" s="122" t="s">
        <v>578</v>
      </c>
      <c r="CS5" s="431" t="s">
        <v>580</v>
      </c>
      <c r="CT5" s="122" t="s">
        <v>581</v>
      </c>
      <c r="CU5" s="122" t="s">
        <v>586</v>
      </c>
      <c r="CV5" s="432" t="s">
        <v>588</v>
      </c>
      <c r="CW5" s="122" t="s">
        <v>589</v>
      </c>
      <c r="CX5" s="122" t="s">
        <v>592</v>
      </c>
      <c r="CY5" s="431" t="s">
        <v>595</v>
      </c>
      <c r="CZ5" s="122" t="s">
        <v>596</v>
      </c>
      <c r="DA5" s="122" t="s">
        <v>597</v>
      </c>
      <c r="DB5" s="431" t="s">
        <v>599</v>
      </c>
      <c r="DC5" s="122" t="s">
        <v>600</v>
      </c>
      <c r="DD5" s="122" t="s">
        <v>602</v>
      </c>
      <c r="DE5" s="431" t="s">
        <v>604</v>
      </c>
      <c r="DF5" s="122" t="s">
        <v>605</v>
      </c>
      <c r="DG5" s="122" t="s">
        <v>606</v>
      </c>
      <c r="DH5" s="432" t="s">
        <v>608</v>
      </c>
      <c r="DI5" s="432" t="s">
        <v>609</v>
      </c>
      <c r="DJ5" s="432" t="s">
        <v>654</v>
      </c>
      <c r="DK5" s="432" t="s">
        <v>656</v>
      </c>
      <c r="DL5" s="432" t="s">
        <v>657</v>
      </c>
      <c r="DM5" s="432" t="s">
        <v>658</v>
      </c>
      <c r="DN5" s="432" t="s">
        <v>660</v>
      </c>
      <c r="DO5" s="432" t="s">
        <v>661</v>
      </c>
      <c r="DP5" s="432" t="s">
        <v>662</v>
      </c>
      <c r="DQ5" s="432" t="s">
        <v>664</v>
      </c>
      <c r="DR5" s="432" t="s">
        <v>665</v>
      </c>
      <c r="DS5" s="432" t="s">
        <v>681</v>
      </c>
      <c r="DT5" s="432" t="s">
        <v>683</v>
      </c>
      <c r="DU5" s="432" t="s">
        <v>684</v>
      </c>
      <c r="DV5" s="432" t="s">
        <v>686</v>
      </c>
      <c r="DW5" s="432" t="s">
        <v>688</v>
      </c>
      <c r="DX5" s="432" t="s">
        <v>689</v>
      </c>
      <c r="DY5" s="432" t="s">
        <v>690</v>
      </c>
      <c r="DZ5" s="432" t="s">
        <v>692</v>
      </c>
      <c r="EA5" s="432" t="s">
        <v>693</v>
      </c>
      <c r="EB5" s="432" t="s">
        <v>695</v>
      </c>
      <c r="EC5" s="432" t="s">
        <v>697</v>
      </c>
      <c r="ED5" s="432" t="s">
        <v>698</v>
      </c>
      <c r="EE5" s="432" t="s">
        <v>699</v>
      </c>
      <c r="EF5" s="432" t="s">
        <v>703</v>
      </c>
      <c r="EG5" s="432" t="s">
        <v>704</v>
      </c>
      <c r="EH5" s="432" t="s">
        <v>707</v>
      </c>
      <c r="EI5" s="432" t="s">
        <v>709</v>
      </c>
      <c r="EJ5" s="432" t="s">
        <v>710</v>
      </c>
      <c r="EK5" s="432" t="s">
        <v>711</v>
      </c>
      <c r="EL5" s="432" t="s">
        <v>713</v>
      </c>
      <c r="EM5" s="432" t="s">
        <v>714</v>
      </c>
      <c r="EN5" s="432" t="s">
        <v>715</v>
      </c>
      <c r="EO5" s="432" t="s">
        <v>718</v>
      </c>
      <c r="EP5" s="432" t="s">
        <v>719</v>
      </c>
      <c r="EQ5" s="432" t="s">
        <v>720</v>
      </c>
      <c r="ER5" s="432" t="s">
        <v>722</v>
      </c>
      <c r="ES5" s="432" t="s">
        <v>723</v>
      </c>
      <c r="ET5" s="432" t="s">
        <v>725</v>
      </c>
      <c r="EU5" s="432" t="s">
        <v>727</v>
      </c>
      <c r="EV5" s="432" t="s">
        <v>728</v>
      </c>
      <c r="EW5" s="432" t="s">
        <v>729</v>
      </c>
      <c r="EX5" s="432" t="s">
        <v>731</v>
      </c>
      <c r="EY5" s="432" t="s">
        <v>732</v>
      </c>
      <c r="EZ5" s="432" t="s">
        <v>733</v>
      </c>
      <c r="FA5" s="432" t="s">
        <v>735</v>
      </c>
      <c r="FB5" s="432" t="s">
        <v>736</v>
      </c>
      <c r="FC5" s="432" t="s">
        <v>737</v>
      </c>
      <c r="FD5" s="432" t="s">
        <v>739</v>
      </c>
      <c r="FE5" s="432" t="s">
        <v>740</v>
      </c>
      <c r="FF5" s="432" t="s">
        <v>742</v>
      </c>
      <c r="FG5" s="432" t="s">
        <v>744</v>
      </c>
      <c r="FH5" s="432" t="s">
        <v>745</v>
      </c>
      <c r="FI5" s="432" t="s">
        <v>746</v>
      </c>
      <c r="FJ5" s="432" t="s">
        <v>748</v>
      </c>
      <c r="FK5" s="432" t="s">
        <v>750</v>
      </c>
      <c r="FL5" s="432" t="s">
        <v>751</v>
      </c>
      <c r="FM5" s="432" t="s">
        <v>754</v>
      </c>
      <c r="FN5" s="432" t="s">
        <v>758</v>
      </c>
      <c r="FO5" s="432" t="s">
        <v>759</v>
      </c>
      <c r="FP5" s="432" t="s">
        <v>761</v>
      </c>
      <c r="FQ5" s="432" t="s">
        <v>762</v>
      </c>
      <c r="FR5" s="432" t="s">
        <v>764</v>
      </c>
      <c r="FS5" s="432" t="s">
        <v>766</v>
      </c>
      <c r="FT5" s="432" t="s">
        <v>767</v>
      </c>
      <c r="FU5" s="432" t="s">
        <v>768</v>
      </c>
      <c r="FV5" s="432" t="s">
        <v>770</v>
      </c>
      <c r="FW5" s="432" t="s">
        <v>771</v>
      </c>
      <c r="FX5" s="432" t="s">
        <v>772</v>
      </c>
      <c r="FY5" s="432" t="s">
        <v>774</v>
      </c>
      <c r="FZ5" s="432" t="s">
        <v>776</v>
      </c>
      <c r="GA5" s="432" t="s">
        <v>777</v>
      </c>
      <c r="GB5" s="432" t="s">
        <v>779</v>
      </c>
      <c r="GC5" s="432" t="s">
        <v>780</v>
      </c>
      <c r="GD5" s="432" t="s">
        <v>782</v>
      </c>
      <c r="GE5" s="432" t="s">
        <v>784</v>
      </c>
      <c r="GF5" s="432" t="s">
        <v>785</v>
      </c>
      <c r="GG5" s="432" t="s">
        <v>787</v>
      </c>
      <c r="GH5" s="432" t="s">
        <v>790</v>
      </c>
      <c r="GI5" s="432" t="s">
        <v>792</v>
      </c>
      <c r="GJ5" s="432" t="s">
        <v>793</v>
      </c>
      <c r="GK5" s="432" t="s">
        <v>795</v>
      </c>
      <c r="GL5" s="432" t="s">
        <v>796</v>
      </c>
      <c r="GM5" s="432" t="s">
        <v>798</v>
      </c>
      <c r="GN5" s="432" t="s">
        <v>800</v>
      </c>
      <c r="GO5" s="432" t="s">
        <v>801</v>
      </c>
      <c r="GP5" s="432" t="s">
        <v>803</v>
      </c>
      <c r="GQ5" s="432" t="s">
        <v>805</v>
      </c>
      <c r="GR5" s="432" t="s">
        <v>806</v>
      </c>
      <c r="GS5" s="432" t="s">
        <v>807</v>
      </c>
      <c r="GT5" s="432" t="s">
        <v>809</v>
      </c>
      <c r="GU5" s="432" t="s">
        <v>810</v>
      </c>
      <c r="GV5" s="432" t="s">
        <v>811</v>
      </c>
      <c r="GW5" s="432" t="s">
        <v>813</v>
      </c>
      <c r="GX5" s="432" t="s">
        <v>814</v>
      </c>
      <c r="GY5" s="432" t="s">
        <v>815</v>
      </c>
      <c r="GZ5" s="432" t="s">
        <v>817</v>
      </c>
      <c r="HA5" s="432" t="s">
        <v>818</v>
      </c>
      <c r="HB5" s="432" t="s">
        <v>820</v>
      </c>
      <c r="HC5" s="432" t="s">
        <v>822</v>
      </c>
      <c r="HD5" s="432" t="s">
        <v>824</v>
      </c>
      <c r="HE5" s="432" t="s">
        <v>825</v>
      </c>
      <c r="HF5" s="432" t="s">
        <v>827</v>
      </c>
      <c r="HG5" s="432" t="s">
        <v>828</v>
      </c>
      <c r="HH5" s="432" t="s">
        <v>830</v>
      </c>
      <c r="HI5" s="432" t="s">
        <v>832</v>
      </c>
      <c r="HJ5" s="432" t="s">
        <v>834</v>
      </c>
      <c r="HK5" s="432" t="s">
        <v>835</v>
      </c>
      <c r="HL5" s="432" t="s">
        <v>837</v>
      </c>
      <c r="HM5" s="432" t="s">
        <v>838</v>
      </c>
      <c r="HN5" s="432" t="s">
        <v>840</v>
      </c>
      <c r="HO5" s="432" t="s">
        <v>843</v>
      </c>
      <c r="HT5" s="260"/>
      <c r="HU5" s="260"/>
      <c r="HV5" s="260"/>
    </row>
    <row r="6" spans="1:230" ht="12.75" customHeight="1" x14ac:dyDescent="0.25">
      <c r="A6" s="314" t="s">
        <v>428</v>
      </c>
      <c r="B6" s="314" t="s">
        <v>438</v>
      </c>
      <c r="C6" s="149">
        <v>0</v>
      </c>
      <c r="D6" s="149">
        <v>0</v>
      </c>
      <c r="E6" s="149">
        <v>0</v>
      </c>
      <c r="F6" s="149">
        <v>0</v>
      </c>
      <c r="G6" s="149">
        <v>0</v>
      </c>
      <c r="H6" s="149">
        <v>783.68384501168475</v>
      </c>
      <c r="I6" s="149">
        <v>719.65035447999992</v>
      </c>
      <c r="J6" s="149">
        <v>620.49026073000005</v>
      </c>
      <c r="K6" s="149">
        <v>671.23763551000002</v>
      </c>
      <c r="L6" s="149">
        <v>706.68063185000005</v>
      </c>
      <c r="M6" s="149">
        <v>757.12188985</v>
      </c>
      <c r="N6" s="149">
        <v>774.85535351999999</v>
      </c>
      <c r="O6" s="149">
        <v>830.24511045999998</v>
      </c>
      <c r="P6" s="149">
        <v>836.56434505999994</v>
      </c>
      <c r="Q6" s="149">
        <v>844.83677349999994</v>
      </c>
      <c r="R6" s="149">
        <v>863.37531922000005</v>
      </c>
      <c r="S6" s="149">
        <v>865.15050072999998</v>
      </c>
      <c r="T6" s="149">
        <v>849.69650595999997</v>
      </c>
      <c r="U6" s="149">
        <v>834.28158635</v>
      </c>
      <c r="V6" s="149">
        <v>811.33379967000008</v>
      </c>
      <c r="W6" s="149">
        <v>897.87879518</v>
      </c>
      <c r="X6" s="149">
        <v>884.19112023000002</v>
      </c>
      <c r="Y6" s="149">
        <v>842.05428474000007</v>
      </c>
      <c r="Z6" s="149">
        <v>983.76859110000009</v>
      </c>
      <c r="AA6" s="149">
        <v>990.23666018000006</v>
      </c>
      <c r="AB6" s="149">
        <v>976.93350925000004</v>
      </c>
      <c r="AC6" s="149">
        <v>1043.9165273850829</v>
      </c>
      <c r="AD6" s="149">
        <v>1318.5402329399999</v>
      </c>
      <c r="AE6" s="149">
        <v>1529.80473499</v>
      </c>
      <c r="AF6" s="149">
        <v>1619.3030040599999</v>
      </c>
      <c r="AG6" s="149">
        <v>1653.7529701100002</v>
      </c>
      <c r="AH6" s="149">
        <v>1652.39112088</v>
      </c>
      <c r="AI6" s="149">
        <v>1605.1989902900002</v>
      </c>
      <c r="AJ6" s="149">
        <v>1566.14824565</v>
      </c>
      <c r="AK6" s="149">
        <v>2175.4473405500003</v>
      </c>
      <c r="AL6" s="149">
        <v>2200.7402161100003</v>
      </c>
      <c r="AM6" s="149">
        <v>2545.05733857</v>
      </c>
      <c r="AN6" s="149">
        <v>2380.6344175900003</v>
      </c>
      <c r="AO6" s="149">
        <v>2414.5455256900004</v>
      </c>
      <c r="AP6" s="149">
        <v>2257.0783881599996</v>
      </c>
      <c r="AQ6" s="149">
        <v>2304.1608292999999</v>
      </c>
      <c r="AR6" s="149">
        <v>2533.2076894399997</v>
      </c>
      <c r="AS6" s="149">
        <v>1746.25012548</v>
      </c>
      <c r="AT6" s="149">
        <v>2155.0815103499999</v>
      </c>
      <c r="AU6" s="149">
        <v>1762.4003519600001</v>
      </c>
      <c r="AV6" s="149">
        <v>2132.06086086</v>
      </c>
      <c r="AW6" s="149">
        <v>1852.0212576900003</v>
      </c>
      <c r="AX6" s="149">
        <v>2603.3135050399997</v>
      </c>
      <c r="AY6" s="149">
        <v>2737.6203684600005</v>
      </c>
      <c r="AZ6" s="149">
        <v>2847.6320629000002</v>
      </c>
      <c r="BA6" s="149">
        <v>2716.5697365999999</v>
      </c>
      <c r="BB6" s="149">
        <v>2817.15320062</v>
      </c>
      <c r="BC6" s="149">
        <v>3267.99740036</v>
      </c>
      <c r="BD6" s="149">
        <v>2897.1668489200001</v>
      </c>
      <c r="BE6" s="149">
        <v>2594.4515764900002</v>
      </c>
      <c r="BF6" s="149">
        <v>2856.32471012</v>
      </c>
      <c r="BG6" s="149">
        <v>3495.3679079900003</v>
      </c>
      <c r="BH6" s="149">
        <v>3421.4640353700001</v>
      </c>
      <c r="BI6" s="149">
        <v>3947.2047082500003</v>
      </c>
      <c r="BJ6" s="149">
        <v>3909.5965811100004</v>
      </c>
      <c r="BK6" s="149">
        <v>4230.9423384299998</v>
      </c>
      <c r="BL6" s="149">
        <v>4491.5008725400003</v>
      </c>
      <c r="BM6" s="149">
        <v>4633.2641498399998</v>
      </c>
      <c r="BN6" s="149">
        <v>4922.8982405200004</v>
      </c>
      <c r="BO6" s="149">
        <v>5203.7420420199996</v>
      </c>
      <c r="BP6" s="149">
        <v>5171.2432256599996</v>
      </c>
      <c r="BQ6" s="149">
        <v>5408.3978681799999</v>
      </c>
      <c r="BR6" s="149">
        <v>5532.63498222</v>
      </c>
      <c r="BS6" s="149">
        <v>5339.133409</v>
      </c>
      <c r="BT6" s="149">
        <v>5502.6353311000003</v>
      </c>
      <c r="BU6" s="149">
        <v>5603.4654607299999</v>
      </c>
      <c r="BV6" s="149">
        <v>5095.5050046300003</v>
      </c>
      <c r="BW6" s="149">
        <v>5108.9106128900003</v>
      </c>
      <c r="BX6" s="149">
        <v>5272.4090238500003</v>
      </c>
      <c r="BY6" s="149">
        <v>5487.1729960100001</v>
      </c>
      <c r="BZ6" s="149">
        <v>5534.6756688100004</v>
      </c>
      <c r="CA6" s="149">
        <v>6167.3767914999999</v>
      </c>
      <c r="CB6" s="149">
        <v>6506.0709361700001</v>
      </c>
      <c r="CC6" s="149">
        <v>6556.58389971</v>
      </c>
      <c r="CD6" s="149">
        <v>6827.1685154799998</v>
      </c>
      <c r="CE6" s="149">
        <v>6823.5035003700004</v>
      </c>
      <c r="CF6" s="149">
        <v>7129.1563921500001</v>
      </c>
      <c r="CG6" s="149">
        <v>7106.9666176199999</v>
      </c>
      <c r="CH6" s="149">
        <v>7142.5580864800004</v>
      </c>
      <c r="CI6" s="149">
        <v>7147.3770898499997</v>
      </c>
      <c r="CJ6" s="149">
        <v>7204.8201982299997</v>
      </c>
      <c r="CK6" s="149">
        <v>7200.7807042499999</v>
      </c>
      <c r="CL6" s="149">
        <v>6726.0037954700001</v>
      </c>
      <c r="CM6" s="149">
        <v>8085.12267316</v>
      </c>
      <c r="CN6" s="149">
        <v>6202.9287075900002</v>
      </c>
      <c r="CO6" s="149">
        <v>5499.73460273</v>
      </c>
      <c r="CP6" s="149">
        <v>6938.2483054000004</v>
      </c>
      <c r="CQ6" s="149">
        <v>7747.0831873099996</v>
      </c>
      <c r="CR6" s="149">
        <v>8555.1857067500005</v>
      </c>
      <c r="CS6" s="149">
        <v>8869.3384050999994</v>
      </c>
      <c r="CT6" s="149">
        <v>8910.9746647899992</v>
      </c>
      <c r="CU6" s="149">
        <v>7854.1144874700003</v>
      </c>
      <c r="CV6" s="149">
        <v>8452.3824632399992</v>
      </c>
      <c r="CW6" s="149">
        <v>8914.1591997100004</v>
      </c>
      <c r="CX6" s="149">
        <v>8912.1192303600001</v>
      </c>
      <c r="CY6" s="149">
        <v>9002.0820554300008</v>
      </c>
      <c r="CZ6" s="149">
        <v>8351.8950538900008</v>
      </c>
      <c r="DA6" s="149">
        <v>8516.8475307200006</v>
      </c>
      <c r="DB6" s="149">
        <v>8877.7848290999991</v>
      </c>
      <c r="DC6" s="149">
        <v>8943.7743147900001</v>
      </c>
      <c r="DD6" s="149">
        <v>9476.0368233699992</v>
      </c>
      <c r="DE6" s="149">
        <v>9401.8492294299995</v>
      </c>
      <c r="DF6" s="149">
        <v>10245.877566900001</v>
      </c>
      <c r="DG6" s="149">
        <v>9998.27656441</v>
      </c>
      <c r="DH6" s="149">
        <v>9385.6987614400005</v>
      </c>
      <c r="DI6" s="149">
        <v>9399.8628965799999</v>
      </c>
      <c r="DJ6" s="149">
        <v>9479.8849954899997</v>
      </c>
      <c r="DK6" s="149">
        <v>9511.72750404</v>
      </c>
      <c r="DL6" s="149">
        <v>9243.1</v>
      </c>
      <c r="DM6" s="149">
        <v>9650.3139051599992</v>
      </c>
      <c r="DN6" s="149">
        <v>9271.2000000000007</v>
      </c>
      <c r="DO6" s="149">
        <v>10316.494456369999</v>
      </c>
      <c r="DP6" s="149">
        <v>9649.1</v>
      </c>
      <c r="DQ6" s="149">
        <v>9627.7999999999993</v>
      </c>
      <c r="DR6" s="149">
        <v>9802.9</v>
      </c>
      <c r="DS6" s="149">
        <v>9897.7000000000007</v>
      </c>
      <c r="DT6" s="149">
        <v>10145.6</v>
      </c>
      <c r="DU6" s="149">
        <v>9311.6</v>
      </c>
      <c r="DV6" s="149">
        <v>10057.1</v>
      </c>
      <c r="DW6" s="149">
        <v>10054.799999999999</v>
      </c>
      <c r="DX6" s="149">
        <v>10072.4</v>
      </c>
      <c r="DY6" s="149">
        <v>10760.1</v>
      </c>
      <c r="DZ6" s="149">
        <v>10891.9</v>
      </c>
      <c r="EA6" s="149">
        <v>11060.8</v>
      </c>
      <c r="EB6" s="149">
        <v>10517.3</v>
      </c>
      <c r="EC6" s="149">
        <v>12262</v>
      </c>
      <c r="ED6" s="149">
        <v>13054</v>
      </c>
      <c r="EE6" s="149">
        <v>12275.2</v>
      </c>
      <c r="EF6" s="149">
        <v>13926</v>
      </c>
      <c r="EG6" s="149">
        <v>13979.6</v>
      </c>
      <c r="EH6" s="149">
        <v>13890.3</v>
      </c>
      <c r="EI6" s="149">
        <v>13692.9</v>
      </c>
      <c r="EJ6" s="149">
        <v>13489.8</v>
      </c>
      <c r="EK6" s="149">
        <v>13495.2</v>
      </c>
      <c r="EL6" s="149">
        <v>14427.2</v>
      </c>
      <c r="EM6" s="149">
        <v>14620.2</v>
      </c>
      <c r="EN6" s="149">
        <v>14439.8</v>
      </c>
      <c r="EO6" s="149">
        <v>14443.6</v>
      </c>
      <c r="EP6" s="149">
        <v>14981.5</v>
      </c>
      <c r="EQ6" s="149">
        <v>15288.4</v>
      </c>
      <c r="ER6" s="149">
        <v>15464.4</v>
      </c>
      <c r="ES6" s="149">
        <v>15207.2</v>
      </c>
      <c r="ET6" s="149">
        <v>15092.6</v>
      </c>
      <c r="EU6" s="149">
        <v>15570.9</v>
      </c>
      <c r="EV6" s="149">
        <v>15904.3</v>
      </c>
      <c r="EW6" s="149">
        <v>15756.6</v>
      </c>
      <c r="EX6" s="149">
        <v>15929.2</v>
      </c>
      <c r="EY6" s="149">
        <v>16326.7</v>
      </c>
      <c r="EZ6" s="149">
        <v>16543.5</v>
      </c>
      <c r="FA6" s="149">
        <v>16667.099999999999</v>
      </c>
      <c r="FB6" s="149">
        <v>16929</v>
      </c>
      <c r="FC6" s="149">
        <v>17236.900000000001</v>
      </c>
      <c r="FD6" s="149">
        <v>17455.7</v>
      </c>
      <c r="FE6" s="149">
        <v>17358</v>
      </c>
      <c r="FF6" s="149">
        <v>17242.599999999999</v>
      </c>
      <c r="FG6" s="149">
        <v>16994.5</v>
      </c>
      <c r="FH6" s="149">
        <v>17045.099999999999</v>
      </c>
      <c r="FI6" s="149">
        <v>17252.099999999999</v>
      </c>
      <c r="FJ6" s="149">
        <v>17123.857007530001</v>
      </c>
      <c r="FK6" s="149">
        <v>16775.5</v>
      </c>
      <c r="FL6" s="149">
        <v>17060.3</v>
      </c>
      <c r="FM6" s="149">
        <v>17326.3</v>
      </c>
      <c r="FN6" s="149">
        <v>17006.2</v>
      </c>
      <c r="FO6" s="149">
        <v>17440.8</v>
      </c>
      <c r="FP6" s="149">
        <v>17737.8</v>
      </c>
      <c r="FQ6" s="149">
        <v>17342.2</v>
      </c>
      <c r="FR6" s="149">
        <v>17914.400000000001</v>
      </c>
      <c r="FS6" s="149">
        <v>18251.3</v>
      </c>
      <c r="FT6" s="149">
        <v>18396.3</v>
      </c>
      <c r="FU6" s="149">
        <v>18321.099999999999</v>
      </c>
      <c r="FV6" s="149">
        <v>18370.099999999999</v>
      </c>
      <c r="FW6" s="149">
        <v>18382.900000000001</v>
      </c>
      <c r="FX6" s="149">
        <v>18490.2</v>
      </c>
      <c r="FY6" s="149">
        <v>18560</v>
      </c>
      <c r="FZ6" s="149">
        <v>18337.900000000001</v>
      </c>
      <c r="GA6" s="149">
        <v>18462.099999999999</v>
      </c>
      <c r="GB6" s="149">
        <v>18807.400000000001</v>
      </c>
      <c r="GC6" s="149">
        <v>19450.900000000001</v>
      </c>
      <c r="GD6" s="149">
        <v>19173.099999999999</v>
      </c>
      <c r="GE6" s="149">
        <v>18980.8</v>
      </c>
      <c r="GF6" s="149">
        <v>18959.7</v>
      </c>
      <c r="GG6" s="149">
        <v>19135.400000000001</v>
      </c>
      <c r="GH6" s="149">
        <v>18524.2</v>
      </c>
      <c r="GI6" s="149">
        <v>17521</v>
      </c>
      <c r="GJ6" s="149">
        <v>18434.3</v>
      </c>
      <c r="GK6" s="149">
        <v>18859.8</v>
      </c>
      <c r="GL6" s="149">
        <v>18097.599999999999</v>
      </c>
      <c r="GM6" s="149">
        <v>18651.8</v>
      </c>
      <c r="GN6" s="149">
        <v>19196.400000000001</v>
      </c>
      <c r="GO6" s="149">
        <v>19160</v>
      </c>
      <c r="GP6" s="149">
        <v>19187.400000000001</v>
      </c>
      <c r="GQ6" s="149">
        <v>19848.400000000001</v>
      </c>
      <c r="GR6" s="149">
        <v>19465.599999999999</v>
      </c>
      <c r="GS6" s="149">
        <v>20819</v>
      </c>
      <c r="GT6" s="149">
        <v>20359</v>
      </c>
      <c r="GU6" s="149">
        <v>18801.3</v>
      </c>
      <c r="GV6" s="149">
        <v>18723.900000000001</v>
      </c>
      <c r="GW6" s="149">
        <v>19510.900000000001</v>
      </c>
      <c r="GX6" s="149">
        <v>18961.2</v>
      </c>
      <c r="GY6" s="149">
        <v>19652.3</v>
      </c>
      <c r="GZ6" s="149">
        <v>16858</v>
      </c>
      <c r="HA6" s="149">
        <v>17717.2</v>
      </c>
      <c r="HB6" s="149">
        <v>19669.8</v>
      </c>
      <c r="HC6" s="149">
        <v>20547.2</v>
      </c>
      <c r="HD6" s="149">
        <v>21504.2</v>
      </c>
      <c r="HE6" s="149">
        <v>22164.7</v>
      </c>
      <c r="HF6" s="149">
        <v>21272.3</v>
      </c>
      <c r="HG6" s="149">
        <v>17712.2</v>
      </c>
      <c r="HH6" s="149">
        <v>16974.400000000001</v>
      </c>
      <c r="HI6" s="149">
        <v>15835.3</v>
      </c>
      <c r="HJ6" s="149">
        <v>18219.400000000001</v>
      </c>
      <c r="HK6" s="149">
        <v>16842.7</v>
      </c>
      <c r="HL6" s="149">
        <v>16567.900000000001</v>
      </c>
      <c r="HM6" s="149">
        <v>16588.400000000001</v>
      </c>
      <c r="HN6" s="149">
        <v>16421.5</v>
      </c>
      <c r="HO6" s="470">
        <v>16418.099999999999</v>
      </c>
      <c r="HP6" s="573"/>
      <c r="HT6" s="260"/>
      <c r="HU6" s="260"/>
      <c r="HV6" s="260"/>
    </row>
    <row r="7" spans="1:230" ht="12.75" customHeight="1" x14ac:dyDescent="0.25">
      <c r="A7" s="315" t="s">
        <v>72</v>
      </c>
      <c r="B7" s="315" t="s">
        <v>123</v>
      </c>
      <c r="C7" s="150">
        <v>0</v>
      </c>
      <c r="D7" s="150">
        <v>0</v>
      </c>
      <c r="E7" s="150">
        <v>0</v>
      </c>
      <c r="F7" s="150">
        <v>0</v>
      </c>
      <c r="G7" s="150">
        <v>0</v>
      </c>
      <c r="H7" s="150">
        <v>255.94500672999999</v>
      </c>
      <c r="I7" s="150">
        <v>240.90271229000001</v>
      </c>
      <c r="J7" s="150">
        <v>166.67074131000001</v>
      </c>
      <c r="K7" s="150">
        <v>213.29402192000001</v>
      </c>
      <c r="L7" s="150">
        <v>242.61195716</v>
      </c>
      <c r="M7" s="150">
        <v>277.35858182999999</v>
      </c>
      <c r="N7" s="150">
        <v>259.41511488999998</v>
      </c>
      <c r="O7" s="150">
        <v>253.80312343</v>
      </c>
      <c r="P7" s="150">
        <v>281.71849237999999</v>
      </c>
      <c r="Q7" s="150">
        <v>267.40480063000001</v>
      </c>
      <c r="R7" s="150">
        <v>276.87293658999999</v>
      </c>
      <c r="S7" s="150">
        <v>287.10249642000002</v>
      </c>
      <c r="T7" s="150">
        <v>281.74130445999998</v>
      </c>
      <c r="U7" s="150">
        <v>295.82201034000002</v>
      </c>
      <c r="V7" s="150">
        <v>289.23262792000003</v>
      </c>
      <c r="W7" s="150">
        <v>296.40426287999998</v>
      </c>
      <c r="X7" s="150">
        <v>285.05820447999997</v>
      </c>
      <c r="Y7" s="150">
        <v>237.08585843</v>
      </c>
      <c r="Z7" s="150">
        <v>219.33556965</v>
      </c>
      <c r="AA7" s="150">
        <v>186.6357179</v>
      </c>
      <c r="AB7" s="150">
        <v>170.26237660000001</v>
      </c>
      <c r="AC7" s="150">
        <v>159.83470187</v>
      </c>
      <c r="AD7" s="150">
        <v>142.37513282</v>
      </c>
      <c r="AE7" s="150">
        <v>146.81284091000001</v>
      </c>
      <c r="AF7" s="150">
        <v>167.93537094000001</v>
      </c>
      <c r="AG7" s="150">
        <v>221.22666369000001</v>
      </c>
      <c r="AH7" s="150">
        <v>234.88954086999999</v>
      </c>
      <c r="AI7" s="150">
        <v>229.92658994000001</v>
      </c>
      <c r="AJ7" s="150">
        <v>277.96088127000002</v>
      </c>
      <c r="AK7" s="150">
        <v>311.35788831000002</v>
      </c>
      <c r="AL7" s="150">
        <v>311.14986707000003</v>
      </c>
      <c r="AM7" s="150">
        <v>278.00437418000001</v>
      </c>
      <c r="AN7" s="150">
        <v>304.69785581999997</v>
      </c>
      <c r="AO7" s="150">
        <v>302.71361414</v>
      </c>
      <c r="AP7" s="150">
        <v>299.31125895999998</v>
      </c>
      <c r="AQ7" s="150">
        <v>290.06154572000003</v>
      </c>
      <c r="AR7" s="150">
        <v>317.80216517999997</v>
      </c>
      <c r="AS7" s="150">
        <v>295.17932586000001</v>
      </c>
      <c r="AT7" s="150">
        <v>256.50216390000003</v>
      </c>
      <c r="AU7" s="150">
        <v>247.62345288</v>
      </c>
      <c r="AV7" s="150">
        <v>265.94092511999997</v>
      </c>
      <c r="AW7" s="150">
        <v>320.11124968000001</v>
      </c>
      <c r="AX7" s="150">
        <v>387.18422852999998</v>
      </c>
      <c r="AY7" s="150">
        <v>526.55646838999996</v>
      </c>
      <c r="AZ7" s="150">
        <v>623.44491453000001</v>
      </c>
      <c r="BA7" s="150">
        <v>273.97849867999997</v>
      </c>
      <c r="BB7" s="150">
        <v>348.63539107999998</v>
      </c>
      <c r="BC7" s="150">
        <v>367.49445496999999</v>
      </c>
      <c r="BD7" s="150">
        <v>410.08208428</v>
      </c>
      <c r="BE7" s="150">
        <v>443.21306626000001</v>
      </c>
      <c r="BF7" s="150">
        <v>292.68690429999998</v>
      </c>
      <c r="BG7" s="150">
        <v>304.06831609</v>
      </c>
      <c r="BH7" s="150">
        <v>346.74204866999997</v>
      </c>
      <c r="BI7" s="150">
        <v>344.01351820999997</v>
      </c>
      <c r="BJ7" s="150">
        <v>402.65123531</v>
      </c>
      <c r="BK7" s="150">
        <v>410.50715045999999</v>
      </c>
      <c r="BL7" s="150">
        <v>462.19754891000002</v>
      </c>
      <c r="BM7" s="150">
        <v>471.31054454000002</v>
      </c>
      <c r="BN7" s="150">
        <v>488.51238599999999</v>
      </c>
      <c r="BO7" s="150">
        <v>488.88783282999998</v>
      </c>
      <c r="BP7" s="150">
        <v>456.33989664000001</v>
      </c>
      <c r="BQ7" s="150">
        <v>424.91933494</v>
      </c>
      <c r="BR7" s="150">
        <v>409.44848474000003</v>
      </c>
      <c r="BS7" s="150">
        <v>427.56332398000001</v>
      </c>
      <c r="BT7" s="150">
        <v>421.32911734999999</v>
      </c>
      <c r="BU7" s="150">
        <v>424.20336259999999</v>
      </c>
      <c r="BV7" s="150">
        <v>452.61270808</v>
      </c>
      <c r="BW7" s="150">
        <v>471.69387733999997</v>
      </c>
      <c r="BX7" s="150">
        <v>370.97843025999998</v>
      </c>
      <c r="BY7" s="150">
        <v>362.59852909</v>
      </c>
      <c r="BZ7" s="150">
        <v>340.77004493999999</v>
      </c>
      <c r="CA7" s="150">
        <v>390.47967029</v>
      </c>
      <c r="CB7" s="150">
        <v>375.28089510000001</v>
      </c>
      <c r="CC7" s="150">
        <v>351.74869453000002</v>
      </c>
      <c r="CD7" s="150">
        <v>316.43311186</v>
      </c>
      <c r="CE7" s="150">
        <v>321.75007319999997</v>
      </c>
      <c r="CF7" s="150">
        <v>335.56444755000001</v>
      </c>
      <c r="CG7" s="150">
        <v>329.17647020999999</v>
      </c>
      <c r="CH7" s="150">
        <v>335.42321113999998</v>
      </c>
      <c r="CI7" s="150">
        <v>328.49837213000001</v>
      </c>
      <c r="CJ7" s="150">
        <v>341.90727766999998</v>
      </c>
      <c r="CK7" s="150">
        <v>337.20251037000003</v>
      </c>
      <c r="CL7" s="150">
        <v>244.52562133999999</v>
      </c>
      <c r="CM7" s="150">
        <v>316.54615339999998</v>
      </c>
      <c r="CN7" s="150">
        <v>332.85529628</v>
      </c>
      <c r="CO7" s="150">
        <v>351.74534418000002</v>
      </c>
      <c r="CP7" s="150">
        <v>354.43999932000003</v>
      </c>
      <c r="CQ7" s="150">
        <v>365.92413350999999</v>
      </c>
      <c r="CR7" s="150">
        <v>379.39963388000001</v>
      </c>
      <c r="CS7" s="150">
        <v>391.69406622999998</v>
      </c>
      <c r="CT7" s="150">
        <v>403.86175537999998</v>
      </c>
      <c r="CU7" s="150">
        <v>490.21728831000001</v>
      </c>
      <c r="CV7" s="150">
        <v>579.17029103000004</v>
      </c>
      <c r="CW7" s="150">
        <v>555.34422946999996</v>
      </c>
      <c r="CX7" s="150">
        <v>568.66626836</v>
      </c>
      <c r="CY7" s="150">
        <v>559.13571981999996</v>
      </c>
      <c r="CZ7" s="150">
        <v>608.73163256999999</v>
      </c>
      <c r="DA7" s="150">
        <v>711.22535323</v>
      </c>
      <c r="DB7" s="150">
        <v>656.97731383999997</v>
      </c>
      <c r="DC7" s="150">
        <v>674.64241772000003</v>
      </c>
      <c r="DD7" s="150">
        <v>637.92072484000005</v>
      </c>
      <c r="DE7" s="150">
        <v>654.23144138999999</v>
      </c>
      <c r="DF7" s="150">
        <v>649.36744759999999</v>
      </c>
      <c r="DG7" s="150">
        <v>632.09428329000002</v>
      </c>
      <c r="DH7" s="150">
        <v>650.51638059000004</v>
      </c>
      <c r="DI7" s="150">
        <v>628.11196238000002</v>
      </c>
      <c r="DJ7" s="150">
        <v>669.34793706000005</v>
      </c>
      <c r="DK7" s="150">
        <v>731.56397635999997</v>
      </c>
      <c r="DL7" s="150">
        <v>814.3</v>
      </c>
      <c r="DM7" s="150">
        <v>926.10139716000003</v>
      </c>
      <c r="DN7" s="150">
        <v>1037.7</v>
      </c>
      <c r="DO7" s="150">
        <v>1071.219102</v>
      </c>
      <c r="DP7" s="150">
        <v>1062.2</v>
      </c>
      <c r="DQ7" s="150">
        <v>1105.2</v>
      </c>
      <c r="DR7" s="150">
        <v>1235.2</v>
      </c>
      <c r="DS7" s="150">
        <v>1317.5</v>
      </c>
      <c r="DT7" s="150">
        <v>1516</v>
      </c>
      <c r="DU7" s="150">
        <v>998.4</v>
      </c>
      <c r="DV7" s="150">
        <v>1039.7</v>
      </c>
      <c r="DW7" s="150">
        <v>1083.3</v>
      </c>
      <c r="DX7" s="150">
        <v>1146.2</v>
      </c>
      <c r="DY7" s="150">
        <v>1204</v>
      </c>
      <c r="DZ7" s="150">
        <v>1217.9000000000001</v>
      </c>
      <c r="EA7" s="150">
        <v>1360.7</v>
      </c>
      <c r="EB7" s="150">
        <v>1383.5</v>
      </c>
      <c r="EC7" s="150">
        <v>1376.2</v>
      </c>
      <c r="ED7" s="150">
        <v>1444.2</v>
      </c>
      <c r="EE7" s="150">
        <v>1611.6</v>
      </c>
      <c r="EF7" s="150">
        <v>1768.3</v>
      </c>
      <c r="EG7" s="150">
        <v>1832.5</v>
      </c>
      <c r="EH7" s="150">
        <v>1782.2</v>
      </c>
      <c r="EI7" s="150">
        <v>1812.9</v>
      </c>
      <c r="EJ7" s="150">
        <v>1829</v>
      </c>
      <c r="EK7" s="150">
        <v>1838.6</v>
      </c>
      <c r="EL7" s="150">
        <v>1799.7</v>
      </c>
      <c r="EM7" s="150">
        <v>1879</v>
      </c>
      <c r="EN7" s="150">
        <v>1887.4</v>
      </c>
      <c r="EO7" s="150">
        <v>1865</v>
      </c>
      <c r="EP7" s="150">
        <v>1940.8</v>
      </c>
      <c r="EQ7" s="150">
        <v>1977.4</v>
      </c>
      <c r="ER7" s="150">
        <v>2102.1</v>
      </c>
      <c r="ES7" s="150">
        <v>1788.7</v>
      </c>
      <c r="ET7" s="150">
        <v>1855.4</v>
      </c>
      <c r="EU7" s="150">
        <v>2044.7</v>
      </c>
      <c r="EV7" s="150">
        <v>2088.4</v>
      </c>
      <c r="EW7" s="150">
        <v>2092.1999999999998</v>
      </c>
      <c r="EX7" s="150">
        <v>2102.3000000000002</v>
      </c>
      <c r="EY7" s="150">
        <v>2313.3000000000002</v>
      </c>
      <c r="EZ7" s="150">
        <v>2413</v>
      </c>
      <c r="FA7" s="150">
        <v>2459.4</v>
      </c>
      <c r="FB7" s="150">
        <v>2659.6</v>
      </c>
      <c r="FC7" s="150">
        <v>2944.9</v>
      </c>
      <c r="FD7" s="150">
        <v>3201.8</v>
      </c>
      <c r="FE7" s="150">
        <v>3269.5</v>
      </c>
      <c r="FF7" s="150">
        <v>3162</v>
      </c>
      <c r="FG7" s="150">
        <v>2477.6999999999998</v>
      </c>
      <c r="FH7" s="150">
        <v>2548.1</v>
      </c>
      <c r="FI7" s="150">
        <v>2752.1</v>
      </c>
      <c r="FJ7" s="150">
        <v>2748.5779961799999</v>
      </c>
      <c r="FK7" s="150">
        <v>2792</v>
      </c>
      <c r="FL7" s="150">
        <v>3067.7</v>
      </c>
      <c r="FM7" s="150">
        <v>3100.6</v>
      </c>
      <c r="FN7" s="150">
        <v>3134</v>
      </c>
      <c r="FO7" s="150">
        <v>3326.1</v>
      </c>
      <c r="FP7" s="150">
        <v>3690.6</v>
      </c>
      <c r="FQ7" s="150">
        <v>3631.7</v>
      </c>
      <c r="FR7" s="150">
        <v>3829.5</v>
      </c>
      <c r="FS7" s="150">
        <v>3835.7</v>
      </c>
      <c r="FT7" s="150">
        <v>3990.6</v>
      </c>
      <c r="FU7" s="150">
        <v>4004.6</v>
      </c>
      <c r="FV7" s="150">
        <v>4094.7</v>
      </c>
      <c r="FW7" s="150">
        <v>4088.7</v>
      </c>
      <c r="FX7" s="150">
        <v>4133</v>
      </c>
      <c r="FY7" s="150">
        <v>4192.8</v>
      </c>
      <c r="FZ7" s="150">
        <v>4234.8999999999996</v>
      </c>
      <c r="GA7" s="150">
        <v>4414</v>
      </c>
      <c r="GB7" s="150">
        <v>4495.8999999999996</v>
      </c>
      <c r="GC7" s="150">
        <v>4858.3999999999996</v>
      </c>
      <c r="GD7" s="150">
        <v>4660.3999999999996</v>
      </c>
      <c r="GE7" s="150">
        <v>4647.3999999999996</v>
      </c>
      <c r="GF7" s="150">
        <v>4805.2</v>
      </c>
      <c r="GG7" s="150">
        <v>4815.3</v>
      </c>
      <c r="GH7" s="150">
        <v>4946.8999999999996</v>
      </c>
      <c r="GI7" s="150">
        <v>3040.2</v>
      </c>
      <c r="GJ7" s="150">
        <v>3118.4</v>
      </c>
      <c r="GK7" s="150">
        <v>3137</v>
      </c>
      <c r="GL7" s="150">
        <v>3007.2</v>
      </c>
      <c r="GM7" s="150">
        <v>3280.2</v>
      </c>
      <c r="GN7" s="150">
        <v>3364.4</v>
      </c>
      <c r="GO7" s="150">
        <v>3537.8</v>
      </c>
      <c r="GP7" s="150">
        <v>3670.8</v>
      </c>
      <c r="GQ7" s="150">
        <v>3747.1</v>
      </c>
      <c r="GR7" s="150">
        <v>3817.7</v>
      </c>
      <c r="GS7" s="150">
        <v>3997.4</v>
      </c>
      <c r="GT7" s="150">
        <v>3732.6</v>
      </c>
      <c r="GU7" s="150">
        <v>3643.5</v>
      </c>
      <c r="GV7" s="150">
        <v>3640.5</v>
      </c>
      <c r="GW7" s="150">
        <v>3675.9</v>
      </c>
      <c r="GX7" s="150">
        <v>3680.5</v>
      </c>
      <c r="GY7" s="150">
        <v>3672.5</v>
      </c>
      <c r="GZ7" s="150">
        <v>3832.4</v>
      </c>
      <c r="HA7" s="150">
        <v>3855.2</v>
      </c>
      <c r="HB7" s="150">
        <v>3856.1</v>
      </c>
      <c r="HC7" s="150">
        <v>4076.9</v>
      </c>
      <c r="HD7" s="150">
        <v>4231.3999999999996</v>
      </c>
      <c r="HE7" s="150">
        <v>4211.5</v>
      </c>
      <c r="HF7" s="150">
        <v>4104.1000000000004</v>
      </c>
      <c r="HG7" s="150">
        <v>4115.1000000000004</v>
      </c>
      <c r="HH7" s="150">
        <v>4242.6000000000004</v>
      </c>
      <c r="HI7" s="150">
        <v>4223.6000000000004</v>
      </c>
      <c r="HJ7" s="150">
        <v>4397.5</v>
      </c>
      <c r="HK7" s="150">
        <v>4373.2</v>
      </c>
      <c r="HL7" s="150">
        <v>4346.7</v>
      </c>
      <c r="HM7" s="150">
        <v>4279.8999999999996</v>
      </c>
      <c r="HN7" s="150">
        <v>4258.8999999999996</v>
      </c>
      <c r="HO7" s="462">
        <v>4286.6000000000004</v>
      </c>
      <c r="HP7" s="573"/>
      <c r="HT7" s="260"/>
      <c r="HU7" s="260"/>
      <c r="HV7" s="260"/>
    </row>
    <row r="8" spans="1:230" ht="12.75" customHeight="1" x14ac:dyDescent="0.25">
      <c r="A8" s="315" t="s">
        <v>359</v>
      </c>
      <c r="B8" s="315" t="s">
        <v>360</v>
      </c>
      <c r="C8" s="150">
        <v>0</v>
      </c>
      <c r="D8" s="150">
        <v>0</v>
      </c>
      <c r="E8" s="150">
        <v>0</v>
      </c>
      <c r="F8" s="150">
        <v>0</v>
      </c>
      <c r="G8" s="150">
        <v>0</v>
      </c>
      <c r="H8" s="150">
        <v>451.5867736816848</v>
      </c>
      <c r="I8" s="150">
        <v>402.38583463999998</v>
      </c>
      <c r="J8" s="150">
        <v>408.38182998000002</v>
      </c>
      <c r="K8" s="150">
        <v>412.60908433999998</v>
      </c>
      <c r="L8" s="150">
        <v>418.64245484000003</v>
      </c>
      <c r="M8" s="150">
        <v>424.38044466000002</v>
      </c>
      <c r="N8" s="150">
        <v>459.91773859</v>
      </c>
      <c r="O8" s="150">
        <v>520.91948692999995</v>
      </c>
      <c r="P8" s="150">
        <v>494.35510424</v>
      </c>
      <c r="Q8" s="150">
        <v>516.35610128999997</v>
      </c>
      <c r="R8" s="150">
        <v>520.98110335000001</v>
      </c>
      <c r="S8" s="150">
        <v>511.85340595999998</v>
      </c>
      <c r="T8" s="150">
        <v>501.10900405000001</v>
      </c>
      <c r="U8" s="150">
        <v>401.44030171999998</v>
      </c>
      <c r="V8" s="150">
        <v>387.58966581999999</v>
      </c>
      <c r="W8" s="150">
        <v>457.93867707999999</v>
      </c>
      <c r="X8" s="150">
        <v>455.71077309999998</v>
      </c>
      <c r="Y8" s="150">
        <v>461.38106498000002</v>
      </c>
      <c r="Z8" s="150">
        <v>613.59299706000002</v>
      </c>
      <c r="AA8" s="150">
        <v>650.01130087000001</v>
      </c>
      <c r="AB8" s="150">
        <v>653.41096633999996</v>
      </c>
      <c r="AC8" s="150">
        <v>702.97979496508299</v>
      </c>
      <c r="AD8" s="150">
        <v>706.09087794000004</v>
      </c>
      <c r="AE8" s="150">
        <v>717.35766918000002</v>
      </c>
      <c r="AF8" s="150">
        <v>725.31346072999997</v>
      </c>
      <c r="AG8" s="150">
        <v>479.11966761000002</v>
      </c>
      <c r="AH8" s="150">
        <v>472.79627067000001</v>
      </c>
      <c r="AI8" s="150">
        <v>474.36942096000001</v>
      </c>
      <c r="AJ8" s="150">
        <v>478.10878824000002</v>
      </c>
      <c r="AK8" s="150">
        <v>480.12059991000001</v>
      </c>
      <c r="AL8" s="150">
        <v>488.24251819</v>
      </c>
      <c r="AM8" s="150">
        <v>497.67699650999998</v>
      </c>
      <c r="AN8" s="150">
        <v>506.75616607000001</v>
      </c>
      <c r="AO8" s="150">
        <v>523.81921748000002</v>
      </c>
      <c r="AP8" s="150">
        <v>534.97918672000003</v>
      </c>
      <c r="AQ8" s="150">
        <v>539.35706868</v>
      </c>
      <c r="AR8" s="150">
        <v>539.31861755</v>
      </c>
      <c r="AS8" s="150">
        <v>384.10744318000002</v>
      </c>
      <c r="AT8" s="150">
        <v>392.65840499000001</v>
      </c>
      <c r="AU8" s="150">
        <v>0</v>
      </c>
      <c r="AV8" s="150">
        <v>0</v>
      </c>
      <c r="AW8" s="150">
        <v>0</v>
      </c>
      <c r="AX8" s="150">
        <v>0</v>
      </c>
      <c r="AY8" s="150">
        <v>0</v>
      </c>
      <c r="AZ8" s="150">
        <v>0</v>
      </c>
      <c r="BA8" s="150">
        <v>0</v>
      </c>
      <c r="BB8" s="150">
        <v>0</v>
      </c>
      <c r="BC8" s="150">
        <v>16.474443860000001</v>
      </c>
      <c r="BD8" s="150">
        <v>16.097796200000001</v>
      </c>
      <c r="BE8" s="150">
        <v>15.71269322</v>
      </c>
      <c r="BF8" s="150">
        <v>389.14672701000001</v>
      </c>
      <c r="BG8" s="150">
        <v>851.21346453000001</v>
      </c>
      <c r="BH8" s="150">
        <v>859.34961780000003</v>
      </c>
      <c r="BI8" s="150">
        <v>1372.3243509700001</v>
      </c>
      <c r="BJ8" s="150">
        <v>1818.31293452</v>
      </c>
      <c r="BK8" s="150">
        <v>2108.4370154200001</v>
      </c>
      <c r="BL8" s="150">
        <v>2143.41407531</v>
      </c>
      <c r="BM8" s="150">
        <v>2422.5466580399998</v>
      </c>
      <c r="BN8" s="150">
        <v>2453.3980750800001</v>
      </c>
      <c r="BO8" s="150">
        <v>3677.6607197899998</v>
      </c>
      <c r="BP8" s="150">
        <v>3889.7246560100002</v>
      </c>
      <c r="BQ8" s="150">
        <v>4135.66726595</v>
      </c>
      <c r="BR8" s="150">
        <v>4274.7690592199997</v>
      </c>
      <c r="BS8" s="150">
        <v>4325.1675555700003</v>
      </c>
      <c r="BT8" s="150">
        <v>4369.2839463299997</v>
      </c>
      <c r="BU8" s="150">
        <v>4389.6425723000002</v>
      </c>
      <c r="BV8" s="150">
        <v>4308.9674729400003</v>
      </c>
      <c r="BW8" s="150">
        <v>4379.6431735799997</v>
      </c>
      <c r="BX8" s="150">
        <v>4561.07834353</v>
      </c>
      <c r="BY8" s="150">
        <v>4649.0718923900004</v>
      </c>
      <c r="BZ8" s="150">
        <v>4724.9155840699996</v>
      </c>
      <c r="CA8" s="150">
        <v>5384.04368299</v>
      </c>
      <c r="CB8" s="150">
        <v>5897.0198268000004</v>
      </c>
      <c r="CC8" s="150">
        <v>5969.0510723400002</v>
      </c>
      <c r="CD8" s="150">
        <v>6273.7708419800001</v>
      </c>
      <c r="CE8" s="150">
        <v>6319.4156246299999</v>
      </c>
      <c r="CF8" s="150">
        <v>6614.3460666999999</v>
      </c>
      <c r="CG8" s="150">
        <v>6597.4365201700002</v>
      </c>
      <c r="CH8" s="150">
        <v>6626.0715718199999</v>
      </c>
      <c r="CI8" s="150">
        <v>6642.5197526000002</v>
      </c>
      <c r="CJ8" s="150">
        <v>6685.0824150899998</v>
      </c>
      <c r="CK8" s="150">
        <v>6684.1099954600004</v>
      </c>
      <c r="CL8" s="150">
        <v>6305.0606368600002</v>
      </c>
      <c r="CM8" s="150">
        <v>7593.3670947999999</v>
      </c>
      <c r="CN8" s="150">
        <v>5693.59283633</v>
      </c>
      <c r="CO8" s="150">
        <v>4973.7440331199996</v>
      </c>
      <c r="CP8" s="150">
        <v>6408.4394672600001</v>
      </c>
      <c r="CQ8" s="150">
        <v>7204.2417854400001</v>
      </c>
      <c r="CR8" s="150">
        <v>8000.8643215599996</v>
      </c>
      <c r="CS8" s="150">
        <v>8301.7460984200006</v>
      </c>
      <c r="CT8" s="150">
        <v>8329.9988880599994</v>
      </c>
      <c r="CU8" s="150">
        <v>7288.8359374499996</v>
      </c>
      <c r="CV8" s="150">
        <v>7798.3374640599995</v>
      </c>
      <c r="CW8" s="150">
        <v>8282.3360291200006</v>
      </c>
      <c r="CX8" s="150">
        <v>8268.6517073699997</v>
      </c>
      <c r="CY8" s="150">
        <v>8368.2152024299994</v>
      </c>
      <c r="CZ8" s="150">
        <v>7671.78292977</v>
      </c>
      <c r="DA8" s="150">
        <v>7733.9958490999998</v>
      </c>
      <c r="DB8" s="150">
        <v>8156.8639825</v>
      </c>
      <c r="DC8" s="150">
        <v>8205.4289129900008</v>
      </c>
      <c r="DD8" s="150">
        <v>8772.9769647400008</v>
      </c>
      <c r="DE8" s="150">
        <v>8682.7341810899998</v>
      </c>
      <c r="DF8" s="150">
        <v>9531.7175747700003</v>
      </c>
      <c r="DG8" s="150">
        <v>9301.1294087799997</v>
      </c>
      <c r="DH8" s="150">
        <v>8669.4623550399992</v>
      </c>
      <c r="DI8" s="150">
        <v>8705.1542530499992</v>
      </c>
      <c r="DJ8" s="150">
        <v>8743.7116675399993</v>
      </c>
      <c r="DK8" s="150">
        <v>8713.6497531299992</v>
      </c>
      <c r="DL8" s="150">
        <v>8362.4</v>
      </c>
      <c r="DM8" s="150">
        <v>8657.5287602900007</v>
      </c>
      <c r="DN8" s="150">
        <v>8166.7</v>
      </c>
      <c r="DO8" s="150">
        <v>9178.4642401500005</v>
      </c>
      <c r="DP8" s="150">
        <v>8520.5</v>
      </c>
      <c r="DQ8" s="150">
        <v>8456.2999999999993</v>
      </c>
      <c r="DR8" s="150">
        <v>8508.2999999999993</v>
      </c>
      <c r="DS8" s="150">
        <v>8520.7999999999993</v>
      </c>
      <c r="DT8" s="150">
        <v>8570.1</v>
      </c>
      <c r="DU8" s="150">
        <v>8254.4</v>
      </c>
      <c r="DV8" s="150">
        <v>8958.5</v>
      </c>
      <c r="DW8" s="150">
        <v>8912</v>
      </c>
      <c r="DX8" s="150">
        <v>8867.1</v>
      </c>
      <c r="DY8" s="150">
        <v>9497.4</v>
      </c>
      <c r="DZ8" s="150">
        <v>9616.2000000000007</v>
      </c>
      <c r="EA8" s="150">
        <v>9642.6</v>
      </c>
      <c r="EB8" s="150">
        <v>9076.7999999999993</v>
      </c>
      <c r="EC8" s="150">
        <v>10829.2</v>
      </c>
      <c r="ED8" s="150">
        <v>11609.8</v>
      </c>
      <c r="EE8" s="150">
        <v>10663.6</v>
      </c>
      <c r="EF8" s="150">
        <v>12157.7</v>
      </c>
      <c r="EG8" s="150">
        <v>12147.1</v>
      </c>
      <c r="EH8" s="150">
        <v>12108.2</v>
      </c>
      <c r="EI8" s="150">
        <v>11880</v>
      </c>
      <c r="EJ8" s="150">
        <v>11510.6</v>
      </c>
      <c r="EK8" s="150">
        <v>11476</v>
      </c>
      <c r="EL8" s="150">
        <v>12446.5</v>
      </c>
      <c r="EM8" s="150">
        <v>12559.8</v>
      </c>
      <c r="EN8" s="150">
        <v>12370.2</v>
      </c>
      <c r="EO8" s="150">
        <v>12376</v>
      </c>
      <c r="EP8" s="150">
        <v>12837.7</v>
      </c>
      <c r="EQ8" s="150">
        <v>13107.6</v>
      </c>
      <c r="ER8" s="150">
        <v>13208.4</v>
      </c>
      <c r="ES8" s="150">
        <v>13254.3</v>
      </c>
      <c r="ET8" s="150">
        <v>12339.2</v>
      </c>
      <c r="EU8" s="150">
        <v>12585.3</v>
      </c>
      <c r="EV8" s="150">
        <v>12872.2</v>
      </c>
      <c r="EW8" s="150">
        <v>12734.7</v>
      </c>
      <c r="EX8" s="150">
        <v>12894.6</v>
      </c>
      <c r="EY8" s="150">
        <v>13058</v>
      </c>
      <c r="EZ8" s="150">
        <v>13180</v>
      </c>
      <c r="FA8" s="150">
        <v>13254.9</v>
      </c>
      <c r="FB8" s="150">
        <v>13314.3</v>
      </c>
      <c r="FC8" s="150">
        <v>13340.5</v>
      </c>
      <c r="FD8" s="150">
        <v>13300.3</v>
      </c>
      <c r="FE8" s="150">
        <v>13132.9</v>
      </c>
      <c r="FF8" s="150">
        <v>13128.1</v>
      </c>
      <c r="FG8" s="150">
        <v>13612.4</v>
      </c>
      <c r="FH8" s="150">
        <v>13590.8</v>
      </c>
      <c r="FI8" s="150">
        <v>13596.8</v>
      </c>
      <c r="FJ8" s="150">
        <v>13470.58423952</v>
      </c>
      <c r="FK8" s="150">
        <v>13077.3</v>
      </c>
      <c r="FL8" s="150">
        <v>13088.9</v>
      </c>
      <c r="FM8" s="150">
        <v>13290.5</v>
      </c>
      <c r="FN8" s="150">
        <v>12685.6</v>
      </c>
      <c r="FO8" s="150">
        <v>12930</v>
      </c>
      <c r="FP8" s="150">
        <v>12860.9</v>
      </c>
      <c r="FQ8" s="150">
        <v>12522.9</v>
      </c>
      <c r="FR8" s="150">
        <v>13632.5</v>
      </c>
      <c r="FS8" s="150">
        <v>13962.9</v>
      </c>
      <c r="FT8" s="150">
        <v>13952.9</v>
      </c>
      <c r="FU8" s="150">
        <v>13963.5</v>
      </c>
      <c r="FV8" s="150">
        <v>13922.4</v>
      </c>
      <c r="FW8" s="150">
        <v>13941.2</v>
      </c>
      <c r="FX8" s="150">
        <v>14003.9</v>
      </c>
      <c r="FY8" s="150">
        <v>14013.9</v>
      </c>
      <c r="FZ8" s="150">
        <v>13749.5</v>
      </c>
      <c r="GA8" s="150">
        <v>13694.5</v>
      </c>
      <c r="GB8" s="150">
        <v>13761</v>
      </c>
      <c r="GC8" s="150">
        <v>14041.5</v>
      </c>
      <c r="GD8" s="150">
        <v>13961.2</v>
      </c>
      <c r="GE8" s="150">
        <v>14082.9</v>
      </c>
      <c r="GF8" s="150">
        <v>13904</v>
      </c>
      <c r="GG8" s="150">
        <v>14069.6</v>
      </c>
      <c r="GH8" s="150">
        <v>13326.8</v>
      </c>
      <c r="GI8" s="150">
        <v>13729.6</v>
      </c>
      <c r="GJ8" s="150">
        <v>14461.9</v>
      </c>
      <c r="GK8" s="150">
        <v>14867.5</v>
      </c>
      <c r="GL8" s="150">
        <v>14738.8</v>
      </c>
      <c r="GM8" s="150">
        <v>15120.6</v>
      </c>
      <c r="GN8" s="150">
        <v>15581</v>
      </c>
      <c r="GO8" s="150">
        <v>15622.2</v>
      </c>
      <c r="GP8" s="150">
        <v>15516.5</v>
      </c>
      <c r="GQ8" s="150">
        <v>16101.3</v>
      </c>
      <c r="GR8" s="150">
        <v>15497.5</v>
      </c>
      <c r="GS8" s="150">
        <v>16670.599999999999</v>
      </c>
      <c r="GT8" s="150">
        <v>16474.8</v>
      </c>
      <c r="GU8" s="150">
        <v>15005.6</v>
      </c>
      <c r="GV8" s="150">
        <v>14930.6</v>
      </c>
      <c r="GW8" s="150">
        <v>15681.7</v>
      </c>
      <c r="GX8" s="150">
        <v>15126.7</v>
      </c>
      <c r="GY8" s="150">
        <v>15825.1</v>
      </c>
      <c r="GZ8" s="150">
        <v>12870.3</v>
      </c>
      <c r="HA8" s="150">
        <v>13705.9</v>
      </c>
      <c r="HB8" s="150">
        <v>15656.9</v>
      </c>
      <c r="HC8" s="150">
        <v>16313</v>
      </c>
      <c r="HD8" s="150">
        <v>17114.7</v>
      </c>
      <c r="HE8" s="150">
        <v>17794.400000000001</v>
      </c>
      <c r="HF8" s="150">
        <v>16847.900000000001</v>
      </c>
      <c r="HG8" s="150">
        <v>13275.1</v>
      </c>
      <c r="HH8" s="150">
        <v>12408</v>
      </c>
      <c r="HI8" s="150">
        <v>11289.7</v>
      </c>
      <c r="HJ8" s="150">
        <v>13498.2</v>
      </c>
      <c r="HK8" s="150">
        <v>12144.3</v>
      </c>
      <c r="HL8" s="150">
        <v>11897.4</v>
      </c>
      <c r="HM8" s="150">
        <v>11983.2</v>
      </c>
      <c r="HN8" s="150">
        <v>11835.9</v>
      </c>
      <c r="HO8" s="462">
        <v>11806.1</v>
      </c>
      <c r="HP8" s="573"/>
      <c r="HT8" s="260"/>
      <c r="HU8" s="260"/>
      <c r="HV8" s="260"/>
    </row>
    <row r="9" spans="1:230" ht="12.75" customHeight="1" x14ac:dyDescent="0.25">
      <c r="A9" s="315" t="s">
        <v>73</v>
      </c>
      <c r="B9" s="315" t="s">
        <v>125</v>
      </c>
      <c r="C9" s="150">
        <v>0</v>
      </c>
      <c r="D9" s="150">
        <v>0</v>
      </c>
      <c r="E9" s="150">
        <v>0</v>
      </c>
      <c r="F9" s="150">
        <v>0</v>
      </c>
      <c r="G9" s="150">
        <v>0</v>
      </c>
      <c r="H9" s="150">
        <v>0</v>
      </c>
      <c r="I9" s="150">
        <v>0</v>
      </c>
      <c r="J9" s="150">
        <v>0</v>
      </c>
      <c r="K9" s="150">
        <v>0</v>
      </c>
      <c r="L9" s="150">
        <v>0</v>
      </c>
      <c r="M9" s="150">
        <v>0</v>
      </c>
      <c r="N9" s="150">
        <v>0</v>
      </c>
      <c r="O9" s="150">
        <v>0</v>
      </c>
      <c r="P9" s="150">
        <v>0</v>
      </c>
      <c r="Q9" s="150">
        <v>0</v>
      </c>
      <c r="R9" s="150">
        <v>0</v>
      </c>
      <c r="S9" s="150">
        <v>0</v>
      </c>
      <c r="T9" s="150">
        <v>0</v>
      </c>
      <c r="U9" s="150">
        <v>0</v>
      </c>
      <c r="V9" s="150">
        <v>0</v>
      </c>
      <c r="W9" s="150">
        <v>0</v>
      </c>
      <c r="X9" s="150">
        <v>0</v>
      </c>
      <c r="Y9" s="150">
        <v>0</v>
      </c>
      <c r="Z9" s="150">
        <v>0</v>
      </c>
      <c r="AA9" s="150">
        <v>0</v>
      </c>
      <c r="AB9" s="150">
        <v>0</v>
      </c>
      <c r="AC9" s="150">
        <v>0</v>
      </c>
      <c r="AD9" s="150">
        <v>289.28465807999999</v>
      </c>
      <c r="AE9" s="150">
        <v>486.67832915999998</v>
      </c>
      <c r="AF9" s="150">
        <v>545.00646819999997</v>
      </c>
      <c r="AG9" s="150">
        <v>769.82789921000006</v>
      </c>
      <c r="AH9" s="150">
        <v>766.06737982000004</v>
      </c>
      <c r="AI9" s="150">
        <v>721.80188652000004</v>
      </c>
      <c r="AJ9" s="150">
        <v>606.01375781000002</v>
      </c>
      <c r="AK9" s="150">
        <v>1180.1410089999999</v>
      </c>
      <c r="AL9" s="150">
        <v>1192.4746498500001</v>
      </c>
      <c r="AM9" s="150">
        <v>1564.62009846</v>
      </c>
      <c r="AN9" s="150">
        <v>1363.1365041700001</v>
      </c>
      <c r="AO9" s="150">
        <v>1376.1547014600001</v>
      </c>
      <c r="AP9" s="150">
        <v>1193.1905716199999</v>
      </c>
      <c r="AQ9" s="150">
        <v>1244.8684333199999</v>
      </c>
      <c r="AR9" s="150">
        <v>1447.14032664</v>
      </c>
      <c r="AS9" s="150">
        <v>829.50531701</v>
      </c>
      <c r="AT9" s="150">
        <v>1264.39032148</v>
      </c>
      <c r="AU9" s="150">
        <v>1217.0418032800001</v>
      </c>
      <c r="AV9" s="150">
        <v>1569.23716476</v>
      </c>
      <c r="AW9" s="150">
        <v>1231.9650354</v>
      </c>
      <c r="AX9" s="150">
        <v>1890.9001711999999</v>
      </c>
      <c r="AY9" s="150">
        <v>1886.4676580600001</v>
      </c>
      <c r="AZ9" s="150">
        <v>1903.2145211300001</v>
      </c>
      <c r="BA9" s="150">
        <v>2146.62309835</v>
      </c>
      <c r="BB9" s="150">
        <v>2177.0328096600001</v>
      </c>
      <c r="BC9" s="150">
        <v>2554.5791311100002</v>
      </c>
      <c r="BD9" s="150">
        <v>2151.7024939900002</v>
      </c>
      <c r="BE9" s="150">
        <v>1825.5724944000001</v>
      </c>
      <c r="BF9" s="150">
        <v>1851.1005625299999</v>
      </c>
      <c r="BG9" s="150">
        <v>2017.3036228200001</v>
      </c>
      <c r="BH9" s="150">
        <v>1762.5883559199999</v>
      </c>
      <c r="BI9" s="150">
        <v>1779.5008106400001</v>
      </c>
      <c r="BJ9" s="150">
        <v>1329.2949425199999</v>
      </c>
      <c r="BK9" s="150">
        <v>1342.47017656</v>
      </c>
      <c r="BL9" s="150">
        <v>1355.49402031</v>
      </c>
      <c r="BM9" s="150">
        <v>1363.9233328600001</v>
      </c>
      <c r="BN9" s="150">
        <v>1591.36883012</v>
      </c>
      <c r="BO9" s="150">
        <v>641.50107281999999</v>
      </c>
      <c r="BP9" s="150">
        <v>432.64150448999999</v>
      </c>
      <c r="BQ9" s="150">
        <v>437.17834055999998</v>
      </c>
      <c r="BR9" s="150">
        <v>441.61411967999999</v>
      </c>
      <c r="BS9" s="150">
        <v>445.86161745999999</v>
      </c>
      <c r="BT9" s="150">
        <v>446.09705686000001</v>
      </c>
      <c r="BU9" s="150">
        <v>451.09754491000001</v>
      </c>
      <c r="BV9" s="150">
        <v>0</v>
      </c>
      <c r="BW9" s="150">
        <v>0</v>
      </c>
      <c r="BX9" s="150">
        <v>0</v>
      </c>
      <c r="BY9" s="150">
        <v>0</v>
      </c>
      <c r="BZ9" s="150">
        <v>0</v>
      </c>
      <c r="CA9" s="150">
        <v>0</v>
      </c>
      <c r="CB9" s="150">
        <v>3.3413267700000002</v>
      </c>
      <c r="CC9" s="150">
        <v>3.3685274600000001</v>
      </c>
      <c r="CD9" s="150">
        <v>0</v>
      </c>
      <c r="CE9" s="150">
        <v>0</v>
      </c>
      <c r="CF9" s="150">
        <v>0</v>
      </c>
      <c r="CG9" s="150">
        <v>0</v>
      </c>
      <c r="CH9" s="150">
        <v>0</v>
      </c>
      <c r="CI9" s="150">
        <v>0</v>
      </c>
      <c r="CJ9" s="150">
        <v>0</v>
      </c>
      <c r="CK9" s="150">
        <v>0</v>
      </c>
      <c r="CL9" s="150">
        <v>0</v>
      </c>
      <c r="CM9" s="150">
        <v>0</v>
      </c>
      <c r="CN9" s="150">
        <v>0</v>
      </c>
      <c r="CO9" s="150">
        <v>0</v>
      </c>
      <c r="CP9" s="150">
        <v>0</v>
      </c>
      <c r="CQ9" s="150">
        <v>0</v>
      </c>
      <c r="CR9" s="150">
        <v>0</v>
      </c>
      <c r="CS9" s="150">
        <v>0</v>
      </c>
      <c r="CT9" s="150">
        <v>0</v>
      </c>
      <c r="CU9" s="150">
        <v>0</v>
      </c>
      <c r="CV9" s="150">
        <v>0</v>
      </c>
      <c r="CW9" s="150">
        <v>0</v>
      </c>
      <c r="CX9" s="150">
        <v>0</v>
      </c>
      <c r="CY9" s="150">
        <v>0</v>
      </c>
      <c r="CZ9" s="150">
        <v>0</v>
      </c>
      <c r="DA9" s="150">
        <v>0</v>
      </c>
      <c r="DB9" s="150">
        <v>0</v>
      </c>
      <c r="DC9" s="150">
        <v>0</v>
      </c>
      <c r="DD9" s="150">
        <v>0</v>
      </c>
      <c r="DE9" s="150">
        <v>0</v>
      </c>
      <c r="DF9" s="150">
        <v>0</v>
      </c>
      <c r="DG9" s="150">
        <v>0</v>
      </c>
      <c r="DH9" s="150">
        <v>0</v>
      </c>
      <c r="DI9" s="150">
        <v>0</v>
      </c>
      <c r="DJ9" s="150">
        <v>0</v>
      </c>
      <c r="DK9" s="150">
        <v>0</v>
      </c>
      <c r="DL9" s="150">
        <v>0</v>
      </c>
      <c r="DM9" s="150">
        <v>0</v>
      </c>
      <c r="DN9" s="150">
        <v>0</v>
      </c>
      <c r="DO9" s="150">
        <v>0</v>
      </c>
      <c r="DP9" s="150">
        <v>0</v>
      </c>
      <c r="DQ9" s="150">
        <v>0</v>
      </c>
      <c r="DR9" s="150">
        <v>0</v>
      </c>
      <c r="DS9" s="150">
        <v>0</v>
      </c>
      <c r="DT9" s="150">
        <v>0</v>
      </c>
      <c r="DU9" s="150">
        <v>0</v>
      </c>
      <c r="DV9" s="150">
        <v>0</v>
      </c>
      <c r="DW9" s="150">
        <v>0</v>
      </c>
      <c r="DX9" s="150">
        <v>0</v>
      </c>
      <c r="DY9" s="150">
        <v>0</v>
      </c>
      <c r="DZ9" s="150">
        <v>0</v>
      </c>
      <c r="EA9" s="150">
        <v>0</v>
      </c>
      <c r="EB9" s="150">
        <v>0</v>
      </c>
      <c r="EC9" s="150">
        <v>0</v>
      </c>
      <c r="ED9" s="150">
        <v>0</v>
      </c>
      <c r="EE9" s="150">
        <v>0</v>
      </c>
      <c r="EF9" s="150">
        <v>0</v>
      </c>
      <c r="EG9" s="150">
        <v>0</v>
      </c>
      <c r="EH9" s="150">
        <v>0</v>
      </c>
      <c r="EI9" s="150">
        <v>0</v>
      </c>
      <c r="EJ9" s="150">
        <v>0</v>
      </c>
      <c r="EK9" s="150">
        <v>0</v>
      </c>
      <c r="EL9" s="150">
        <v>0</v>
      </c>
      <c r="EM9" s="150">
        <v>0</v>
      </c>
      <c r="EN9" s="150">
        <v>0</v>
      </c>
      <c r="EO9" s="150">
        <v>0</v>
      </c>
      <c r="EP9" s="150">
        <v>0</v>
      </c>
      <c r="EQ9" s="150">
        <v>0</v>
      </c>
      <c r="ER9" s="150">
        <v>0</v>
      </c>
      <c r="ES9" s="150">
        <v>0</v>
      </c>
      <c r="ET9" s="150">
        <v>0</v>
      </c>
      <c r="EU9" s="150">
        <v>0</v>
      </c>
      <c r="EV9" s="150">
        <v>0</v>
      </c>
      <c r="EW9" s="150">
        <v>0</v>
      </c>
      <c r="EX9" s="150">
        <v>0</v>
      </c>
      <c r="EY9" s="150">
        <v>0</v>
      </c>
      <c r="EZ9" s="150">
        <v>0</v>
      </c>
      <c r="FA9" s="150">
        <v>0</v>
      </c>
      <c r="FB9" s="150">
        <v>0</v>
      </c>
      <c r="FC9" s="150">
        <v>0</v>
      </c>
      <c r="FD9" s="150">
        <v>0</v>
      </c>
      <c r="FE9" s="150">
        <v>0</v>
      </c>
      <c r="FF9" s="150">
        <v>0</v>
      </c>
      <c r="FG9" s="150">
        <v>0</v>
      </c>
      <c r="FH9" s="150">
        <v>0</v>
      </c>
      <c r="FI9" s="150">
        <v>0</v>
      </c>
      <c r="FJ9" s="150">
        <v>0</v>
      </c>
      <c r="FK9" s="150">
        <v>0</v>
      </c>
      <c r="FL9" s="150">
        <v>0</v>
      </c>
      <c r="FM9" s="150">
        <v>0</v>
      </c>
      <c r="FN9" s="150">
        <v>0</v>
      </c>
      <c r="FO9" s="150">
        <v>0</v>
      </c>
      <c r="FP9" s="150">
        <v>0</v>
      </c>
      <c r="FQ9" s="150">
        <v>0</v>
      </c>
      <c r="FR9" s="150">
        <v>0</v>
      </c>
      <c r="FS9" s="150">
        <v>0</v>
      </c>
      <c r="FT9" s="150">
        <v>0</v>
      </c>
      <c r="FU9" s="150">
        <v>0</v>
      </c>
      <c r="FV9" s="150">
        <v>0</v>
      </c>
      <c r="FW9" s="150">
        <v>0</v>
      </c>
      <c r="FX9" s="150">
        <v>0</v>
      </c>
      <c r="FY9" s="150">
        <v>0</v>
      </c>
      <c r="FZ9" s="150">
        <v>0</v>
      </c>
      <c r="GA9" s="150">
        <v>0</v>
      </c>
      <c r="GB9" s="150">
        <v>0</v>
      </c>
      <c r="GC9" s="150">
        <v>0</v>
      </c>
      <c r="GD9" s="150">
        <v>0</v>
      </c>
      <c r="GE9" s="150">
        <v>0</v>
      </c>
      <c r="GF9" s="150">
        <v>0</v>
      </c>
      <c r="GG9" s="150">
        <v>0</v>
      </c>
      <c r="GH9" s="150">
        <v>0</v>
      </c>
      <c r="GI9" s="150">
        <v>0</v>
      </c>
      <c r="GJ9" s="150">
        <v>0</v>
      </c>
      <c r="GK9" s="150">
        <v>0</v>
      </c>
      <c r="GL9" s="150">
        <v>0</v>
      </c>
      <c r="GM9" s="150">
        <v>0</v>
      </c>
      <c r="GN9" s="150">
        <v>0</v>
      </c>
      <c r="GO9" s="150">
        <v>0</v>
      </c>
      <c r="GP9" s="150">
        <v>0</v>
      </c>
      <c r="GQ9" s="150">
        <v>0</v>
      </c>
      <c r="GR9" s="150">
        <v>0</v>
      </c>
      <c r="GS9" s="150">
        <v>0</v>
      </c>
      <c r="GT9" s="150">
        <v>0</v>
      </c>
      <c r="GU9" s="150">
        <v>0</v>
      </c>
      <c r="GV9" s="150">
        <v>0</v>
      </c>
      <c r="GW9" s="150">
        <v>0</v>
      </c>
      <c r="GX9" s="150">
        <v>0</v>
      </c>
      <c r="GY9" s="150">
        <v>0</v>
      </c>
      <c r="GZ9" s="150">
        <v>0</v>
      </c>
      <c r="HA9" s="150">
        <v>0</v>
      </c>
      <c r="HB9" s="150">
        <v>0</v>
      </c>
      <c r="HC9" s="150">
        <v>0</v>
      </c>
      <c r="HD9" s="150">
        <v>0</v>
      </c>
      <c r="HE9" s="150">
        <v>0</v>
      </c>
      <c r="HF9" s="150">
        <v>0</v>
      </c>
      <c r="HG9" s="150">
        <v>0</v>
      </c>
      <c r="HH9" s="150">
        <v>0</v>
      </c>
      <c r="HI9" s="150" t="s">
        <v>263</v>
      </c>
      <c r="HJ9" s="150">
        <v>0</v>
      </c>
      <c r="HK9" s="150">
        <v>0</v>
      </c>
      <c r="HL9" s="150">
        <v>0</v>
      </c>
      <c r="HM9" s="150">
        <v>0</v>
      </c>
      <c r="HN9" s="150">
        <v>0</v>
      </c>
      <c r="HO9" s="462">
        <v>0</v>
      </c>
      <c r="HP9" s="573"/>
      <c r="HT9" s="260"/>
      <c r="HU9" s="260"/>
      <c r="HV9" s="260"/>
    </row>
    <row r="10" spans="1:230" ht="12.75" customHeight="1" x14ac:dyDescent="0.25">
      <c r="A10" s="315" t="s">
        <v>8</v>
      </c>
      <c r="B10" s="315" t="s">
        <v>9</v>
      </c>
      <c r="C10" s="150">
        <v>0</v>
      </c>
      <c r="D10" s="150">
        <v>0</v>
      </c>
      <c r="E10" s="150">
        <v>0</v>
      </c>
      <c r="F10" s="150">
        <v>0</v>
      </c>
      <c r="G10" s="150">
        <v>0</v>
      </c>
      <c r="H10" s="150">
        <v>0</v>
      </c>
      <c r="I10" s="150">
        <v>0</v>
      </c>
      <c r="J10" s="150">
        <v>0</v>
      </c>
      <c r="K10" s="150">
        <v>0</v>
      </c>
      <c r="L10" s="150">
        <v>0</v>
      </c>
      <c r="M10" s="150">
        <v>0</v>
      </c>
      <c r="N10" s="150">
        <v>0</v>
      </c>
      <c r="O10" s="150">
        <v>0</v>
      </c>
      <c r="P10" s="150">
        <v>0</v>
      </c>
      <c r="Q10" s="150">
        <v>0</v>
      </c>
      <c r="R10" s="150">
        <v>0</v>
      </c>
      <c r="S10" s="150">
        <v>0</v>
      </c>
      <c r="T10" s="150">
        <v>0</v>
      </c>
      <c r="U10" s="150">
        <v>0</v>
      </c>
      <c r="V10" s="150">
        <v>0</v>
      </c>
      <c r="W10" s="150">
        <v>0</v>
      </c>
      <c r="X10" s="150">
        <v>0</v>
      </c>
      <c r="Y10" s="150">
        <v>0</v>
      </c>
      <c r="Z10" s="150">
        <v>0</v>
      </c>
      <c r="AA10" s="150">
        <v>0</v>
      </c>
      <c r="AB10" s="150">
        <v>0</v>
      </c>
      <c r="AC10" s="150">
        <v>0</v>
      </c>
      <c r="AD10" s="150">
        <v>0</v>
      </c>
      <c r="AE10" s="150">
        <v>0</v>
      </c>
      <c r="AF10" s="150">
        <v>0</v>
      </c>
      <c r="AG10" s="150">
        <v>0</v>
      </c>
      <c r="AH10" s="150">
        <v>0</v>
      </c>
      <c r="AI10" s="150">
        <v>0</v>
      </c>
      <c r="AJ10" s="150">
        <v>0</v>
      </c>
      <c r="AK10" s="150">
        <v>0</v>
      </c>
      <c r="AL10" s="150">
        <v>0</v>
      </c>
      <c r="AM10" s="150">
        <v>0</v>
      </c>
      <c r="AN10" s="150">
        <v>0</v>
      </c>
      <c r="AO10" s="150">
        <v>0</v>
      </c>
      <c r="AP10" s="150">
        <v>0</v>
      </c>
      <c r="AQ10" s="150">
        <v>0</v>
      </c>
      <c r="AR10" s="150">
        <v>0</v>
      </c>
      <c r="AS10" s="150">
        <v>0</v>
      </c>
      <c r="AT10" s="150">
        <v>0</v>
      </c>
      <c r="AU10" s="150">
        <v>51.044056439999999</v>
      </c>
      <c r="AV10" s="150">
        <v>51.195</v>
      </c>
      <c r="AW10" s="150">
        <v>51.567809269999998</v>
      </c>
      <c r="AX10" s="150">
        <v>52.39529229</v>
      </c>
      <c r="AY10" s="150">
        <v>52.494542320000001</v>
      </c>
      <c r="AZ10" s="150">
        <v>51.880994350000002</v>
      </c>
      <c r="BA10" s="150">
        <v>49.388376389999998</v>
      </c>
      <c r="BB10" s="150">
        <v>48.175129419999998</v>
      </c>
      <c r="BC10" s="150">
        <v>48.515754610000002</v>
      </c>
      <c r="BD10" s="150">
        <v>45.51449015</v>
      </c>
      <c r="BE10" s="150">
        <v>44.003472029999998</v>
      </c>
      <c r="BF10" s="150">
        <v>47.647804710000003</v>
      </c>
      <c r="BG10" s="150">
        <v>46.434195529999997</v>
      </c>
      <c r="BH10" s="150">
        <v>46.381503309999999</v>
      </c>
      <c r="BI10" s="150">
        <v>46.490802309999999</v>
      </c>
      <c r="BJ10" s="150">
        <v>46.190816669999997</v>
      </c>
      <c r="BK10" s="150">
        <v>48.119411030000002</v>
      </c>
      <c r="BL10" s="150">
        <v>48.567362860000003</v>
      </c>
      <c r="BM10" s="150">
        <v>47.453788060000001</v>
      </c>
      <c r="BN10" s="150">
        <v>49.568997840000002</v>
      </c>
      <c r="BO10" s="150">
        <v>50.793001089999997</v>
      </c>
      <c r="BP10" s="150">
        <v>50.837521289999998</v>
      </c>
      <c r="BQ10" s="150">
        <v>53.266133340000003</v>
      </c>
      <c r="BR10" s="150">
        <v>53.225582539999998</v>
      </c>
      <c r="BS10" s="150">
        <v>53.154719559999997</v>
      </c>
      <c r="BT10" s="150">
        <v>53.895373069999998</v>
      </c>
      <c r="BU10" s="150">
        <v>52.519038680000001</v>
      </c>
      <c r="BV10" s="150">
        <v>51.516592780000003</v>
      </c>
      <c r="BW10" s="150">
        <v>51.512771229999998</v>
      </c>
      <c r="BX10" s="150">
        <v>52.969215400000003</v>
      </c>
      <c r="BY10" s="150">
        <v>155.37137691999999</v>
      </c>
      <c r="BZ10" s="150">
        <v>152.65526</v>
      </c>
      <c r="CA10" s="150">
        <v>154.45261696</v>
      </c>
      <c r="CB10" s="150">
        <v>156.2478553</v>
      </c>
      <c r="CC10" s="150">
        <v>157.51821358999999</v>
      </c>
      <c r="CD10" s="150">
        <v>160.57742084</v>
      </c>
      <c r="CE10" s="150">
        <v>106.1982125</v>
      </c>
      <c r="CF10" s="150">
        <v>103.53957332</v>
      </c>
      <c r="CG10" s="150">
        <v>104.59677354</v>
      </c>
      <c r="CH10" s="150">
        <v>105.70055542</v>
      </c>
      <c r="CI10" s="150">
        <v>103.00177949</v>
      </c>
      <c r="CJ10" s="150">
        <v>104.08872982</v>
      </c>
      <c r="CK10" s="150">
        <v>105.18715046</v>
      </c>
      <c r="CL10" s="150">
        <v>102.1288</v>
      </c>
      <c r="CM10" s="150">
        <v>103.24300000000001</v>
      </c>
      <c r="CN10" s="150">
        <v>104.33290000000001</v>
      </c>
      <c r="CO10" s="150">
        <v>101.87520000000001</v>
      </c>
      <c r="CP10" s="150">
        <v>102.91540000000001</v>
      </c>
      <c r="CQ10" s="150">
        <v>104.00150000000001</v>
      </c>
      <c r="CR10" s="150">
        <v>101.3455</v>
      </c>
      <c r="CS10" s="150">
        <v>102.3691</v>
      </c>
      <c r="CT10" s="150">
        <v>103.43770000000001</v>
      </c>
      <c r="CU10" s="150">
        <v>0</v>
      </c>
      <c r="CV10" s="150">
        <v>0</v>
      </c>
      <c r="CW10" s="150">
        <v>0</v>
      </c>
      <c r="CX10" s="150">
        <v>0</v>
      </c>
      <c r="CY10" s="150">
        <v>0</v>
      </c>
      <c r="CZ10" s="150">
        <v>0</v>
      </c>
      <c r="DA10" s="150">
        <v>0</v>
      </c>
      <c r="DB10" s="150">
        <v>0</v>
      </c>
      <c r="DC10" s="150">
        <v>0</v>
      </c>
      <c r="DD10" s="150">
        <v>0</v>
      </c>
      <c r="DE10" s="150">
        <v>0</v>
      </c>
      <c r="DF10" s="150">
        <v>0</v>
      </c>
      <c r="DG10" s="150">
        <v>0</v>
      </c>
      <c r="DH10" s="150">
        <v>0</v>
      </c>
      <c r="DI10" s="150">
        <v>0</v>
      </c>
      <c r="DJ10" s="150">
        <v>0</v>
      </c>
      <c r="DK10" s="150">
        <v>0</v>
      </c>
      <c r="DL10" s="150">
        <v>0</v>
      </c>
      <c r="DM10" s="150">
        <v>0</v>
      </c>
      <c r="DN10" s="150">
        <v>0</v>
      </c>
      <c r="DO10" s="150">
        <v>0</v>
      </c>
      <c r="DP10" s="150">
        <v>0</v>
      </c>
      <c r="DQ10" s="150">
        <v>0</v>
      </c>
      <c r="DR10" s="150">
        <v>0</v>
      </c>
      <c r="DS10" s="150">
        <v>0</v>
      </c>
      <c r="DT10" s="150">
        <v>0</v>
      </c>
      <c r="DU10" s="150">
        <v>0</v>
      </c>
      <c r="DV10" s="150">
        <v>0</v>
      </c>
      <c r="DW10" s="150">
        <v>0</v>
      </c>
      <c r="DX10" s="150">
        <v>0</v>
      </c>
      <c r="DY10" s="150">
        <v>0</v>
      </c>
      <c r="DZ10" s="150">
        <v>0</v>
      </c>
      <c r="EA10" s="150">
        <v>0</v>
      </c>
      <c r="EB10" s="150">
        <v>0</v>
      </c>
      <c r="EC10" s="150">
        <v>0</v>
      </c>
      <c r="ED10" s="150">
        <v>0</v>
      </c>
      <c r="EE10" s="150">
        <v>0</v>
      </c>
      <c r="EF10" s="150">
        <v>0</v>
      </c>
      <c r="EG10" s="150">
        <v>0</v>
      </c>
      <c r="EH10" s="150">
        <v>0</v>
      </c>
      <c r="EI10" s="150">
        <v>0</v>
      </c>
      <c r="EJ10" s="150">
        <v>0</v>
      </c>
      <c r="EK10" s="150">
        <v>0</v>
      </c>
      <c r="EL10" s="150">
        <v>0</v>
      </c>
      <c r="EM10" s="150">
        <v>0</v>
      </c>
      <c r="EN10" s="150">
        <v>0</v>
      </c>
      <c r="EO10" s="150">
        <v>0</v>
      </c>
      <c r="EP10" s="150">
        <v>0</v>
      </c>
      <c r="EQ10" s="150">
        <v>0</v>
      </c>
      <c r="ER10" s="150">
        <v>0</v>
      </c>
      <c r="ES10" s="150">
        <v>0</v>
      </c>
      <c r="ET10" s="150">
        <v>733.5</v>
      </c>
      <c r="EU10" s="150">
        <v>736</v>
      </c>
      <c r="EV10" s="150">
        <v>738.4</v>
      </c>
      <c r="EW10" s="150">
        <v>733.7</v>
      </c>
      <c r="EX10" s="150">
        <v>736.1</v>
      </c>
      <c r="EY10" s="150">
        <v>738.6</v>
      </c>
      <c r="EZ10" s="150">
        <v>733.4</v>
      </c>
      <c r="FA10" s="150">
        <v>735.3</v>
      </c>
      <c r="FB10" s="150">
        <v>737.2</v>
      </c>
      <c r="FC10" s="150">
        <v>733.2</v>
      </c>
      <c r="FD10" s="150">
        <v>734.9</v>
      </c>
      <c r="FE10" s="150">
        <v>736.6</v>
      </c>
      <c r="FF10" s="150">
        <v>733.1</v>
      </c>
      <c r="FG10" s="150">
        <v>734.8</v>
      </c>
      <c r="FH10" s="150">
        <v>736.4</v>
      </c>
      <c r="FI10" s="150">
        <v>733.1</v>
      </c>
      <c r="FJ10" s="150">
        <v>734.38867981999999</v>
      </c>
      <c r="FK10" s="150">
        <v>735.8</v>
      </c>
      <c r="FL10" s="150">
        <v>733</v>
      </c>
      <c r="FM10" s="150">
        <v>734.2</v>
      </c>
      <c r="FN10" s="150">
        <v>735.5</v>
      </c>
      <c r="FO10" s="150">
        <v>733</v>
      </c>
      <c r="FP10" s="150">
        <v>734.2</v>
      </c>
      <c r="FQ10" s="150">
        <v>735.5</v>
      </c>
      <c r="FR10" s="150">
        <v>0</v>
      </c>
      <c r="FS10" s="150">
        <v>0</v>
      </c>
      <c r="FT10" s="150">
        <v>0</v>
      </c>
      <c r="FU10" s="150">
        <v>0</v>
      </c>
      <c r="FV10" s="150">
        <v>0</v>
      </c>
      <c r="FW10" s="150">
        <v>0</v>
      </c>
      <c r="FX10" s="150">
        <v>0</v>
      </c>
      <c r="FY10" s="150">
        <v>0</v>
      </c>
      <c r="FZ10" s="150">
        <v>0</v>
      </c>
      <c r="GA10" s="150">
        <v>0</v>
      </c>
      <c r="GB10" s="150">
        <v>0</v>
      </c>
      <c r="GC10" s="150">
        <v>0</v>
      </c>
      <c r="GD10" s="150">
        <v>0</v>
      </c>
      <c r="GE10" s="150">
        <v>0</v>
      </c>
      <c r="GF10" s="150">
        <v>0</v>
      </c>
      <c r="GG10" s="150">
        <v>0</v>
      </c>
      <c r="GH10" s="150">
        <v>0</v>
      </c>
      <c r="GI10" s="150">
        <v>0</v>
      </c>
      <c r="GJ10" s="150">
        <v>0</v>
      </c>
      <c r="GK10" s="150">
        <v>0</v>
      </c>
      <c r="GL10" s="150">
        <v>0</v>
      </c>
      <c r="GM10" s="150">
        <v>0</v>
      </c>
      <c r="GN10" s="150">
        <v>0</v>
      </c>
      <c r="GO10" s="150">
        <v>0</v>
      </c>
      <c r="GP10" s="150">
        <v>0</v>
      </c>
      <c r="GQ10" s="150">
        <v>0</v>
      </c>
      <c r="GR10" s="150">
        <v>0</v>
      </c>
      <c r="GS10" s="150">
        <v>0</v>
      </c>
      <c r="GT10" s="150">
        <v>0</v>
      </c>
      <c r="GU10" s="150">
        <v>0</v>
      </c>
      <c r="GV10" s="150">
        <v>0</v>
      </c>
      <c r="GW10" s="150">
        <v>0</v>
      </c>
      <c r="GX10" s="150">
        <v>0</v>
      </c>
      <c r="GY10" s="150">
        <v>0</v>
      </c>
      <c r="GZ10" s="150">
        <v>0</v>
      </c>
      <c r="HA10" s="150">
        <v>0</v>
      </c>
      <c r="HB10" s="150">
        <v>0</v>
      </c>
      <c r="HC10" s="150">
        <v>0</v>
      </c>
      <c r="HD10" s="150">
        <v>0</v>
      </c>
      <c r="HE10" s="150">
        <v>0</v>
      </c>
      <c r="HF10" s="150">
        <v>160.9</v>
      </c>
      <c r="HG10" s="150">
        <v>162.0384</v>
      </c>
      <c r="HH10" s="150">
        <v>163.19999999999999</v>
      </c>
      <c r="HI10" s="150">
        <v>160.9</v>
      </c>
      <c r="HJ10" s="150">
        <v>161.9</v>
      </c>
      <c r="HK10" s="150">
        <v>162.9</v>
      </c>
      <c r="HL10" s="150">
        <v>160.9</v>
      </c>
      <c r="HM10" s="150">
        <v>161.80000000000001</v>
      </c>
      <c r="HN10" s="150">
        <v>162.69999999999999</v>
      </c>
      <c r="HO10" s="462">
        <v>160.80000000000001</v>
      </c>
      <c r="HP10" s="573"/>
      <c r="HT10" s="260"/>
      <c r="HU10" s="260"/>
      <c r="HV10" s="260"/>
    </row>
    <row r="11" spans="1:230" ht="12.75" customHeight="1" x14ac:dyDescent="0.25">
      <c r="A11" s="315" t="s">
        <v>433</v>
      </c>
      <c r="B11" s="315" t="s">
        <v>435</v>
      </c>
      <c r="C11" s="150">
        <v>0</v>
      </c>
      <c r="D11" s="150">
        <v>0</v>
      </c>
      <c r="E11" s="150">
        <v>0</v>
      </c>
      <c r="F11" s="150">
        <v>0</v>
      </c>
      <c r="G11" s="150">
        <v>0</v>
      </c>
      <c r="H11" s="150">
        <v>0</v>
      </c>
      <c r="I11" s="150">
        <v>0</v>
      </c>
      <c r="J11" s="150">
        <v>0</v>
      </c>
      <c r="K11" s="150">
        <v>0</v>
      </c>
      <c r="L11" s="150">
        <v>0</v>
      </c>
      <c r="M11" s="150">
        <v>0</v>
      </c>
      <c r="N11" s="150">
        <v>0</v>
      </c>
      <c r="O11" s="150">
        <v>0</v>
      </c>
      <c r="P11" s="150">
        <v>0</v>
      </c>
      <c r="Q11" s="150">
        <v>0</v>
      </c>
      <c r="R11" s="150">
        <v>0</v>
      </c>
      <c r="S11" s="150">
        <v>0</v>
      </c>
      <c r="T11" s="150">
        <v>0</v>
      </c>
      <c r="U11" s="150">
        <v>0</v>
      </c>
      <c r="V11" s="150">
        <v>0</v>
      </c>
      <c r="W11" s="150">
        <v>0</v>
      </c>
      <c r="X11" s="150">
        <v>0</v>
      </c>
      <c r="Y11" s="150">
        <v>0</v>
      </c>
      <c r="Z11" s="150">
        <v>0</v>
      </c>
      <c r="AA11" s="150">
        <v>0</v>
      </c>
      <c r="AB11" s="150">
        <v>0</v>
      </c>
      <c r="AC11" s="150">
        <v>0</v>
      </c>
      <c r="AD11" s="150">
        <v>0</v>
      </c>
      <c r="AE11" s="150">
        <v>0</v>
      </c>
      <c r="AF11" s="150">
        <v>0</v>
      </c>
      <c r="AG11" s="150">
        <v>0</v>
      </c>
      <c r="AH11" s="150">
        <v>0</v>
      </c>
      <c r="AI11" s="150">
        <v>0</v>
      </c>
      <c r="AJ11" s="150">
        <v>0</v>
      </c>
      <c r="AK11" s="150">
        <v>0</v>
      </c>
      <c r="AL11" s="150">
        <v>0</v>
      </c>
      <c r="AM11" s="150">
        <v>0</v>
      </c>
      <c r="AN11" s="150">
        <v>0</v>
      </c>
      <c r="AO11" s="150">
        <v>0</v>
      </c>
      <c r="AP11" s="150">
        <v>0</v>
      </c>
      <c r="AQ11" s="150">
        <v>0</v>
      </c>
      <c r="AR11" s="150">
        <v>0</v>
      </c>
      <c r="AS11" s="150">
        <v>0</v>
      </c>
      <c r="AT11" s="150">
        <v>0</v>
      </c>
      <c r="AU11" s="150">
        <v>0</v>
      </c>
      <c r="AV11" s="150">
        <v>0</v>
      </c>
      <c r="AW11" s="150">
        <v>0</v>
      </c>
      <c r="AX11" s="150">
        <v>0</v>
      </c>
      <c r="AY11" s="150">
        <v>0</v>
      </c>
      <c r="AZ11" s="150">
        <v>0</v>
      </c>
      <c r="BA11" s="150">
        <v>0</v>
      </c>
      <c r="BB11" s="150">
        <v>0</v>
      </c>
      <c r="BC11" s="150">
        <v>0</v>
      </c>
      <c r="BD11" s="150">
        <v>0</v>
      </c>
      <c r="BE11" s="150">
        <v>0</v>
      </c>
      <c r="BF11" s="150">
        <v>0</v>
      </c>
      <c r="BG11" s="150">
        <v>0</v>
      </c>
      <c r="BH11" s="150">
        <v>0</v>
      </c>
      <c r="BI11" s="150">
        <v>0</v>
      </c>
      <c r="BJ11" s="150">
        <v>0</v>
      </c>
      <c r="BK11" s="150">
        <v>0</v>
      </c>
      <c r="BL11" s="150">
        <v>0</v>
      </c>
      <c r="BM11" s="150">
        <v>0</v>
      </c>
      <c r="BN11" s="150">
        <v>0</v>
      </c>
      <c r="BO11" s="150">
        <v>0</v>
      </c>
      <c r="BP11" s="150">
        <v>0</v>
      </c>
      <c r="BQ11" s="150">
        <v>0</v>
      </c>
      <c r="BR11" s="150">
        <v>0</v>
      </c>
      <c r="BS11" s="150">
        <v>0</v>
      </c>
      <c r="BT11" s="150">
        <v>0</v>
      </c>
      <c r="BU11" s="150">
        <v>0</v>
      </c>
      <c r="BV11" s="150">
        <v>0</v>
      </c>
      <c r="BW11" s="150">
        <v>0</v>
      </c>
      <c r="BX11" s="150">
        <v>0</v>
      </c>
      <c r="BY11" s="150">
        <v>0</v>
      </c>
      <c r="BZ11" s="150">
        <v>0</v>
      </c>
      <c r="CA11" s="150">
        <v>0</v>
      </c>
      <c r="CB11" s="150">
        <v>0</v>
      </c>
      <c r="CC11" s="150">
        <v>0</v>
      </c>
      <c r="CD11" s="150">
        <v>0</v>
      </c>
      <c r="CE11" s="150">
        <v>0</v>
      </c>
      <c r="CF11" s="150">
        <v>0</v>
      </c>
      <c r="CG11" s="150">
        <v>0</v>
      </c>
      <c r="CH11" s="150">
        <v>0</v>
      </c>
      <c r="CI11" s="150">
        <v>0</v>
      </c>
      <c r="CJ11" s="150">
        <v>0</v>
      </c>
      <c r="CK11" s="150">
        <v>0</v>
      </c>
      <c r="CL11" s="150">
        <v>0</v>
      </c>
      <c r="CM11" s="150">
        <v>0</v>
      </c>
      <c r="CN11" s="150">
        <v>0</v>
      </c>
      <c r="CO11" s="150">
        <v>0</v>
      </c>
      <c r="CP11" s="150">
        <v>0</v>
      </c>
      <c r="CQ11" s="150">
        <v>0</v>
      </c>
      <c r="CR11" s="150">
        <v>0</v>
      </c>
      <c r="CS11" s="150">
        <v>0</v>
      </c>
      <c r="CT11" s="150">
        <v>0</v>
      </c>
      <c r="CU11" s="150">
        <v>0</v>
      </c>
      <c r="CV11" s="150">
        <v>0</v>
      </c>
      <c r="CW11" s="150">
        <v>0</v>
      </c>
      <c r="CX11" s="150">
        <v>0</v>
      </c>
      <c r="CY11" s="150">
        <v>0</v>
      </c>
      <c r="CZ11" s="150">
        <v>0</v>
      </c>
      <c r="DA11" s="150">
        <v>0</v>
      </c>
      <c r="DB11" s="150">
        <v>0</v>
      </c>
      <c r="DC11" s="150">
        <v>0</v>
      </c>
      <c r="DD11" s="150">
        <v>0</v>
      </c>
      <c r="DE11" s="150">
        <v>0</v>
      </c>
      <c r="DF11" s="150">
        <v>0</v>
      </c>
      <c r="DG11" s="150">
        <v>0</v>
      </c>
      <c r="DH11" s="150">
        <v>0</v>
      </c>
      <c r="DI11" s="150">
        <v>0</v>
      </c>
      <c r="DJ11" s="150">
        <v>0</v>
      </c>
      <c r="DK11" s="150">
        <v>0</v>
      </c>
      <c r="DL11" s="150">
        <v>0</v>
      </c>
      <c r="DM11" s="150">
        <v>0</v>
      </c>
      <c r="DN11" s="150">
        <v>0</v>
      </c>
      <c r="DO11" s="150">
        <v>0</v>
      </c>
      <c r="DP11" s="150">
        <v>0</v>
      </c>
      <c r="DQ11" s="150">
        <v>0</v>
      </c>
      <c r="DR11" s="150">
        <v>0</v>
      </c>
      <c r="DS11" s="150">
        <v>0</v>
      </c>
      <c r="DT11" s="150">
        <v>0</v>
      </c>
      <c r="DU11" s="150">
        <v>0</v>
      </c>
      <c r="DV11" s="150">
        <v>0</v>
      </c>
      <c r="DW11" s="150">
        <v>0</v>
      </c>
      <c r="DX11" s="150">
        <v>0</v>
      </c>
      <c r="DY11" s="150">
        <v>0</v>
      </c>
      <c r="DZ11" s="150">
        <v>0</v>
      </c>
      <c r="EA11" s="150">
        <v>0</v>
      </c>
      <c r="EB11" s="150">
        <v>0</v>
      </c>
      <c r="EC11" s="150">
        <v>0</v>
      </c>
      <c r="ED11" s="150">
        <v>0</v>
      </c>
      <c r="EE11" s="150">
        <v>0</v>
      </c>
      <c r="EF11" s="150">
        <v>0</v>
      </c>
      <c r="EG11" s="150">
        <v>0</v>
      </c>
      <c r="EH11" s="150">
        <v>0</v>
      </c>
      <c r="EI11" s="150">
        <v>0</v>
      </c>
      <c r="EJ11" s="150">
        <v>0</v>
      </c>
      <c r="EK11" s="150">
        <v>0</v>
      </c>
      <c r="EL11" s="150">
        <v>0</v>
      </c>
      <c r="EM11" s="150">
        <v>0</v>
      </c>
      <c r="EN11" s="150">
        <v>0</v>
      </c>
      <c r="EO11" s="150">
        <v>0</v>
      </c>
      <c r="EP11" s="150">
        <v>0</v>
      </c>
      <c r="EQ11" s="150">
        <v>0</v>
      </c>
      <c r="ER11" s="150">
        <v>0</v>
      </c>
      <c r="ES11" s="150">
        <v>0</v>
      </c>
      <c r="ET11" s="150">
        <v>0</v>
      </c>
      <c r="EU11" s="150">
        <v>0</v>
      </c>
      <c r="EV11" s="150">
        <v>0</v>
      </c>
      <c r="EW11" s="150">
        <v>0</v>
      </c>
      <c r="EX11" s="150">
        <v>0</v>
      </c>
      <c r="EY11" s="150">
        <v>0</v>
      </c>
      <c r="EZ11" s="150">
        <v>0</v>
      </c>
      <c r="FA11" s="150">
        <v>0</v>
      </c>
      <c r="FB11" s="150">
        <v>0</v>
      </c>
      <c r="FC11" s="150">
        <v>0</v>
      </c>
      <c r="FD11" s="150">
        <v>0</v>
      </c>
      <c r="FE11" s="150">
        <v>0</v>
      </c>
      <c r="FF11" s="150">
        <v>0</v>
      </c>
      <c r="FG11" s="150">
        <v>0</v>
      </c>
      <c r="FH11" s="150">
        <v>0</v>
      </c>
      <c r="FI11" s="150">
        <v>0</v>
      </c>
      <c r="FJ11" s="150">
        <v>0</v>
      </c>
      <c r="FK11" s="150">
        <v>0</v>
      </c>
      <c r="FL11" s="150">
        <v>0</v>
      </c>
      <c r="FM11" s="150">
        <v>0</v>
      </c>
      <c r="FN11" s="150">
        <v>0</v>
      </c>
      <c r="FO11" s="150">
        <v>0</v>
      </c>
      <c r="FP11" s="150">
        <v>0</v>
      </c>
      <c r="FQ11" s="150">
        <v>0</v>
      </c>
      <c r="FR11" s="150">
        <v>0</v>
      </c>
      <c r="FS11" s="150">
        <v>0</v>
      </c>
      <c r="FT11" s="150">
        <v>0</v>
      </c>
      <c r="FU11" s="150">
        <v>0</v>
      </c>
      <c r="FV11" s="150">
        <v>0</v>
      </c>
      <c r="FW11" s="150">
        <v>0</v>
      </c>
      <c r="FX11" s="150">
        <v>0</v>
      </c>
      <c r="FY11" s="150">
        <v>0</v>
      </c>
      <c r="FZ11" s="150">
        <v>0</v>
      </c>
      <c r="GA11" s="150">
        <v>0</v>
      </c>
      <c r="GB11" s="150">
        <v>0</v>
      </c>
      <c r="GC11" s="150">
        <v>0</v>
      </c>
      <c r="GD11" s="150">
        <v>0</v>
      </c>
      <c r="GE11" s="150">
        <v>0</v>
      </c>
      <c r="GF11" s="150">
        <v>0</v>
      </c>
      <c r="GG11" s="150">
        <v>0</v>
      </c>
      <c r="GH11" s="150">
        <v>0</v>
      </c>
      <c r="GI11" s="150">
        <v>0</v>
      </c>
      <c r="GJ11" s="150">
        <v>0</v>
      </c>
      <c r="GK11" s="150">
        <v>0</v>
      </c>
      <c r="GL11" s="150">
        <v>0</v>
      </c>
      <c r="GM11" s="150">
        <v>0</v>
      </c>
      <c r="GN11" s="150">
        <v>0</v>
      </c>
      <c r="GO11" s="150">
        <v>0</v>
      </c>
      <c r="GP11" s="150">
        <v>0</v>
      </c>
      <c r="GQ11" s="150">
        <v>0</v>
      </c>
      <c r="GR11" s="150">
        <v>0</v>
      </c>
      <c r="GS11" s="150">
        <v>0</v>
      </c>
      <c r="GT11" s="150">
        <v>0</v>
      </c>
      <c r="GU11" s="150">
        <v>0</v>
      </c>
      <c r="GV11" s="150">
        <v>0</v>
      </c>
      <c r="GW11" s="150">
        <v>0</v>
      </c>
      <c r="GX11" s="150">
        <v>0</v>
      </c>
      <c r="GY11" s="150">
        <v>0</v>
      </c>
      <c r="GZ11" s="150">
        <v>0</v>
      </c>
      <c r="HA11" s="150">
        <v>0</v>
      </c>
      <c r="HB11" s="150">
        <v>0</v>
      </c>
      <c r="HC11" s="150">
        <v>0</v>
      </c>
      <c r="HD11" s="150">
        <v>0</v>
      </c>
      <c r="HE11" s="150">
        <v>0</v>
      </c>
      <c r="HF11" s="150">
        <v>0</v>
      </c>
      <c r="HG11" s="150">
        <v>0</v>
      </c>
      <c r="HH11" s="150">
        <v>0</v>
      </c>
      <c r="HI11" s="150" t="s">
        <v>263</v>
      </c>
      <c r="HJ11" s="150">
        <v>0</v>
      </c>
      <c r="HK11" s="150">
        <v>0</v>
      </c>
      <c r="HL11" s="150">
        <v>0</v>
      </c>
      <c r="HM11" s="150">
        <v>0</v>
      </c>
      <c r="HN11" s="150">
        <v>0</v>
      </c>
      <c r="HO11" s="462">
        <v>0</v>
      </c>
      <c r="HP11" s="573"/>
      <c r="HT11" s="260"/>
      <c r="HU11" s="260"/>
      <c r="HV11" s="260"/>
    </row>
    <row r="12" spans="1:230" ht="12.75" customHeight="1" x14ac:dyDescent="0.25">
      <c r="A12" s="315" t="s">
        <v>434</v>
      </c>
      <c r="B12" s="315" t="s">
        <v>436</v>
      </c>
      <c r="C12" s="150">
        <v>0</v>
      </c>
      <c r="D12" s="150">
        <v>0</v>
      </c>
      <c r="E12" s="150">
        <v>0</v>
      </c>
      <c r="F12" s="150">
        <v>0</v>
      </c>
      <c r="G12" s="150">
        <v>0</v>
      </c>
      <c r="H12" s="150">
        <v>0</v>
      </c>
      <c r="I12" s="150">
        <v>0</v>
      </c>
      <c r="J12" s="150">
        <v>0</v>
      </c>
      <c r="K12" s="150">
        <v>0</v>
      </c>
      <c r="L12" s="150">
        <v>0</v>
      </c>
      <c r="M12" s="150">
        <v>0</v>
      </c>
      <c r="N12" s="150">
        <v>0</v>
      </c>
      <c r="O12" s="150">
        <v>0</v>
      </c>
      <c r="P12" s="150">
        <v>0</v>
      </c>
      <c r="Q12" s="150">
        <v>0</v>
      </c>
      <c r="R12" s="150">
        <v>0</v>
      </c>
      <c r="S12" s="150">
        <v>0</v>
      </c>
      <c r="T12" s="150">
        <v>0</v>
      </c>
      <c r="U12" s="150">
        <v>0</v>
      </c>
      <c r="V12" s="150">
        <v>0</v>
      </c>
      <c r="W12" s="150">
        <v>0</v>
      </c>
      <c r="X12" s="150">
        <v>0</v>
      </c>
      <c r="Y12" s="150">
        <v>0</v>
      </c>
      <c r="Z12" s="150">
        <v>0</v>
      </c>
      <c r="AA12" s="150">
        <v>0</v>
      </c>
      <c r="AB12" s="150">
        <v>0</v>
      </c>
      <c r="AC12" s="150">
        <v>0</v>
      </c>
      <c r="AD12" s="150">
        <v>0</v>
      </c>
      <c r="AE12" s="150">
        <v>0</v>
      </c>
      <c r="AF12" s="150">
        <v>0</v>
      </c>
      <c r="AG12" s="150">
        <v>0</v>
      </c>
      <c r="AH12" s="150">
        <v>0</v>
      </c>
      <c r="AI12" s="150">
        <v>0</v>
      </c>
      <c r="AJ12" s="150">
        <v>0</v>
      </c>
      <c r="AK12" s="150">
        <v>0</v>
      </c>
      <c r="AL12" s="150">
        <v>0</v>
      </c>
      <c r="AM12" s="150">
        <v>0</v>
      </c>
      <c r="AN12" s="150">
        <v>0</v>
      </c>
      <c r="AO12" s="150">
        <v>0</v>
      </c>
      <c r="AP12" s="150">
        <v>0</v>
      </c>
      <c r="AQ12" s="150">
        <v>0</v>
      </c>
      <c r="AR12" s="150">
        <v>0</v>
      </c>
      <c r="AS12" s="150">
        <v>0</v>
      </c>
      <c r="AT12" s="150">
        <v>0</v>
      </c>
      <c r="AU12" s="150">
        <v>0</v>
      </c>
      <c r="AV12" s="150">
        <v>0</v>
      </c>
      <c r="AW12" s="150">
        <v>0</v>
      </c>
      <c r="AX12" s="150">
        <v>0</v>
      </c>
      <c r="AY12" s="150">
        <v>0</v>
      </c>
      <c r="AZ12" s="150">
        <v>0</v>
      </c>
      <c r="BA12" s="150">
        <v>0</v>
      </c>
      <c r="BB12" s="150">
        <v>0</v>
      </c>
      <c r="BC12" s="150">
        <v>0</v>
      </c>
      <c r="BD12" s="150">
        <v>0</v>
      </c>
      <c r="BE12" s="150">
        <v>0</v>
      </c>
      <c r="BF12" s="150">
        <v>0</v>
      </c>
      <c r="BG12" s="150">
        <v>0</v>
      </c>
      <c r="BH12" s="150">
        <v>0</v>
      </c>
      <c r="BI12" s="150">
        <v>0</v>
      </c>
      <c r="BJ12" s="150">
        <v>0</v>
      </c>
      <c r="BK12" s="150">
        <v>0</v>
      </c>
      <c r="BL12" s="150">
        <v>0</v>
      </c>
      <c r="BM12" s="150">
        <v>0</v>
      </c>
      <c r="BN12" s="150">
        <v>0</v>
      </c>
      <c r="BO12" s="150">
        <v>0</v>
      </c>
      <c r="BP12" s="150">
        <v>0</v>
      </c>
      <c r="BQ12" s="150">
        <v>0</v>
      </c>
      <c r="BR12" s="150">
        <v>0</v>
      </c>
      <c r="BS12" s="150">
        <v>0</v>
      </c>
      <c r="BT12" s="150">
        <v>0</v>
      </c>
      <c r="BU12" s="150">
        <v>0</v>
      </c>
      <c r="BV12" s="150">
        <v>0</v>
      </c>
      <c r="BW12" s="150">
        <v>0</v>
      </c>
      <c r="BX12" s="150">
        <v>0</v>
      </c>
      <c r="BY12" s="150">
        <v>0</v>
      </c>
      <c r="BZ12" s="150">
        <v>0</v>
      </c>
      <c r="CA12" s="150">
        <v>0</v>
      </c>
      <c r="CB12" s="150">
        <v>0</v>
      </c>
      <c r="CC12" s="150">
        <v>0</v>
      </c>
      <c r="CD12" s="150">
        <v>0</v>
      </c>
      <c r="CE12" s="150">
        <v>0</v>
      </c>
      <c r="CF12" s="150">
        <v>0</v>
      </c>
      <c r="CG12" s="150">
        <v>0</v>
      </c>
      <c r="CH12" s="150">
        <v>0</v>
      </c>
      <c r="CI12" s="150">
        <v>0</v>
      </c>
      <c r="CJ12" s="150">
        <v>0</v>
      </c>
      <c r="CK12" s="150">
        <v>0</v>
      </c>
      <c r="CL12" s="150">
        <v>0</v>
      </c>
      <c r="CM12" s="150">
        <v>0</v>
      </c>
      <c r="CN12" s="150">
        <v>0</v>
      </c>
      <c r="CO12" s="150">
        <v>0</v>
      </c>
      <c r="CP12" s="150">
        <v>0</v>
      </c>
      <c r="CQ12" s="150">
        <v>0</v>
      </c>
      <c r="CR12" s="150">
        <v>0</v>
      </c>
      <c r="CS12" s="150">
        <v>0</v>
      </c>
      <c r="CT12" s="150">
        <v>0</v>
      </c>
      <c r="CU12" s="150">
        <v>0</v>
      </c>
      <c r="CV12" s="150">
        <v>0</v>
      </c>
      <c r="CW12" s="150">
        <v>0</v>
      </c>
      <c r="CX12" s="150">
        <v>0</v>
      </c>
      <c r="CY12" s="150">
        <v>0</v>
      </c>
      <c r="CZ12" s="150">
        <v>0</v>
      </c>
      <c r="DA12" s="150">
        <v>0</v>
      </c>
      <c r="DB12" s="150">
        <v>0</v>
      </c>
      <c r="DC12" s="150">
        <v>0</v>
      </c>
      <c r="DD12" s="150">
        <v>0</v>
      </c>
      <c r="DE12" s="150">
        <v>0</v>
      </c>
      <c r="DF12" s="150">
        <v>0</v>
      </c>
      <c r="DG12" s="150">
        <v>0</v>
      </c>
      <c r="DH12" s="150">
        <v>0</v>
      </c>
      <c r="DI12" s="150">
        <v>0</v>
      </c>
      <c r="DJ12" s="150">
        <v>0</v>
      </c>
      <c r="DK12" s="150">
        <v>0</v>
      </c>
      <c r="DL12" s="150">
        <v>0</v>
      </c>
      <c r="DM12" s="150">
        <v>0</v>
      </c>
      <c r="DN12" s="150">
        <v>0</v>
      </c>
      <c r="DO12" s="150">
        <v>0</v>
      </c>
      <c r="DP12" s="150">
        <v>0</v>
      </c>
      <c r="DQ12" s="150">
        <v>0</v>
      </c>
      <c r="DR12" s="150">
        <v>0</v>
      </c>
      <c r="DS12" s="150">
        <v>0</v>
      </c>
      <c r="DT12" s="150">
        <v>0</v>
      </c>
      <c r="DU12" s="150">
        <v>0</v>
      </c>
      <c r="DV12" s="150">
        <v>0</v>
      </c>
      <c r="DW12" s="150">
        <v>0</v>
      </c>
      <c r="DX12" s="150">
        <v>0</v>
      </c>
      <c r="DY12" s="150">
        <v>0</v>
      </c>
      <c r="DZ12" s="150">
        <v>0</v>
      </c>
      <c r="EA12" s="150">
        <v>0</v>
      </c>
      <c r="EB12" s="150">
        <v>0</v>
      </c>
      <c r="EC12" s="150">
        <v>0</v>
      </c>
      <c r="ED12" s="150">
        <v>0</v>
      </c>
      <c r="EE12" s="150">
        <v>0</v>
      </c>
      <c r="EF12" s="150">
        <v>0</v>
      </c>
      <c r="EG12" s="150">
        <v>0</v>
      </c>
      <c r="EH12" s="150">
        <v>0</v>
      </c>
      <c r="EI12" s="150">
        <v>0</v>
      </c>
      <c r="EJ12" s="150">
        <v>150.19999999999999</v>
      </c>
      <c r="EK12" s="150">
        <v>180.6</v>
      </c>
      <c r="EL12" s="150">
        <v>180.9</v>
      </c>
      <c r="EM12" s="150">
        <v>181.3</v>
      </c>
      <c r="EN12" s="150">
        <v>182.2</v>
      </c>
      <c r="EO12" s="150">
        <v>202.6</v>
      </c>
      <c r="EP12" s="150">
        <v>203</v>
      </c>
      <c r="EQ12" s="150">
        <v>203.4</v>
      </c>
      <c r="ER12" s="150">
        <v>153.9</v>
      </c>
      <c r="ES12" s="150">
        <v>164.2</v>
      </c>
      <c r="ET12" s="150">
        <v>164.6</v>
      </c>
      <c r="EU12" s="150">
        <v>204.9</v>
      </c>
      <c r="EV12" s="150">
        <v>205.3</v>
      </c>
      <c r="EW12" s="150">
        <v>195.9</v>
      </c>
      <c r="EX12" s="150">
        <v>196.3</v>
      </c>
      <c r="EY12" s="150">
        <v>216.7</v>
      </c>
      <c r="EZ12" s="150">
        <v>217.1</v>
      </c>
      <c r="FA12" s="150">
        <v>217.5</v>
      </c>
      <c r="FB12" s="150">
        <v>217.9</v>
      </c>
      <c r="FC12" s="150">
        <v>218.3</v>
      </c>
      <c r="FD12" s="150">
        <v>218.7</v>
      </c>
      <c r="FE12" s="150">
        <v>219</v>
      </c>
      <c r="FF12" s="150">
        <v>219.4</v>
      </c>
      <c r="FG12" s="150">
        <v>169.7</v>
      </c>
      <c r="FH12" s="150">
        <v>169.9</v>
      </c>
      <c r="FI12" s="150">
        <v>170.1</v>
      </c>
      <c r="FJ12" s="150">
        <v>170.30609200999999</v>
      </c>
      <c r="FK12" s="150">
        <v>170.5</v>
      </c>
      <c r="FL12" s="150">
        <v>170.7</v>
      </c>
      <c r="FM12" s="150">
        <v>200.9</v>
      </c>
      <c r="FN12" s="150">
        <v>201.1</v>
      </c>
      <c r="FO12" s="150">
        <v>201.3</v>
      </c>
      <c r="FP12" s="150">
        <v>201.6</v>
      </c>
      <c r="FQ12" s="150">
        <v>201.8</v>
      </c>
      <c r="FR12" s="150">
        <v>202</v>
      </c>
      <c r="FS12" s="150">
        <v>202.2</v>
      </c>
      <c r="FT12" s="150">
        <v>202.4</v>
      </c>
      <c r="FU12" s="150">
        <v>102.5</v>
      </c>
      <c r="FV12" s="150">
        <v>102.6</v>
      </c>
      <c r="FW12" s="150">
        <v>102.7</v>
      </c>
      <c r="FX12" s="150">
        <v>102.8</v>
      </c>
      <c r="FY12" s="150">
        <v>102.9</v>
      </c>
      <c r="FZ12" s="150">
        <v>103.1</v>
      </c>
      <c r="GA12" s="150">
        <v>103.2</v>
      </c>
      <c r="GB12" s="150">
        <v>0</v>
      </c>
      <c r="GC12" s="150">
        <v>0</v>
      </c>
      <c r="GD12" s="150">
        <v>0</v>
      </c>
      <c r="GE12" s="150">
        <v>0</v>
      </c>
      <c r="GF12" s="150">
        <v>0</v>
      </c>
      <c r="GG12" s="150">
        <v>0</v>
      </c>
      <c r="GH12" s="150">
        <v>0</v>
      </c>
      <c r="GI12" s="150">
        <v>0</v>
      </c>
      <c r="GJ12" s="150">
        <v>0</v>
      </c>
      <c r="GK12" s="150">
        <v>0</v>
      </c>
      <c r="GL12" s="150">
        <v>0</v>
      </c>
      <c r="GM12" s="150">
        <v>0</v>
      </c>
      <c r="GN12" s="150">
        <v>0</v>
      </c>
      <c r="GO12" s="150">
        <v>0</v>
      </c>
      <c r="GP12" s="150">
        <v>0</v>
      </c>
      <c r="GQ12" s="150">
        <v>0</v>
      </c>
      <c r="GR12" s="150">
        <v>150.4</v>
      </c>
      <c r="GS12" s="150">
        <v>151</v>
      </c>
      <c r="GT12" s="150">
        <v>151.6</v>
      </c>
      <c r="GU12" s="150">
        <v>152.1</v>
      </c>
      <c r="GV12" s="150">
        <v>152.69999999999999</v>
      </c>
      <c r="GW12" s="150">
        <v>153.30000000000001</v>
      </c>
      <c r="GX12" s="150">
        <v>154</v>
      </c>
      <c r="GY12" s="150">
        <v>154.69999999999999</v>
      </c>
      <c r="GZ12" s="150">
        <v>155.30000000000001</v>
      </c>
      <c r="HA12" s="150">
        <v>156.1</v>
      </c>
      <c r="HB12" s="150">
        <v>156.69999999999999</v>
      </c>
      <c r="HC12" s="150">
        <v>157.30000000000001</v>
      </c>
      <c r="HD12" s="150">
        <v>158</v>
      </c>
      <c r="HE12" s="150">
        <v>158.69999999999999</v>
      </c>
      <c r="HF12" s="150">
        <v>159.30000000000001</v>
      </c>
      <c r="HG12" s="150">
        <v>160</v>
      </c>
      <c r="HH12" s="150">
        <v>160.6</v>
      </c>
      <c r="HI12" s="150">
        <v>161.1</v>
      </c>
      <c r="HJ12" s="150">
        <v>161.80000000000001</v>
      </c>
      <c r="HK12" s="150">
        <v>162.30000000000001</v>
      </c>
      <c r="HL12" s="150">
        <v>162.9</v>
      </c>
      <c r="HM12" s="150">
        <v>163.5</v>
      </c>
      <c r="HN12" s="150">
        <v>164</v>
      </c>
      <c r="HO12" s="462">
        <v>164.6</v>
      </c>
      <c r="HP12" s="573"/>
      <c r="HT12" s="260"/>
      <c r="HU12" s="260"/>
      <c r="HV12" s="260"/>
    </row>
    <row r="13" spans="1:230" ht="12.75" customHeight="1" x14ac:dyDescent="0.25">
      <c r="A13" s="315" t="s">
        <v>427</v>
      </c>
      <c r="B13" s="315" t="s">
        <v>437</v>
      </c>
      <c r="C13" s="150">
        <v>0</v>
      </c>
      <c r="D13" s="150">
        <v>0</v>
      </c>
      <c r="E13" s="150">
        <v>0</v>
      </c>
      <c r="F13" s="150">
        <v>0</v>
      </c>
      <c r="G13" s="150">
        <v>0</v>
      </c>
      <c r="H13" s="150">
        <v>30.837064600000001</v>
      </c>
      <c r="I13" s="150">
        <v>31.020730199999999</v>
      </c>
      <c r="J13" s="150">
        <v>0</v>
      </c>
      <c r="K13" s="150">
        <v>0</v>
      </c>
      <c r="L13" s="150">
        <v>0</v>
      </c>
      <c r="M13" s="150">
        <v>0</v>
      </c>
      <c r="N13" s="150">
        <v>0</v>
      </c>
      <c r="O13" s="150">
        <v>0</v>
      </c>
      <c r="P13" s="150">
        <v>0</v>
      </c>
      <c r="Q13" s="150">
        <v>0</v>
      </c>
      <c r="R13" s="150">
        <v>0</v>
      </c>
      <c r="S13" s="150">
        <v>0</v>
      </c>
      <c r="T13" s="150">
        <v>0</v>
      </c>
      <c r="U13" s="150">
        <v>71.302624999999992</v>
      </c>
      <c r="V13" s="150">
        <v>68.658380930000007</v>
      </c>
      <c r="W13" s="150">
        <v>67.602525159999999</v>
      </c>
      <c r="X13" s="150">
        <v>67.455474339999995</v>
      </c>
      <c r="Y13" s="150">
        <v>67.590483770000006</v>
      </c>
      <c r="Z13" s="150">
        <v>74.774401870000005</v>
      </c>
      <c r="AA13" s="150">
        <v>77.661516410000004</v>
      </c>
      <c r="AB13" s="150">
        <v>77.154769709999997</v>
      </c>
      <c r="AC13" s="150">
        <v>80.11689595</v>
      </c>
      <c r="AD13" s="150">
        <v>79.862330099999994</v>
      </c>
      <c r="AE13" s="150">
        <v>77.354475730000004</v>
      </c>
      <c r="AF13" s="150">
        <v>80.041854169999993</v>
      </c>
      <c r="AG13" s="150">
        <v>82.090359539999994</v>
      </c>
      <c r="AH13" s="150">
        <v>77.722049499999997</v>
      </c>
      <c r="AI13" s="150">
        <v>77.808122859999997</v>
      </c>
      <c r="AJ13" s="150">
        <v>77.700615519999999</v>
      </c>
      <c r="AK13" s="150">
        <v>77.634687450000001</v>
      </c>
      <c r="AL13" s="150">
        <v>77.707690929999998</v>
      </c>
      <c r="AM13" s="150">
        <v>79.374010269999999</v>
      </c>
      <c r="AN13" s="150">
        <v>79.360578910000001</v>
      </c>
      <c r="AO13" s="150">
        <v>81.957374200000004</v>
      </c>
      <c r="AP13" s="150">
        <v>83.375103190000004</v>
      </c>
      <c r="AQ13" s="150">
        <v>82.864853960000005</v>
      </c>
      <c r="AR13" s="150">
        <v>82.409826679999995</v>
      </c>
      <c r="AS13" s="150">
        <v>85.187665109999998</v>
      </c>
      <c r="AT13" s="150">
        <v>86.550290790000005</v>
      </c>
      <c r="AU13" s="150">
        <v>88.250623410000003</v>
      </c>
      <c r="AV13" s="150">
        <v>87.313901130000005</v>
      </c>
      <c r="AW13" s="150">
        <v>88.02671411</v>
      </c>
      <c r="AX13" s="150">
        <v>90.228870839999999</v>
      </c>
      <c r="AY13" s="150">
        <v>89.434846469999997</v>
      </c>
      <c r="AZ13" s="150">
        <v>88.518278420000001</v>
      </c>
      <c r="BA13" s="150">
        <v>87.689730420000004</v>
      </c>
      <c r="BB13" s="150">
        <v>86.526228090000004</v>
      </c>
      <c r="BC13" s="150">
        <v>86.91179391</v>
      </c>
      <c r="BD13" s="150">
        <v>83.128527210000001</v>
      </c>
      <c r="BE13" s="150">
        <v>78.962927500000006</v>
      </c>
      <c r="BF13" s="150">
        <v>83.003103120000006</v>
      </c>
      <c r="BG13" s="150">
        <v>83.072437089999994</v>
      </c>
      <c r="BH13" s="150">
        <v>82.515850360000002</v>
      </c>
      <c r="BI13" s="150">
        <v>81.966783230000004</v>
      </c>
      <c r="BJ13" s="150">
        <v>81.40939109</v>
      </c>
      <c r="BK13" s="150">
        <v>82.268154960000004</v>
      </c>
      <c r="BL13" s="150">
        <v>82.960561209999995</v>
      </c>
      <c r="BM13" s="150">
        <v>84.087226340000001</v>
      </c>
      <c r="BN13" s="150">
        <v>86.620771480000002</v>
      </c>
      <c r="BO13" s="150">
        <v>87.546594429999999</v>
      </c>
      <c r="BP13" s="150">
        <v>84.334017230000001</v>
      </c>
      <c r="BQ13" s="150">
        <v>87.886808180000003</v>
      </c>
      <c r="BR13" s="150">
        <v>85.968261639999994</v>
      </c>
      <c r="BS13" s="150">
        <v>87.386192429999994</v>
      </c>
      <c r="BT13" s="150">
        <v>87.029837490000006</v>
      </c>
      <c r="BU13" s="150">
        <v>84.517286510000005</v>
      </c>
      <c r="BV13" s="150">
        <v>81.525546430000006</v>
      </c>
      <c r="BW13" s="150">
        <v>81.060790740000002</v>
      </c>
      <c r="BX13" s="150">
        <v>81.651231379999999</v>
      </c>
      <c r="BY13" s="150">
        <v>80.131197610000001</v>
      </c>
      <c r="BZ13" s="150">
        <v>76.334779800000007</v>
      </c>
      <c r="CA13" s="150">
        <v>76.634245960000001</v>
      </c>
      <c r="CB13" s="150">
        <v>74.181032200000004</v>
      </c>
      <c r="CC13" s="150">
        <v>74.89739179</v>
      </c>
      <c r="CD13" s="150">
        <v>76.387140799999997</v>
      </c>
      <c r="CE13" s="150">
        <v>76.139590040000002</v>
      </c>
      <c r="CF13" s="150">
        <v>75.706304579999994</v>
      </c>
      <c r="CG13" s="150">
        <v>75.756853699999994</v>
      </c>
      <c r="CH13" s="150">
        <v>75.362748100000005</v>
      </c>
      <c r="CI13" s="150">
        <v>73.357185630000004</v>
      </c>
      <c r="CJ13" s="150">
        <v>73.741775649999994</v>
      </c>
      <c r="CK13" s="150">
        <v>74.281047959999995</v>
      </c>
      <c r="CL13" s="150">
        <v>74.288737269999999</v>
      </c>
      <c r="CM13" s="150">
        <v>71.966424959999998</v>
      </c>
      <c r="CN13" s="150">
        <v>72.147674980000005</v>
      </c>
      <c r="CO13" s="150">
        <v>72.370025429999998</v>
      </c>
      <c r="CP13" s="150">
        <v>72.453438820000002</v>
      </c>
      <c r="CQ13" s="150">
        <v>72.915768360000001</v>
      </c>
      <c r="CR13" s="150">
        <v>73.576251310000004</v>
      </c>
      <c r="CS13" s="150">
        <v>73.52914045</v>
      </c>
      <c r="CT13" s="150">
        <v>73.676321349999995</v>
      </c>
      <c r="CU13" s="150">
        <v>75.061261709999997</v>
      </c>
      <c r="CV13" s="150">
        <v>74.874708150000004</v>
      </c>
      <c r="CW13" s="150">
        <v>76.478941120000002</v>
      </c>
      <c r="CX13" s="150">
        <v>74.801254630000003</v>
      </c>
      <c r="CY13" s="150">
        <v>74.73113318</v>
      </c>
      <c r="CZ13" s="150">
        <v>71.380491550000002</v>
      </c>
      <c r="DA13" s="150">
        <v>71.626328389999998</v>
      </c>
      <c r="DB13" s="150">
        <v>63.943532759999997</v>
      </c>
      <c r="DC13" s="150">
        <v>63.70298408</v>
      </c>
      <c r="DD13" s="150">
        <v>65.139133790000002</v>
      </c>
      <c r="DE13" s="150">
        <v>64.883606950000001</v>
      </c>
      <c r="DF13" s="150">
        <v>64.792544530000001</v>
      </c>
      <c r="DG13" s="150">
        <v>65.052872339999993</v>
      </c>
      <c r="DH13" s="150">
        <v>65.720025809999996</v>
      </c>
      <c r="DI13" s="150">
        <v>66.596681149999995</v>
      </c>
      <c r="DJ13" s="150">
        <v>66.825390889999994</v>
      </c>
      <c r="DK13" s="150">
        <v>66.513774549999994</v>
      </c>
      <c r="DL13" s="150">
        <v>66.400000000000006</v>
      </c>
      <c r="DM13" s="150">
        <v>66.683747710000006</v>
      </c>
      <c r="DN13" s="150">
        <v>66.8</v>
      </c>
      <c r="DO13" s="150">
        <v>66.811114219999993</v>
      </c>
      <c r="DP13" s="150">
        <v>66.3</v>
      </c>
      <c r="DQ13" s="150">
        <v>66.400000000000006</v>
      </c>
      <c r="DR13" s="150">
        <v>59.4</v>
      </c>
      <c r="DS13" s="150">
        <v>59.4</v>
      </c>
      <c r="DT13" s="150">
        <v>59.5</v>
      </c>
      <c r="DU13" s="150">
        <v>58.9</v>
      </c>
      <c r="DV13" s="150">
        <v>58.8</v>
      </c>
      <c r="DW13" s="150">
        <v>59.5</v>
      </c>
      <c r="DX13" s="150">
        <v>59.1</v>
      </c>
      <c r="DY13" s="150">
        <v>58.7</v>
      </c>
      <c r="DZ13" s="150">
        <v>57.8</v>
      </c>
      <c r="EA13" s="150">
        <v>57.5</v>
      </c>
      <c r="EB13" s="150">
        <v>57</v>
      </c>
      <c r="EC13" s="150">
        <v>56.6</v>
      </c>
      <c r="ED13" s="150">
        <v>0</v>
      </c>
      <c r="EE13" s="150">
        <v>0</v>
      </c>
      <c r="EF13" s="150">
        <v>0</v>
      </c>
      <c r="EG13" s="150">
        <v>0</v>
      </c>
      <c r="EH13" s="150">
        <v>0</v>
      </c>
      <c r="EI13" s="150">
        <v>0</v>
      </c>
      <c r="EJ13" s="150">
        <v>0</v>
      </c>
      <c r="EK13" s="150">
        <v>0</v>
      </c>
      <c r="EL13" s="150">
        <v>0</v>
      </c>
      <c r="EM13" s="150">
        <v>0</v>
      </c>
      <c r="EN13" s="150">
        <v>0</v>
      </c>
      <c r="EO13" s="150">
        <v>0</v>
      </c>
      <c r="EP13" s="150">
        <v>0</v>
      </c>
      <c r="EQ13" s="150">
        <v>0</v>
      </c>
      <c r="ER13" s="150">
        <v>0</v>
      </c>
      <c r="ES13" s="150">
        <v>0</v>
      </c>
      <c r="ET13" s="150">
        <v>0</v>
      </c>
      <c r="EU13" s="150">
        <v>0</v>
      </c>
      <c r="EV13" s="150">
        <v>0</v>
      </c>
      <c r="EW13" s="150">
        <v>0</v>
      </c>
      <c r="EX13" s="150">
        <v>0</v>
      </c>
      <c r="EY13" s="150">
        <v>0</v>
      </c>
      <c r="EZ13" s="150">
        <v>0</v>
      </c>
      <c r="FA13" s="150">
        <v>0</v>
      </c>
      <c r="FB13" s="150">
        <v>0</v>
      </c>
      <c r="FC13" s="150">
        <v>0</v>
      </c>
      <c r="FD13" s="150">
        <v>0</v>
      </c>
      <c r="FE13" s="150">
        <v>0</v>
      </c>
      <c r="FF13" s="150">
        <v>0</v>
      </c>
      <c r="FG13" s="150">
        <v>0</v>
      </c>
      <c r="FH13" s="150">
        <v>0</v>
      </c>
      <c r="FI13" s="150">
        <v>0</v>
      </c>
      <c r="FJ13" s="150">
        <v>0</v>
      </c>
      <c r="FK13" s="150">
        <v>0</v>
      </c>
      <c r="FL13" s="150">
        <v>0</v>
      </c>
      <c r="FM13" s="150">
        <v>0</v>
      </c>
      <c r="FN13" s="150">
        <v>0</v>
      </c>
      <c r="FO13" s="150">
        <v>0</v>
      </c>
      <c r="FP13" s="150">
        <v>0</v>
      </c>
      <c r="FQ13" s="150">
        <v>0</v>
      </c>
      <c r="FR13" s="150">
        <v>0</v>
      </c>
      <c r="FS13" s="150">
        <v>0</v>
      </c>
      <c r="FT13" s="150">
        <v>0</v>
      </c>
      <c r="FU13" s="150">
        <v>0</v>
      </c>
      <c r="FV13" s="150">
        <v>0</v>
      </c>
      <c r="FW13" s="150">
        <v>0</v>
      </c>
      <c r="FX13" s="150">
        <v>0</v>
      </c>
      <c r="FY13" s="150">
        <v>0</v>
      </c>
      <c r="FZ13" s="150">
        <v>0</v>
      </c>
      <c r="GA13" s="150">
        <v>0</v>
      </c>
      <c r="GB13" s="150">
        <v>0</v>
      </c>
      <c r="GC13" s="150">
        <v>0</v>
      </c>
      <c r="GD13" s="150">
        <v>0</v>
      </c>
      <c r="GE13" s="150">
        <v>0</v>
      </c>
      <c r="GF13" s="150">
        <v>0</v>
      </c>
      <c r="GG13" s="150">
        <v>0</v>
      </c>
      <c r="GH13" s="150">
        <v>0</v>
      </c>
      <c r="GI13" s="150">
        <v>0</v>
      </c>
      <c r="GJ13" s="150">
        <v>0</v>
      </c>
      <c r="GK13" s="150">
        <v>0</v>
      </c>
      <c r="GL13" s="150">
        <v>0</v>
      </c>
      <c r="GM13" s="150">
        <v>0</v>
      </c>
      <c r="GN13" s="150">
        <v>0</v>
      </c>
      <c r="GO13" s="150">
        <v>0</v>
      </c>
      <c r="GP13" s="150">
        <v>0</v>
      </c>
      <c r="GQ13" s="150">
        <v>0</v>
      </c>
      <c r="GR13" s="150">
        <v>0</v>
      </c>
      <c r="GS13" s="150">
        <v>0</v>
      </c>
      <c r="GT13" s="150">
        <v>0</v>
      </c>
      <c r="GU13" s="150">
        <v>0</v>
      </c>
      <c r="GV13" s="150">
        <v>0</v>
      </c>
      <c r="GW13" s="150">
        <v>0</v>
      </c>
      <c r="GX13" s="150">
        <v>0</v>
      </c>
      <c r="GY13" s="150">
        <v>0</v>
      </c>
      <c r="GZ13" s="150">
        <v>0</v>
      </c>
      <c r="HA13" s="150">
        <v>0</v>
      </c>
      <c r="HB13" s="150">
        <v>0</v>
      </c>
      <c r="HC13" s="150">
        <v>0</v>
      </c>
      <c r="HD13" s="150">
        <v>0</v>
      </c>
      <c r="HE13" s="150">
        <v>0</v>
      </c>
      <c r="HF13" s="150">
        <v>0</v>
      </c>
      <c r="HG13" s="150">
        <v>0</v>
      </c>
      <c r="HH13" s="150">
        <v>0</v>
      </c>
      <c r="HI13" s="150" t="s">
        <v>263</v>
      </c>
      <c r="HJ13" s="150">
        <v>0</v>
      </c>
      <c r="HK13" s="150">
        <v>0</v>
      </c>
      <c r="HL13" s="150">
        <v>0</v>
      </c>
      <c r="HM13" s="150">
        <v>0</v>
      </c>
      <c r="HN13" s="150">
        <v>0</v>
      </c>
      <c r="HO13" s="462">
        <v>0</v>
      </c>
      <c r="HP13" s="573"/>
      <c r="HT13" s="260"/>
      <c r="HU13" s="260"/>
      <c r="HV13" s="260"/>
    </row>
    <row r="14" spans="1:230" ht="12.75" customHeight="1" x14ac:dyDescent="0.25">
      <c r="A14" s="315" t="s">
        <v>74</v>
      </c>
      <c r="B14" s="315" t="s">
        <v>126</v>
      </c>
      <c r="C14" s="150">
        <v>0</v>
      </c>
      <c r="D14" s="150">
        <v>0</v>
      </c>
      <c r="E14" s="150">
        <v>0</v>
      </c>
      <c r="F14" s="150">
        <v>0</v>
      </c>
      <c r="G14" s="150">
        <v>0</v>
      </c>
      <c r="H14" s="150">
        <v>45.314999999999998</v>
      </c>
      <c r="I14" s="150">
        <v>45.341077349999999</v>
      </c>
      <c r="J14" s="150">
        <v>45.43768944</v>
      </c>
      <c r="K14" s="150">
        <v>45.334529250000003</v>
      </c>
      <c r="L14" s="150">
        <v>45.426219850000003</v>
      </c>
      <c r="M14" s="150">
        <v>55.382863360000002</v>
      </c>
      <c r="N14" s="150">
        <v>55.522500039999997</v>
      </c>
      <c r="O14" s="150">
        <v>55.522500100000002</v>
      </c>
      <c r="P14" s="150">
        <v>60.490748439999997</v>
      </c>
      <c r="Q14" s="150">
        <v>61.075871579999998</v>
      </c>
      <c r="R14" s="150">
        <v>65.521279280000002</v>
      </c>
      <c r="S14" s="150">
        <v>66.194598350000007</v>
      </c>
      <c r="T14" s="150">
        <v>66.846197450000005</v>
      </c>
      <c r="U14" s="150">
        <v>65.716649290000007</v>
      </c>
      <c r="V14" s="150">
        <v>65.853125000000006</v>
      </c>
      <c r="W14" s="150">
        <v>75.933330060000003</v>
      </c>
      <c r="X14" s="150">
        <v>75.966668310000003</v>
      </c>
      <c r="Y14" s="150">
        <v>75.996877560000001</v>
      </c>
      <c r="Z14" s="150">
        <v>76.065622520000005</v>
      </c>
      <c r="AA14" s="150">
        <v>75.928124999999994</v>
      </c>
      <c r="AB14" s="150">
        <v>76.105396600000006</v>
      </c>
      <c r="AC14" s="150">
        <v>100.98513459999999</v>
      </c>
      <c r="AD14" s="150">
        <v>100.927234</v>
      </c>
      <c r="AE14" s="150">
        <v>101.60142001</v>
      </c>
      <c r="AF14" s="150">
        <v>101.00585002</v>
      </c>
      <c r="AG14" s="150">
        <v>101.48838006</v>
      </c>
      <c r="AH14" s="150">
        <v>100.91588002</v>
      </c>
      <c r="AI14" s="150">
        <v>101.29297001</v>
      </c>
      <c r="AJ14" s="150">
        <v>126.36420280999999</v>
      </c>
      <c r="AK14" s="150">
        <v>126.19315588000001</v>
      </c>
      <c r="AL14" s="150">
        <v>131.16549007</v>
      </c>
      <c r="AM14" s="150">
        <v>125.38185915</v>
      </c>
      <c r="AN14" s="150">
        <v>126.68331262</v>
      </c>
      <c r="AO14" s="150">
        <v>129.90061840999999</v>
      </c>
      <c r="AP14" s="150">
        <v>146.22226767000001</v>
      </c>
      <c r="AQ14" s="150">
        <v>147.00892762000001</v>
      </c>
      <c r="AR14" s="150">
        <v>146.53675339</v>
      </c>
      <c r="AS14" s="150">
        <v>152.27037432</v>
      </c>
      <c r="AT14" s="150">
        <v>154.98032918999999</v>
      </c>
      <c r="AU14" s="150">
        <v>158.44041594999999</v>
      </c>
      <c r="AV14" s="150">
        <v>158.37386985000001</v>
      </c>
      <c r="AW14" s="150">
        <v>160.35044923000001</v>
      </c>
      <c r="AX14" s="150">
        <v>182.60494217999999</v>
      </c>
      <c r="AY14" s="150">
        <v>182.66685322000001</v>
      </c>
      <c r="AZ14" s="150">
        <v>180.57335447</v>
      </c>
      <c r="BA14" s="150">
        <v>158.89003276</v>
      </c>
      <c r="BB14" s="150">
        <v>156.78364237</v>
      </c>
      <c r="BC14" s="150">
        <v>194.02182189999999</v>
      </c>
      <c r="BD14" s="150">
        <v>190.64145708999999</v>
      </c>
      <c r="BE14" s="150">
        <v>186.98692308</v>
      </c>
      <c r="BF14" s="150">
        <v>192.73960844999999</v>
      </c>
      <c r="BG14" s="150">
        <v>193.27587192999999</v>
      </c>
      <c r="BH14" s="150">
        <v>323.88665931000003</v>
      </c>
      <c r="BI14" s="150">
        <v>322.90844289</v>
      </c>
      <c r="BJ14" s="150">
        <v>231.73726099999999</v>
      </c>
      <c r="BK14" s="150">
        <v>239.14043000000001</v>
      </c>
      <c r="BL14" s="150">
        <v>398.86730394</v>
      </c>
      <c r="BM14" s="150">
        <v>243.9426</v>
      </c>
      <c r="BN14" s="150">
        <v>253.42918</v>
      </c>
      <c r="BO14" s="150">
        <v>257.35282106</v>
      </c>
      <c r="BP14" s="150">
        <v>257.36563000000001</v>
      </c>
      <c r="BQ14" s="150">
        <v>269.47998521</v>
      </c>
      <c r="BR14" s="150">
        <v>267.60947440000001</v>
      </c>
      <c r="BS14" s="150">
        <v>0</v>
      </c>
      <c r="BT14" s="150">
        <v>125</v>
      </c>
      <c r="BU14" s="150">
        <v>201.48565572999999</v>
      </c>
      <c r="BV14" s="150">
        <v>200.88268439999999</v>
      </c>
      <c r="BW14" s="150">
        <v>125</v>
      </c>
      <c r="BX14" s="150">
        <v>205.73180328000001</v>
      </c>
      <c r="BY14" s="150">
        <v>240</v>
      </c>
      <c r="BZ14" s="150">
        <v>240</v>
      </c>
      <c r="CA14" s="150">
        <v>161.7665753</v>
      </c>
      <c r="CB14" s="150">
        <v>0</v>
      </c>
      <c r="CC14" s="150">
        <v>0</v>
      </c>
      <c r="CD14" s="150">
        <v>0</v>
      </c>
      <c r="CE14" s="150">
        <v>0</v>
      </c>
      <c r="CF14" s="150">
        <v>0</v>
      </c>
      <c r="CG14" s="150">
        <v>0</v>
      </c>
      <c r="CH14" s="150">
        <v>0</v>
      </c>
      <c r="CI14" s="150">
        <v>0</v>
      </c>
      <c r="CJ14" s="150">
        <v>0</v>
      </c>
      <c r="CK14" s="150">
        <v>0</v>
      </c>
      <c r="CL14" s="150">
        <v>0</v>
      </c>
      <c r="CM14" s="150">
        <v>0</v>
      </c>
      <c r="CN14" s="150">
        <v>0</v>
      </c>
      <c r="CO14" s="150">
        <v>0</v>
      </c>
      <c r="CP14" s="150">
        <v>0</v>
      </c>
      <c r="CQ14" s="150">
        <v>0</v>
      </c>
      <c r="CR14" s="150">
        <v>0</v>
      </c>
      <c r="CS14" s="150">
        <v>0</v>
      </c>
      <c r="CT14" s="150">
        <v>0</v>
      </c>
      <c r="CU14" s="150">
        <v>0</v>
      </c>
      <c r="CV14" s="150">
        <v>0</v>
      </c>
      <c r="CW14" s="150">
        <v>0</v>
      </c>
      <c r="CX14" s="150">
        <v>0</v>
      </c>
      <c r="CY14" s="150">
        <v>0</v>
      </c>
      <c r="CZ14" s="150">
        <v>0</v>
      </c>
      <c r="DA14" s="150">
        <v>0</v>
      </c>
      <c r="DB14" s="150">
        <v>0</v>
      </c>
      <c r="DC14" s="150">
        <v>0</v>
      </c>
      <c r="DD14" s="150">
        <v>0</v>
      </c>
      <c r="DE14" s="150">
        <v>0</v>
      </c>
      <c r="DF14" s="150">
        <v>0</v>
      </c>
      <c r="DG14" s="150">
        <v>0</v>
      </c>
      <c r="DH14" s="150">
        <v>0</v>
      </c>
      <c r="DI14" s="150">
        <v>0</v>
      </c>
      <c r="DJ14" s="150">
        <v>0</v>
      </c>
      <c r="DK14" s="150">
        <v>0</v>
      </c>
      <c r="DL14" s="150">
        <v>0</v>
      </c>
      <c r="DM14" s="150">
        <v>0</v>
      </c>
      <c r="DN14" s="150">
        <v>0</v>
      </c>
      <c r="DO14" s="150">
        <v>0</v>
      </c>
      <c r="DP14" s="150">
        <v>0</v>
      </c>
      <c r="DQ14" s="150">
        <v>0</v>
      </c>
      <c r="DR14" s="150">
        <v>0</v>
      </c>
      <c r="DS14" s="150">
        <v>0</v>
      </c>
      <c r="DT14" s="150">
        <v>0</v>
      </c>
      <c r="DU14" s="150">
        <v>0</v>
      </c>
      <c r="DV14" s="150">
        <v>0</v>
      </c>
      <c r="DW14" s="150">
        <v>0</v>
      </c>
      <c r="DX14" s="150">
        <v>0</v>
      </c>
      <c r="DY14" s="150">
        <v>0</v>
      </c>
      <c r="DZ14" s="150">
        <v>0</v>
      </c>
      <c r="EA14" s="150">
        <v>0</v>
      </c>
      <c r="EB14" s="150">
        <v>0</v>
      </c>
      <c r="EC14" s="150">
        <v>0</v>
      </c>
      <c r="ED14" s="150">
        <v>0</v>
      </c>
      <c r="EE14" s="150">
        <v>0</v>
      </c>
      <c r="EF14" s="150">
        <v>0</v>
      </c>
      <c r="EG14" s="150">
        <v>0</v>
      </c>
      <c r="EH14" s="150">
        <v>0</v>
      </c>
      <c r="EI14" s="150">
        <v>0</v>
      </c>
      <c r="EJ14" s="150">
        <v>0</v>
      </c>
      <c r="EK14" s="150">
        <v>0</v>
      </c>
      <c r="EL14" s="150">
        <v>0</v>
      </c>
      <c r="EM14" s="150">
        <v>0</v>
      </c>
      <c r="EN14" s="150">
        <v>0</v>
      </c>
      <c r="EO14" s="150">
        <v>0</v>
      </c>
      <c r="EP14" s="150">
        <v>0</v>
      </c>
      <c r="EQ14" s="150">
        <v>0</v>
      </c>
      <c r="ER14" s="150">
        <v>0</v>
      </c>
      <c r="ES14" s="150">
        <v>0</v>
      </c>
      <c r="ET14" s="150">
        <v>0</v>
      </c>
      <c r="EU14" s="150">
        <v>0</v>
      </c>
      <c r="EV14" s="150">
        <v>0</v>
      </c>
      <c r="EW14" s="150">
        <v>0</v>
      </c>
      <c r="EX14" s="150">
        <v>0</v>
      </c>
      <c r="EY14" s="150">
        <v>0</v>
      </c>
      <c r="EZ14" s="150">
        <v>0</v>
      </c>
      <c r="FA14" s="150">
        <v>0</v>
      </c>
      <c r="FB14" s="150">
        <v>0</v>
      </c>
      <c r="FC14" s="150">
        <v>0</v>
      </c>
      <c r="FD14" s="150">
        <v>0</v>
      </c>
      <c r="FE14" s="150">
        <v>0</v>
      </c>
      <c r="FF14" s="150">
        <v>0</v>
      </c>
      <c r="FG14" s="150">
        <v>0</v>
      </c>
      <c r="FH14" s="150">
        <v>0</v>
      </c>
      <c r="FI14" s="150">
        <v>0</v>
      </c>
      <c r="FJ14" s="150">
        <v>0</v>
      </c>
      <c r="FK14" s="150">
        <v>0</v>
      </c>
      <c r="FL14" s="150">
        <v>0</v>
      </c>
      <c r="FM14" s="150">
        <v>0</v>
      </c>
      <c r="FN14" s="150">
        <v>250</v>
      </c>
      <c r="FO14" s="150">
        <v>250.4</v>
      </c>
      <c r="FP14" s="150">
        <v>250.4</v>
      </c>
      <c r="FQ14" s="150">
        <v>250.3</v>
      </c>
      <c r="FR14" s="150">
        <v>250.4</v>
      </c>
      <c r="FS14" s="150">
        <v>250.4</v>
      </c>
      <c r="FT14" s="150">
        <v>250.4</v>
      </c>
      <c r="FU14" s="150">
        <v>250.4</v>
      </c>
      <c r="FV14" s="150">
        <v>250.4</v>
      </c>
      <c r="FW14" s="150">
        <v>250.3</v>
      </c>
      <c r="FX14" s="150">
        <v>250.4</v>
      </c>
      <c r="FY14" s="150">
        <v>250.4</v>
      </c>
      <c r="FZ14" s="150">
        <v>250.4</v>
      </c>
      <c r="GA14" s="150">
        <v>250.4</v>
      </c>
      <c r="GB14" s="150">
        <v>550.5</v>
      </c>
      <c r="GC14" s="150">
        <v>551</v>
      </c>
      <c r="GD14" s="150">
        <v>551.6</v>
      </c>
      <c r="GE14" s="150">
        <v>250.5</v>
      </c>
      <c r="GF14" s="150">
        <v>250.5</v>
      </c>
      <c r="GG14" s="150">
        <v>250.5</v>
      </c>
      <c r="GH14" s="150">
        <v>250.5</v>
      </c>
      <c r="GI14" s="150">
        <v>751.2</v>
      </c>
      <c r="GJ14" s="150">
        <v>854</v>
      </c>
      <c r="GK14" s="150">
        <v>855.4</v>
      </c>
      <c r="GL14" s="150">
        <v>351.5</v>
      </c>
      <c r="GM14" s="150">
        <v>251</v>
      </c>
      <c r="GN14" s="150">
        <v>251</v>
      </c>
      <c r="GO14" s="150">
        <v>0</v>
      </c>
      <c r="GP14" s="150">
        <v>0</v>
      </c>
      <c r="GQ14" s="150">
        <v>0</v>
      </c>
      <c r="GR14" s="150">
        <v>0</v>
      </c>
      <c r="GS14" s="150">
        <v>0</v>
      </c>
      <c r="GT14" s="150">
        <v>0</v>
      </c>
      <c r="GU14" s="150">
        <v>0</v>
      </c>
      <c r="GV14" s="150">
        <v>0</v>
      </c>
      <c r="GW14" s="150">
        <v>0</v>
      </c>
      <c r="GX14" s="150">
        <v>0</v>
      </c>
      <c r="GY14" s="150">
        <v>0</v>
      </c>
      <c r="GZ14" s="150">
        <v>0</v>
      </c>
      <c r="HA14" s="150">
        <v>0</v>
      </c>
      <c r="HB14" s="150">
        <v>0</v>
      </c>
      <c r="HC14" s="150">
        <v>0</v>
      </c>
      <c r="HD14" s="150">
        <v>0</v>
      </c>
      <c r="HE14" s="150">
        <v>0</v>
      </c>
      <c r="HF14" s="150">
        <v>0</v>
      </c>
      <c r="HG14" s="150">
        <v>0</v>
      </c>
      <c r="HH14" s="150">
        <v>0</v>
      </c>
      <c r="HI14" s="150" t="s">
        <v>263</v>
      </c>
      <c r="HJ14" s="150">
        <v>0</v>
      </c>
      <c r="HK14" s="150">
        <v>0</v>
      </c>
      <c r="HL14" s="150">
        <v>0</v>
      </c>
      <c r="HM14" s="150">
        <v>0</v>
      </c>
      <c r="HN14" s="150">
        <v>0</v>
      </c>
      <c r="HO14" s="462">
        <v>0</v>
      </c>
      <c r="HP14" s="573"/>
      <c r="HT14" s="260"/>
      <c r="HU14" s="260"/>
      <c r="HV14" s="260"/>
    </row>
    <row r="15" spans="1:230" ht="12.75" customHeight="1" x14ac:dyDescent="0.25">
      <c r="A15" s="316" t="s">
        <v>429</v>
      </c>
      <c r="B15" s="316" t="s">
        <v>430</v>
      </c>
      <c r="C15" s="152">
        <v>0</v>
      </c>
      <c r="D15" s="152">
        <v>0</v>
      </c>
      <c r="E15" s="152">
        <v>0</v>
      </c>
      <c r="F15" s="152">
        <v>0</v>
      </c>
      <c r="G15" s="152">
        <v>0</v>
      </c>
      <c r="H15" s="152">
        <v>0</v>
      </c>
      <c r="I15" s="152">
        <v>0</v>
      </c>
      <c r="J15" s="152">
        <v>0</v>
      </c>
      <c r="K15" s="152">
        <v>0</v>
      </c>
      <c r="L15" s="152">
        <v>0</v>
      </c>
      <c r="M15" s="152">
        <v>0</v>
      </c>
      <c r="N15" s="152">
        <v>0</v>
      </c>
      <c r="O15" s="152">
        <v>0</v>
      </c>
      <c r="P15" s="152">
        <v>0</v>
      </c>
      <c r="Q15" s="152">
        <v>0</v>
      </c>
      <c r="R15" s="152">
        <v>0</v>
      </c>
      <c r="S15" s="152">
        <v>0</v>
      </c>
      <c r="T15" s="152">
        <v>0</v>
      </c>
      <c r="U15" s="152">
        <v>0</v>
      </c>
      <c r="V15" s="152">
        <v>0</v>
      </c>
      <c r="W15" s="152">
        <v>0</v>
      </c>
      <c r="X15" s="152">
        <v>0</v>
      </c>
      <c r="Y15" s="152">
        <v>0</v>
      </c>
      <c r="Z15" s="152">
        <v>0</v>
      </c>
      <c r="AA15" s="152">
        <v>0</v>
      </c>
      <c r="AB15" s="152">
        <v>0</v>
      </c>
      <c r="AC15" s="152">
        <v>0</v>
      </c>
      <c r="AD15" s="152">
        <v>0</v>
      </c>
      <c r="AE15" s="152">
        <v>0</v>
      </c>
      <c r="AF15" s="152">
        <v>0</v>
      </c>
      <c r="AG15" s="152">
        <v>0</v>
      </c>
      <c r="AH15" s="152">
        <v>0</v>
      </c>
      <c r="AI15" s="152">
        <v>0</v>
      </c>
      <c r="AJ15" s="152">
        <v>0</v>
      </c>
      <c r="AK15" s="152">
        <v>0</v>
      </c>
      <c r="AL15" s="152">
        <v>0</v>
      </c>
      <c r="AM15" s="152">
        <v>0</v>
      </c>
      <c r="AN15" s="152">
        <v>0</v>
      </c>
      <c r="AO15" s="152">
        <v>0</v>
      </c>
      <c r="AP15" s="152">
        <v>0</v>
      </c>
      <c r="AQ15" s="152">
        <v>0</v>
      </c>
      <c r="AR15" s="152">
        <v>0</v>
      </c>
      <c r="AS15" s="152">
        <v>0</v>
      </c>
      <c r="AT15" s="152">
        <v>0</v>
      </c>
      <c r="AU15" s="152">
        <v>0</v>
      </c>
      <c r="AV15" s="152">
        <v>0</v>
      </c>
      <c r="AW15" s="152">
        <v>0</v>
      </c>
      <c r="AX15" s="152">
        <v>0</v>
      </c>
      <c r="AY15" s="152">
        <v>0</v>
      </c>
      <c r="AZ15" s="152">
        <v>0</v>
      </c>
      <c r="BA15" s="152">
        <v>0</v>
      </c>
      <c r="BB15" s="152">
        <v>0</v>
      </c>
      <c r="BC15" s="152">
        <v>0</v>
      </c>
      <c r="BD15" s="152">
        <v>0</v>
      </c>
      <c r="BE15" s="152">
        <v>0</v>
      </c>
      <c r="BF15" s="152">
        <v>0</v>
      </c>
      <c r="BG15" s="152">
        <v>0</v>
      </c>
      <c r="BH15" s="152">
        <v>0</v>
      </c>
      <c r="BI15" s="152">
        <v>0</v>
      </c>
      <c r="BJ15" s="152">
        <v>0</v>
      </c>
      <c r="BK15" s="152">
        <v>0</v>
      </c>
      <c r="BL15" s="152">
        <v>0</v>
      </c>
      <c r="BM15" s="152">
        <v>0</v>
      </c>
      <c r="BN15" s="152">
        <v>0</v>
      </c>
      <c r="BO15" s="152">
        <v>0</v>
      </c>
      <c r="BP15" s="152">
        <v>0</v>
      </c>
      <c r="BQ15" s="152">
        <v>0</v>
      </c>
      <c r="BR15" s="152">
        <v>0</v>
      </c>
      <c r="BS15" s="152">
        <v>0</v>
      </c>
      <c r="BT15" s="152">
        <v>0</v>
      </c>
      <c r="BU15" s="152">
        <v>0</v>
      </c>
      <c r="BV15" s="152">
        <v>0</v>
      </c>
      <c r="BW15" s="152">
        <v>0</v>
      </c>
      <c r="BX15" s="152">
        <v>0</v>
      </c>
      <c r="BY15" s="152">
        <v>0</v>
      </c>
      <c r="BZ15" s="152">
        <v>0</v>
      </c>
      <c r="CA15" s="152">
        <v>0</v>
      </c>
      <c r="CB15" s="152">
        <v>0</v>
      </c>
      <c r="CC15" s="152">
        <v>0</v>
      </c>
      <c r="CD15" s="152">
        <v>0</v>
      </c>
      <c r="CE15" s="152">
        <v>0</v>
      </c>
      <c r="CF15" s="152">
        <v>0</v>
      </c>
      <c r="CG15" s="152">
        <v>0</v>
      </c>
      <c r="CH15" s="152">
        <v>0</v>
      </c>
      <c r="CI15" s="152">
        <v>0</v>
      </c>
      <c r="CJ15" s="152">
        <v>0</v>
      </c>
      <c r="CK15" s="152">
        <v>0</v>
      </c>
      <c r="CL15" s="152">
        <v>0</v>
      </c>
      <c r="CM15" s="152">
        <v>0</v>
      </c>
      <c r="CN15" s="152">
        <v>0</v>
      </c>
      <c r="CO15" s="152">
        <v>0</v>
      </c>
      <c r="CP15" s="152">
        <v>0</v>
      </c>
      <c r="CQ15" s="152">
        <v>0</v>
      </c>
      <c r="CR15" s="152">
        <v>0</v>
      </c>
      <c r="CS15" s="152">
        <v>0</v>
      </c>
      <c r="CT15" s="152">
        <v>0</v>
      </c>
      <c r="CU15" s="152">
        <v>0</v>
      </c>
      <c r="CV15" s="152">
        <v>0</v>
      </c>
      <c r="CW15" s="152">
        <v>0</v>
      </c>
      <c r="CX15" s="152">
        <v>0</v>
      </c>
      <c r="CY15" s="152">
        <v>0</v>
      </c>
      <c r="CZ15" s="152">
        <v>0</v>
      </c>
      <c r="DA15" s="152">
        <v>0</v>
      </c>
      <c r="DB15" s="152">
        <v>0</v>
      </c>
      <c r="DC15" s="152">
        <v>0</v>
      </c>
      <c r="DD15" s="152">
        <v>0</v>
      </c>
      <c r="DE15" s="152">
        <v>0</v>
      </c>
      <c r="DF15" s="152">
        <v>0</v>
      </c>
      <c r="DG15" s="152">
        <v>0</v>
      </c>
      <c r="DH15" s="152">
        <v>0</v>
      </c>
      <c r="DI15" s="152">
        <v>0</v>
      </c>
      <c r="DJ15" s="152">
        <v>0</v>
      </c>
      <c r="DK15" s="152">
        <v>0</v>
      </c>
      <c r="DL15" s="152">
        <v>0</v>
      </c>
      <c r="DM15" s="152">
        <v>0</v>
      </c>
      <c r="DN15" s="152">
        <v>0</v>
      </c>
      <c r="DO15" s="152">
        <v>0</v>
      </c>
      <c r="DP15" s="152">
        <v>0</v>
      </c>
      <c r="DQ15" s="152">
        <v>0</v>
      </c>
      <c r="DR15" s="152">
        <v>0</v>
      </c>
      <c r="DS15" s="152">
        <v>0</v>
      </c>
      <c r="DT15" s="152">
        <v>0</v>
      </c>
      <c r="DU15" s="152">
        <v>0</v>
      </c>
      <c r="DV15" s="152">
        <v>0</v>
      </c>
      <c r="DW15" s="152">
        <v>0</v>
      </c>
      <c r="DX15" s="152">
        <v>0</v>
      </c>
      <c r="DY15" s="152">
        <v>0</v>
      </c>
      <c r="DZ15" s="152">
        <v>0</v>
      </c>
      <c r="EA15" s="152">
        <v>0</v>
      </c>
      <c r="EB15" s="152">
        <v>0</v>
      </c>
      <c r="EC15" s="152">
        <v>0</v>
      </c>
      <c r="ED15" s="152">
        <v>0</v>
      </c>
      <c r="EE15" s="152">
        <v>0</v>
      </c>
      <c r="EF15" s="152">
        <v>0</v>
      </c>
      <c r="EG15" s="152">
        <v>0</v>
      </c>
      <c r="EH15" s="152">
        <v>0</v>
      </c>
      <c r="EI15" s="152">
        <v>0</v>
      </c>
      <c r="EJ15" s="152">
        <v>0</v>
      </c>
      <c r="EK15" s="152">
        <v>0</v>
      </c>
      <c r="EL15" s="152">
        <v>0</v>
      </c>
      <c r="EM15" s="152">
        <v>0</v>
      </c>
      <c r="EN15" s="152">
        <v>0</v>
      </c>
      <c r="EO15" s="152">
        <v>0</v>
      </c>
      <c r="EP15" s="152">
        <v>0</v>
      </c>
      <c r="EQ15" s="152">
        <v>23.519629720000001</v>
      </c>
      <c r="ER15" s="152">
        <v>65.115769029999996</v>
      </c>
      <c r="ES15" s="152">
        <v>25.208825900000001</v>
      </c>
      <c r="ET15" s="152">
        <v>25.67834169</v>
      </c>
      <c r="EU15" s="152">
        <v>0</v>
      </c>
      <c r="EV15" s="152">
        <v>0</v>
      </c>
      <c r="EW15" s="152">
        <v>0</v>
      </c>
      <c r="EX15" s="152">
        <v>0</v>
      </c>
      <c r="EY15" s="152">
        <v>0</v>
      </c>
      <c r="EZ15" s="152">
        <v>0</v>
      </c>
      <c r="FA15" s="152">
        <v>0</v>
      </c>
      <c r="FB15" s="152">
        <v>0</v>
      </c>
      <c r="FC15" s="152">
        <v>0</v>
      </c>
      <c r="FD15" s="152">
        <v>0</v>
      </c>
      <c r="FE15" s="152">
        <v>0</v>
      </c>
      <c r="FF15" s="152">
        <v>0</v>
      </c>
      <c r="FG15" s="152">
        <v>55.5</v>
      </c>
      <c r="FH15" s="152">
        <v>62.7</v>
      </c>
      <c r="FI15" s="152">
        <v>0</v>
      </c>
      <c r="FJ15" s="152">
        <v>0</v>
      </c>
      <c r="FK15" s="152">
        <v>0</v>
      </c>
      <c r="FL15" s="152">
        <v>0</v>
      </c>
      <c r="FM15" s="152">
        <v>0</v>
      </c>
      <c r="FN15" s="152">
        <v>0</v>
      </c>
      <c r="FO15" s="152">
        <v>0</v>
      </c>
      <c r="FP15" s="152">
        <v>0</v>
      </c>
      <c r="FQ15" s="152">
        <v>0</v>
      </c>
      <c r="FR15" s="152">
        <v>0</v>
      </c>
      <c r="FS15" s="152">
        <v>0</v>
      </c>
      <c r="FT15" s="152">
        <v>0</v>
      </c>
      <c r="FU15" s="152">
        <v>0</v>
      </c>
      <c r="FV15" s="152">
        <v>0</v>
      </c>
      <c r="FW15" s="152">
        <v>0</v>
      </c>
      <c r="FX15" s="152">
        <v>0</v>
      </c>
      <c r="FY15" s="152">
        <v>0</v>
      </c>
      <c r="FZ15" s="152">
        <v>0</v>
      </c>
      <c r="GA15" s="152">
        <v>0</v>
      </c>
      <c r="GB15" s="152">
        <v>0</v>
      </c>
      <c r="GC15" s="152">
        <v>0</v>
      </c>
      <c r="GD15" s="152">
        <v>0</v>
      </c>
      <c r="GE15" s="152">
        <v>0</v>
      </c>
      <c r="GF15" s="152">
        <v>0</v>
      </c>
      <c r="GG15" s="152">
        <v>0</v>
      </c>
      <c r="GH15" s="152">
        <v>0</v>
      </c>
      <c r="GI15" s="152">
        <v>0</v>
      </c>
      <c r="GJ15" s="152">
        <v>0</v>
      </c>
      <c r="GK15" s="152">
        <v>0</v>
      </c>
      <c r="GL15" s="152">
        <v>0</v>
      </c>
      <c r="GM15" s="152">
        <v>0</v>
      </c>
      <c r="GN15" s="152">
        <v>0</v>
      </c>
      <c r="GO15" s="152">
        <v>0</v>
      </c>
      <c r="GP15" s="152">
        <v>0</v>
      </c>
      <c r="GQ15" s="152">
        <v>0</v>
      </c>
      <c r="GR15" s="152">
        <v>0</v>
      </c>
      <c r="GS15" s="152">
        <v>0</v>
      </c>
      <c r="GT15" s="152">
        <v>0</v>
      </c>
      <c r="GU15" s="152">
        <v>0</v>
      </c>
      <c r="GV15" s="152">
        <v>0</v>
      </c>
      <c r="GW15" s="152">
        <v>0</v>
      </c>
      <c r="GX15" s="152">
        <v>0</v>
      </c>
      <c r="GY15" s="152">
        <v>0</v>
      </c>
      <c r="GZ15" s="152">
        <v>0</v>
      </c>
      <c r="HA15" s="152">
        <v>0</v>
      </c>
      <c r="HB15" s="152">
        <v>344.7</v>
      </c>
      <c r="HC15" s="152">
        <v>482.6</v>
      </c>
      <c r="HD15" s="152">
        <v>448.3</v>
      </c>
      <c r="HE15" s="152">
        <v>496.2</v>
      </c>
      <c r="HF15" s="152">
        <v>490.3</v>
      </c>
      <c r="HG15" s="152">
        <v>308.10000000000002</v>
      </c>
      <c r="HH15" s="152">
        <v>1157.4000000000001</v>
      </c>
      <c r="HI15" s="152">
        <v>1122.2</v>
      </c>
      <c r="HJ15" s="152">
        <v>438.1</v>
      </c>
      <c r="HK15" s="152">
        <v>697</v>
      </c>
      <c r="HL15" s="152">
        <v>0</v>
      </c>
      <c r="HM15" s="152">
        <v>854.2</v>
      </c>
      <c r="HN15" s="152">
        <v>1739.3</v>
      </c>
      <c r="HO15" s="471">
        <v>1919.5</v>
      </c>
      <c r="HP15" s="573"/>
      <c r="HT15" s="260"/>
      <c r="HU15" s="260"/>
      <c r="HV15" s="260"/>
    </row>
    <row r="16" spans="1:230" ht="12.75" customHeight="1" x14ac:dyDescent="0.25">
      <c r="A16" s="315" t="s">
        <v>431</v>
      </c>
      <c r="B16" s="315" t="s">
        <v>432</v>
      </c>
      <c r="C16" s="150">
        <v>0</v>
      </c>
      <c r="D16" s="150">
        <v>0</v>
      </c>
      <c r="E16" s="150">
        <v>0</v>
      </c>
      <c r="F16" s="150">
        <v>0</v>
      </c>
      <c r="G16" s="150">
        <v>0</v>
      </c>
      <c r="H16" s="150">
        <v>0</v>
      </c>
      <c r="I16" s="150">
        <v>0</v>
      </c>
      <c r="J16" s="150">
        <v>0</v>
      </c>
      <c r="K16" s="150">
        <v>0</v>
      </c>
      <c r="L16" s="150">
        <v>0</v>
      </c>
      <c r="M16" s="150">
        <v>0</v>
      </c>
      <c r="N16" s="150">
        <v>0</v>
      </c>
      <c r="O16" s="150">
        <v>0</v>
      </c>
      <c r="P16" s="150">
        <v>0</v>
      </c>
      <c r="Q16" s="150">
        <v>0</v>
      </c>
      <c r="R16" s="150">
        <v>0</v>
      </c>
      <c r="S16" s="150">
        <v>0</v>
      </c>
      <c r="T16" s="150">
        <v>0</v>
      </c>
      <c r="U16" s="150">
        <v>0</v>
      </c>
      <c r="V16" s="150">
        <v>0</v>
      </c>
      <c r="W16" s="150">
        <v>0</v>
      </c>
      <c r="X16" s="150">
        <v>0</v>
      </c>
      <c r="Y16" s="150">
        <v>0</v>
      </c>
      <c r="Z16" s="150">
        <v>0</v>
      </c>
      <c r="AA16" s="150">
        <v>0</v>
      </c>
      <c r="AB16" s="150">
        <v>0</v>
      </c>
      <c r="AC16" s="150">
        <v>0</v>
      </c>
      <c r="AD16" s="150">
        <v>0</v>
      </c>
      <c r="AE16" s="150">
        <v>0</v>
      </c>
      <c r="AF16" s="150">
        <v>0</v>
      </c>
      <c r="AG16" s="150">
        <v>0</v>
      </c>
      <c r="AH16" s="150">
        <v>0</v>
      </c>
      <c r="AI16" s="150">
        <v>0</v>
      </c>
      <c r="AJ16" s="150">
        <v>0</v>
      </c>
      <c r="AK16" s="150">
        <v>0</v>
      </c>
      <c r="AL16" s="150">
        <v>0</v>
      </c>
      <c r="AM16" s="150">
        <v>0</v>
      </c>
      <c r="AN16" s="150">
        <v>0</v>
      </c>
      <c r="AO16" s="150">
        <v>0</v>
      </c>
      <c r="AP16" s="150">
        <v>0</v>
      </c>
      <c r="AQ16" s="150">
        <v>0</v>
      </c>
      <c r="AR16" s="150">
        <v>0</v>
      </c>
      <c r="AS16" s="150">
        <v>0</v>
      </c>
      <c r="AT16" s="150">
        <v>0</v>
      </c>
      <c r="AU16" s="150">
        <v>0</v>
      </c>
      <c r="AV16" s="150">
        <v>0</v>
      </c>
      <c r="AW16" s="150">
        <v>0</v>
      </c>
      <c r="AX16" s="150">
        <v>0</v>
      </c>
      <c r="AY16" s="150">
        <v>0</v>
      </c>
      <c r="AZ16" s="150">
        <v>0</v>
      </c>
      <c r="BA16" s="150">
        <v>0</v>
      </c>
      <c r="BB16" s="150">
        <v>0</v>
      </c>
      <c r="BC16" s="150">
        <v>0</v>
      </c>
      <c r="BD16" s="150">
        <v>0</v>
      </c>
      <c r="BE16" s="150">
        <v>0</v>
      </c>
      <c r="BF16" s="150">
        <v>0</v>
      </c>
      <c r="BG16" s="150">
        <v>0</v>
      </c>
      <c r="BH16" s="150">
        <v>0</v>
      </c>
      <c r="BI16" s="150">
        <v>0</v>
      </c>
      <c r="BJ16" s="150">
        <v>0</v>
      </c>
      <c r="BK16" s="150">
        <v>0</v>
      </c>
      <c r="BL16" s="150">
        <v>0</v>
      </c>
      <c r="BM16" s="150">
        <v>0</v>
      </c>
      <c r="BN16" s="150">
        <v>0</v>
      </c>
      <c r="BO16" s="150">
        <v>0</v>
      </c>
      <c r="BP16" s="150">
        <v>0</v>
      </c>
      <c r="BQ16" s="150">
        <v>0</v>
      </c>
      <c r="BR16" s="150">
        <v>0</v>
      </c>
      <c r="BS16" s="150">
        <v>0</v>
      </c>
      <c r="BT16" s="150">
        <v>0</v>
      </c>
      <c r="BU16" s="150">
        <v>0</v>
      </c>
      <c r="BV16" s="150">
        <v>0</v>
      </c>
      <c r="BW16" s="150">
        <v>0</v>
      </c>
      <c r="BX16" s="150">
        <v>0</v>
      </c>
      <c r="BY16" s="150">
        <v>0</v>
      </c>
      <c r="BZ16" s="150">
        <v>0</v>
      </c>
      <c r="CA16" s="150">
        <v>0</v>
      </c>
      <c r="CB16" s="150">
        <v>0</v>
      </c>
      <c r="CC16" s="150">
        <v>0</v>
      </c>
      <c r="CD16" s="150">
        <v>0</v>
      </c>
      <c r="CE16" s="150">
        <v>0</v>
      </c>
      <c r="CF16" s="150">
        <v>0</v>
      </c>
      <c r="CG16" s="150">
        <v>0</v>
      </c>
      <c r="CH16" s="150">
        <v>0</v>
      </c>
      <c r="CI16" s="150">
        <v>0</v>
      </c>
      <c r="CJ16" s="150">
        <v>0</v>
      </c>
      <c r="CK16" s="150">
        <v>0</v>
      </c>
      <c r="CL16" s="150">
        <v>0</v>
      </c>
      <c r="CM16" s="150">
        <v>0</v>
      </c>
      <c r="CN16" s="150">
        <v>0</v>
      </c>
      <c r="CO16" s="150">
        <v>0</v>
      </c>
      <c r="CP16" s="150">
        <v>0</v>
      </c>
      <c r="CQ16" s="150">
        <v>0</v>
      </c>
      <c r="CR16" s="150">
        <v>0</v>
      </c>
      <c r="CS16" s="150">
        <v>0</v>
      </c>
      <c r="CT16" s="150">
        <v>0</v>
      </c>
      <c r="CU16" s="150">
        <v>0</v>
      </c>
      <c r="CV16" s="150">
        <v>0</v>
      </c>
      <c r="CW16" s="150">
        <v>0</v>
      </c>
      <c r="CX16" s="150">
        <v>0</v>
      </c>
      <c r="CY16" s="150">
        <v>0</v>
      </c>
      <c r="CZ16" s="150">
        <v>0</v>
      </c>
      <c r="DA16" s="150">
        <v>0</v>
      </c>
      <c r="DB16" s="150">
        <v>0</v>
      </c>
      <c r="DC16" s="150">
        <v>0</v>
      </c>
      <c r="DD16" s="150">
        <v>0</v>
      </c>
      <c r="DE16" s="150">
        <v>0</v>
      </c>
      <c r="DF16" s="150">
        <v>0</v>
      </c>
      <c r="DG16" s="150">
        <v>0</v>
      </c>
      <c r="DH16" s="150">
        <v>0</v>
      </c>
      <c r="DI16" s="150">
        <v>0</v>
      </c>
      <c r="DJ16" s="150">
        <v>0</v>
      </c>
      <c r="DK16" s="150">
        <v>0</v>
      </c>
      <c r="DL16" s="150">
        <v>0</v>
      </c>
      <c r="DM16" s="150">
        <v>0</v>
      </c>
      <c r="DN16" s="150">
        <v>0</v>
      </c>
      <c r="DO16" s="150">
        <v>0</v>
      </c>
      <c r="DP16" s="150">
        <v>0</v>
      </c>
      <c r="DQ16" s="150">
        <v>0</v>
      </c>
      <c r="DR16" s="150">
        <v>0</v>
      </c>
      <c r="DS16" s="150">
        <v>0</v>
      </c>
      <c r="DT16" s="150">
        <v>0</v>
      </c>
      <c r="DU16" s="150">
        <v>0</v>
      </c>
      <c r="DV16" s="150">
        <v>0</v>
      </c>
      <c r="DW16" s="150">
        <v>0</v>
      </c>
      <c r="DX16" s="150">
        <v>0</v>
      </c>
      <c r="DY16" s="150">
        <v>0</v>
      </c>
      <c r="DZ16" s="150">
        <v>0</v>
      </c>
      <c r="EA16" s="150">
        <v>0</v>
      </c>
      <c r="EB16" s="150">
        <v>0</v>
      </c>
      <c r="EC16" s="150">
        <v>0</v>
      </c>
      <c r="ED16" s="150">
        <v>0</v>
      </c>
      <c r="EE16" s="150">
        <v>0</v>
      </c>
      <c r="EF16" s="150">
        <v>0</v>
      </c>
      <c r="EG16" s="150">
        <v>0</v>
      </c>
      <c r="EH16" s="150">
        <v>0</v>
      </c>
      <c r="EI16" s="150">
        <v>0</v>
      </c>
      <c r="EJ16" s="150">
        <v>0</v>
      </c>
      <c r="EK16" s="150">
        <v>0</v>
      </c>
      <c r="EL16" s="150">
        <v>0</v>
      </c>
      <c r="EM16" s="150">
        <v>0</v>
      </c>
      <c r="EN16" s="150">
        <v>0</v>
      </c>
      <c r="EO16" s="150">
        <v>0</v>
      </c>
      <c r="EP16" s="150">
        <v>0</v>
      </c>
      <c r="EQ16" s="150">
        <v>0</v>
      </c>
      <c r="ER16" s="150">
        <v>0</v>
      </c>
      <c r="ES16" s="150">
        <v>0</v>
      </c>
      <c r="ET16" s="150">
        <v>0</v>
      </c>
      <c r="EU16" s="150">
        <v>0</v>
      </c>
      <c r="EV16" s="150">
        <v>0</v>
      </c>
      <c r="EW16" s="150">
        <v>0</v>
      </c>
      <c r="EX16" s="150">
        <v>0</v>
      </c>
      <c r="EY16" s="150">
        <v>0</v>
      </c>
      <c r="EZ16" s="150">
        <v>0</v>
      </c>
      <c r="FA16" s="150">
        <v>0</v>
      </c>
      <c r="FB16" s="150">
        <v>0</v>
      </c>
      <c r="FC16" s="150">
        <v>0</v>
      </c>
      <c r="FD16" s="150">
        <v>0</v>
      </c>
      <c r="FE16" s="150">
        <v>0</v>
      </c>
      <c r="FF16" s="150">
        <v>0</v>
      </c>
      <c r="FG16" s="150">
        <v>55.5</v>
      </c>
      <c r="FH16" s="150">
        <v>62.7</v>
      </c>
      <c r="FI16" s="150">
        <v>0</v>
      </c>
      <c r="FJ16" s="150">
        <v>0</v>
      </c>
      <c r="FK16" s="150">
        <v>0</v>
      </c>
      <c r="FL16" s="150">
        <v>0</v>
      </c>
      <c r="FM16" s="150">
        <v>0</v>
      </c>
      <c r="FN16" s="150">
        <v>0</v>
      </c>
      <c r="FO16" s="150">
        <v>0</v>
      </c>
      <c r="FP16" s="150">
        <v>0</v>
      </c>
      <c r="FQ16" s="150">
        <v>0</v>
      </c>
      <c r="FR16" s="150">
        <v>0</v>
      </c>
      <c r="FS16" s="150">
        <v>0</v>
      </c>
      <c r="FT16" s="150">
        <v>0</v>
      </c>
      <c r="FU16" s="150">
        <v>0</v>
      </c>
      <c r="FV16" s="150">
        <v>0</v>
      </c>
      <c r="FW16" s="150">
        <v>0</v>
      </c>
      <c r="FX16" s="150">
        <v>0</v>
      </c>
      <c r="FY16" s="150">
        <v>0</v>
      </c>
      <c r="FZ16" s="150">
        <v>0</v>
      </c>
      <c r="GA16" s="150">
        <v>0</v>
      </c>
      <c r="GB16" s="150">
        <v>0</v>
      </c>
      <c r="GC16" s="150">
        <v>0</v>
      </c>
      <c r="GD16" s="150">
        <v>0</v>
      </c>
      <c r="GE16" s="150">
        <v>0</v>
      </c>
      <c r="GF16" s="150">
        <v>0</v>
      </c>
      <c r="GG16" s="150">
        <v>0</v>
      </c>
      <c r="GH16" s="150">
        <v>0</v>
      </c>
      <c r="GI16" s="150">
        <v>0</v>
      </c>
      <c r="GJ16" s="150">
        <v>0</v>
      </c>
      <c r="GK16" s="150">
        <v>0</v>
      </c>
      <c r="GL16" s="150">
        <v>0</v>
      </c>
      <c r="GM16" s="150">
        <v>0</v>
      </c>
      <c r="GN16" s="150">
        <v>0</v>
      </c>
      <c r="GO16" s="150">
        <v>0</v>
      </c>
      <c r="GP16" s="150">
        <v>0</v>
      </c>
      <c r="GQ16" s="150">
        <v>0</v>
      </c>
      <c r="GR16" s="150">
        <v>0</v>
      </c>
      <c r="GS16" s="150">
        <v>0</v>
      </c>
      <c r="GT16" s="150">
        <v>0</v>
      </c>
      <c r="GU16" s="150">
        <v>0</v>
      </c>
      <c r="GV16" s="150">
        <v>0</v>
      </c>
      <c r="GW16" s="150">
        <v>0</v>
      </c>
      <c r="GX16" s="150">
        <v>0</v>
      </c>
      <c r="GY16" s="150">
        <v>0</v>
      </c>
      <c r="GZ16" s="150">
        <v>0</v>
      </c>
      <c r="HA16" s="150">
        <v>0</v>
      </c>
      <c r="HB16" s="150">
        <v>344.7</v>
      </c>
      <c r="HC16" s="150">
        <v>482.6</v>
      </c>
      <c r="HD16" s="150">
        <v>448.3</v>
      </c>
      <c r="HE16" s="150">
        <v>496.2</v>
      </c>
      <c r="HF16" s="150">
        <v>490.3</v>
      </c>
      <c r="HG16" s="150">
        <v>308.10000000000002</v>
      </c>
      <c r="HH16" s="150">
        <v>1157.4000000000001</v>
      </c>
      <c r="HI16" s="150">
        <v>1122.2</v>
      </c>
      <c r="HJ16" s="150">
        <v>438.1</v>
      </c>
      <c r="HK16" s="150">
        <v>697</v>
      </c>
      <c r="HL16" s="150">
        <v>0</v>
      </c>
      <c r="HM16" s="150">
        <v>854.2</v>
      </c>
      <c r="HN16" s="150">
        <v>1739.3</v>
      </c>
      <c r="HO16" s="462">
        <v>1919.5</v>
      </c>
      <c r="HP16" s="573"/>
      <c r="HT16" s="260"/>
      <c r="HU16" s="260"/>
      <c r="HV16" s="260"/>
    </row>
    <row r="17" spans="1:230" ht="12.75" customHeight="1" x14ac:dyDescent="0.25">
      <c r="A17" s="315" t="s">
        <v>434</v>
      </c>
      <c r="B17" s="315" t="s">
        <v>436</v>
      </c>
      <c r="C17" s="150">
        <v>0</v>
      </c>
      <c r="D17" s="150">
        <v>0</v>
      </c>
      <c r="E17" s="150">
        <v>0</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c r="X17" s="150">
        <v>0</v>
      </c>
      <c r="Y17" s="150">
        <v>0</v>
      </c>
      <c r="Z17" s="150">
        <v>0</v>
      </c>
      <c r="AA17" s="150">
        <v>0</v>
      </c>
      <c r="AB17" s="150">
        <v>0</v>
      </c>
      <c r="AC17" s="150">
        <v>0</v>
      </c>
      <c r="AD17" s="150">
        <v>0</v>
      </c>
      <c r="AE17" s="150">
        <v>0</v>
      </c>
      <c r="AF17" s="150">
        <v>0</v>
      </c>
      <c r="AG17" s="150">
        <v>0</v>
      </c>
      <c r="AH17" s="150">
        <v>0</v>
      </c>
      <c r="AI17" s="150">
        <v>0</v>
      </c>
      <c r="AJ17" s="150">
        <v>0</v>
      </c>
      <c r="AK17" s="150">
        <v>0</v>
      </c>
      <c r="AL17" s="150">
        <v>0</v>
      </c>
      <c r="AM17" s="150">
        <v>0</v>
      </c>
      <c r="AN17" s="150">
        <v>0</v>
      </c>
      <c r="AO17" s="150">
        <v>0</v>
      </c>
      <c r="AP17" s="150">
        <v>0</v>
      </c>
      <c r="AQ17" s="150">
        <v>0</v>
      </c>
      <c r="AR17" s="150">
        <v>0</v>
      </c>
      <c r="AS17" s="150">
        <v>0</v>
      </c>
      <c r="AT17" s="150">
        <v>0</v>
      </c>
      <c r="AU17" s="150">
        <v>0</v>
      </c>
      <c r="AV17" s="150">
        <v>0</v>
      </c>
      <c r="AW17" s="150">
        <v>0</v>
      </c>
      <c r="AX17" s="150">
        <v>0</v>
      </c>
      <c r="AY17" s="150">
        <v>0</v>
      </c>
      <c r="AZ17" s="150">
        <v>0</v>
      </c>
      <c r="BA17" s="150">
        <v>0</v>
      </c>
      <c r="BB17" s="150">
        <v>0</v>
      </c>
      <c r="BC17" s="150">
        <v>0</v>
      </c>
      <c r="BD17" s="150">
        <v>0</v>
      </c>
      <c r="BE17" s="150">
        <v>0</v>
      </c>
      <c r="BF17" s="150">
        <v>0</v>
      </c>
      <c r="BG17" s="150">
        <v>0</v>
      </c>
      <c r="BH17" s="150">
        <v>0</v>
      </c>
      <c r="BI17" s="150">
        <v>0</v>
      </c>
      <c r="BJ17" s="150">
        <v>0</v>
      </c>
      <c r="BK17" s="150">
        <v>0</v>
      </c>
      <c r="BL17" s="150">
        <v>0</v>
      </c>
      <c r="BM17" s="150">
        <v>0</v>
      </c>
      <c r="BN17" s="150">
        <v>0</v>
      </c>
      <c r="BO17" s="150">
        <v>0</v>
      </c>
      <c r="BP17" s="150">
        <v>0</v>
      </c>
      <c r="BQ17" s="150">
        <v>0</v>
      </c>
      <c r="BR17" s="150">
        <v>0</v>
      </c>
      <c r="BS17" s="150">
        <v>0</v>
      </c>
      <c r="BT17" s="150">
        <v>0</v>
      </c>
      <c r="BU17" s="150">
        <v>0</v>
      </c>
      <c r="BV17" s="150">
        <v>0</v>
      </c>
      <c r="BW17" s="150">
        <v>0</v>
      </c>
      <c r="BX17" s="150">
        <v>0</v>
      </c>
      <c r="BY17" s="150">
        <v>0</v>
      </c>
      <c r="BZ17" s="150">
        <v>0</v>
      </c>
      <c r="CA17" s="150">
        <v>0</v>
      </c>
      <c r="CB17" s="150">
        <v>0</v>
      </c>
      <c r="CC17" s="150">
        <v>0</v>
      </c>
      <c r="CD17" s="150">
        <v>0</v>
      </c>
      <c r="CE17" s="150">
        <v>0</v>
      </c>
      <c r="CF17" s="150">
        <v>0</v>
      </c>
      <c r="CG17" s="150">
        <v>0</v>
      </c>
      <c r="CH17" s="150">
        <v>0</v>
      </c>
      <c r="CI17" s="150">
        <v>0</v>
      </c>
      <c r="CJ17" s="150">
        <v>0</v>
      </c>
      <c r="CK17" s="150">
        <v>0</v>
      </c>
      <c r="CL17" s="150">
        <v>0</v>
      </c>
      <c r="CM17" s="150">
        <v>0</v>
      </c>
      <c r="CN17" s="150">
        <v>0</v>
      </c>
      <c r="CO17" s="150">
        <v>0</v>
      </c>
      <c r="CP17" s="150">
        <v>0</v>
      </c>
      <c r="CQ17" s="150">
        <v>0</v>
      </c>
      <c r="CR17" s="150">
        <v>0</v>
      </c>
      <c r="CS17" s="150">
        <v>0</v>
      </c>
      <c r="CT17" s="150">
        <v>0</v>
      </c>
      <c r="CU17" s="150">
        <v>0</v>
      </c>
      <c r="CV17" s="150">
        <v>0</v>
      </c>
      <c r="CW17" s="150">
        <v>0</v>
      </c>
      <c r="CX17" s="150">
        <v>0</v>
      </c>
      <c r="CY17" s="150">
        <v>0</v>
      </c>
      <c r="CZ17" s="150">
        <v>0</v>
      </c>
      <c r="DA17" s="150">
        <v>0</v>
      </c>
      <c r="DB17" s="150">
        <v>0</v>
      </c>
      <c r="DC17" s="150">
        <v>0</v>
      </c>
      <c r="DD17" s="150">
        <v>0</v>
      </c>
      <c r="DE17" s="150">
        <v>0</v>
      </c>
      <c r="DF17" s="150">
        <v>0</v>
      </c>
      <c r="DG17" s="150">
        <v>0</v>
      </c>
      <c r="DH17" s="150">
        <v>0</v>
      </c>
      <c r="DI17" s="150">
        <v>0</v>
      </c>
      <c r="DJ17" s="150">
        <v>0</v>
      </c>
      <c r="DK17" s="150">
        <v>0</v>
      </c>
      <c r="DL17" s="150">
        <v>0</v>
      </c>
      <c r="DM17" s="150">
        <v>0</v>
      </c>
      <c r="DN17" s="150">
        <v>0</v>
      </c>
      <c r="DO17" s="150">
        <v>0</v>
      </c>
      <c r="DP17" s="150">
        <v>0</v>
      </c>
      <c r="DQ17" s="150">
        <v>0</v>
      </c>
      <c r="DR17" s="150">
        <v>0</v>
      </c>
      <c r="DS17" s="150">
        <v>0</v>
      </c>
      <c r="DT17" s="150">
        <v>0</v>
      </c>
      <c r="DU17" s="150">
        <v>0</v>
      </c>
      <c r="DV17" s="150">
        <v>0</v>
      </c>
      <c r="DW17" s="150">
        <v>0</v>
      </c>
      <c r="DX17" s="150">
        <v>0</v>
      </c>
      <c r="DY17" s="150">
        <v>0</v>
      </c>
      <c r="DZ17" s="150">
        <v>0</v>
      </c>
      <c r="EA17" s="150">
        <v>0</v>
      </c>
      <c r="EB17" s="150">
        <v>0</v>
      </c>
      <c r="EC17" s="150">
        <v>0</v>
      </c>
      <c r="ED17" s="150">
        <v>0</v>
      </c>
      <c r="EE17" s="150">
        <v>0</v>
      </c>
      <c r="EF17" s="150">
        <v>0</v>
      </c>
      <c r="EG17" s="150">
        <v>0</v>
      </c>
      <c r="EH17" s="150">
        <v>0</v>
      </c>
      <c r="EI17" s="150">
        <v>0</v>
      </c>
      <c r="EJ17" s="150">
        <v>0</v>
      </c>
      <c r="EK17" s="150">
        <v>0</v>
      </c>
      <c r="EL17" s="150">
        <v>0</v>
      </c>
      <c r="EM17" s="150">
        <v>0</v>
      </c>
      <c r="EN17" s="150">
        <v>0</v>
      </c>
      <c r="EO17" s="150">
        <v>0</v>
      </c>
      <c r="EP17" s="150">
        <v>0</v>
      </c>
      <c r="EQ17" s="150">
        <v>0</v>
      </c>
      <c r="ER17" s="150">
        <v>0</v>
      </c>
      <c r="ES17" s="150">
        <v>0</v>
      </c>
      <c r="ET17" s="150">
        <v>0</v>
      </c>
      <c r="EU17" s="150">
        <v>0</v>
      </c>
      <c r="EV17" s="150">
        <v>0</v>
      </c>
      <c r="EW17" s="150">
        <v>0</v>
      </c>
      <c r="EX17" s="150">
        <v>0</v>
      </c>
      <c r="EY17" s="150">
        <v>0</v>
      </c>
      <c r="EZ17" s="150">
        <v>0</v>
      </c>
      <c r="FA17" s="150">
        <v>0</v>
      </c>
      <c r="FB17" s="150">
        <v>0</v>
      </c>
      <c r="FC17" s="150">
        <v>0</v>
      </c>
      <c r="FD17" s="150">
        <v>0</v>
      </c>
      <c r="FE17" s="150">
        <v>0</v>
      </c>
      <c r="FF17" s="150">
        <v>0</v>
      </c>
      <c r="FG17" s="150">
        <v>0</v>
      </c>
      <c r="FH17" s="150">
        <v>0</v>
      </c>
      <c r="FI17" s="150">
        <v>0</v>
      </c>
      <c r="FJ17" s="150">
        <v>0</v>
      </c>
      <c r="FK17" s="150">
        <v>0</v>
      </c>
      <c r="FL17" s="150">
        <v>0</v>
      </c>
      <c r="FM17" s="150">
        <v>0</v>
      </c>
      <c r="FN17" s="150">
        <v>0</v>
      </c>
      <c r="FO17" s="150">
        <v>0</v>
      </c>
      <c r="FP17" s="150">
        <v>0</v>
      </c>
      <c r="FQ17" s="150">
        <v>0</v>
      </c>
      <c r="FR17" s="150">
        <v>0</v>
      </c>
      <c r="FS17" s="150">
        <v>0</v>
      </c>
      <c r="FT17" s="150">
        <v>0</v>
      </c>
      <c r="FU17" s="150">
        <v>0</v>
      </c>
      <c r="FV17" s="150">
        <v>0</v>
      </c>
      <c r="FW17" s="150">
        <v>0</v>
      </c>
      <c r="FX17" s="150">
        <v>0</v>
      </c>
      <c r="FY17" s="150">
        <v>0</v>
      </c>
      <c r="FZ17" s="150">
        <v>0</v>
      </c>
      <c r="GA17" s="150">
        <v>0</v>
      </c>
      <c r="GB17" s="150">
        <v>0</v>
      </c>
      <c r="GC17" s="150">
        <v>0</v>
      </c>
      <c r="GD17" s="150">
        <v>0</v>
      </c>
      <c r="GE17" s="150">
        <v>0</v>
      </c>
      <c r="GF17" s="150">
        <v>0</v>
      </c>
      <c r="GG17" s="150">
        <v>0</v>
      </c>
      <c r="GH17" s="150">
        <v>0</v>
      </c>
      <c r="GI17" s="150">
        <v>0</v>
      </c>
      <c r="GJ17" s="150">
        <v>0</v>
      </c>
      <c r="GK17" s="150">
        <v>0</v>
      </c>
      <c r="GL17" s="150">
        <v>0</v>
      </c>
      <c r="GM17" s="150">
        <v>0</v>
      </c>
      <c r="GN17" s="150">
        <v>0</v>
      </c>
      <c r="GO17" s="150">
        <v>0</v>
      </c>
      <c r="GP17" s="150">
        <v>0</v>
      </c>
      <c r="GQ17" s="150">
        <v>0</v>
      </c>
      <c r="GR17" s="150">
        <v>0</v>
      </c>
      <c r="GS17" s="150">
        <v>0</v>
      </c>
      <c r="GT17" s="150">
        <v>0</v>
      </c>
      <c r="GU17" s="150">
        <v>0</v>
      </c>
      <c r="GV17" s="150">
        <v>0</v>
      </c>
      <c r="GW17" s="150">
        <v>0</v>
      </c>
      <c r="GX17" s="150">
        <v>0</v>
      </c>
      <c r="GY17" s="150">
        <v>0</v>
      </c>
      <c r="GZ17" s="150">
        <v>0</v>
      </c>
      <c r="HA17" s="150">
        <v>0</v>
      </c>
      <c r="HB17" s="150">
        <v>0</v>
      </c>
      <c r="HC17" s="150">
        <v>0</v>
      </c>
      <c r="HD17" s="150">
        <v>0</v>
      </c>
      <c r="HE17" s="150">
        <v>0</v>
      </c>
      <c r="HF17" s="150">
        <v>0</v>
      </c>
      <c r="HG17" s="150">
        <v>0</v>
      </c>
      <c r="HH17" s="150">
        <v>0</v>
      </c>
      <c r="HI17" s="150" t="s">
        <v>263</v>
      </c>
      <c r="HJ17" s="150">
        <v>0</v>
      </c>
      <c r="HK17" s="150">
        <v>0</v>
      </c>
      <c r="HL17" s="150">
        <v>0</v>
      </c>
      <c r="HM17" s="150">
        <v>0</v>
      </c>
      <c r="HN17" s="150">
        <v>0</v>
      </c>
      <c r="HO17" s="462">
        <v>0</v>
      </c>
      <c r="HP17" s="573"/>
      <c r="HT17" s="260"/>
      <c r="HU17" s="260"/>
      <c r="HV17" s="260"/>
    </row>
    <row r="18" spans="1:230" ht="12.75" customHeight="1" x14ac:dyDescent="0.25">
      <c r="A18" s="316" t="s">
        <v>75</v>
      </c>
      <c r="B18" s="316" t="s">
        <v>127</v>
      </c>
      <c r="C18" s="151">
        <v>0</v>
      </c>
      <c r="D18" s="153">
        <v>0</v>
      </c>
      <c r="E18" s="153">
        <v>0</v>
      </c>
      <c r="F18" s="153">
        <v>0</v>
      </c>
      <c r="G18" s="153">
        <v>0</v>
      </c>
      <c r="H18" s="153">
        <v>278.14369802999994</v>
      </c>
      <c r="I18" s="153">
        <v>332.80577670999998</v>
      </c>
      <c r="J18" s="153">
        <v>157.58903742000001</v>
      </c>
      <c r="K18" s="153">
        <v>486.30032454000002</v>
      </c>
      <c r="L18" s="153">
        <v>512.27072295000005</v>
      </c>
      <c r="M18" s="153">
        <v>516.87649521000003</v>
      </c>
      <c r="N18" s="153">
        <v>557.48020844999996</v>
      </c>
      <c r="O18" s="153">
        <v>564.29943063999997</v>
      </c>
      <c r="P18" s="153">
        <v>608.68979908999995</v>
      </c>
      <c r="Q18" s="153">
        <v>648.70970791000002</v>
      </c>
      <c r="R18" s="153">
        <v>636.47341881</v>
      </c>
      <c r="S18" s="153">
        <v>628.8184632</v>
      </c>
      <c r="T18" s="153">
        <v>691.90731861999996</v>
      </c>
      <c r="U18" s="153">
        <v>836.09184794999999</v>
      </c>
      <c r="V18" s="153">
        <v>904.72794263000003</v>
      </c>
      <c r="W18" s="153">
        <v>888.14194579000002</v>
      </c>
      <c r="X18" s="153">
        <v>864.63351101000001</v>
      </c>
      <c r="Y18" s="153">
        <v>925.21962183000005</v>
      </c>
      <c r="Z18" s="153">
        <v>875.41229802999999</v>
      </c>
      <c r="AA18" s="153">
        <v>941.59310976999996</v>
      </c>
      <c r="AB18" s="153">
        <v>1025.5514500500001</v>
      </c>
      <c r="AC18" s="153">
        <v>1066.9887640699999</v>
      </c>
      <c r="AD18" s="153">
        <v>832.76939428000003</v>
      </c>
      <c r="AE18" s="153">
        <v>689.05546680999998</v>
      </c>
      <c r="AF18" s="153">
        <v>693.43695943</v>
      </c>
      <c r="AG18" s="153">
        <v>521.70389416</v>
      </c>
      <c r="AH18" s="153">
        <v>839.28202164000004</v>
      </c>
      <c r="AI18" s="153">
        <v>954.92277410999998</v>
      </c>
      <c r="AJ18" s="153">
        <v>1139.29724091</v>
      </c>
      <c r="AK18" s="153">
        <v>638.77999628999999</v>
      </c>
      <c r="AL18" s="153">
        <v>685.13536407000004</v>
      </c>
      <c r="AM18" s="153">
        <v>376.50399979999997</v>
      </c>
      <c r="AN18" s="153">
        <v>652.28191053</v>
      </c>
      <c r="AO18" s="153">
        <v>697.35655518999999</v>
      </c>
      <c r="AP18" s="153">
        <v>943.22937922000006</v>
      </c>
      <c r="AQ18" s="153">
        <v>990.55875132000006</v>
      </c>
      <c r="AR18" s="153">
        <v>847.39362870000002</v>
      </c>
      <c r="AS18" s="153">
        <v>1698.3066494499999</v>
      </c>
      <c r="AT18" s="153">
        <v>1317.7070327700001</v>
      </c>
      <c r="AU18" s="153">
        <v>1825.5640705799999</v>
      </c>
      <c r="AV18" s="153">
        <v>1533.8361776700001</v>
      </c>
      <c r="AW18" s="153">
        <v>1871.36093138</v>
      </c>
      <c r="AX18" s="153">
        <v>1262.7759205299999</v>
      </c>
      <c r="AY18" s="153">
        <v>1231.5173811</v>
      </c>
      <c r="AZ18" s="153">
        <v>1198.85919539</v>
      </c>
      <c r="BA18" s="153">
        <v>1029.75061039</v>
      </c>
      <c r="BB18" s="153">
        <v>1049.9969628399999</v>
      </c>
      <c r="BC18" s="153">
        <v>1082.25295325</v>
      </c>
      <c r="BD18" s="153">
        <v>1499.0261071899999</v>
      </c>
      <c r="BE18" s="153">
        <v>1866.83587797</v>
      </c>
      <c r="BF18" s="153">
        <v>1760.2158155100001</v>
      </c>
      <c r="BG18" s="153">
        <v>1206.10960355</v>
      </c>
      <c r="BH18" s="153">
        <v>1375.94434955</v>
      </c>
      <c r="BI18" s="153">
        <v>880.82115495000005</v>
      </c>
      <c r="BJ18" s="153">
        <v>1066.9335739400001</v>
      </c>
      <c r="BK18" s="153">
        <v>816.41046964999998</v>
      </c>
      <c r="BL18" s="153">
        <v>703.02290330000005</v>
      </c>
      <c r="BM18" s="153">
        <v>649.68021404000001</v>
      </c>
      <c r="BN18" s="153">
        <v>508.40824973999997</v>
      </c>
      <c r="BO18" s="153">
        <v>358.39056742999998</v>
      </c>
      <c r="BP18" s="153">
        <v>457.52609891999998</v>
      </c>
      <c r="BQ18" s="153">
        <v>350.42364203</v>
      </c>
      <c r="BR18" s="153">
        <v>336.73814553</v>
      </c>
      <c r="BS18" s="153">
        <v>708.00714172999994</v>
      </c>
      <c r="BT18" s="153">
        <v>639.92674722000004</v>
      </c>
      <c r="BU18" s="153">
        <v>567.69339735000005</v>
      </c>
      <c r="BV18" s="153">
        <v>1182.50161789</v>
      </c>
      <c r="BW18" s="153">
        <v>1327.86717342</v>
      </c>
      <c r="BX18" s="153">
        <v>1241.8764619599999</v>
      </c>
      <c r="BY18" s="153">
        <v>1185.88953034</v>
      </c>
      <c r="BZ18" s="153">
        <v>1426.1581773299999</v>
      </c>
      <c r="CA18" s="153">
        <v>1049.5136442099999</v>
      </c>
      <c r="CB18" s="153">
        <v>864.69835651999995</v>
      </c>
      <c r="CC18" s="153">
        <v>932.33654272000001</v>
      </c>
      <c r="CD18" s="153">
        <v>795.39797405000002</v>
      </c>
      <c r="CE18" s="153">
        <v>943.56862077999995</v>
      </c>
      <c r="CF18" s="153">
        <v>738.80118520999997</v>
      </c>
      <c r="CG18" s="153">
        <v>845.39362455000003</v>
      </c>
      <c r="CH18" s="153">
        <v>899.43598010999995</v>
      </c>
      <c r="CI18" s="153">
        <v>1055.9385872400001</v>
      </c>
      <c r="CJ18" s="153">
        <v>1194.3103029599999</v>
      </c>
      <c r="CK18" s="153">
        <v>1361.8348635299999</v>
      </c>
      <c r="CL18" s="153">
        <v>1938.5558184199999</v>
      </c>
      <c r="CM18" s="153">
        <v>651.45756921999998</v>
      </c>
      <c r="CN18" s="153">
        <v>2632.7233689999998</v>
      </c>
      <c r="CO18" s="153">
        <v>3501.5212133999999</v>
      </c>
      <c r="CP18" s="153">
        <v>2205.2701188999999</v>
      </c>
      <c r="CQ18" s="153">
        <v>1523.0258108800001</v>
      </c>
      <c r="CR18" s="153">
        <v>829.36664551000001</v>
      </c>
      <c r="CS18" s="153">
        <v>634.80481548</v>
      </c>
      <c r="CT18" s="153">
        <v>699.73139606999996</v>
      </c>
      <c r="CU18" s="153">
        <v>1914.7336240499999</v>
      </c>
      <c r="CV18" s="153">
        <v>1402.8235264299999</v>
      </c>
      <c r="CW18" s="153">
        <v>1056.90954657</v>
      </c>
      <c r="CX18" s="153">
        <v>1044.6265244199999</v>
      </c>
      <c r="CY18" s="153">
        <v>1260.58144694</v>
      </c>
      <c r="CZ18" s="153">
        <v>2085.04125544</v>
      </c>
      <c r="DA18" s="153">
        <v>2060.6303495299999</v>
      </c>
      <c r="DB18" s="153">
        <v>1707.86644867</v>
      </c>
      <c r="DC18" s="153">
        <v>1762.7489857999999</v>
      </c>
      <c r="DD18" s="153">
        <v>1315.0060676799999</v>
      </c>
      <c r="DE18" s="153">
        <v>1474.6282645599999</v>
      </c>
      <c r="DF18" s="153">
        <v>1566.1574286699999</v>
      </c>
      <c r="DG18" s="153">
        <v>1888.50880059</v>
      </c>
      <c r="DH18" s="153">
        <v>2639.4815938400002</v>
      </c>
      <c r="DI18" s="153">
        <v>2677.6900433599999</v>
      </c>
      <c r="DJ18" s="153">
        <v>2640.6205370500002</v>
      </c>
      <c r="DK18" s="153">
        <v>2759.5694277699999</v>
      </c>
      <c r="DL18" s="153">
        <v>3162</v>
      </c>
      <c r="DM18" s="153">
        <v>2971.5479444299999</v>
      </c>
      <c r="DN18" s="153">
        <v>3413.4</v>
      </c>
      <c r="DO18" s="153">
        <v>2476.51824597</v>
      </c>
      <c r="DP18" s="153">
        <v>3235.6</v>
      </c>
      <c r="DQ18" s="153">
        <v>3361.4</v>
      </c>
      <c r="DR18" s="153">
        <v>3381.2</v>
      </c>
      <c r="DS18" s="153">
        <v>3394.2</v>
      </c>
      <c r="DT18" s="153">
        <v>3327.9</v>
      </c>
      <c r="DU18" s="153">
        <v>3685.4</v>
      </c>
      <c r="DV18" s="153">
        <v>3520.1</v>
      </c>
      <c r="DW18" s="153">
        <v>3640.6</v>
      </c>
      <c r="DX18" s="153">
        <v>3658.5</v>
      </c>
      <c r="DY18" s="153">
        <v>3099.3</v>
      </c>
      <c r="DZ18" s="153">
        <v>3072.6</v>
      </c>
      <c r="EA18" s="153">
        <v>3030.4</v>
      </c>
      <c r="EB18" s="153">
        <v>3257.8</v>
      </c>
      <c r="EC18" s="153">
        <v>2019.5</v>
      </c>
      <c r="ED18" s="153">
        <v>1353.6</v>
      </c>
      <c r="EE18" s="153">
        <v>1411.9</v>
      </c>
      <c r="EF18" s="153">
        <v>932.6</v>
      </c>
      <c r="EG18" s="153">
        <v>1000</v>
      </c>
      <c r="EH18" s="153">
        <v>1151.9000000000001</v>
      </c>
      <c r="EI18" s="153">
        <v>1474.2</v>
      </c>
      <c r="EJ18" s="153">
        <v>1740</v>
      </c>
      <c r="EK18" s="153">
        <v>1837.1</v>
      </c>
      <c r="EL18" s="153">
        <v>944.1</v>
      </c>
      <c r="EM18" s="153">
        <v>896.2</v>
      </c>
      <c r="EN18" s="153">
        <v>1253.8</v>
      </c>
      <c r="EO18" s="153">
        <v>1306</v>
      </c>
      <c r="EP18" s="153">
        <v>843.3</v>
      </c>
      <c r="EQ18" s="153">
        <v>618.29999999999995</v>
      </c>
      <c r="ER18" s="153">
        <v>708.3</v>
      </c>
      <c r="ES18" s="153">
        <v>740.5</v>
      </c>
      <c r="ET18" s="153">
        <v>998.5</v>
      </c>
      <c r="EU18" s="153">
        <v>815.1</v>
      </c>
      <c r="EV18" s="153">
        <v>840.2</v>
      </c>
      <c r="EW18" s="153">
        <v>1007.1</v>
      </c>
      <c r="EX18" s="153">
        <v>945.5</v>
      </c>
      <c r="EY18" s="153">
        <v>740.5</v>
      </c>
      <c r="EZ18" s="153">
        <v>693.4</v>
      </c>
      <c r="FA18" s="153">
        <v>755.9</v>
      </c>
      <c r="FB18" s="153">
        <v>567.6</v>
      </c>
      <c r="FC18" s="153">
        <v>564.9</v>
      </c>
      <c r="FD18" s="153">
        <v>591.20000000000005</v>
      </c>
      <c r="FE18" s="153">
        <v>750.2</v>
      </c>
      <c r="FF18" s="153">
        <v>802.6</v>
      </c>
      <c r="FG18" s="153">
        <v>367</v>
      </c>
      <c r="FH18" s="153">
        <v>287.5</v>
      </c>
      <c r="FI18" s="153">
        <v>280</v>
      </c>
      <c r="FJ18" s="153">
        <v>403.95867785000002</v>
      </c>
      <c r="FK18" s="153">
        <v>816</v>
      </c>
      <c r="FL18" s="153">
        <v>717.1</v>
      </c>
      <c r="FM18" s="153">
        <v>500.2</v>
      </c>
      <c r="FN18" s="153">
        <v>932.8</v>
      </c>
      <c r="FO18" s="153">
        <v>678.4</v>
      </c>
      <c r="FP18" s="153">
        <v>772</v>
      </c>
      <c r="FQ18" s="153">
        <v>1215.9000000000001</v>
      </c>
      <c r="FR18" s="153">
        <v>711</v>
      </c>
      <c r="FS18" s="153">
        <v>436.3</v>
      </c>
      <c r="FT18" s="153">
        <v>345.7</v>
      </c>
      <c r="FU18" s="153">
        <v>519.70000000000005</v>
      </c>
      <c r="FV18" s="153">
        <v>534.5</v>
      </c>
      <c r="FW18" s="153">
        <v>640.9</v>
      </c>
      <c r="FX18" s="153">
        <v>678.5</v>
      </c>
      <c r="FY18" s="153">
        <v>609.6</v>
      </c>
      <c r="FZ18" s="153">
        <v>850.2</v>
      </c>
      <c r="GA18" s="153">
        <v>836.5</v>
      </c>
      <c r="GB18" s="153">
        <v>666.2</v>
      </c>
      <c r="GC18" s="153">
        <v>872.9</v>
      </c>
      <c r="GD18" s="153">
        <v>597.20000000000005</v>
      </c>
      <c r="GE18" s="153">
        <v>699.3</v>
      </c>
      <c r="GF18" s="153">
        <v>578.1</v>
      </c>
      <c r="GG18" s="153">
        <v>552.6</v>
      </c>
      <c r="GH18" s="153">
        <v>518.4</v>
      </c>
      <c r="GI18" s="153">
        <v>1550</v>
      </c>
      <c r="GJ18" s="153">
        <v>804</v>
      </c>
      <c r="GK18" s="153">
        <v>459.1</v>
      </c>
      <c r="GL18" s="153">
        <v>890.7</v>
      </c>
      <c r="GM18" s="153">
        <v>838.7</v>
      </c>
      <c r="GN18" s="153">
        <v>558.6</v>
      </c>
      <c r="GO18" s="153">
        <v>792.7</v>
      </c>
      <c r="GP18" s="153">
        <v>1097.3</v>
      </c>
      <c r="GQ18" s="153">
        <v>675.5</v>
      </c>
      <c r="GR18" s="153">
        <v>1415.4</v>
      </c>
      <c r="GS18" s="153">
        <v>422.7</v>
      </c>
      <c r="GT18" s="153">
        <v>806.9</v>
      </c>
      <c r="GU18" s="153">
        <v>2445.1</v>
      </c>
      <c r="GV18" s="153">
        <v>2949.5</v>
      </c>
      <c r="GW18" s="153">
        <v>2379.9</v>
      </c>
      <c r="GX18" s="153">
        <v>2802.4</v>
      </c>
      <c r="GY18" s="153">
        <v>2170.1999999999998</v>
      </c>
      <c r="GZ18" s="153">
        <v>5320.9</v>
      </c>
      <c r="HA18" s="153">
        <v>4845.3999999999996</v>
      </c>
      <c r="HB18" s="153">
        <v>2682.6</v>
      </c>
      <c r="HC18" s="153">
        <v>2224.1</v>
      </c>
      <c r="HD18" s="153">
        <v>1406</v>
      </c>
      <c r="HE18" s="153">
        <v>1721.7</v>
      </c>
      <c r="HF18" s="153">
        <v>2097.6</v>
      </c>
      <c r="HG18" s="153">
        <v>6492.5</v>
      </c>
      <c r="HH18" s="153">
        <v>6563.3</v>
      </c>
      <c r="HI18" s="153">
        <v>7747.1</v>
      </c>
      <c r="HJ18" s="153">
        <v>7163.6</v>
      </c>
      <c r="HK18" s="153">
        <v>8392.6</v>
      </c>
      <c r="HL18" s="153">
        <v>9587.4</v>
      </c>
      <c r="HM18" s="153">
        <v>9197.5</v>
      </c>
      <c r="HN18" s="153">
        <v>7621.9</v>
      </c>
      <c r="HO18" s="472">
        <v>7612.4</v>
      </c>
      <c r="HP18" s="573"/>
      <c r="HT18" s="260"/>
      <c r="HU18" s="260"/>
      <c r="HV18" s="260"/>
    </row>
    <row r="19" spans="1:230" ht="12.75" customHeight="1" x14ac:dyDescent="0.25">
      <c r="A19" s="317" t="s">
        <v>76</v>
      </c>
      <c r="B19" s="317" t="s">
        <v>140</v>
      </c>
      <c r="C19" s="167">
        <v>0</v>
      </c>
      <c r="D19" s="154">
        <v>0</v>
      </c>
      <c r="E19" s="154">
        <v>0</v>
      </c>
      <c r="F19" s="154">
        <v>0</v>
      </c>
      <c r="G19" s="154">
        <v>0</v>
      </c>
      <c r="H19" s="154">
        <v>8.8126490000000002E-2</v>
      </c>
      <c r="I19" s="154">
        <v>8.6309391299999998</v>
      </c>
      <c r="J19" s="154">
        <v>303.91246731000001</v>
      </c>
      <c r="K19" s="154">
        <v>0.33718155</v>
      </c>
      <c r="L19" s="154">
        <v>0.17384824000000001</v>
      </c>
      <c r="M19" s="154">
        <v>0.2319264</v>
      </c>
      <c r="N19" s="154">
        <v>0.28905664000000003</v>
      </c>
      <c r="O19" s="154">
        <v>0.32086028999999999</v>
      </c>
      <c r="P19" s="154">
        <v>0.18141544000000001</v>
      </c>
      <c r="Q19" s="154">
        <v>1.9678742200000001</v>
      </c>
      <c r="R19" s="154">
        <v>0.11969010000000001</v>
      </c>
      <c r="S19" s="154">
        <v>0.22083532</v>
      </c>
      <c r="T19" s="154">
        <v>2.5773400000000002E-2</v>
      </c>
      <c r="U19" s="154">
        <v>3.7648790000000001E-2</v>
      </c>
      <c r="V19" s="154">
        <v>2.1572790000000001E-2</v>
      </c>
      <c r="W19" s="154">
        <v>0.55059254999999996</v>
      </c>
      <c r="X19" s="154">
        <v>0.23294564000000001</v>
      </c>
      <c r="Y19" s="154">
        <v>0.17172464000000001</v>
      </c>
      <c r="Z19" s="154">
        <v>0.66864586000000004</v>
      </c>
      <c r="AA19" s="154">
        <v>5.1991300000000004E-2</v>
      </c>
      <c r="AB19" s="154">
        <v>9.2950099999999994E-3</v>
      </c>
      <c r="AC19" s="154">
        <v>0.20128101000000001</v>
      </c>
      <c r="AD19" s="154">
        <v>0.11038575</v>
      </c>
      <c r="AE19" s="154">
        <v>4.7850160000000003E-2</v>
      </c>
      <c r="AF19" s="154">
        <v>7.1627699999999997E-3</v>
      </c>
      <c r="AG19" s="154">
        <v>250.32908924</v>
      </c>
      <c r="AH19" s="154">
        <v>3.5315249999999999E-2</v>
      </c>
      <c r="AI19" s="154">
        <v>0.76351522999999999</v>
      </c>
      <c r="AJ19" s="154">
        <v>5.1056831100000002</v>
      </c>
      <c r="AK19" s="154">
        <v>0.35726412000000002</v>
      </c>
      <c r="AL19" s="154">
        <v>2.973191E-2</v>
      </c>
      <c r="AM19" s="154">
        <v>6.8937700000000005E-2</v>
      </c>
      <c r="AN19" s="154">
        <v>5.0480520000000001E-2</v>
      </c>
      <c r="AO19" s="154">
        <v>6.9388370000000005E-2</v>
      </c>
      <c r="AP19" s="154">
        <v>2.0498280000000001E-2</v>
      </c>
      <c r="AQ19" s="154">
        <v>2.4921910000000002E-2</v>
      </c>
      <c r="AR19" s="154">
        <v>2.2572200000000001E-2</v>
      </c>
      <c r="AS19" s="154">
        <v>3.8009680000000004E-2</v>
      </c>
      <c r="AT19" s="154">
        <v>32.240946059999999</v>
      </c>
      <c r="AU19" s="154">
        <v>18.680119470000001</v>
      </c>
      <c r="AV19" s="154">
        <v>5.4391135400000001</v>
      </c>
      <c r="AW19" s="154">
        <v>3.1809031600000002</v>
      </c>
      <c r="AX19" s="154">
        <v>2.0375231500000002</v>
      </c>
      <c r="AY19" s="154">
        <v>2.33778883</v>
      </c>
      <c r="AZ19" s="154">
        <v>0.30312971999999999</v>
      </c>
      <c r="BA19" s="154">
        <v>393.65907282000001</v>
      </c>
      <c r="BB19" s="154">
        <v>393.83526788</v>
      </c>
      <c r="BC19" s="154">
        <v>0.78425677000000005</v>
      </c>
      <c r="BD19" s="154">
        <v>0.22270862</v>
      </c>
      <c r="BE19" s="154">
        <v>52.89256529</v>
      </c>
      <c r="BF19" s="154">
        <v>4.8483832299999996</v>
      </c>
      <c r="BG19" s="154">
        <v>29.22524172</v>
      </c>
      <c r="BH19" s="154">
        <v>4.4361686999999996</v>
      </c>
      <c r="BI19" s="154">
        <v>0.21426197</v>
      </c>
      <c r="BJ19" s="154">
        <v>7.6710531099999999</v>
      </c>
      <c r="BK19" s="154">
        <v>0.54654411999999997</v>
      </c>
      <c r="BL19" s="154">
        <v>0.58346781999999997</v>
      </c>
      <c r="BM19" s="154">
        <v>0.57492812999999998</v>
      </c>
      <c r="BN19" s="154">
        <v>218.80546237999999</v>
      </c>
      <c r="BO19" s="154">
        <v>0.58798117999999999</v>
      </c>
      <c r="BP19" s="154">
        <v>27.608754600000001</v>
      </c>
      <c r="BQ19" s="154">
        <v>0.52112913000000005</v>
      </c>
      <c r="BR19" s="154">
        <v>0.52005146999999996</v>
      </c>
      <c r="BS19" s="154">
        <v>0.49163232000000001</v>
      </c>
      <c r="BT19" s="154">
        <v>0.51852538000000004</v>
      </c>
      <c r="BU19" s="154">
        <v>0.54213904000000002</v>
      </c>
      <c r="BV19" s="154">
        <v>0.54815738000000003</v>
      </c>
      <c r="BW19" s="154">
        <v>4.0324385500000002</v>
      </c>
      <c r="BX19" s="154">
        <v>185.65283636000001</v>
      </c>
      <c r="BY19" s="154">
        <v>211.37415114000001</v>
      </c>
      <c r="BZ19" s="154">
        <v>33.812838829999997</v>
      </c>
      <c r="CA19" s="154">
        <v>0.65544354000000005</v>
      </c>
      <c r="CB19" s="154">
        <v>0.52852719000000004</v>
      </c>
      <c r="CC19" s="154">
        <v>0.50464956999999999</v>
      </c>
      <c r="CD19" s="154">
        <v>7.5665222300000003</v>
      </c>
      <c r="CE19" s="154">
        <v>12.79493415</v>
      </c>
      <c r="CF19" s="154">
        <v>0.49126664000000003</v>
      </c>
      <c r="CG19" s="154">
        <v>17.433867540000001</v>
      </c>
      <c r="CH19" s="154">
        <v>0.49787877000000003</v>
      </c>
      <c r="CI19" s="154">
        <v>19.31993421</v>
      </c>
      <c r="CJ19" s="154">
        <v>0.49774243000000001</v>
      </c>
      <c r="CK19" s="154">
        <v>0.54186179000000001</v>
      </c>
      <c r="CL19" s="154">
        <v>0.51627091000000003</v>
      </c>
      <c r="CM19" s="154">
        <v>0.62295199999999995</v>
      </c>
      <c r="CN19" s="154">
        <v>0.51518825000000001</v>
      </c>
      <c r="CO19" s="154">
        <v>42.616699830000002</v>
      </c>
      <c r="CP19" s="154">
        <v>21.819345800000001</v>
      </c>
      <c r="CQ19" s="154">
        <v>21.83118807</v>
      </c>
      <c r="CR19" s="154">
        <v>22.561948770000001</v>
      </c>
      <c r="CS19" s="154">
        <v>21.832385940000002</v>
      </c>
      <c r="CT19" s="154">
        <v>21.841528740000001</v>
      </c>
      <c r="CU19" s="154">
        <v>13.103675709999999</v>
      </c>
      <c r="CV19" s="154">
        <v>3.3867547099999999</v>
      </c>
      <c r="CW19" s="154">
        <v>3.25448907</v>
      </c>
      <c r="CX19" s="154">
        <v>3.21385728</v>
      </c>
      <c r="CY19" s="154">
        <v>3.23740118</v>
      </c>
      <c r="CZ19" s="154">
        <v>3.2137083400000002</v>
      </c>
      <c r="DA19" s="154">
        <v>15.346892800000001</v>
      </c>
      <c r="DB19" s="154">
        <v>34.626841429999999</v>
      </c>
      <c r="DC19" s="154">
        <v>34.608308030000003</v>
      </c>
      <c r="DD19" s="154">
        <v>13.01898439</v>
      </c>
      <c r="DE19" s="154">
        <v>10.244258329999999</v>
      </c>
      <c r="DF19" s="154">
        <v>10.24626331</v>
      </c>
      <c r="DG19" s="154">
        <v>7.8674208300000004</v>
      </c>
      <c r="DH19" s="154">
        <v>7.8537365299999999</v>
      </c>
      <c r="DI19" s="154">
        <v>7.9198141</v>
      </c>
      <c r="DJ19" s="154">
        <v>8.0479047099999992</v>
      </c>
      <c r="DK19" s="154">
        <v>13.243535850000001</v>
      </c>
      <c r="DL19" s="154">
        <v>8</v>
      </c>
      <c r="DM19" s="154">
        <v>8.0950465499999993</v>
      </c>
      <c r="DN19" s="154">
        <v>29.6</v>
      </c>
      <c r="DO19" s="154">
        <v>29.58961438</v>
      </c>
      <c r="DP19" s="154">
        <v>32.299999999999997</v>
      </c>
      <c r="DQ19" s="154">
        <v>9.5</v>
      </c>
      <c r="DR19" s="154">
        <v>9.5</v>
      </c>
      <c r="DS19" s="154">
        <v>8.3000000000000007</v>
      </c>
      <c r="DT19" s="154">
        <v>8.4</v>
      </c>
      <c r="DU19" s="154">
        <v>497.1</v>
      </c>
      <c r="DV19" s="154">
        <v>8.1999999999999993</v>
      </c>
      <c r="DW19" s="154">
        <v>8.4</v>
      </c>
      <c r="DX19" s="154">
        <v>8.4</v>
      </c>
      <c r="DY19" s="154">
        <v>8.4</v>
      </c>
      <c r="DZ19" s="154">
        <v>35.4</v>
      </c>
      <c r="EA19" s="154">
        <v>35.4</v>
      </c>
      <c r="EB19" s="154">
        <v>1226</v>
      </c>
      <c r="EC19" s="154">
        <v>3.1</v>
      </c>
      <c r="ED19" s="154">
        <v>62.7</v>
      </c>
      <c r="EE19" s="154">
        <v>1039.4000000000001</v>
      </c>
      <c r="EF19" s="154">
        <v>4.3</v>
      </c>
      <c r="EG19" s="154">
        <v>3.3</v>
      </c>
      <c r="EH19" s="154">
        <v>266.2</v>
      </c>
      <c r="EI19" s="154">
        <v>3.1</v>
      </c>
      <c r="EJ19" s="154">
        <v>3.1</v>
      </c>
      <c r="EK19" s="154">
        <v>3.1</v>
      </c>
      <c r="EL19" s="154">
        <v>94.7</v>
      </c>
      <c r="EM19" s="154">
        <v>94.7</v>
      </c>
      <c r="EN19" s="154">
        <v>30.8</v>
      </c>
      <c r="EO19" s="154">
        <v>29.7</v>
      </c>
      <c r="EP19" s="154">
        <v>3.1</v>
      </c>
      <c r="EQ19" s="154">
        <v>3.2</v>
      </c>
      <c r="ER19" s="154">
        <v>3.8</v>
      </c>
      <c r="ES19" s="154">
        <v>3.5</v>
      </c>
      <c r="ET19" s="154">
        <v>3.6</v>
      </c>
      <c r="EU19" s="154">
        <v>635.9</v>
      </c>
      <c r="EV19" s="154">
        <v>13.6</v>
      </c>
      <c r="EW19" s="154">
        <v>13.7</v>
      </c>
      <c r="EX19" s="154">
        <v>93.4</v>
      </c>
      <c r="EY19" s="154">
        <v>151.19999999999999</v>
      </c>
      <c r="EZ19" s="154">
        <v>93.6</v>
      </c>
      <c r="FA19" s="154">
        <v>13.6</v>
      </c>
      <c r="FB19" s="154">
        <v>13.7</v>
      </c>
      <c r="FC19" s="154">
        <v>13.6</v>
      </c>
      <c r="FD19" s="154">
        <v>13.7</v>
      </c>
      <c r="FE19" s="154">
        <v>13.8</v>
      </c>
      <c r="FF19" s="154">
        <v>13.6</v>
      </c>
      <c r="FG19" s="154">
        <v>13.8</v>
      </c>
      <c r="FH19" s="154">
        <v>81.5</v>
      </c>
      <c r="FI19" s="154">
        <v>148.80000000000001</v>
      </c>
      <c r="FJ19" s="154">
        <v>81.478948599999995</v>
      </c>
      <c r="FK19" s="154">
        <v>142.30000000000001</v>
      </c>
      <c r="FL19" s="154">
        <v>142.6</v>
      </c>
      <c r="FM19" s="154">
        <v>61.4</v>
      </c>
      <c r="FN19" s="154">
        <v>61.7</v>
      </c>
      <c r="FO19" s="154">
        <v>0.7</v>
      </c>
      <c r="FP19" s="154">
        <v>0.9</v>
      </c>
      <c r="FQ19" s="154">
        <v>4.7</v>
      </c>
      <c r="FR19" s="154">
        <v>7.6</v>
      </c>
      <c r="FS19" s="154">
        <v>0.6</v>
      </c>
      <c r="FT19" s="154">
        <v>0.6</v>
      </c>
      <c r="FU19" s="154">
        <v>0.5</v>
      </c>
      <c r="FV19" s="154">
        <v>16.100000000000001</v>
      </c>
      <c r="FW19" s="154">
        <v>16.2</v>
      </c>
      <c r="FX19" s="154">
        <v>0.5</v>
      </c>
      <c r="FY19" s="154">
        <v>0.5</v>
      </c>
      <c r="FZ19" s="154">
        <v>0.5</v>
      </c>
      <c r="GA19" s="154">
        <v>0.5</v>
      </c>
      <c r="GB19" s="154">
        <v>2.7</v>
      </c>
      <c r="GC19" s="154">
        <v>0.5</v>
      </c>
      <c r="GD19" s="154">
        <v>0.6</v>
      </c>
      <c r="GE19" s="154">
        <v>0.6</v>
      </c>
      <c r="GF19" s="154">
        <v>0.5</v>
      </c>
      <c r="GG19" s="154">
        <v>0.5</v>
      </c>
      <c r="GH19" s="154">
        <v>102.1</v>
      </c>
      <c r="GI19" s="154">
        <v>106.1</v>
      </c>
      <c r="GJ19" s="154">
        <v>0.5</v>
      </c>
      <c r="GK19" s="154">
        <v>0.5</v>
      </c>
      <c r="GL19" s="154">
        <v>0.5</v>
      </c>
      <c r="GM19" s="154">
        <v>3.8</v>
      </c>
      <c r="GN19" s="154">
        <v>0.5</v>
      </c>
      <c r="GO19" s="154">
        <v>0.5</v>
      </c>
      <c r="GP19" s="154">
        <v>275.2</v>
      </c>
      <c r="GQ19" s="154">
        <v>0.5</v>
      </c>
      <c r="GR19" s="154">
        <v>12.8</v>
      </c>
      <c r="GS19" s="154">
        <v>0.6</v>
      </c>
      <c r="GT19" s="154">
        <v>361.5</v>
      </c>
      <c r="GU19" s="154">
        <v>361.5</v>
      </c>
      <c r="GV19" s="154">
        <v>0.5</v>
      </c>
      <c r="GW19" s="154">
        <v>0.6</v>
      </c>
      <c r="GX19" s="154">
        <v>0.6</v>
      </c>
      <c r="GY19" s="154">
        <v>188.8</v>
      </c>
      <c r="GZ19" s="154">
        <v>198.5</v>
      </c>
      <c r="HA19" s="154">
        <v>0.5</v>
      </c>
      <c r="HB19" s="154">
        <v>0.6</v>
      </c>
      <c r="HC19" s="154">
        <v>0.5</v>
      </c>
      <c r="HD19" s="154">
        <v>0.6</v>
      </c>
      <c r="HE19" s="154">
        <v>5.7</v>
      </c>
      <c r="HF19" s="154">
        <v>177.1</v>
      </c>
      <c r="HG19" s="154">
        <v>179.5</v>
      </c>
      <c r="HH19" s="154">
        <v>69.599999999999994</v>
      </c>
      <c r="HI19" s="154">
        <v>311.8</v>
      </c>
      <c r="HJ19" s="154">
        <v>229.1</v>
      </c>
      <c r="HK19" s="154">
        <v>115.7</v>
      </c>
      <c r="HL19" s="154">
        <v>0.7</v>
      </c>
      <c r="HM19" s="154">
        <v>2.4</v>
      </c>
      <c r="HN19" s="154">
        <v>345.4</v>
      </c>
      <c r="HO19" s="473">
        <v>196.5</v>
      </c>
      <c r="HP19" s="573"/>
      <c r="HT19" s="260"/>
      <c r="HU19" s="260"/>
      <c r="HV19" s="260"/>
    </row>
    <row r="20" spans="1:230" ht="12.75" customHeight="1" x14ac:dyDescent="0.25">
      <c r="A20" s="292" t="s">
        <v>77</v>
      </c>
      <c r="B20" s="292" t="s">
        <v>128</v>
      </c>
      <c r="C20" s="168">
        <v>0</v>
      </c>
      <c r="D20" s="155">
        <v>0</v>
      </c>
      <c r="E20" s="155">
        <v>0</v>
      </c>
      <c r="F20" s="155">
        <v>0</v>
      </c>
      <c r="G20" s="155">
        <v>0</v>
      </c>
      <c r="H20" s="155">
        <v>1061.9156695316849</v>
      </c>
      <c r="I20" s="155">
        <v>1061.0870703200001</v>
      </c>
      <c r="J20" s="155">
        <v>1081.9917654599999</v>
      </c>
      <c r="K20" s="155">
        <v>1157.8751416</v>
      </c>
      <c r="L20" s="155">
        <v>1219.1252030400001</v>
      </c>
      <c r="M20" s="155">
        <v>1274.2303114599999</v>
      </c>
      <c r="N20" s="155">
        <v>1332.62461861</v>
      </c>
      <c r="O20" s="155">
        <v>1394.86540139</v>
      </c>
      <c r="P20" s="155">
        <v>1445.4355595899999</v>
      </c>
      <c r="Q20" s="155">
        <v>1495.51435563</v>
      </c>
      <c r="R20" s="155">
        <v>1499.9684281299999</v>
      </c>
      <c r="S20" s="155">
        <v>1494.1897992500001</v>
      </c>
      <c r="T20" s="155">
        <v>1541.62959798</v>
      </c>
      <c r="U20" s="155">
        <v>1670.4110830899999</v>
      </c>
      <c r="V20" s="155">
        <v>1716.08331509</v>
      </c>
      <c r="W20" s="155">
        <v>1786.5713335200001</v>
      </c>
      <c r="X20" s="155">
        <v>1749.0575768799999</v>
      </c>
      <c r="Y20" s="155">
        <v>1767.4456312100001</v>
      </c>
      <c r="Z20" s="155">
        <v>1859.8495349899999</v>
      </c>
      <c r="AA20" s="155">
        <v>1931.88176125</v>
      </c>
      <c r="AB20" s="155">
        <v>2002.4942543100001</v>
      </c>
      <c r="AC20" s="155">
        <v>2111.1065724650803</v>
      </c>
      <c r="AD20" s="155">
        <v>2151.4200129699998</v>
      </c>
      <c r="AE20" s="155">
        <v>2218.9080519600002</v>
      </c>
      <c r="AF20" s="155">
        <v>2312.7471262600002</v>
      </c>
      <c r="AG20" s="155">
        <v>2425.7859535100001</v>
      </c>
      <c r="AH20" s="155">
        <v>2491.7084577700002</v>
      </c>
      <c r="AI20" s="155">
        <v>2560.8852796299998</v>
      </c>
      <c r="AJ20" s="155">
        <v>2710.55116967</v>
      </c>
      <c r="AK20" s="155">
        <v>2814.58460096</v>
      </c>
      <c r="AL20" s="155">
        <v>2885.9053120899998</v>
      </c>
      <c r="AM20" s="155">
        <v>2921.63027607</v>
      </c>
      <c r="AN20" s="155">
        <v>3032.9668086400002</v>
      </c>
      <c r="AO20" s="155">
        <v>3111.9714692500002</v>
      </c>
      <c r="AP20" s="155">
        <v>3200.3282656599999</v>
      </c>
      <c r="AQ20" s="155">
        <v>3294.7445025299999</v>
      </c>
      <c r="AR20" s="155">
        <v>3380.6238903399999</v>
      </c>
      <c r="AS20" s="155">
        <v>3444.5947846099998</v>
      </c>
      <c r="AT20" s="155">
        <v>3505.0294891799999</v>
      </c>
      <c r="AU20" s="155">
        <v>3606.6445420099999</v>
      </c>
      <c r="AV20" s="155">
        <v>3671.33615207</v>
      </c>
      <c r="AW20" s="155">
        <v>3726.5630922300002</v>
      </c>
      <c r="AX20" s="155">
        <v>3868.1269487200002</v>
      </c>
      <c r="AY20" s="155">
        <v>3971.4755383900001</v>
      </c>
      <c r="AZ20" s="155">
        <v>4046.7943880100001</v>
      </c>
      <c r="BA20" s="155">
        <v>4139.9794198099999</v>
      </c>
      <c r="BB20" s="155">
        <v>4260.9854313400001</v>
      </c>
      <c r="BC20" s="155">
        <v>4351.0346103800002</v>
      </c>
      <c r="BD20" s="155">
        <v>4396.4156647299997</v>
      </c>
      <c r="BE20" s="155">
        <v>4514.1800197499997</v>
      </c>
      <c r="BF20" s="155">
        <v>4621.3889088599999</v>
      </c>
      <c r="BG20" s="155">
        <v>4730.7027532599996</v>
      </c>
      <c r="BH20" s="155">
        <v>4801.8445536199997</v>
      </c>
      <c r="BI20" s="155">
        <v>4828.2401251700003</v>
      </c>
      <c r="BJ20" s="155">
        <v>4984.2012081599996</v>
      </c>
      <c r="BK20" s="155">
        <v>5047.8993522000001</v>
      </c>
      <c r="BL20" s="155">
        <v>5195.1072436599998</v>
      </c>
      <c r="BM20" s="155">
        <v>5283.5192920099998</v>
      </c>
      <c r="BN20" s="155">
        <v>5650.1119526399998</v>
      </c>
      <c r="BO20" s="155">
        <v>5562.7205906299996</v>
      </c>
      <c r="BP20" s="155">
        <v>5656.37807918</v>
      </c>
      <c r="BQ20" s="155">
        <v>5759.3426393399996</v>
      </c>
      <c r="BR20" s="155">
        <v>5869.8931792200001</v>
      </c>
      <c r="BS20" s="155">
        <v>6047.6321830500001</v>
      </c>
      <c r="BT20" s="155">
        <v>6143.0806037000002</v>
      </c>
      <c r="BU20" s="155">
        <v>6171.7009971199996</v>
      </c>
      <c r="BV20" s="155">
        <v>6278.5547798999996</v>
      </c>
      <c r="BW20" s="155">
        <v>6440.8102248599998</v>
      </c>
      <c r="BX20" s="155">
        <v>6699.93832217</v>
      </c>
      <c r="BY20" s="155">
        <v>6884.43667749</v>
      </c>
      <c r="BZ20" s="155">
        <v>6994.64668497</v>
      </c>
      <c r="CA20" s="155">
        <v>7217.5458792500003</v>
      </c>
      <c r="CB20" s="155">
        <v>7371.2978198800001</v>
      </c>
      <c r="CC20" s="155">
        <v>7489.4250920000004</v>
      </c>
      <c r="CD20" s="155">
        <v>7630.13301176</v>
      </c>
      <c r="CE20" s="155">
        <v>7779.8670553000002</v>
      </c>
      <c r="CF20" s="155">
        <v>7868.4488439999996</v>
      </c>
      <c r="CG20" s="155">
        <v>7969.7941097100002</v>
      </c>
      <c r="CH20" s="155">
        <v>8042.4919453599996</v>
      </c>
      <c r="CI20" s="155">
        <v>8222.6356113000002</v>
      </c>
      <c r="CJ20" s="155">
        <v>8399.6282436199999</v>
      </c>
      <c r="CK20" s="155">
        <v>8563.1574295699993</v>
      </c>
      <c r="CL20" s="155">
        <v>8665.0758848000005</v>
      </c>
      <c r="CM20" s="155">
        <v>8737.2031943799993</v>
      </c>
      <c r="CN20" s="155">
        <v>8836.1672648399999</v>
      </c>
      <c r="CO20" s="155">
        <v>9043.8725159599999</v>
      </c>
      <c r="CP20" s="155">
        <v>9165.3377701000009</v>
      </c>
      <c r="CQ20" s="155">
        <v>9291.9401862600007</v>
      </c>
      <c r="CR20" s="155">
        <v>9407.1143010300002</v>
      </c>
      <c r="CS20" s="155">
        <v>9525.9756065199999</v>
      </c>
      <c r="CT20" s="155">
        <v>9632.5475896000007</v>
      </c>
      <c r="CU20" s="155">
        <v>9781.9517872300003</v>
      </c>
      <c r="CV20" s="155">
        <v>9858.5927443799992</v>
      </c>
      <c r="CW20" s="155">
        <v>9974.3232353500007</v>
      </c>
      <c r="CX20" s="155">
        <v>9959.9596120599999</v>
      </c>
      <c r="CY20" s="155">
        <v>10265.90090355</v>
      </c>
      <c r="CZ20" s="155">
        <v>10440.150017669999</v>
      </c>
      <c r="DA20" s="155">
        <v>10592.824773050001</v>
      </c>
      <c r="DB20" s="155">
        <v>10620.2781192</v>
      </c>
      <c r="DC20" s="155">
        <v>10741.13160862</v>
      </c>
      <c r="DD20" s="155">
        <v>10804.06187544</v>
      </c>
      <c r="DE20" s="155">
        <v>10886.72175232</v>
      </c>
      <c r="DF20" s="155">
        <v>11822.281258880001</v>
      </c>
      <c r="DG20" s="155">
        <v>11894.65278583</v>
      </c>
      <c r="DH20" s="155">
        <v>12033.034091809999</v>
      </c>
      <c r="DI20" s="155">
        <v>12085.47275404</v>
      </c>
      <c r="DJ20" s="155">
        <v>12128.553437250001</v>
      </c>
      <c r="DK20" s="155">
        <v>12284.540467659999</v>
      </c>
      <c r="DL20" s="155">
        <v>12413.1</v>
      </c>
      <c r="DM20" s="155">
        <v>12629.95689614</v>
      </c>
      <c r="DN20" s="155">
        <v>12714.3</v>
      </c>
      <c r="DO20" s="155">
        <v>12822.60231672</v>
      </c>
      <c r="DP20" s="155">
        <v>12917</v>
      </c>
      <c r="DQ20" s="155">
        <v>12998.7</v>
      </c>
      <c r="DR20" s="155">
        <v>13193.6</v>
      </c>
      <c r="DS20" s="155">
        <v>13300.2</v>
      </c>
      <c r="DT20" s="155">
        <v>13481.9</v>
      </c>
      <c r="DU20" s="155">
        <v>13494.1</v>
      </c>
      <c r="DV20" s="155">
        <v>13585.4</v>
      </c>
      <c r="DW20" s="155">
        <v>13703.8</v>
      </c>
      <c r="DX20" s="155">
        <v>13739.2</v>
      </c>
      <c r="DY20" s="155">
        <v>13867.8</v>
      </c>
      <c r="DZ20" s="155">
        <v>14000</v>
      </c>
      <c r="EA20" s="155">
        <v>14126.6</v>
      </c>
      <c r="EB20" s="155">
        <v>15001.1</v>
      </c>
      <c r="EC20" s="155">
        <v>14284.6</v>
      </c>
      <c r="ED20" s="155">
        <v>14470.3</v>
      </c>
      <c r="EE20" s="155">
        <v>14726.5</v>
      </c>
      <c r="EF20" s="155">
        <v>14862.9</v>
      </c>
      <c r="EG20" s="155">
        <v>14982.9</v>
      </c>
      <c r="EH20" s="155">
        <v>15308.5</v>
      </c>
      <c r="EI20" s="155">
        <v>15170.1</v>
      </c>
      <c r="EJ20" s="155">
        <v>15232.9</v>
      </c>
      <c r="EK20" s="155">
        <v>15335.3</v>
      </c>
      <c r="EL20" s="155">
        <v>15465.9</v>
      </c>
      <c r="EM20" s="155">
        <v>15611</v>
      </c>
      <c r="EN20" s="155">
        <v>15724.5</v>
      </c>
      <c r="EO20" s="155">
        <v>15779.2</v>
      </c>
      <c r="EP20" s="155">
        <v>15827.9</v>
      </c>
      <c r="EQ20" s="155">
        <v>15933.455775529999</v>
      </c>
      <c r="ER20" s="155">
        <v>16241.6</v>
      </c>
      <c r="ES20" s="155">
        <v>15976.35129002</v>
      </c>
      <c r="ET20" s="155">
        <v>16120.372775</v>
      </c>
      <c r="EU20" s="155">
        <v>17021.900000000001</v>
      </c>
      <c r="EV20" s="155">
        <v>16758.099999999999</v>
      </c>
      <c r="EW20" s="155">
        <v>16777.3</v>
      </c>
      <c r="EX20" s="155">
        <v>16968.099999999999</v>
      </c>
      <c r="EY20" s="155">
        <v>17218.400000000001</v>
      </c>
      <c r="EZ20" s="155">
        <v>17330.5</v>
      </c>
      <c r="FA20" s="155">
        <v>17436.7</v>
      </c>
      <c r="FB20" s="155">
        <v>17510.3</v>
      </c>
      <c r="FC20" s="155">
        <v>17815.400000000001</v>
      </c>
      <c r="FD20" s="155">
        <v>18060.599999999999</v>
      </c>
      <c r="FE20" s="155">
        <v>18122</v>
      </c>
      <c r="FF20" s="155">
        <v>18058.8</v>
      </c>
      <c r="FG20" s="155">
        <v>17430.900000000001</v>
      </c>
      <c r="FH20" s="155">
        <v>17476.8</v>
      </c>
      <c r="FI20" s="155">
        <v>17680.900000000001</v>
      </c>
      <c r="FJ20" s="155">
        <v>17609.29463398</v>
      </c>
      <c r="FK20" s="155">
        <v>17733.8</v>
      </c>
      <c r="FL20" s="155">
        <v>17920</v>
      </c>
      <c r="FM20" s="155">
        <v>17888</v>
      </c>
      <c r="FN20" s="155">
        <v>18000.599999999999</v>
      </c>
      <c r="FO20" s="155">
        <v>18119.8</v>
      </c>
      <c r="FP20" s="155">
        <v>18510.7</v>
      </c>
      <c r="FQ20" s="155">
        <v>18562.8</v>
      </c>
      <c r="FR20" s="155">
        <v>18633</v>
      </c>
      <c r="FS20" s="155">
        <v>18688.2</v>
      </c>
      <c r="FT20" s="155">
        <v>18742.599999999999</v>
      </c>
      <c r="FU20" s="155">
        <v>18841.2</v>
      </c>
      <c r="FV20" s="155">
        <v>18920.8</v>
      </c>
      <c r="FW20" s="155">
        <v>19040</v>
      </c>
      <c r="FX20" s="155">
        <v>19169.2</v>
      </c>
      <c r="FY20" s="155">
        <v>19170.099999999999</v>
      </c>
      <c r="FZ20" s="155">
        <v>19188.599999999999</v>
      </c>
      <c r="GA20" s="155">
        <v>19299.2</v>
      </c>
      <c r="GB20" s="155">
        <v>19476.3</v>
      </c>
      <c r="GC20" s="155">
        <v>20324.3</v>
      </c>
      <c r="GD20" s="155">
        <v>19770.900000000001</v>
      </c>
      <c r="GE20" s="155">
        <v>19680.7</v>
      </c>
      <c r="GF20" s="155">
        <v>19538.3</v>
      </c>
      <c r="GG20" s="155">
        <v>19688.5</v>
      </c>
      <c r="GH20" s="155">
        <v>19144.7</v>
      </c>
      <c r="GI20" s="155">
        <v>19177.2</v>
      </c>
      <c r="GJ20" s="155">
        <v>19238.900000000001</v>
      </c>
      <c r="GK20" s="155">
        <v>19319.400000000001</v>
      </c>
      <c r="GL20" s="155">
        <v>18988.8</v>
      </c>
      <c r="GM20" s="155">
        <v>19494.400000000001</v>
      </c>
      <c r="GN20" s="155">
        <v>19755.599999999999</v>
      </c>
      <c r="GO20" s="155">
        <v>19953.3</v>
      </c>
      <c r="GP20" s="155">
        <v>20559.8</v>
      </c>
      <c r="GQ20" s="155">
        <v>20524.400000000001</v>
      </c>
      <c r="GR20" s="155">
        <v>20893.8</v>
      </c>
      <c r="GS20" s="155">
        <v>21242.3</v>
      </c>
      <c r="GT20" s="155">
        <v>21527.4</v>
      </c>
      <c r="GU20" s="155">
        <v>21607.9</v>
      </c>
      <c r="GV20" s="155">
        <v>21673.9</v>
      </c>
      <c r="GW20" s="155">
        <v>21891.4</v>
      </c>
      <c r="GX20" s="155">
        <v>21764.1</v>
      </c>
      <c r="GY20" s="155">
        <v>22011.3</v>
      </c>
      <c r="GZ20" s="155">
        <v>22377.4</v>
      </c>
      <c r="HA20" s="155">
        <v>22563.1</v>
      </c>
      <c r="HB20" s="155">
        <v>22697.7</v>
      </c>
      <c r="HC20" s="155">
        <v>23254.400000000001</v>
      </c>
      <c r="HD20" s="155">
        <v>23359.1</v>
      </c>
      <c r="HE20" s="155">
        <v>24388.2</v>
      </c>
      <c r="HF20" s="155">
        <v>24037.3</v>
      </c>
      <c r="HG20" s="155">
        <v>24692.3</v>
      </c>
      <c r="HH20" s="155">
        <v>24764.7</v>
      </c>
      <c r="HI20" s="155">
        <v>25016.400000000001</v>
      </c>
      <c r="HJ20" s="155">
        <v>26050.2</v>
      </c>
      <c r="HK20" s="155">
        <v>26048</v>
      </c>
      <c r="HL20" s="155">
        <v>26156</v>
      </c>
      <c r="HM20" s="155">
        <v>26642.5</v>
      </c>
      <c r="HN20" s="155">
        <v>26128.2</v>
      </c>
      <c r="HO20" s="141">
        <v>26146.5</v>
      </c>
      <c r="HT20" s="260"/>
      <c r="HU20" s="260"/>
      <c r="HV20" s="260"/>
    </row>
    <row r="21" spans="1:230" ht="12.75" hidden="1"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17"/>
      <c r="Z21" s="17"/>
      <c r="AB21" s="60"/>
      <c r="AC21" s="60"/>
      <c r="HO21" s="78" t="s">
        <v>91</v>
      </c>
      <c r="HT21" s="260"/>
      <c r="HU21" s="260"/>
      <c r="HV21" s="260"/>
    </row>
    <row r="22" spans="1:230" ht="12.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17"/>
      <c r="Z22" s="17"/>
      <c r="AB22" s="60"/>
      <c r="AC22" s="60"/>
      <c r="HO22" s="78" t="s">
        <v>122</v>
      </c>
      <c r="HT22" s="260"/>
      <c r="HU22" s="260"/>
      <c r="HV22" s="260"/>
    </row>
    <row r="23" spans="1:230" ht="12.75" customHeight="1" x14ac:dyDescent="0.25">
      <c r="A23" s="29"/>
      <c r="B23" s="29"/>
      <c r="C23" s="122" t="s">
        <v>182</v>
      </c>
      <c r="D23" s="122" t="s">
        <v>155</v>
      </c>
      <c r="E23" s="122" t="s">
        <v>174</v>
      </c>
      <c r="F23" s="122" t="s">
        <v>175</v>
      </c>
      <c r="G23" s="122" t="s">
        <v>171</v>
      </c>
      <c r="H23" s="122" t="s">
        <v>176</v>
      </c>
      <c r="I23" s="122" t="s">
        <v>177</v>
      </c>
      <c r="J23" s="122" t="s">
        <v>172</v>
      </c>
      <c r="K23" s="122" t="s">
        <v>178</v>
      </c>
      <c r="L23" s="122" t="s">
        <v>179</v>
      </c>
      <c r="M23" s="122" t="s">
        <v>173</v>
      </c>
      <c r="N23" s="122" t="s">
        <v>180</v>
      </c>
      <c r="O23" s="122" t="s">
        <v>181</v>
      </c>
      <c r="P23" s="432" t="s">
        <v>527</v>
      </c>
      <c r="Q23" s="122" t="s">
        <v>157</v>
      </c>
      <c r="R23" s="122" t="s">
        <v>158</v>
      </c>
      <c r="S23" s="122" t="s">
        <v>159</v>
      </c>
      <c r="T23" s="122" t="s">
        <v>160</v>
      </c>
      <c r="U23" s="122" t="s">
        <v>153</v>
      </c>
      <c r="V23" s="122" t="s">
        <v>154</v>
      </c>
      <c r="W23" s="122" t="s">
        <v>161</v>
      </c>
      <c r="X23" s="122" t="s">
        <v>162</v>
      </c>
      <c r="Y23" s="122" t="s">
        <v>163</v>
      </c>
      <c r="Z23" s="122" t="s">
        <v>164</v>
      </c>
      <c r="AA23" s="122" t="s">
        <v>165</v>
      </c>
      <c r="AB23" s="432" t="s">
        <v>528</v>
      </c>
      <c r="AC23" s="122" t="s">
        <v>167</v>
      </c>
      <c r="AD23" s="122" t="s">
        <v>168</v>
      </c>
      <c r="AE23" s="122" t="s">
        <v>169</v>
      </c>
      <c r="AF23" s="122" t="s">
        <v>170</v>
      </c>
      <c r="AG23" s="122" t="s">
        <v>315</v>
      </c>
      <c r="AH23" s="122" t="s">
        <v>352</v>
      </c>
      <c r="AI23" s="122" t="s">
        <v>208</v>
      </c>
      <c r="AJ23" s="122" t="s">
        <v>95</v>
      </c>
      <c r="AK23" s="122" t="s">
        <v>35</v>
      </c>
      <c r="AL23" s="122" t="s">
        <v>19</v>
      </c>
      <c r="AM23" s="122" t="s">
        <v>25</v>
      </c>
      <c r="AN23" s="432" t="s">
        <v>529</v>
      </c>
      <c r="AO23" s="122" t="s">
        <v>349</v>
      </c>
      <c r="AP23" s="122" t="s">
        <v>341</v>
      </c>
      <c r="AQ23" s="122" t="s">
        <v>57</v>
      </c>
      <c r="AR23" s="122" t="s">
        <v>312</v>
      </c>
      <c r="AS23" s="122" t="s">
        <v>15</v>
      </c>
      <c r="AT23" s="122" t="s">
        <v>22</v>
      </c>
      <c r="AU23" s="122" t="s">
        <v>6</v>
      </c>
      <c r="AV23" s="122" t="s">
        <v>89</v>
      </c>
      <c r="AW23" s="122" t="s">
        <v>353</v>
      </c>
      <c r="AX23" s="122" t="s">
        <v>252</v>
      </c>
      <c r="AY23" s="122" t="s">
        <v>361</v>
      </c>
      <c r="AZ23" s="432" t="s">
        <v>530</v>
      </c>
      <c r="BA23" s="122" t="s">
        <v>366</v>
      </c>
      <c r="BB23" s="122" t="s">
        <v>372</v>
      </c>
      <c r="BC23" s="122" t="s">
        <v>375</v>
      </c>
      <c r="BD23" s="122" t="s">
        <v>379</v>
      </c>
      <c r="BE23" s="122" t="s">
        <v>382</v>
      </c>
      <c r="BF23" s="122" t="s">
        <v>384</v>
      </c>
      <c r="BG23" s="122" t="s">
        <v>387</v>
      </c>
      <c r="BH23" s="122" t="s">
        <v>389</v>
      </c>
      <c r="BI23" s="122" t="s">
        <v>392</v>
      </c>
      <c r="BJ23" s="122" t="s">
        <v>394</v>
      </c>
      <c r="BK23" s="122" t="s">
        <v>491</v>
      </c>
      <c r="BL23" s="432" t="s">
        <v>531</v>
      </c>
      <c r="BM23" s="122" t="s">
        <v>497</v>
      </c>
      <c r="BN23" s="122" t="s">
        <v>499</v>
      </c>
      <c r="BO23" s="122" t="s">
        <v>501</v>
      </c>
      <c r="BP23" s="122" t="s">
        <v>502</v>
      </c>
      <c r="BQ23" s="122" t="s">
        <v>504</v>
      </c>
      <c r="BR23" s="122" t="s">
        <v>507</v>
      </c>
      <c r="BS23" s="122" t="s">
        <v>508</v>
      </c>
      <c r="BT23" s="122" t="s">
        <v>509</v>
      </c>
      <c r="BU23" s="122" t="s">
        <v>510</v>
      </c>
      <c r="BV23" s="122" t="s">
        <v>511</v>
      </c>
      <c r="BW23" s="122" t="s">
        <v>513</v>
      </c>
      <c r="BX23" s="432" t="s">
        <v>532</v>
      </c>
      <c r="BY23" s="122" t="s">
        <v>536</v>
      </c>
      <c r="BZ23" s="122" t="s">
        <v>537</v>
      </c>
      <c r="CA23" s="431" t="s">
        <v>533</v>
      </c>
      <c r="CB23" s="122" t="s">
        <v>538</v>
      </c>
      <c r="CC23" s="122" t="s">
        <v>539</v>
      </c>
      <c r="CD23" s="431" t="s">
        <v>534</v>
      </c>
      <c r="CE23" s="122" t="s">
        <v>535</v>
      </c>
      <c r="CF23" s="122" t="s">
        <v>540</v>
      </c>
      <c r="CG23" s="431" t="s">
        <v>542</v>
      </c>
      <c r="CH23" s="122" t="s">
        <v>544</v>
      </c>
      <c r="CI23" s="122" t="s">
        <v>545</v>
      </c>
      <c r="CJ23" s="432" t="s">
        <v>547</v>
      </c>
      <c r="CK23" s="122" t="s">
        <v>554</v>
      </c>
      <c r="CL23" s="122" t="s">
        <v>565</v>
      </c>
      <c r="CM23" s="431" t="s">
        <v>567</v>
      </c>
      <c r="CN23" s="122" t="s">
        <v>569</v>
      </c>
      <c r="CO23" s="122" t="s">
        <v>572</v>
      </c>
      <c r="CP23" s="431" t="s">
        <v>575</v>
      </c>
      <c r="CQ23" s="122" t="s">
        <v>577</v>
      </c>
      <c r="CR23" s="122" t="s">
        <v>578</v>
      </c>
      <c r="CS23" s="431" t="s">
        <v>580</v>
      </c>
      <c r="CT23" s="122" t="s">
        <v>581</v>
      </c>
      <c r="CU23" s="122" t="s">
        <v>586</v>
      </c>
      <c r="CV23" s="432" t="s">
        <v>588</v>
      </c>
      <c r="CW23" s="122" t="s">
        <v>589</v>
      </c>
      <c r="CX23" s="122" t="s">
        <v>592</v>
      </c>
      <c r="CY23" s="431" t="s">
        <v>595</v>
      </c>
      <c r="CZ23" s="122" t="s">
        <v>596</v>
      </c>
      <c r="DA23" s="122" t="s">
        <v>597</v>
      </c>
      <c r="DB23" s="431" t="s">
        <v>599</v>
      </c>
      <c r="DC23" s="122" t="s">
        <v>600</v>
      </c>
      <c r="DD23" s="122" t="s">
        <v>602</v>
      </c>
      <c r="DE23" s="431" t="s">
        <v>604</v>
      </c>
      <c r="DF23" s="122" t="s">
        <v>605</v>
      </c>
      <c r="DG23" s="122" t="s">
        <v>606</v>
      </c>
      <c r="DH23" s="432" t="s">
        <v>608</v>
      </c>
      <c r="DI23" s="432" t="s">
        <v>609</v>
      </c>
      <c r="DJ23" s="432" t="s">
        <v>654</v>
      </c>
      <c r="DK23" s="432" t="s">
        <v>656</v>
      </c>
      <c r="DL23" s="432" t="s">
        <v>657</v>
      </c>
      <c r="DM23" s="432" t="s">
        <v>658</v>
      </c>
      <c r="DN23" s="432" t="s">
        <v>660</v>
      </c>
      <c r="DO23" s="432" t="s">
        <v>661</v>
      </c>
      <c r="DP23" s="432" t="s">
        <v>662</v>
      </c>
      <c r="DQ23" s="432" t="s">
        <v>664</v>
      </c>
      <c r="DR23" s="432" t="s">
        <v>665</v>
      </c>
      <c r="DS23" s="432" t="s">
        <v>681</v>
      </c>
      <c r="DT23" s="432" t="s">
        <v>683</v>
      </c>
      <c r="DU23" s="432" t="s">
        <v>684</v>
      </c>
      <c r="DV23" s="432" t="s">
        <v>686</v>
      </c>
      <c r="DW23" s="432" t="s">
        <v>688</v>
      </c>
      <c r="DX23" s="432" t="s">
        <v>689</v>
      </c>
      <c r="DY23" s="432" t="s">
        <v>690</v>
      </c>
      <c r="DZ23" s="432" t="s">
        <v>692</v>
      </c>
      <c r="EA23" s="432" t="s">
        <v>693</v>
      </c>
      <c r="EB23" s="432" t="s">
        <v>695</v>
      </c>
      <c r="EC23" s="432" t="s">
        <v>697</v>
      </c>
      <c r="ED23" s="432" t="s">
        <v>698</v>
      </c>
      <c r="EE23" s="432" t="s">
        <v>699</v>
      </c>
      <c r="EF23" s="432" t="s">
        <v>703</v>
      </c>
      <c r="EG23" s="432" t="s">
        <v>704</v>
      </c>
      <c r="EH23" s="432" t="s">
        <v>707</v>
      </c>
      <c r="EI23" s="432" t="s">
        <v>709</v>
      </c>
      <c r="EJ23" s="432" t="s">
        <v>710</v>
      </c>
      <c r="EK23" s="432" t="s">
        <v>711</v>
      </c>
      <c r="EL23" s="432" t="s">
        <v>713</v>
      </c>
      <c r="EM23" s="432" t="s">
        <v>714</v>
      </c>
      <c r="EN23" s="432" t="s">
        <v>715</v>
      </c>
      <c r="EO23" s="432" t="s">
        <v>718</v>
      </c>
      <c r="EP23" s="432" t="s">
        <v>719</v>
      </c>
      <c r="EQ23" s="432" t="s">
        <v>720</v>
      </c>
      <c r="ER23" s="432" t="s">
        <v>722</v>
      </c>
      <c r="ES23" s="432" t="s">
        <v>723</v>
      </c>
      <c r="ET23" s="432" t="s">
        <v>725</v>
      </c>
      <c r="EU23" s="432" t="s">
        <v>727</v>
      </c>
      <c r="EV23" s="432" t="s">
        <v>728</v>
      </c>
      <c r="EW23" s="432" t="s">
        <v>729</v>
      </c>
      <c r="EX23" s="432" t="s">
        <v>731</v>
      </c>
      <c r="EY23" s="432" t="s">
        <v>732</v>
      </c>
      <c r="EZ23" s="432" t="s">
        <v>733</v>
      </c>
      <c r="FA23" s="432" t="s">
        <v>735</v>
      </c>
      <c r="FB23" s="432" t="s">
        <v>736</v>
      </c>
      <c r="FC23" s="432" t="s">
        <v>737</v>
      </c>
      <c r="FD23" s="432" t="s">
        <v>739</v>
      </c>
      <c r="FE23" s="432" t="s">
        <v>740</v>
      </c>
      <c r="FF23" s="432" t="s">
        <v>742</v>
      </c>
      <c r="FG23" s="432" t="s">
        <v>744</v>
      </c>
      <c r="FH23" s="432" t="s">
        <v>745</v>
      </c>
      <c r="FI23" s="432" t="s">
        <v>746</v>
      </c>
      <c r="FJ23" s="432" t="s">
        <v>748</v>
      </c>
      <c r="FK23" s="432" t="s">
        <v>750</v>
      </c>
      <c r="FL23" s="432" t="s">
        <v>751</v>
      </c>
      <c r="FM23" s="432" t="s">
        <v>754</v>
      </c>
      <c r="FN23" s="432" t="s">
        <v>758</v>
      </c>
      <c r="FO23" s="432" t="s">
        <v>759</v>
      </c>
      <c r="FP23" s="432" t="s">
        <v>761</v>
      </c>
      <c r="FQ23" s="432" t="s">
        <v>762</v>
      </c>
      <c r="FR23" s="432" t="s">
        <v>764</v>
      </c>
      <c r="FS23" s="432" t="s">
        <v>766</v>
      </c>
      <c r="FT23" s="432" t="s">
        <v>767</v>
      </c>
      <c r="FU23" s="432" t="s">
        <v>768</v>
      </c>
      <c r="FV23" s="432" t="s">
        <v>770</v>
      </c>
      <c r="FW23" s="432" t="s">
        <v>771</v>
      </c>
      <c r="FX23" s="432" t="s">
        <v>772</v>
      </c>
      <c r="FY23" s="432" t="s">
        <v>774</v>
      </c>
      <c r="FZ23" s="432" t="s">
        <v>776</v>
      </c>
      <c r="GA23" s="432" t="s">
        <v>777</v>
      </c>
      <c r="GB23" s="432" t="s">
        <v>779</v>
      </c>
      <c r="GC23" s="432" t="s">
        <v>780</v>
      </c>
      <c r="GD23" s="432" t="s">
        <v>782</v>
      </c>
      <c r="GE23" s="432" t="s">
        <v>784</v>
      </c>
      <c r="GF23" s="432" t="s">
        <v>785</v>
      </c>
      <c r="GG23" s="432" t="s">
        <v>787</v>
      </c>
      <c r="GH23" s="432" t="s">
        <v>790</v>
      </c>
      <c r="GI23" s="432" t="s">
        <v>792</v>
      </c>
      <c r="GJ23" s="432" t="s">
        <v>793</v>
      </c>
      <c r="GK23" s="432" t="s">
        <v>795</v>
      </c>
      <c r="GL23" s="432" t="s">
        <v>796</v>
      </c>
      <c r="GM23" s="432" t="s">
        <v>798</v>
      </c>
      <c r="GN23" s="432" t="s">
        <v>800</v>
      </c>
      <c r="GO23" s="432" t="s">
        <v>801</v>
      </c>
      <c r="GP23" s="432" t="s">
        <v>803</v>
      </c>
      <c r="GQ23" s="432" t="s">
        <v>805</v>
      </c>
      <c r="GR23" s="432" t="s">
        <v>806</v>
      </c>
      <c r="GS23" s="432" t="s">
        <v>807</v>
      </c>
      <c r="GT23" s="432" t="s">
        <v>809</v>
      </c>
      <c r="GU23" s="432" t="s">
        <v>810</v>
      </c>
      <c r="GV23" s="432" t="s">
        <v>811</v>
      </c>
      <c r="GW23" s="432" t="s">
        <v>813</v>
      </c>
      <c r="GX23" s="432" t="s">
        <v>814</v>
      </c>
      <c r="GY23" s="432" t="s">
        <v>815</v>
      </c>
      <c r="GZ23" s="432" t="s">
        <v>817</v>
      </c>
      <c r="HA23" s="432" t="s">
        <v>818</v>
      </c>
      <c r="HB23" s="432" t="s">
        <v>820</v>
      </c>
      <c r="HC23" s="432" t="s">
        <v>822</v>
      </c>
      <c r="HD23" s="432" t="s">
        <v>824</v>
      </c>
      <c r="HE23" s="432" t="s">
        <v>825</v>
      </c>
      <c r="HF23" s="432" t="s">
        <v>827</v>
      </c>
      <c r="HG23" s="432" t="s">
        <v>828</v>
      </c>
      <c r="HH23" s="432" t="s">
        <v>830</v>
      </c>
      <c r="HI23" s="432" t="s">
        <v>832</v>
      </c>
      <c r="HJ23" s="432" t="s">
        <v>834</v>
      </c>
      <c r="HK23" s="432" t="s">
        <v>835</v>
      </c>
      <c r="HL23" s="432" t="s">
        <v>837</v>
      </c>
      <c r="HM23" s="432" t="s">
        <v>838</v>
      </c>
      <c r="HN23" s="432" t="s">
        <v>840</v>
      </c>
      <c r="HO23" s="432" t="s">
        <v>843</v>
      </c>
      <c r="HT23" s="260"/>
      <c r="HU23" s="260"/>
      <c r="HV23" s="260"/>
    </row>
    <row r="24" spans="1:230" ht="12.75" customHeight="1" x14ac:dyDescent="0.25">
      <c r="A24" s="314" t="s">
        <v>428</v>
      </c>
      <c r="B24" s="314" t="s">
        <v>438</v>
      </c>
      <c r="C24" s="156">
        <v>0</v>
      </c>
      <c r="D24" s="156">
        <v>0</v>
      </c>
      <c r="E24" s="156">
        <v>0</v>
      </c>
      <c r="F24" s="156">
        <v>0</v>
      </c>
      <c r="G24" s="156">
        <v>0</v>
      </c>
      <c r="H24" s="156">
        <v>0.73799065923690244</v>
      </c>
      <c r="I24" s="156">
        <v>0.67822199999999988</v>
      </c>
      <c r="J24" s="156">
        <v>0.57346999999999992</v>
      </c>
      <c r="K24" s="156">
        <v>0.5797159999999999</v>
      </c>
      <c r="L24" s="156">
        <v>0.5796619999999999</v>
      </c>
      <c r="M24" s="156">
        <v>0.59417900000000001</v>
      </c>
      <c r="N24" s="156">
        <v>0.58145000000000002</v>
      </c>
      <c r="O24" s="156">
        <v>0.59521599999999997</v>
      </c>
      <c r="P24" s="156">
        <v>0.57876100000000008</v>
      </c>
      <c r="Q24" s="156">
        <v>0.56491399999999992</v>
      </c>
      <c r="R24" s="156">
        <v>0.57559699999999991</v>
      </c>
      <c r="S24" s="156">
        <v>0.57901000000000002</v>
      </c>
      <c r="T24" s="156">
        <v>0.55116500000000002</v>
      </c>
      <c r="U24" s="156">
        <v>0.49944699999999997</v>
      </c>
      <c r="V24" s="156">
        <v>0.47278200000000004</v>
      </c>
      <c r="W24" s="156">
        <v>0.50256999999999996</v>
      </c>
      <c r="X24" s="156">
        <v>0.50552400000000008</v>
      </c>
      <c r="Y24" s="156">
        <v>0.47642399999999996</v>
      </c>
      <c r="Z24" s="156">
        <v>0.52895099999999995</v>
      </c>
      <c r="AA24" s="156">
        <v>0.51257599999999992</v>
      </c>
      <c r="AB24" s="156">
        <v>0.48785599999999996</v>
      </c>
      <c r="AC24" s="156">
        <v>0.49448783922174561</v>
      </c>
      <c r="AD24" s="156">
        <v>0.61286999999999991</v>
      </c>
      <c r="AE24" s="156">
        <v>0.68944299999999992</v>
      </c>
      <c r="AF24" s="156">
        <v>0.70016599999999996</v>
      </c>
      <c r="AG24" s="156">
        <v>0.68173799999999996</v>
      </c>
      <c r="AH24" s="156">
        <v>0.66315499999999994</v>
      </c>
      <c r="AI24" s="156">
        <v>0.62681299999999995</v>
      </c>
      <c r="AJ24" s="156">
        <v>0.57779599999999987</v>
      </c>
      <c r="AK24" s="156">
        <v>0.77291899999999991</v>
      </c>
      <c r="AL24" s="156">
        <v>0.76258099999999995</v>
      </c>
      <c r="AM24" s="156">
        <v>0.87110999999999994</v>
      </c>
      <c r="AN24" s="156">
        <v>0.78492000000000006</v>
      </c>
      <c r="AO24" s="156">
        <v>0.77588600000000008</v>
      </c>
      <c r="AP24" s="156">
        <v>0.70526500000000003</v>
      </c>
      <c r="AQ24" s="156">
        <v>0.69934399999999997</v>
      </c>
      <c r="AR24" s="156">
        <v>0.74933300000000003</v>
      </c>
      <c r="AS24" s="156">
        <v>0.50695500000000004</v>
      </c>
      <c r="AT24" s="156">
        <v>0.61485299999999998</v>
      </c>
      <c r="AU24" s="156">
        <v>0.488653</v>
      </c>
      <c r="AV24" s="156">
        <v>0.58073200000000003</v>
      </c>
      <c r="AW24" s="156">
        <v>0.496977</v>
      </c>
      <c r="AX24" s="156">
        <v>0.67301500000000003</v>
      </c>
      <c r="AY24" s="156">
        <v>0.68931999999999982</v>
      </c>
      <c r="AZ24" s="156">
        <v>0.70367599999999997</v>
      </c>
      <c r="BA24" s="156">
        <v>0.65617999999999999</v>
      </c>
      <c r="BB24" s="156">
        <v>0.66115000000000002</v>
      </c>
      <c r="BC24" s="156">
        <v>0.75108699999999984</v>
      </c>
      <c r="BD24" s="156">
        <v>0.65898400000000001</v>
      </c>
      <c r="BE24" s="156">
        <v>0.57473499999999988</v>
      </c>
      <c r="BF24" s="156">
        <v>0.61806700000000003</v>
      </c>
      <c r="BG24" s="156">
        <v>0.73886699999999994</v>
      </c>
      <c r="BH24" s="156">
        <v>0.71253199999999994</v>
      </c>
      <c r="BI24" s="156">
        <v>0.81752599999999997</v>
      </c>
      <c r="BJ24" s="156">
        <v>0.78439899999999996</v>
      </c>
      <c r="BK24" s="156">
        <v>0.83815899999999999</v>
      </c>
      <c r="BL24" s="156">
        <v>0.86456499999999992</v>
      </c>
      <c r="BM24" s="156">
        <v>0.87692799999999993</v>
      </c>
      <c r="BN24" s="156">
        <v>0.87129099999999993</v>
      </c>
      <c r="BO24" s="156">
        <v>0.93546699999999994</v>
      </c>
      <c r="BP24" s="156">
        <v>0.91423299999999996</v>
      </c>
      <c r="BQ24" s="156">
        <v>0.93906499999999993</v>
      </c>
      <c r="BR24" s="156">
        <v>0.94254599999999999</v>
      </c>
      <c r="BS24" s="156">
        <v>0.88284699999999994</v>
      </c>
      <c r="BT24" s="156">
        <v>0.89574500000000001</v>
      </c>
      <c r="BU24" s="156">
        <v>0.90792899999999999</v>
      </c>
      <c r="BV24" s="156">
        <v>0.81157400000000002</v>
      </c>
      <c r="BW24" s="156">
        <v>0.79320899999999994</v>
      </c>
      <c r="BX24" s="156">
        <v>0.78693499999999994</v>
      </c>
      <c r="BY24" s="156">
        <v>0.797041</v>
      </c>
      <c r="BZ24" s="156">
        <v>0.79127199999999998</v>
      </c>
      <c r="CA24" s="156">
        <v>0.85449699999999995</v>
      </c>
      <c r="CB24" s="156">
        <v>0.88262199999999991</v>
      </c>
      <c r="CC24" s="156">
        <v>0.87544699999999998</v>
      </c>
      <c r="CD24" s="156">
        <v>0.89476199999999995</v>
      </c>
      <c r="CE24" s="156">
        <v>0.87707299999999999</v>
      </c>
      <c r="CF24" s="156">
        <v>0.90604499999999999</v>
      </c>
      <c r="CG24" s="156">
        <v>0.89173799999999992</v>
      </c>
      <c r="CH24" s="156">
        <v>0.88810499999999992</v>
      </c>
      <c r="CI24" s="156">
        <v>0.86923299999999992</v>
      </c>
      <c r="CJ24" s="156">
        <v>0.85775299999999999</v>
      </c>
      <c r="CK24" s="156">
        <v>0.84090299999999996</v>
      </c>
      <c r="CL24" s="156">
        <v>0.77621799999999996</v>
      </c>
      <c r="CM24" s="156">
        <v>0.92536699999999994</v>
      </c>
      <c r="CN24" s="156">
        <v>0.70199199999999995</v>
      </c>
      <c r="CO24" s="156">
        <v>0.60811999999999999</v>
      </c>
      <c r="CP24" s="156">
        <v>0.75700699999999999</v>
      </c>
      <c r="CQ24" s="156">
        <v>0.83374199999999998</v>
      </c>
      <c r="CR24" s="156">
        <v>0.90943699999999994</v>
      </c>
      <c r="CS24" s="156">
        <v>0.93106999999999995</v>
      </c>
      <c r="CT24" s="156">
        <v>0.92508799999999991</v>
      </c>
      <c r="CU24" s="156">
        <v>0.80292199999999991</v>
      </c>
      <c r="CV24" s="156">
        <v>0.85736299999999999</v>
      </c>
      <c r="CW24" s="156">
        <v>0.89371</v>
      </c>
      <c r="CX24" s="156">
        <v>0.89479399999999998</v>
      </c>
      <c r="CY24" s="156">
        <v>0.87688999999999995</v>
      </c>
      <c r="CZ24" s="156">
        <v>0.79997599999999991</v>
      </c>
      <c r="DA24" s="156">
        <v>0.80401999999999996</v>
      </c>
      <c r="DB24" s="156">
        <v>0.83592599999999995</v>
      </c>
      <c r="DC24" s="156">
        <v>0.83266499999999999</v>
      </c>
      <c r="DD24" s="156">
        <v>0.87707999999999997</v>
      </c>
      <c r="DE24" s="156">
        <v>0.86360499999999996</v>
      </c>
      <c r="DF24" s="156">
        <v>0.86665599999999998</v>
      </c>
      <c r="DG24" s="156">
        <v>0.84056900000000001</v>
      </c>
      <c r="DH24" s="156">
        <v>0.77999499999999999</v>
      </c>
      <c r="DI24" s="156">
        <v>0.77778099999999994</v>
      </c>
      <c r="DJ24" s="156">
        <v>0.78161799999999992</v>
      </c>
      <c r="DK24" s="156">
        <v>0.77428299999999994</v>
      </c>
      <c r="DL24" s="156">
        <v>0.745</v>
      </c>
      <c r="DM24" s="156">
        <v>0.76408100000000001</v>
      </c>
      <c r="DN24" s="156">
        <v>0.72899999999999998</v>
      </c>
      <c r="DO24" s="156">
        <v>0.80455599999999994</v>
      </c>
      <c r="DP24" s="156">
        <v>0.747</v>
      </c>
      <c r="DQ24" s="156">
        <v>0.74099999999999999</v>
      </c>
      <c r="DR24" s="156">
        <v>0.74299999999999999</v>
      </c>
      <c r="DS24" s="156">
        <v>0.74399999999999999</v>
      </c>
      <c r="DT24" s="156">
        <v>0.753</v>
      </c>
      <c r="DU24" s="156">
        <v>0.69005299999999992</v>
      </c>
      <c r="DV24" s="156">
        <v>0.74</v>
      </c>
      <c r="DW24" s="156">
        <v>0.73399999999999999</v>
      </c>
      <c r="DX24" s="156">
        <v>0.73299999999999998</v>
      </c>
      <c r="DY24" s="156">
        <v>0.77600000000000002</v>
      </c>
      <c r="DZ24" s="156">
        <v>0.77800000000000002</v>
      </c>
      <c r="EA24" s="156">
        <v>0.78300000000000003</v>
      </c>
      <c r="EB24" s="156">
        <v>0.70099999999999996</v>
      </c>
      <c r="EC24" s="156">
        <v>0.85799999999999998</v>
      </c>
      <c r="ED24" s="156">
        <v>0.90200000000000002</v>
      </c>
      <c r="EE24" s="156">
        <v>0.83399999999999996</v>
      </c>
      <c r="EF24" s="156">
        <v>0.93700000000000006</v>
      </c>
      <c r="EG24" s="156">
        <v>0.93300000000000005</v>
      </c>
      <c r="EH24" s="156">
        <v>0.90700000000000003</v>
      </c>
      <c r="EI24" s="156">
        <v>0.90300000000000002</v>
      </c>
      <c r="EJ24" s="156">
        <v>0.88600000000000001</v>
      </c>
      <c r="EK24" s="156">
        <v>0.88</v>
      </c>
      <c r="EL24" s="156">
        <v>0.93300000000000005</v>
      </c>
      <c r="EM24" s="156">
        <v>0.93700000000000006</v>
      </c>
      <c r="EN24" s="156">
        <v>0.91800000000000004</v>
      </c>
      <c r="EO24" s="156">
        <v>0.91500000000000004</v>
      </c>
      <c r="EP24" s="156">
        <v>0.94699999999999995</v>
      </c>
      <c r="EQ24" s="156">
        <v>0.96</v>
      </c>
      <c r="ER24" s="156">
        <v>0.95199999999999996</v>
      </c>
      <c r="ES24" s="156">
        <v>0.95199999999999996</v>
      </c>
      <c r="ET24" s="156">
        <v>0.93600000000000005</v>
      </c>
      <c r="EU24" s="156">
        <v>0.91500000000000004</v>
      </c>
      <c r="EV24" s="156">
        <v>0.94899999999999995</v>
      </c>
      <c r="EW24" s="156">
        <v>0.93899999999999995</v>
      </c>
      <c r="EX24" s="156">
        <v>0.93899999999999995</v>
      </c>
      <c r="EY24" s="156">
        <v>0.94799999999999995</v>
      </c>
      <c r="EZ24" s="156">
        <v>0.95499999999999996</v>
      </c>
      <c r="FA24" s="156">
        <v>0.95599999999999996</v>
      </c>
      <c r="FB24" s="156">
        <v>0.96699999999999997</v>
      </c>
      <c r="FC24" s="156">
        <v>0.96799999999999997</v>
      </c>
      <c r="FD24" s="156">
        <v>0.96699999999999997</v>
      </c>
      <c r="FE24" s="156">
        <v>0.95799999999999996</v>
      </c>
      <c r="FF24" s="156">
        <v>0.95499999999999996</v>
      </c>
      <c r="FG24" s="156">
        <v>0.97499999999999998</v>
      </c>
      <c r="FH24" s="156">
        <v>0.97499999999999998</v>
      </c>
      <c r="FI24" s="156">
        <v>0.97599999999999998</v>
      </c>
      <c r="FJ24" s="156">
        <v>0.97242999999999991</v>
      </c>
      <c r="FK24" s="156">
        <v>0.94599999999999995</v>
      </c>
      <c r="FL24" s="156">
        <v>0.95199999999999996</v>
      </c>
      <c r="FM24" s="156">
        <v>0.96899999999999997</v>
      </c>
      <c r="FN24" s="156">
        <v>0.94499999999999995</v>
      </c>
      <c r="FO24" s="156">
        <v>0.96299999999999997</v>
      </c>
      <c r="FP24" s="156">
        <v>0.95799999999999996</v>
      </c>
      <c r="FQ24" s="156">
        <v>0.93400000000000005</v>
      </c>
      <c r="FR24" s="156">
        <v>0.96099999999999997</v>
      </c>
      <c r="FS24" s="156">
        <v>0.97699999999999998</v>
      </c>
      <c r="FT24" s="156">
        <v>0.98199999999999998</v>
      </c>
      <c r="FU24" s="156">
        <v>0.97199999999999998</v>
      </c>
      <c r="FV24" s="156">
        <v>0.97099999999999997</v>
      </c>
      <c r="FW24" s="156">
        <v>0.96499999999999997</v>
      </c>
      <c r="FX24" s="156">
        <v>0.96499999999999997</v>
      </c>
      <c r="FY24" s="156">
        <v>0.96799999999999997</v>
      </c>
      <c r="FZ24" s="156">
        <v>0.95599999999999996</v>
      </c>
      <c r="GA24" s="156">
        <v>0.95699999999999996</v>
      </c>
      <c r="GB24" s="156">
        <v>0.96599999999999997</v>
      </c>
      <c r="GC24" s="156">
        <v>0.95699999999999996</v>
      </c>
      <c r="GD24" s="156">
        <v>0.97</v>
      </c>
      <c r="GE24" s="156">
        <v>0.96399999999999997</v>
      </c>
      <c r="GF24" s="156">
        <v>0.97</v>
      </c>
      <c r="GG24" s="156">
        <v>0.97199999999999998</v>
      </c>
      <c r="GH24" s="156">
        <v>0.96799999999999997</v>
      </c>
      <c r="GI24" s="156">
        <v>0.91400000000000003</v>
      </c>
      <c r="GJ24" s="156">
        <v>0.95799999999999996</v>
      </c>
      <c r="GK24" s="156">
        <v>0.97599999999999998</v>
      </c>
      <c r="GL24" s="156">
        <v>0.95299999999999996</v>
      </c>
      <c r="GM24" s="156">
        <v>0.95699999999999996</v>
      </c>
      <c r="GN24" s="156">
        <v>0.97199999999999998</v>
      </c>
      <c r="GO24" s="156">
        <v>0.96</v>
      </c>
      <c r="GP24" s="156">
        <v>0.93300000000000005</v>
      </c>
      <c r="GQ24" s="156">
        <v>0.96699999999999997</v>
      </c>
      <c r="GR24" s="156">
        <v>0.93200000000000005</v>
      </c>
      <c r="GS24" s="156">
        <v>0.98</v>
      </c>
      <c r="GT24" s="156">
        <v>0.94599999999999995</v>
      </c>
      <c r="GU24" s="156">
        <v>0.87</v>
      </c>
      <c r="GV24" s="156">
        <v>0.86399999999999999</v>
      </c>
      <c r="GW24" s="156">
        <v>0.89100000000000001</v>
      </c>
      <c r="GX24" s="156">
        <v>0.871</v>
      </c>
      <c r="GY24" s="156">
        <v>0.89300000000000002</v>
      </c>
      <c r="GZ24" s="156">
        <v>0.753</v>
      </c>
      <c r="HA24" s="156">
        <v>0.78500000000000003</v>
      </c>
      <c r="HB24" s="156">
        <v>0.86699999999999999</v>
      </c>
      <c r="HC24" s="156">
        <v>0.88400000000000001</v>
      </c>
      <c r="HD24" s="156">
        <v>0.92100000000000004</v>
      </c>
      <c r="HE24" s="156">
        <v>0.90900000000000003</v>
      </c>
      <c r="HF24" s="156">
        <v>0.88500000000000001</v>
      </c>
      <c r="HG24" s="156">
        <v>0.71699999999999997</v>
      </c>
      <c r="HH24" s="156">
        <v>0.68500000000000005</v>
      </c>
      <c r="HI24" s="156">
        <v>0.63299799999999995</v>
      </c>
      <c r="HJ24" s="156">
        <v>0.69899999999999995</v>
      </c>
      <c r="HK24" s="156">
        <v>0.64700000000000002</v>
      </c>
      <c r="HL24" s="156">
        <v>0.63300000000000001</v>
      </c>
      <c r="HM24" s="156">
        <v>0.623</v>
      </c>
      <c r="HN24" s="156">
        <v>0.628</v>
      </c>
      <c r="HO24" s="468">
        <v>0.628</v>
      </c>
      <c r="HT24" s="260"/>
      <c r="HU24" s="260"/>
      <c r="HV24" s="260"/>
    </row>
    <row r="25" spans="1:230" ht="12.75" customHeight="1" x14ac:dyDescent="0.25">
      <c r="A25" s="315" t="s">
        <v>72</v>
      </c>
      <c r="B25" s="315" t="s">
        <v>123</v>
      </c>
      <c r="C25" s="157">
        <v>0</v>
      </c>
      <c r="D25" s="157">
        <v>0</v>
      </c>
      <c r="E25" s="157">
        <v>0</v>
      </c>
      <c r="F25" s="157">
        <v>0</v>
      </c>
      <c r="G25" s="157">
        <v>0</v>
      </c>
      <c r="H25" s="157">
        <v>0.2410219700806131</v>
      </c>
      <c r="I25" s="157">
        <v>0.22703499999999999</v>
      </c>
      <c r="J25" s="157">
        <v>0.15404099999999998</v>
      </c>
      <c r="K25" s="157">
        <v>0.18421199999999999</v>
      </c>
      <c r="L25" s="157">
        <v>0.19900499999999999</v>
      </c>
      <c r="M25" s="157">
        <v>0.217667</v>
      </c>
      <c r="N25" s="157">
        <v>0.194664</v>
      </c>
      <c r="O25" s="157">
        <v>0.18195699999999998</v>
      </c>
      <c r="P25" s="157">
        <v>0.19490099999999999</v>
      </c>
      <c r="Q25" s="157">
        <v>0.17880399999999999</v>
      </c>
      <c r="R25" s="157">
        <v>0.184587</v>
      </c>
      <c r="S25" s="157">
        <v>0.19214499999999998</v>
      </c>
      <c r="T25" s="157">
        <v>0.182754</v>
      </c>
      <c r="U25" s="157">
        <v>0.177095</v>
      </c>
      <c r="V25" s="157">
        <v>0.168542</v>
      </c>
      <c r="W25" s="157">
        <v>0.165907</v>
      </c>
      <c r="X25" s="157">
        <v>0.16297799999999998</v>
      </c>
      <c r="Y25" s="157">
        <v>0.13414099999999998</v>
      </c>
      <c r="Z25" s="157">
        <v>0.11793099999999999</v>
      </c>
      <c r="AA25" s="157">
        <v>9.6607999999999999E-2</v>
      </c>
      <c r="AB25" s="157">
        <v>8.5024000000000002E-2</v>
      </c>
      <c r="AC25" s="157">
        <v>7.5711337340665597E-2</v>
      </c>
      <c r="AD25" s="157">
        <v>6.6177E-2</v>
      </c>
      <c r="AE25" s="157">
        <v>6.6166000000000003E-2</v>
      </c>
      <c r="AF25" s="157">
        <v>7.2613999999999998E-2</v>
      </c>
      <c r="AG25" s="157">
        <v>9.1197E-2</v>
      </c>
      <c r="AH25" s="157">
        <v>9.426699999999999E-2</v>
      </c>
      <c r="AI25" s="157">
        <v>8.9784000000000003E-2</v>
      </c>
      <c r="AJ25" s="157">
        <v>0.102547</v>
      </c>
      <c r="AK25" s="157">
        <v>0.110623</v>
      </c>
      <c r="AL25" s="157">
        <v>0.107817</v>
      </c>
      <c r="AM25" s="157">
        <v>9.5154000000000002E-2</v>
      </c>
      <c r="AN25" s="157">
        <v>0.100462</v>
      </c>
      <c r="AO25" s="157">
        <v>9.7272999999999998E-2</v>
      </c>
      <c r="AP25" s="157">
        <v>9.3525999999999998E-2</v>
      </c>
      <c r="AQ25" s="157">
        <v>8.8035999999999989E-2</v>
      </c>
      <c r="AR25" s="157">
        <v>9.4008999999999995E-2</v>
      </c>
      <c r="AS25" s="157">
        <v>8.5693999999999992E-2</v>
      </c>
      <c r="AT25" s="157">
        <v>7.3180999999999996E-2</v>
      </c>
      <c r="AU25" s="157">
        <v>6.8655999999999995E-2</v>
      </c>
      <c r="AV25" s="157">
        <v>7.2437000000000001E-2</v>
      </c>
      <c r="AW25" s="157">
        <v>8.5898999999999989E-2</v>
      </c>
      <c r="AX25" s="157">
        <v>0.10009499999999999</v>
      </c>
      <c r="AY25" s="157">
        <v>0.13258499999999998</v>
      </c>
      <c r="AZ25" s="157">
        <v>0.154059</v>
      </c>
      <c r="BA25" s="157">
        <v>6.6179000000000002E-2</v>
      </c>
      <c r="BB25" s="157">
        <v>8.181999999999999E-2</v>
      </c>
      <c r="BC25" s="157">
        <v>8.4461999999999995E-2</v>
      </c>
      <c r="BD25" s="157">
        <v>9.3275999999999998E-2</v>
      </c>
      <c r="BE25" s="157">
        <v>9.8182999999999993E-2</v>
      </c>
      <c r="BF25" s="157">
        <v>6.3333E-2</v>
      </c>
      <c r="BG25" s="157">
        <v>6.4274999999999999E-2</v>
      </c>
      <c r="BH25" s="157">
        <v>7.2209999999999996E-2</v>
      </c>
      <c r="BI25" s="157">
        <v>7.1250999999999995E-2</v>
      </c>
      <c r="BJ25" s="157">
        <v>8.0785999999999997E-2</v>
      </c>
      <c r="BK25" s="157">
        <v>8.1321999999999992E-2</v>
      </c>
      <c r="BL25" s="157">
        <v>8.8967999999999992E-2</v>
      </c>
      <c r="BM25" s="157">
        <v>8.9204999999999993E-2</v>
      </c>
      <c r="BN25" s="157">
        <v>8.6459999999999995E-2</v>
      </c>
      <c r="BO25" s="157">
        <v>8.7885999999999992E-2</v>
      </c>
      <c r="BP25" s="157">
        <v>8.0676999999999999E-2</v>
      </c>
      <c r="BQ25" s="157">
        <v>7.3778999999999997E-2</v>
      </c>
      <c r="BR25" s="157">
        <v>6.9753999999999997E-2</v>
      </c>
      <c r="BS25" s="157">
        <v>7.0698999999999998E-2</v>
      </c>
      <c r="BT25" s="157">
        <v>6.8585999999999994E-2</v>
      </c>
      <c r="BU25" s="157">
        <v>6.8734000000000003E-2</v>
      </c>
      <c r="BV25" s="157">
        <v>7.2089E-2</v>
      </c>
      <c r="BW25" s="157">
        <v>7.3235999999999996E-2</v>
      </c>
      <c r="BX25" s="157">
        <v>5.5370999999999997E-2</v>
      </c>
      <c r="BY25" s="157">
        <v>5.2669999999999995E-2</v>
      </c>
      <c r="BZ25" s="157">
        <v>4.8718999999999998E-2</v>
      </c>
      <c r="CA25" s="157">
        <v>5.4100999999999996E-2</v>
      </c>
      <c r="CB25" s="157">
        <v>5.0911999999999999E-2</v>
      </c>
      <c r="CC25" s="157">
        <v>4.6966999999999995E-2</v>
      </c>
      <c r="CD25" s="157">
        <v>4.1471000000000001E-2</v>
      </c>
      <c r="CE25" s="157">
        <v>4.1356999999999998E-2</v>
      </c>
      <c r="CF25" s="157">
        <v>4.2646999999999997E-2</v>
      </c>
      <c r="CG25" s="157">
        <v>4.1302999999999999E-2</v>
      </c>
      <c r="CH25" s="157">
        <v>4.1706E-2</v>
      </c>
      <c r="CI25" s="157">
        <v>3.9951E-2</v>
      </c>
      <c r="CJ25" s="157">
        <v>4.0703999999999997E-2</v>
      </c>
      <c r="CK25" s="157">
        <v>3.9377999999999996E-2</v>
      </c>
      <c r="CL25" s="157">
        <v>2.8218999999999998E-2</v>
      </c>
      <c r="CM25" s="157">
        <v>3.6228999999999997E-2</v>
      </c>
      <c r="CN25" s="157">
        <v>3.7669999999999995E-2</v>
      </c>
      <c r="CO25" s="157">
        <v>3.8893999999999998E-2</v>
      </c>
      <c r="CP25" s="157">
        <v>3.8670999999999997E-2</v>
      </c>
      <c r="CQ25" s="157">
        <v>3.9380999999999999E-2</v>
      </c>
      <c r="CR25" s="157">
        <v>4.0330999999999999E-2</v>
      </c>
      <c r="CS25" s="157">
        <v>4.1118999999999996E-2</v>
      </c>
      <c r="CT25" s="157">
        <v>4.1925999999999998E-2</v>
      </c>
      <c r="CU25" s="157">
        <v>5.0115E-2</v>
      </c>
      <c r="CV25" s="157">
        <v>5.8747999999999995E-2</v>
      </c>
      <c r="CW25" s="157">
        <v>5.5677999999999998E-2</v>
      </c>
      <c r="CX25" s="157">
        <v>5.7095999999999994E-2</v>
      </c>
      <c r="CY25" s="157">
        <v>5.4463999999999999E-2</v>
      </c>
      <c r="CZ25" s="157">
        <v>5.8305999999999997E-2</v>
      </c>
      <c r="DA25" s="157">
        <v>6.7141999999999993E-2</v>
      </c>
      <c r="DB25" s="157">
        <v>6.1858999999999997E-2</v>
      </c>
      <c r="DC25" s="157">
        <v>6.2809000000000004E-2</v>
      </c>
      <c r="DD25" s="157">
        <v>5.9045E-2</v>
      </c>
      <c r="DE25" s="157">
        <v>6.0093999999999995E-2</v>
      </c>
      <c r="DF25" s="157">
        <v>5.4926999999999997E-2</v>
      </c>
      <c r="DG25" s="157">
        <v>5.3141000000000001E-2</v>
      </c>
      <c r="DH25" s="157">
        <v>5.4060999999999998E-2</v>
      </c>
      <c r="DI25" s="157">
        <v>5.1972999999999998E-2</v>
      </c>
      <c r="DJ25" s="157">
        <v>5.5187E-2</v>
      </c>
      <c r="DK25" s="157">
        <v>5.9552000000000001E-2</v>
      </c>
      <c r="DL25" s="157">
        <v>6.6000000000000003E-2</v>
      </c>
      <c r="DM25" s="157">
        <v>7.3326000000000002E-2</v>
      </c>
      <c r="DN25" s="157">
        <v>8.2000000000000003E-2</v>
      </c>
      <c r="DO25" s="157">
        <v>8.3541999999999991E-2</v>
      </c>
      <c r="DP25" s="157">
        <v>8.2000000000000003E-2</v>
      </c>
      <c r="DQ25" s="157">
        <v>8.5000000000000006E-2</v>
      </c>
      <c r="DR25" s="157">
        <v>9.4E-2</v>
      </c>
      <c r="DS25" s="157">
        <v>9.9000000000000005E-2</v>
      </c>
      <c r="DT25" s="157">
        <v>0.112</v>
      </c>
      <c r="DU25" s="157">
        <v>7.3984999999999995E-2</v>
      </c>
      <c r="DV25" s="157">
        <v>7.6999999999999999E-2</v>
      </c>
      <c r="DW25" s="157">
        <v>7.9000000000000001E-2</v>
      </c>
      <c r="DX25" s="157">
        <v>8.3000000000000004E-2</v>
      </c>
      <c r="DY25" s="157">
        <v>8.6999999999999994E-2</v>
      </c>
      <c r="DZ25" s="157">
        <v>8.6999999999999994E-2</v>
      </c>
      <c r="EA25" s="157">
        <v>9.6000000000000002E-2</v>
      </c>
      <c r="EB25" s="157">
        <v>9.1999999999999998E-2</v>
      </c>
      <c r="EC25" s="157">
        <v>9.6000000000000002E-2</v>
      </c>
      <c r="ED25" s="157">
        <v>0.1</v>
      </c>
      <c r="EE25" s="157">
        <v>0.109</v>
      </c>
      <c r="EF25" s="157">
        <v>0.11899999999999999</v>
      </c>
      <c r="EG25" s="157">
        <v>0.122</v>
      </c>
      <c r="EH25" s="157">
        <v>0.11600000000000001</v>
      </c>
      <c r="EI25" s="157">
        <v>0.12</v>
      </c>
      <c r="EJ25" s="157">
        <v>0.12</v>
      </c>
      <c r="EK25" s="157">
        <v>0.12</v>
      </c>
      <c r="EL25" s="157">
        <v>0.11600000000000001</v>
      </c>
      <c r="EM25" s="157">
        <v>0.12</v>
      </c>
      <c r="EN25" s="157">
        <v>0.12</v>
      </c>
      <c r="EO25" s="157">
        <v>0.11799999999999999</v>
      </c>
      <c r="EP25" s="157">
        <v>0.123</v>
      </c>
      <c r="EQ25" s="157">
        <v>0.124</v>
      </c>
      <c r="ER25" s="157">
        <v>0.12942999999999999</v>
      </c>
      <c r="ES25" s="157">
        <v>0.112</v>
      </c>
      <c r="ET25" s="157">
        <v>0.115</v>
      </c>
      <c r="EU25" s="157">
        <v>0.12</v>
      </c>
      <c r="EV25" s="157">
        <v>0.125</v>
      </c>
      <c r="EW25" s="157">
        <v>0.125</v>
      </c>
      <c r="EX25" s="157">
        <v>0.124</v>
      </c>
      <c r="EY25" s="157">
        <v>0.13400000000000001</v>
      </c>
      <c r="EZ25" s="157">
        <v>0.13900000000000001</v>
      </c>
      <c r="FA25" s="157">
        <v>0.14099999999999999</v>
      </c>
      <c r="FB25" s="157">
        <v>0.152</v>
      </c>
      <c r="FC25" s="157">
        <v>0.16500000000000001</v>
      </c>
      <c r="FD25" s="157">
        <v>0.17699999999999999</v>
      </c>
      <c r="FE25" s="157">
        <v>0.18</v>
      </c>
      <c r="FF25" s="157">
        <v>0.17499999999999999</v>
      </c>
      <c r="FG25" s="157">
        <v>0.14199999999999999</v>
      </c>
      <c r="FH25" s="157">
        <v>0.14599999999999999</v>
      </c>
      <c r="FI25" s="157">
        <v>0.156</v>
      </c>
      <c r="FJ25" s="157">
        <v>0.156086</v>
      </c>
      <c r="FK25" s="157">
        <v>0.157</v>
      </c>
      <c r="FL25" s="157">
        <v>0.17100000000000001</v>
      </c>
      <c r="FM25" s="157">
        <v>0.17299999999999999</v>
      </c>
      <c r="FN25" s="157">
        <v>0.17399999999999999</v>
      </c>
      <c r="FO25" s="157">
        <v>0.184</v>
      </c>
      <c r="FP25" s="157">
        <v>0.19900000000000001</v>
      </c>
      <c r="FQ25" s="157">
        <v>0.19600000000000001</v>
      </c>
      <c r="FR25" s="157">
        <v>0.20599999999999999</v>
      </c>
      <c r="FS25" s="157">
        <v>0.20499999999999999</v>
      </c>
      <c r="FT25" s="157">
        <v>0.21299999999999999</v>
      </c>
      <c r="FU25" s="157">
        <v>0.21299999999999999</v>
      </c>
      <c r="FV25" s="157">
        <v>0.216</v>
      </c>
      <c r="FW25" s="157">
        <v>0.215</v>
      </c>
      <c r="FX25" s="157">
        <v>0.216</v>
      </c>
      <c r="FY25" s="157">
        <v>0.219</v>
      </c>
      <c r="FZ25" s="157">
        <v>0.221</v>
      </c>
      <c r="GA25" s="157">
        <v>0.22900000000000001</v>
      </c>
      <c r="GB25" s="157">
        <v>0.23100000000000001</v>
      </c>
      <c r="GC25" s="157">
        <v>0.23899999999999999</v>
      </c>
      <c r="GD25" s="157">
        <v>0.23599999999999999</v>
      </c>
      <c r="GE25" s="157">
        <v>0.23599999999999999</v>
      </c>
      <c r="GF25" s="157">
        <v>0.246</v>
      </c>
      <c r="GG25" s="157">
        <v>0.245</v>
      </c>
      <c r="GH25" s="157">
        <v>0.25800000000000001</v>
      </c>
      <c r="GI25" s="157">
        <v>0.159</v>
      </c>
      <c r="GJ25" s="157">
        <v>0.16200000000000001</v>
      </c>
      <c r="GK25" s="157">
        <v>0.16200000000000001</v>
      </c>
      <c r="GL25" s="157">
        <v>0.158</v>
      </c>
      <c r="GM25" s="157">
        <v>0.16800000000000001</v>
      </c>
      <c r="GN25" s="157">
        <v>0.17</v>
      </c>
      <c r="GO25" s="157">
        <v>0.17699999999999999</v>
      </c>
      <c r="GP25" s="157">
        <v>0.17899999999999999</v>
      </c>
      <c r="GQ25" s="157">
        <v>0.183</v>
      </c>
      <c r="GR25" s="157">
        <v>0.183</v>
      </c>
      <c r="GS25" s="157">
        <v>0.188</v>
      </c>
      <c r="GT25" s="157">
        <v>0.17299999999999999</v>
      </c>
      <c r="GU25" s="157">
        <v>0.16900000000000001</v>
      </c>
      <c r="GV25" s="157">
        <v>0.16800000000000001</v>
      </c>
      <c r="GW25" s="157">
        <v>0.16800000000000001</v>
      </c>
      <c r="GX25" s="157">
        <v>0.16900000000000001</v>
      </c>
      <c r="GY25" s="157">
        <v>0.16700000000000001</v>
      </c>
      <c r="GZ25" s="157">
        <v>0.17100000000000001</v>
      </c>
      <c r="HA25" s="157">
        <v>0.17100000000000001</v>
      </c>
      <c r="HB25" s="157">
        <v>0.17</v>
      </c>
      <c r="HC25" s="157">
        <v>0.17499999999999999</v>
      </c>
      <c r="HD25" s="157">
        <v>0.18099999999999999</v>
      </c>
      <c r="HE25" s="157">
        <v>0.17299999999999999</v>
      </c>
      <c r="HF25" s="157">
        <v>0.17100000000000001</v>
      </c>
      <c r="HG25" s="157">
        <v>0.16700000000000001</v>
      </c>
      <c r="HH25" s="157">
        <v>0.17100000000000001</v>
      </c>
      <c r="HI25" s="157">
        <v>0.16883400000000001</v>
      </c>
      <c r="HJ25" s="157">
        <v>0.16900000000000001</v>
      </c>
      <c r="HK25" s="157">
        <v>0.16800000000000001</v>
      </c>
      <c r="HL25" s="157">
        <v>0.16600000000000001</v>
      </c>
      <c r="HM25" s="157">
        <v>0.161</v>
      </c>
      <c r="HN25" s="157">
        <v>0.16300000000000001</v>
      </c>
      <c r="HO25" s="467">
        <v>0.16400000000000001</v>
      </c>
      <c r="HP25" s="290" t="str">
        <f>CONCATENATE(A25," (",TEXT(HO25,"0,0%;;-"),")")</f>
        <v>Акције (16,4%)</v>
      </c>
      <c r="HQ25" s="290" t="str">
        <f>CONCATENATE(B25," (",TEXT(HO25,"0,0%;;-"),")")</f>
        <v>Shares (16,4%)</v>
      </c>
      <c r="HR25" s="290"/>
      <c r="HT25" s="260"/>
      <c r="HU25" s="260"/>
      <c r="HV25" s="260"/>
    </row>
    <row r="26" spans="1:230" ht="12.75" customHeight="1" x14ac:dyDescent="0.25">
      <c r="A26" s="315" t="s">
        <v>359</v>
      </c>
      <c r="B26" s="315" t="s">
        <v>360</v>
      </c>
      <c r="C26" s="157">
        <v>0</v>
      </c>
      <c r="D26" s="157">
        <v>0</v>
      </c>
      <c r="E26" s="157">
        <v>0</v>
      </c>
      <c r="F26" s="157">
        <v>0</v>
      </c>
      <c r="G26" s="157">
        <v>0</v>
      </c>
      <c r="H26" s="157">
        <v>0.42525671919017727</v>
      </c>
      <c r="I26" s="157">
        <v>0.37922099999999997</v>
      </c>
      <c r="J26" s="157">
        <v>0.37743499999999996</v>
      </c>
      <c r="K26" s="157">
        <v>0.35635099999999997</v>
      </c>
      <c r="L26" s="157">
        <v>0.34339599999999998</v>
      </c>
      <c r="M26" s="157">
        <v>0.33304800000000001</v>
      </c>
      <c r="N26" s="157">
        <v>0.34512199999999998</v>
      </c>
      <c r="O26" s="157">
        <v>0.37345400000000001</v>
      </c>
      <c r="P26" s="157">
        <v>0.34201100000000001</v>
      </c>
      <c r="Q26" s="157">
        <v>0.34527099999999999</v>
      </c>
      <c r="R26" s="157">
        <v>0.34732799999999997</v>
      </c>
      <c r="S26" s="157">
        <v>0.34256399999999998</v>
      </c>
      <c r="T26" s="157">
        <v>0.32505000000000001</v>
      </c>
      <c r="U26" s="157">
        <v>0.24032399999999998</v>
      </c>
      <c r="V26" s="157">
        <v>0.225857</v>
      </c>
      <c r="W26" s="157">
        <v>0.25632199999999999</v>
      </c>
      <c r="X26" s="157">
        <v>0.260546</v>
      </c>
      <c r="Y26" s="157">
        <v>0.26104299999999997</v>
      </c>
      <c r="Z26" s="157">
        <v>0.32991599999999999</v>
      </c>
      <c r="AA26" s="157">
        <v>0.33646499999999996</v>
      </c>
      <c r="AB26" s="157">
        <v>0.32629799999999998</v>
      </c>
      <c r="AC26" s="157">
        <v>0.33299114508664196</v>
      </c>
      <c r="AD26" s="157">
        <v>0.32819799999999999</v>
      </c>
      <c r="AE26" s="157">
        <v>0.32329399999999997</v>
      </c>
      <c r="AF26" s="157">
        <v>0.31361600000000001</v>
      </c>
      <c r="AG26" s="157">
        <v>0.19751099999999999</v>
      </c>
      <c r="AH26" s="157">
        <v>0.189748</v>
      </c>
      <c r="AI26" s="157">
        <v>0.18523699999999999</v>
      </c>
      <c r="AJ26" s="157">
        <v>0.17638799999999999</v>
      </c>
      <c r="AK26" s="157">
        <v>0.17058299999999998</v>
      </c>
      <c r="AL26" s="157">
        <v>0.169181</v>
      </c>
      <c r="AM26" s="157">
        <v>0.17034299999999999</v>
      </c>
      <c r="AN26" s="157">
        <v>0.16708299999999998</v>
      </c>
      <c r="AO26" s="157">
        <v>0.168323</v>
      </c>
      <c r="AP26" s="157">
        <v>0.16716300000000001</v>
      </c>
      <c r="AQ26" s="157">
        <v>0.16370299999999999</v>
      </c>
      <c r="AR26" s="157">
        <v>0.15953299999999998</v>
      </c>
      <c r="AS26" s="157">
        <v>0.11151</v>
      </c>
      <c r="AT26" s="157">
        <v>0.112027</v>
      </c>
      <c r="AU26" s="157">
        <v>0</v>
      </c>
      <c r="AV26" s="157">
        <v>0</v>
      </c>
      <c r="AW26" s="157">
        <v>0</v>
      </c>
      <c r="AX26" s="157">
        <v>0</v>
      </c>
      <c r="AY26" s="157">
        <v>0</v>
      </c>
      <c r="AZ26" s="157">
        <v>0</v>
      </c>
      <c r="BA26" s="157">
        <v>0</v>
      </c>
      <c r="BB26" s="157">
        <v>0</v>
      </c>
      <c r="BC26" s="157">
        <v>3.7859999999999999E-3</v>
      </c>
      <c r="BD26" s="157">
        <v>3.6619999999999999E-3</v>
      </c>
      <c r="BE26" s="157">
        <v>3.4809999999999997E-3</v>
      </c>
      <c r="BF26" s="157">
        <v>8.4206000000000003E-2</v>
      </c>
      <c r="BG26" s="157">
        <v>0.17993399999999998</v>
      </c>
      <c r="BH26" s="157">
        <v>0.17896199999999998</v>
      </c>
      <c r="BI26" s="157">
        <v>0.28422799999999998</v>
      </c>
      <c r="BJ26" s="157">
        <v>0.36481599999999997</v>
      </c>
      <c r="BK26" s="157">
        <v>0.417686</v>
      </c>
      <c r="BL26" s="157">
        <v>0.41258400000000001</v>
      </c>
      <c r="BM26" s="157">
        <v>0.45850999999999997</v>
      </c>
      <c r="BN26" s="157">
        <v>0.43422099999999997</v>
      </c>
      <c r="BO26" s="157">
        <v>0.66112599999999999</v>
      </c>
      <c r="BP26" s="157">
        <v>0.68767099999999992</v>
      </c>
      <c r="BQ26" s="157">
        <v>0.71807900000000002</v>
      </c>
      <c r="BR26" s="157">
        <v>0.72825399999999996</v>
      </c>
      <c r="BS26" s="157">
        <v>0.71518399999999993</v>
      </c>
      <c r="BT26" s="157">
        <v>0.71125299999999991</v>
      </c>
      <c r="BU26" s="157">
        <v>0.71125299999999991</v>
      </c>
      <c r="BV26" s="157">
        <v>0.68630000000000002</v>
      </c>
      <c r="BW26" s="157">
        <v>0.679983</v>
      </c>
      <c r="BX26" s="157">
        <v>0.68076399999999992</v>
      </c>
      <c r="BY26" s="157">
        <v>0.67530199999999996</v>
      </c>
      <c r="BZ26" s="157">
        <v>0.67550399999999999</v>
      </c>
      <c r="CA26" s="157">
        <v>0.74596600000000002</v>
      </c>
      <c r="CB26" s="157">
        <v>0.79999699999999996</v>
      </c>
      <c r="CC26" s="157">
        <v>0.79699799999999998</v>
      </c>
      <c r="CD26" s="157">
        <v>0.82223499999999994</v>
      </c>
      <c r="CE26" s="157">
        <v>0.81227899999999997</v>
      </c>
      <c r="CF26" s="157">
        <v>0.84061699999999995</v>
      </c>
      <c r="CG26" s="157">
        <v>0.82780599999999993</v>
      </c>
      <c r="CH26" s="157">
        <v>0.82388499999999998</v>
      </c>
      <c r="CI26" s="157">
        <v>0.80783399999999994</v>
      </c>
      <c r="CJ26" s="157">
        <v>0.79587799999999997</v>
      </c>
      <c r="CK26" s="157">
        <v>0.78056700000000001</v>
      </c>
      <c r="CL26" s="157">
        <v>0.72763999999999995</v>
      </c>
      <c r="CM26" s="157">
        <v>0.869085</v>
      </c>
      <c r="CN26" s="157">
        <v>0.64434999999999998</v>
      </c>
      <c r="CO26" s="157">
        <v>0.54995899999999998</v>
      </c>
      <c r="CP26" s="157">
        <v>0.69920199999999999</v>
      </c>
      <c r="CQ26" s="157">
        <v>0.77532099999999993</v>
      </c>
      <c r="CR26" s="157">
        <v>0.85051199999999993</v>
      </c>
      <c r="CS26" s="157">
        <v>0.87148599999999998</v>
      </c>
      <c r="CT26" s="157">
        <v>0.86477499999999996</v>
      </c>
      <c r="CU26" s="157">
        <v>0.74513399999999996</v>
      </c>
      <c r="CV26" s="157">
        <v>0.79101999999999995</v>
      </c>
      <c r="CW26" s="157">
        <v>0.83036399999999999</v>
      </c>
      <c r="CX26" s="157">
        <v>0.83018799999999993</v>
      </c>
      <c r="CY26" s="157">
        <v>0.81514599999999993</v>
      </c>
      <c r="CZ26" s="157">
        <v>0.73483299999999996</v>
      </c>
      <c r="DA26" s="157">
        <v>0.73011599999999999</v>
      </c>
      <c r="DB26" s="157">
        <v>0.76804600000000001</v>
      </c>
      <c r="DC26" s="157">
        <v>0.76392499999999997</v>
      </c>
      <c r="DD26" s="157">
        <v>0.81200600000000001</v>
      </c>
      <c r="DE26" s="157">
        <v>0.79755100000000001</v>
      </c>
      <c r="DF26" s="157">
        <v>0.80624799999999996</v>
      </c>
      <c r="DG26" s="157">
        <v>0.78195899999999996</v>
      </c>
      <c r="DH26" s="157">
        <v>0.720472</v>
      </c>
      <c r="DI26" s="157">
        <v>0.72029799999999999</v>
      </c>
      <c r="DJ26" s="157">
        <v>0.72092099999999992</v>
      </c>
      <c r="DK26" s="157">
        <v>0.70931699999999998</v>
      </c>
      <c r="DL26" s="157">
        <v>0.67400000000000004</v>
      </c>
      <c r="DM26" s="157">
        <v>0.68547499999999995</v>
      </c>
      <c r="DN26" s="157">
        <v>0.64200000000000002</v>
      </c>
      <c r="DO26" s="157">
        <v>0.715804</v>
      </c>
      <c r="DP26" s="157">
        <v>0.66</v>
      </c>
      <c r="DQ26" s="157">
        <v>0.65100000000000002</v>
      </c>
      <c r="DR26" s="157">
        <v>0.64500000000000002</v>
      </c>
      <c r="DS26" s="157">
        <v>0.64100000000000001</v>
      </c>
      <c r="DT26" s="157">
        <v>0.63600000000000001</v>
      </c>
      <c r="DU26" s="157">
        <v>0.61170499999999994</v>
      </c>
      <c r="DV26" s="157">
        <v>0.65900000000000003</v>
      </c>
      <c r="DW26" s="157">
        <v>0.65</v>
      </c>
      <c r="DX26" s="157">
        <v>0.64500000000000002</v>
      </c>
      <c r="DY26" s="157">
        <v>0.68500000000000005</v>
      </c>
      <c r="DZ26" s="157">
        <v>0.68700000000000006</v>
      </c>
      <c r="EA26" s="157">
        <v>0.68300000000000005</v>
      </c>
      <c r="EB26" s="157">
        <v>0.60499999999999998</v>
      </c>
      <c r="EC26" s="157">
        <v>0.75800000000000001</v>
      </c>
      <c r="ED26" s="157">
        <v>0.80200000000000005</v>
      </c>
      <c r="EE26" s="157">
        <v>0.72399999999999998</v>
      </c>
      <c r="EF26" s="157">
        <v>0.81799999999999995</v>
      </c>
      <c r="EG26" s="157">
        <v>0.81100000000000005</v>
      </c>
      <c r="EH26" s="157">
        <v>0.79100000000000004</v>
      </c>
      <c r="EI26" s="157">
        <v>0.78300000000000003</v>
      </c>
      <c r="EJ26" s="157">
        <v>0.75600000000000001</v>
      </c>
      <c r="EK26" s="157">
        <v>0.748</v>
      </c>
      <c r="EL26" s="157">
        <v>0.80500000000000005</v>
      </c>
      <c r="EM26" s="157">
        <v>0.80500000000000005</v>
      </c>
      <c r="EN26" s="157">
        <v>0.78700000000000003</v>
      </c>
      <c r="EO26" s="157">
        <v>0.78400000000000003</v>
      </c>
      <c r="EP26" s="157">
        <v>0.81100000000000005</v>
      </c>
      <c r="EQ26" s="157">
        <v>0.82299999999999995</v>
      </c>
      <c r="ER26" s="157">
        <v>0.81299999999999994</v>
      </c>
      <c r="ES26" s="157">
        <v>0.83</v>
      </c>
      <c r="ET26" s="157">
        <v>0.76500000000000001</v>
      </c>
      <c r="EU26" s="157">
        <v>0.73899999999999999</v>
      </c>
      <c r="EV26" s="157">
        <v>0.76800000000000002</v>
      </c>
      <c r="EW26" s="157">
        <v>0.75900000000000001</v>
      </c>
      <c r="EX26" s="157">
        <v>0.76</v>
      </c>
      <c r="EY26" s="157">
        <v>0.75800000000000001</v>
      </c>
      <c r="EZ26" s="157">
        <v>0.76100000000000001</v>
      </c>
      <c r="FA26" s="157">
        <v>0.76</v>
      </c>
      <c r="FB26" s="157">
        <v>0.76</v>
      </c>
      <c r="FC26" s="157">
        <v>0.749</v>
      </c>
      <c r="FD26" s="157">
        <v>0.73599999999999999</v>
      </c>
      <c r="FE26" s="157">
        <v>0.72499999999999998</v>
      </c>
      <c r="FF26" s="157">
        <v>0.72699999999999998</v>
      </c>
      <c r="FG26" s="157">
        <v>0.78100000000000003</v>
      </c>
      <c r="FH26" s="157">
        <v>0.77800000000000002</v>
      </c>
      <c r="FI26" s="157">
        <v>0.76900000000000002</v>
      </c>
      <c r="FJ26" s="157">
        <v>0.76496799999999998</v>
      </c>
      <c r="FK26" s="157">
        <v>0.73699999999999999</v>
      </c>
      <c r="FL26" s="157">
        <v>0.73</v>
      </c>
      <c r="FM26" s="157">
        <v>0.74299999999999999</v>
      </c>
      <c r="FN26" s="157">
        <v>0.70499999999999996</v>
      </c>
      <c r="FO26" s="157">
        <v>0.71399999999999997</v>
      </c>
      <c r="FP26" s="157">
        <v>0.69499999999999995</v>
      </c>
      <c r="FQ26" s="157">
        <v>0.67500000000000004</v>
      </c>
      <c r="FR26" s="157">
        <v>0.73199999999999998</v>
      </c>
      <c r="FS26" s="157">
        <v>0.747</v>
      </c>
      <c r="FT26" s="157">
        <v>0.74399999999999999</v>
      </c>
      <c r="FU26" s="157">
        <v>0.74099999999999999</v>
      </c>
      <c r="FV26" s="157">
        <v>0.73599999999999999</v>
      </c>
      <c r="FW26" s="157">
        <v>0.73199999999999998</v>
      </c>
      <c r="FX26" s="157">
        <v>0.73099999999999998</v>
      </c>
      <c r="FY26" s="157">
        <v>0.73099999999999998</v>
      </c>
      <c r="FZ26" s="157">
        <v>0.71699999999999997</v>
      </c>
      <c r="GA26" s="157">
        <v>0.71</v>
      </c>
      <c r="GB26" s="157">
        <v>0.70699999999999996</v>
      </c>
      <c r="GC26" s="157">
        <v>0.69099999999999995</v>
      </c>
      <c r="GD26" s="157">
        <v>0.70599999999999996</v>
      </c>
      <c r="GE26" s="157">
        <v>0.71599999999999997</v>
      </c>
      <c r="GF26" s="157">
        <v>0.71199999999999997</v>
      </c>
      <c r="GG26" s="157">
        <v>0.71499999999999997</v>
      </c>
      <c r="GH26" s="157">
        <v>0.69599999999999995</v>
      </c>
      <c r="GI26" s="157">
        <v>0.71599999999999997</v>
      </c>
      <c r="GJ26" s="157">
        <v>0.752</v>
      </c>
      <c r="GK26" s="157">
        <v>0.77</v>
      </c>
      <c r="GL26" s="157">
        <v>0.77600000000000002</v>
      </c>
      <c r="GM26" s="157">
        <v>0.77600000000000002</v>
      </c>
      <c r="GN26" s="157">
        <v>0.78900000000000003</v>
      </c>
      <c r="GO26" s="157">
        <v>0.78300000000000003</v>
      </c>
      <c r="GP26" s="157">
        <v>0.755</v>
      </c>
      <c r="GQ26" s="157">
        <v>0.78400000000000003</v>
      </c>
      <c r="GR26" s="157">
        <v>0.74199999999999999</v>
      </c>
      <c r="GS26" s="157">
        <v>0.78500000000000003</v>
      </c>
      <c r="GT26" s="157">
        <v>0.76500000000000001</v>
      </c>
      <c r="GU26" s="157">
        <v>0.69399999999999995</v>
      </c>
      <c r="GV26" s="157">
        <v>0.68899999999999995</v>
      </c>
      <c r="GW26" s="157">
        <v>0.71599999999999997</v>
      </c>
      <c r="GX26" s="157">
        <v>0.69499999999999995</v>
      </c>
      <c r="GY26" s="157">
        <v>0.71899999999999997</v>
      </c>
      <c r="GZ26" s="157">
        <v>0.57499999999999996</v>
      </c>
      <c r="HA26" s="157">
        <v>0.60699999999999998</v>
      </c>
      <c r="HB26" s="157">
        <v>0.69</v>
      </c>
      <c r="HC26" s="157">
        <v>0.70199999999999996</v>
      </c>
      <c r="HD26" s="157">
        <v>0.73299999999999998</v>
      </c>
      <c r="HE26" s="157">
        <v>0.73</v>
      </c>
      <c r="HF26" s="157">
        <v>0.70099999999999996</v>
      </c>
      <c r="HG26" s="157">
        <v>0.53700000000000003</v>
      </c>
      <c r="HH26" s="157">
        <v>0.501</v>
      </c>
      <c r="HI26" s="157">
        <v>0.45129200000000003</v>
      </c>
      <c r="HJ26" s="157">
        <v>0.51800000000000002</v>
      </c>
      <c r="HK26" s="157">
        <v>0.46600000000000003</v>
      </c>
      <c r="HL26" s="157">
        <v>0.45500000000000002</v>
      </c>
      <c r="HM26" s="157">
        <v>0.45</v>
      </c>
      <c r="HN26" s="157">
        <v>0.45300000000000001</v>
      </c>
      <c r="HO26" s="467">
        <v>0.45200000000000001</v>
      </c>
      <c r="HP26" s="290" t="str">
        <f t="shared" ref="HP26:HP32" si="0">CONCATENATE(A26," (",TEXT(HO26,"0,0%;;-"),")")</f>
        <v>Државне обвезнице (45,2%)</v>
      </c>
      <c r="HQ26" s="290" t="str">
        <f t="shared" ref="HQ26:HQ32" si="1">CONCATENATE(B26," (",TEXT(HO26,"0,0%;;-"),")")</f>
        <v>Government bonds (45,2%)</v>
      </c>
      <c r="HR26" s="290"/>
      <c r="HT26" s="260"/>
      <c r="HU26" s="260"/>
      <c r="HV26" s="260"/>
    </row>
    <row r="27" spans="1:230" ht="12.75" customHeight="1" x14ac:dyDescent="0.25">
      <c r="A27" s="315" t="s">
        <v>73</v>
      </c>
      <c r="B27" s="315" t="s">
        <v>125</v>
      </c>
      <c r="C27" s="157">
        <v>0</v>
      </c>
      <c r="D27" s="157">
        <v>0</v>
      </c>
      <c r="E27" s="157">
        <v>0</v>
      </c>
      <c r="F27" s="157">
        <v>0</v>
      </c>
      <c r="G27" s="157">
        <v>0</v>
      </c>
      <c r="H27" s="157">
        <v>0</v>
      </c>
      <c r="I27" s="157">
        <v>0</v>
      </c>
      <c r="J27" s="157">
        <v>0</v>
      </c>
      <c r="K27" s="157">
        <v>0</v>
      </c>
      <c r="L27" s="157">
        <v>0</v>
      </c>
      <c r="M27" s="157">
        <v>0</v>
      </c>
      <c r="N27" s="157">
        <v>0</v>
      </c>
      <c r="O27" s="157">
        <v>0</v>
      </c>
      <c r="P27" s="157">
        <v>0</v>
      </c>
      <c r="Q27" s="157">
        <v>0</v>
      </c>
      <c r="R27" s="157">
        <v>0</v>
      </c>
      <c r="S27" s="157">
        <v>0</v>
      </c>
      <c r="T27" s="157">
        <v>0</v>
      </c>
      <c r="U27" s="157">
        <v>0</v>
      </c>
      <c r="V27" s="157">
        <v>0</v>
      </c>
      <c r="W27" s="157">
        <v>0</v>
      </c>
      <c r="X27" s="157">
        <v>0</v>
      </c>
      <c r="Y27" s="157">
        <v>0</v>
      </c>
      <c r="Z27" s="157">
        <v>0</v>
      </c>
      <c r="AA27" s="157">
        <v>0</v>
      </c>
      <c r="AB27" s="157">
        <v>0</v>
      </c>
      <c r="AC27" s="157">
        <v>0</v>
      </c>
      <c r="AD27" s="157">
        <v>0.134462</v>
      </c>
      <c r="AE27" s="157">
        <v>0.219332</v>
      </c>
      <c r="AF27" s="157">
        <v>0.235653</v>
      </c>
      <c r="AG27" s="157">
        <v>0.31735199999999997</v>
      </c>
      <c r="AH27" s="157">
        <v>0.30744699999999997</v>
      </c>
      <c r="AI27" s="157">
        <v>0.28185499999999997</v>
      </c>
      <c r="AJ27" s="157">
        <v>0.223576</v>
      </c>
      <c r="AK27" s="157">
        <v>0.419294</v>
      </c>
      <c r="AL27" s="157">
        <v>0.41320599999999996</v>
      </c>
      <c r="AM27" s="157">
        <v>0.53552999999999995</v>
      </c>
      <c r="AN27" s="157">
        <v>0.44944000000000001</v>
      </c>
      <c r="AO27" s="157">
        <v>0.44221199999999999</v>
      </c>
      <c r="AP27" s="157">
        <v>0.372834</v>
      </c>
      <c r="AQ27" s="157">
        <v>0.37783499999999998</v>
      </c>
      <c r="AR27" s="157">
        <v>0.428068</v>
      </c>
      <c r="AS27" s="157">
        <v>0.240814</v>
      </c>
      <c r="AT27" s="157">
        <v>0.360736</v>
      </c>
      <c r="AU27" s="157">
        <v>0.33744499999999999</v>
      </c>
      <c r="AV27" s="157">
        <v>0.427429</v>
      </c>
      <c r="AW27" s="157">
        <v>0.33058999999999999</v>
      </c>
      <c r="AX27" s="157">
        <v>0.488842</v>
      </c>
      <c r="AY27" s="157">
        <v>0.47500399999999998</v>
      </c>
      <c r="AZ27" s="157">
        <v>0.470302</v>
      </c>
      <c r="BA27" s="157">
        <v>0.51851099999999994</v>
      </c>
      <c r="BB27" s="157">
        <v>0.51092199999999999</v>
      </c>
      <c r="BC27" s="157">
        <v>0.58712199999999992</v>
      </c>
      <c r="BD27" s="157">
        <v>0.48942199999999997</v>
      </c>
      <c r="BE27" s="157">
        <v>0.40440799999999999</v>
      </c>
      <c r="BF27" s="157">
        <v>0.40055099999999999</v>
      </c>
      <c r="BG27" s="157">
        <v>0.42642799999999997</v>
      </c>
      <c r="BH27" s="157">
        <v>0.367066</v>
      </c>
      <c r="BI27" s="157">
        <v>0.36856099999999997</v>
      </c>
      <c r="BJ27" s="157">
        <v>0.26670199999999999</v>
      </c>
      <c r="BK27" s="157">
        <v>0.26594600000000002</v>
      </c>
      <c r="BL27" s="157">
        <v>0.26091799999999998</v>
      </c>
      <c r="BM27" s="157">
        <v>0.25814700000000002</v>
      </c>
      <c r="BN27" s="157">
        <v>0.28165200000000001</v>
      </c>
      <c r="BO27" s="157">
        <v>0.11532199999999999</v>
      </c>
      <c r="BP27" s="157">
        <v>7.6486999999999999E-2</v>
      </c>
      <c r="BQ27" s="157">
        <v>7.5908000000000003E-2</v>
      </c>
      <c r="BR27" s="157">
        <v>7.5233999999999995E-2</v>
      </c>
      <c r="BS27" s="157">
        <v>7.3724999999999999E-2</v>
      </c>
      <c r="BT27" s="157">
        <v>7.2618000000000002E-2</v>
      </c>
      <c r="BU27" s="157">
        <v>7.3091000000000003E-2</v>
      </c>
      <c r="BV27" s="157">
        <v>0</v>
      </c>
      <c r="BW27" s="157">
        <v>0</v>
      </c>
      <c r="BX27" s="157">
        <v>0</v>
      </c>
      <c r="BY27" s="157">
        <v>0</v>
      </c>
      <c r="BZ27" s="157">
        <v>0</v>
      </c>
      <c r="CA27" s="157">
        <v>0</v>
      </c>
      <c r="CB27" s="157">
        <v>4.5300000000000001E-4</v>
      </c>
      <c r="CC27" s="157">
        <v>4.4999999999999999E-4</v>
      </c>
      <c r="CD27" s="157">
        <v>0</v>
      </c>
      <c r="CE27" s="157">
        <v>0</v>
      </c>
      <c r="CF27" s="157">
        <v>0</v>
      </c>
      <c r="CG27" s="157">
        <v>0</v>
      </c>
      <c r="CH27" s="157">
        <v>0</v>
      </c>
      <c r="CI27" s="157">
        <v>0</v>
      </c>
      <c r="CJ27" s="157">
        <v>0</v>
      </c>
      <c r="CK27" s="157">
        <v>0</v>
      </c>
      <c r="CL27" s="157">
        <v>0</v>
      </c>
      <c r="CM27" s="157">
        <v>0</v>
      </c>
      <c r="CN27" s="157">
        <v>0</v>
      </c>
      <c r="CO27" s="157">
        <v>0</v>
      </c>
      <c r="CP27" s="157">
        <v>0</v>
      </c>
      <c r="CQ27" s="157">
        <v>0</v>
      </c>
      <c r="CR27" s="157">
        <v>0</v>
      </c>
      <c r="CS27" s="157">
        <v>0</v>
      </c>
      <c r="CT27" s="157">
        <v>0</v>
      </c>
      <c r="CU27" s="157">
        <v>0</v>
      </c>
      <c r="CV27" s="157">
        <v>0</v>
      </c>
      <c r="CW27" s="157">
        <v>0</v>
      </c>
      <c r="CX27" s="157">
        <v>0</v>
      </c>
      <c r="CY27" s="157">
        <v>0</v>
      </c>
      <c r="CZ27" s="157">
        <v>0</v>
      </c>
      <c r="DA27" s="157">
        <v>0</v>
      </c>
      <c r="DB27" s="157">
        <v>0</v>
      </c>
      <c r="DC27" s="157">
        <v>0</v>
      </c>
      <c r="DD27" s="157">
        <v>0</v>
      </c>
      <c r="DE27" s="157">
        <v>0</v>
      </c>
      <c r="DF27" s="157">
        <v>0</v>
      </c>
      <c r="DG27" s="157">
        <v>0</v>
      </c>
      <c r="DH27" s="157">
        <v>0</v>
      </c>
      <c r="DI27" s="157">
        <v>0</v>
      </c>
      <c r="DJ27" s="157">
        <v>0</v>
      </c>
      <c r="DK27" s="157">
        <v>0</v>
      </c>
      <c r="DL27" s="157">
        <v>0</v>
      </c>
      <c r="DM27" s="157">
        <v>0</v>
      </c>
      <c r="DN27" s="157">
        <v>0</v>
      </c>
      <c r="DO27" s="157">
        <v>0</v>
      </c>
      <c r="DP27" s="157">
        <v>0</v>
      </c>
      <c r="DQ27" s="157">
        <v>0</v>
      </c>
      <c r="DR27" s="157">
        <v>0</v>
      </c>
      <c r="DS27" s="157">
        <v>0</v>
      </c>
      <c r="DT27" s="157">
        <v>0</v>
      </c>
      <c r="DU27" s="157">
        <v>0</v>
      </c>
      <c r="DV27" s="157">
        <v>0</v>
      </c>
      <c r="DW27" s="157">
        <v>0</v>
      </c>
      <c r="DX27" s="157">
        <v>0</v>
      </c>
      <c r="DY27" s="157">
        <v>0</v>
      </c>
      <c r="DZ27" s="157">
        <v>0</v>
      </c>
      <c r="EA27" s="157">
        <v>0</v>
      </c>
      <c r="EB27" s="157">
        <v>0</v>
      </c>
      <c r="EC27" s="157">
        <v>0</v>
      </c>
      <c r="ED27" s="157">
        <v>0</v>
      </c>
      <c r="EE27" s="157">
        <v>0</v>
      </c>
      <c r="EF27" s="157">
        <v>0</v>
      </c>
      <c r="EG27" s="157">
        <v>0</v>
      </c>
      <c r="EH27" s="157">
        <v>0</v>
      </c>
      <c r="EI27" s="157">
        <v>0</v>
      </c>
      <c r="EJ27" s="157">
        <v>0</v>
      </c>
      <c r="EK27" s="157">
        <v>0</v>
      </c>
      <c r="EL27" s="157">
        <v>0</v>
      </c>
      <c r="EM27" s="157">
        <v>0</v>
      </c>
      <c r="EN27" s="157">
        <v>0</v>
      </c>
      <c r="EO27" s="157">
        <v>0</v>
      </c>
      <c r="EP27" s="157">
        <v>0</v>
      </c>
      <c r="EQ27" s="157">
        <v>0</v>
      </c>
      <c r="ER27" s="157">
        <v>0</v>
      </c>
      <c r="ES27" s="157">
        <v>0</v>
      </c>
      <c r="ET27" s="157">
        <v>0</v>
      </c>
      <c r="EU27" s="157">
        <v>0</v>
      </c>
      <c r="EV27" s="157">
        <v>0</v>
      </c>
      <c r="EW27" s="157">
        <v>0</v>
      </c>
      <c r="EX27" s="157">
        <v>0</v>
      </c>
      <c r="EY27" s="157">
        <v>0</v>
      </c>
      <c r="EZ27" s="157">
        <v>0</v>
      </c>
      <c r="FA27" s="157">
        <v>0</v>
      </c>
      <c r="FB27" s="157">
        <v>0</v>
      </c>
      <c r="FC27" s="157">
        <v>0</v>
      </c>
      <c r="FD27" s="157">
        <v>0</v>
      </c>
      <c r="FE27" s="157">
        <v>0</v>
      </c>
      <c r="FF27" s="157">
        <v>0</v>
      </c>
      <c r="FG27" s="157">
        <v>0</v>
      </c>
      <c r="FH27" s="157">
        <v>0</v>
      </c>
      <c r="FI27" s="157">
        <v>0</v>
      </c>
      <c r="FJ27" s="157">
        <v>0</v>
      </c>
      <c r="FK27" s="157">
        <v>0</v>
      </c>
      <c r="FL27" s="157">
        <v>0</v>
      </c>
      <c r="FM27" s="157">
        <v>0</v>
      </c>
      <c r="FN27" s="157">
        <v>0</v>
      </c>
      <c r="FO27" s="157">
        <v>0</v>
      </c>
      <c r="FP27" s="157">
        <v>0</v>
      </c>
      <c r="FQ27" s="157">
        <v>0</v>
      </c>
      <c r="FR27" s="157">
        <v>0</v>
      </c>
      <c r="FS27" s="157">
        <v>0</v>
      </c>
      <c r="FT27" s="157">
        <v>0</v>
      </c>
      <c r="FU27" s="157">
        <v>0</v>
      </c>
      <c r="FV27" s="157">
        <v>0</v>
      </c>
      <c r="FW27" s="157">
        <v>0</v>
      </c>
      <c r="FX27" s="157">
        <v>0</v>
      </c>
      <c r="FY27" s="157">
        <v>0</v>
      </c>
      <c r="FZ27" s="157">
        <v>0</v>
      </c>
      <c r="GA27" s="157">
        <v>0</v>
      </c>
      <c r="GB27" s="157">
        <v>0</v>
      </c>
      <c r="GC27" s="157">
        <v>0</v>
      </c>
      <c r="GD27" s="157">
        <v>0</v>
      </c>
      <c r="GE27" s="157">
        <v>0</v>
      </c>
      <c r="GF27" s="157">
        <v>0</v>
      </c>
      <c r="GG27" s="157">
        <v>0</v>
      </c>
      <c r="GH27" s="157">
        <v>0</v>
      </c>
      <c r="GI27" s="157">
        <v>0</v>
      </c>
      <c r="GJ27" s="157">
        <v>0</v>
      </c>
      <c r="GK27" s="157">
        <v>0</v>
      </c>
      <c r="GL27" s="157">
        <v>0</v>
      </c>
      <c r="GM27" s="157">
        <v>0</v>
      </c>
      <c r="GN27" s="157">
        <v>0</v>
      </c>
      <c r="GO27" s="157">
        <v>0</v>
      </c>
      <c r="GP27" s="157">
        <v>0</v>
      </c>
      <c r="GQ27" s="157">
        <v>0</v>
      </c>
      <c r="GR27" s="157">
        <v>0</v>
      </c>
      <c r="GS27" s="157">
        <v>0</v>
      </c>
      <c r="GT27" s="157">
        <v>0</v>
      </c>
      <c r="GU27" s="157">
        <v>0</v>
      </c>
      <c r="GV27" s="157">
        <v>0</v>
      </c>
      <c r="GW27" s="157">
        <v>0</v>
      </c>
      <c r="GX27" s="157">
        <v>0</v>
      </c>
      <c r="GY27" s="157">
        <v>0</v>
      </c>
      <c r="GZ27" s="157">
        <v>0</v>
      </c>
      <c r="HA27" s="157">
        <v>0</v>
      </c>
      <c r="HB27" s="157">
        <v>0</v>
      </c>
      <c r="HC27" s="157">
        <v>0</v>
      </c>
      <c r="HD27" s="157">
        <v>0</v>
      </c>
      <c r="HE27" s="157">
        <v>0</v>
      </c>
      <c r="HF27" s="157">
        <v>0</v>
      </c>
      <c r="HG27" s="157">
        <v>0</v>
      </c>
      <c r="HH27" s="157">
        <v>0</v>
      </c>
      <c r="HI27" s="157">
        <v>0</v>
      </c>
      <c r="HJ27" s="157">
        <v>0</v>
      </c>
      <c r="HK27" s="157">
        <v>0</v>
      </c>
      <c r="HL27" s="157">
        <v>0</v>
      </c>
      <c r="HM27" s="157">
        <v>0</v>
      </c>
      <c r="HN27" s="157">
        <v>0</v>
      </c>
      <c r="HO27" s="467">
        <v>0</v>
      </c>
      <c r="HP27" s="290" t="str">
        <f t="shared" si="0"/>
        <v>Трезорски записи (-)</v>
      </c>
      <c r="HQ27" s="290" t="str">
        <f t="shared" si="1"/>
        <v>Treasury bills (-)</v>
      </c>
      <c r="HR27" s="290"/>
      <c r="HT27" s="260"/>
      <c r="HU27" s="260"/>
      <c r="HV27" s="260"/>
    </row>
    <row r="28" spans="1:230" ht="12.75" customHeight="1" x14ac:dyDescent="0.25">
      <c r="A28" s="315" t="s">
        <v>8</v>
      </c>
      <c r="B28" s="315" t="s">
        <v>9</v>
      </c>
      <c r="C28" s="157">
        <v>0</v>
      </c>
      <c r="D28" s="157">
        <v>0</v>
      </c>
      <c r="E28" s="157">
        <v>0</v>
      </c>
      <c r="F28" s="157">
        <v>0</v>
      </c>
      <c r="G28" s="157">
        <v>0</v>
      </c>
      <c r="H28" s="157">
        <v>0</v>
      </c>
      <c r="I28" s="157">
        <v>0</v>
      </c>
      <c r="J28" s="157">
        <v>0</v>
      </c>
      <c r="K28" s="157">
        <v>0</v>
      </c>
      <c r="L28" s="157">
        <v>0</v>
      </c>
      <c r="M28" s="157">
        <v>0</v>
      </c>
      <c r="N28" s="157">
        <v>0</v>
      </c>
      <c r="O28" s="157">
        <v>0</v>
      </c>
      <c r="P28" s="157">
        <v>0</v>
      </c>
      <c r="Q28" s="157">
        <v>0</v>
      </c>
      <c r="R28" s="157">
        <v>0</v>
      </c>
      <c r="S28" s="157">
        <v>0</v>
      </c>
      <c r="T28" s="157">
        <v>0</v>
      </c>
      <c r="U28" s="157">
        <v>0</v>
      </c>
      <c r="V28" s="157">
        <v>0</v>
      </c>
      <c r="W28" s="157">
        <v>0</v>
      </c>
      <c r="X28" s="157">
        <v>0</v>
      </c>
      <c r="Y28" s="157">
        <v>0</v>
      </c>
      <c r="Z28" s="157">
        <v>0</v>
      </c>
      <c r="AA28" s="157">
        <v>0</v>
      </c>
      <c r="AB28" s="157">
        <v>0</v>
      </c>
      <c r="AC28" s="157">
        <v>0</v>
      </c>
      <c r="AD28" s="157">
        <v>0</v>
      </c>
      <c r="AE28" s="157">
        <v>0</v>
      </c>
      <c r="AF28" s="157">
        <v>0</v>
      </c>
      <c r="AG28" s="157">
        <v>0</v>
      </c>
      <c r="AH28" s="157">
        <v>0</v>
      </c>
      <c r="AI28" s="157">
        <v>0</v>
      </c>
      <c r="AJ28" s="157">
        <v>0</v>
      </c>
      <c r="AK28" s="157">
        <v>0</v>
      </c>
      <c r="AL28" s="157">
        <v>0</v>
      </c>
      <c r="AM28" s="157">
        <v>0</v>
      </c>
      <c r="AN28" s="157">
        <v>0</v>
      </c>
      <c r="AO28" s="157">
        <v>0</v>
      </c>
      <c r="AP28" s="157">
        <v>0</v>
      </c>
      <c r="AQ28" s="157">
        <v>0</v>
      </c>
      <c r="AR28" s="157">
        <v>0</v>
      </c>
      <c r="AS28" s="157">
        <v>0</v>
      </c>
      <c r="AT28" s="157">
        <v>0</v>
      </c>
      <c r="AU28" s="157">
        <v>1.4152999999999999E-2</v>
      </c>
      <c r="AV28" s="157">
        <v>1.3944999999999999E-2</v>
      </c>
      <c r="AW28" s="157">
        <v>1.3838E-2</v>
      </c>
      <c r="AX28" s="157">
        <v>1.3545E-2</v>
      </c>
      <c r="AY28" s="157">
        <v>1.3217999999999999E-2</v>
      </c>
      <c r="AZ28" s="157">
        <v>1.282E-2</v>
      </c>
      <c r="BA28" s="157">
        <v>1.193E-2</v>
      </c>
      <c r="BB28" s="157">
        <v>1.1306E-2</v>
      </c>
      <c r="BC28" s="157">
        <v>1.115E-2</v>
      </c>
      <c r="BD28" s="157">
        <v>1.0352999999999999E-2</v>
      </c>
      <c r="BE28" s="157">
        <v>9.7479999999999997E-3</v>
      </c>
      <c r="BF28" s="157">
        <v>1.031E-2</v>
      </c>
      <c r="BG28" s="157">
        <v>9.8149999999999991E-3</v>
      </c>
      <c r="BH28" s="157">
        <v>9.6589999999999992E-3</v>
      </c>
      <c r="BI28" s="157">
        <v>9.6290000000000004E-3</v>
      </c>
      <c r="BJ28" s="157">
        <v>9.2669999999999992E-3</v>
      </c>
      <c r="BK28" s="157">
        <v>9.5329999999999998E-3</v>
      </c>
      <c r="BL28" s="157">
        <v>9.3489999999999997E-3</v>
      </c>
      <c r="BM28" s="157">
        <v>8.9809999999999994E-3</v>
      </c>
      <c r="BN28" s="157">
        <v>8.7729999999999995E-3</v>
      </c>
      <c r="BO28" s="157">
        <v>9.1310000000000002E-3</v>
      </c>
      <c r="BP28" s="157">
        <v>8.9879999999999995E-3</v>
      </c>
      <c r="BQ28" s="157">
        <v>9.2490000000000003E-3</v>
      </c>
      <c r="BR28" s="157">
        <v>9.0679999999999997E-3</v>
      </c>
      <c r="BS28" s="157">
        <v>8.7889999999999999E-3</v>
      </c>
      <c r="BT28" s="157">
        <v>8.7729999999999995E-3</v>
      </c>
      <c r="BU28" s="157">
        <v>8.5100000000000002E-3</v>
      </c>
      <c r="BV28" s="157">
        <v>8.2050000000000005E-3</v>
      </c>
      <c r="BW28" s="157">
        <v>7.9979999999999999E-3</v>
      </c>
      <c r="BX28" s="157">
        <v>7.9059999999999998E-3</v>
      </c>
      <c r="BY28" s="157">
        <v>2.2568999999999999E-2</v>
      </c>
      <c r="BZ28" s="157">
        <v>2.1824E-2</v>
      </c>
      <c r="CA28" s="157">
        <v>2.1398999999999998E-2</v>
      </c>
      <c r="CB28" s="157">
        <v>2.1197000000000001E-2</v>
      </c>
      <c r="CC28" s="157">
        <v>2.1031999999999999E-2</v>
      </c>
      <c r="CD28" s="157">
        <v>2.1044999999999998E-2</v>
      </c>
      <c r="CE28" s="157">
        <v>1.3649999999999999E-2</v>
      </c>
      <c r="CF28" s="157">
        <v>1.3158999999999999E-2</v>
      </c>
      <c r="CG28" s="157">
        <v>1.3124E-2</v>
      </c>
      <c r="CH28" s="157">
        <v>1.3143E-2</v>
      </c>
      <c r="CI28" s="157">
        <v>1.2527E-2</v>
      </c>
      <c r="CJ28" s="157">
        <v>1.2392E-2</v>
      </c>
      <c r="CK28" s="157">
        <v>1.2284E-2</v>
      </c>
      <c r="CL28" s="157">
        <v>1.1786E-2</v>
      </c>
      <c r="CM28" s="157">
        <v>1.1816E-2</v>
      </c>
      <c r="CN28" s="157">
        <v>1.1807E-2</v>
      </c>
      <c r="CO28" s="157">
        <v>1.1264999999999999E-2</v>
      </c>
      <c r="CP28" s="157">
        <v>1.1228999999999999E-2</v>
      </c>
      <c r="CQ28" s="157">
        <v>1.1193E-2</v>
      </c>
      <c r="CR28" s="157">
        <v>1.0773E-2</v>
      </c>
      <c r="CS28" s="157">
        <v>1.0746E-2</v>
      </c>
      <c r="CT28" s="157">
        <v>1.0737999999999999E-2</v>
      </c>
      <c r="CU28" s="157">
        <v>0</v>
      </c>
      <c r="CV28" s="157">
        <v>0</v>
      </c>
      <c r="CW28" s="157">
        <v>0</v>
      </c>
      <c r="CX28" s="157">
        <v>0</v>
      </c>
      <c r="CY28" s="157">
        <v>0</v>
      </c>
      <c r="CZ28" s="157">
        <v>0</v>
      </c>
      <c r="DA28" s="157">
        <v>0</v>
      </c>
      <c r="DB28" s="157">
        <v>0</v>
      </c>
      <c r="DC28" s="157">
        <v>0</v>
      </c>
      <c r="DD28" s="157">
        <v>0</v>
      </c>
      <c r="DE28" s="157">
        <v>0</v>
      </c>
      <c r="DF28" s="157">
        <v>0</v>
      </c>
      <c r="DG28" s="157">
        <v>0</v>
      </c>
      <c r="DH28" s="157">
        <v>0</v>
      </c>
      <c r="DI28" s="157">
        <v>0</v>
      </c>
      <c r="DJ28" s="157">
        <v>0</v>
      </c>
      <c r="DK28" s="157">
        <v>0</v>
      </c>
      <c r="DL28" s="157">
        <v>0</v>
      </c>
      <c r="DM28" s="157">
        <v>0</v>
      </c>
      <c r="DN28" s="157">
        <v>0</v>
      </c>
      <c r="DO28" s="157">
        <v>0</v>
      </c>
      <c r="DP28" s="157">
        <v>0</v>
      </c>
      <c r="DQ28" s="157">
        <v>0</v>
      </c>
      <c r="DR28" s="157">
        <v>0</v>
      </c>
      <c r="DS28" s="157">
        <v>0</v>
      </c>
      <c r="DT28" s="157">
        <v>0</v>
      </c>
      <c r="DU28" s="157">
        <v>0</v>
      </c>
      <c r="DV28" s="157">
        <v>0</v>
      </c>
      <c r="DW28" s="157">
        <v>0</v>
      </c>
      <c r="DX28" s="157">
        <v>0</v>
      </c>
      <c r="DY28" s="157">
        <v>0</v>
      </c>
      <c r="DZ28" s="157">
        <v>0</v>
      </c>
      <c r="EA28" s="157">
        <v>0</v>
      </c>
      <c r="EB28" s="157">
        <v>0</v>
      </c>
      <c r="EC28" s="157">
        <v>0</v>
      </c>
      <c r="ED28" s="157">
        <v>0</v>
      </c>
      <c r="EE28" s="157">
        <v>0</v>
      </c>
      <c r="EF28" s="157">
        <v>0</v>
      </c>
      <c r="EG28" s="157">
        <v>0</v>
      </c>
      <c r="EH28" s="157">
        <v>0</v>
      </c>
      <c r="EI28" s="157">
        <v>0</v>
      </c>
      <c r="EJ28" s="157">
        <v>0</v>
      </c>
      <c r="EK28" s="157">
        <v>0</v>
      </c>
      <c r="EL28" s="157">
        <v>0</v>
      </c>
      <c r="EM28" s="157">
        <v>0</v>
      </c>
      <c r="EN28" s="157">
        <v>0</v>
      </c>
      <c r="EO28" s="157">
        <v>0</v>
      </c>
      <c r="EP28" s="157">
        <v>0</v>
      </c>
      <c r="EQ28" s="157">
        <v>0</v>
      </c>
      <c r="ER28" s="157">
        <v>0</v>
      </c>
      <c r="ES28" s="157">
        <v>0</v>
      </c>
      <c r="ET28" s="157">
        <v>4.5999999999999999E-2</v>
      </c>
      <c r="EU28" s="157">
        <v>4.2999999999999997E-2</v>
      </c>
      <c r="EV28" s="157">
        <v>4.3999999999999997E-2</v>
      </c>
      <c r="EW28" s="157">
        <v>4.3999999999999997E-2</v>
      </c>
      <c r="EX28" s="157">
        <v>4.2999999999999997E-2</v>
      </c>
      <c r="EY28" s="157">
        <v>4.2999999999999997E-2</v>
      </c>
      <c r="EZ28" s="157">
        <v>4.2000000000000003E-2</v>
      </c>
      <c r="FA28" s="157">
        <v>4.2000000000000003E-2</v>
      </c>
      <c r="FB28" s="157">
        <v>4.2000000000000003E-2</v>
      </c>
      <c r="FC28" s="157">
        <v>4.1000000000000002E-2</v>
      </c>
      <c r="FD28" s="157">
        <v>4.1000000000000002E-2</v>
      </c>
      <c r="FE28" s="157">
        <v>4.1000000000000002E-2</v>
      </c>
      <c r="FF28" s="157">
        <v>4.1000000000000002E-2</v>
      </c>
      <c r="FG28" s="157">
        <v>4.2000000000000003E-2</v>
      </c>
      <c r="FH28" s="157">
        <v>4.2000000000000003E-2</v>
      </c>
      <c r="FI28" s="157">
        <v>4.1000000000000002E-2</v>
      </c>
      <c r="FJ28" s="157">
        <v>4.1704999999999999E-2</v>
      </c>
      <c r="FK28" s="157">
        <v>4.1000000000000002E-2</v>
      </c>
      <c r="FL28" s="157">
        <v>4.1000000000000002E-2</v>
      </c>
      <c r="FM28" s="157">
        <v>4.1000000000000002E-2</v>
      </c>
      <c r="FN28" s="157">
        <v>4.1000000000000002E-2</v>
      </c>
      <c r="FO28" s="157">
        <v>0.04</v>
      </c>
      <c r="FP28" s="157">
        <v>0.04</v>
      </c>
      <c r="FQ28" s="157">
        <v>0.04</v>
      </c>
      <c r="FR28" s="157">
        <v>0</v>
      </c>
      <c r="FS28" s="157">
        <v>0</v>
      </c>
      <c r="FT28" s="157">
        <v>0</v>
      </c>
      <c r="FU28" s="157">
        <v>0</v>
      </c>
      <c r="FV28" s="157">
        <v>0</v>
      </c>
      <c r="FW28" s="157">
        <v>0</v>
      </c>
      <c r="FX28" s="157">
        <v>0</v>
      </c>
      <c r="FY28" s="157">
        <v>0</v>
      </c>
      <c r="FZ28" s="157">
        <v>0</v>
      </c>
      <c r="GA28" s="157">
        <v>0</v>
      </c>
      <c r="GB28" s="157">
        <v>0</v>
      </c>
      <c r="GC28" s="157">
        <v>0</v>
      </c>
      <c r="GD28" s="157">
        <v>0</v>
      </c>
      <c r="GE28" s="157">
        <v>0</v>
      </c>
      <c r="GF28" s="157">
        <v>0</v>
      </c>
      <c r="GG28" s="157">
        <v>0</v>
      </c>
      <c r="GH28" s="157">
        <v>0</v>
      </c>
      <c r="GI28" s="157">
        <v>0</v>
      </c>
      <c r="GJ28" s="157">
        <v>0</v>
      </c>
      <c r="GK28" s="157">
        <v>0</v>
      </c>
      <c r="GL28" s="157">
        <v>0</v>
      </c>
      <c r="GM28" s="157">
        <v>0</v>
      </c>
      <c r="GN28" s="157">
        <v>0</v>
      </c>
      <c r="GO28" s="157">
        <v>0</v>
      </c>
      <c r="GP28" s="157">
        <v>0</v>
      </c>
      <c r="GQ28" s="157">
        <v>0</v>
      </c>
      <c r="GR28" s="157">
        <v>0</v>
      </c>
      <c r="GS28" s="157">
        <v>0</v>
      </c>
      <c r="GT28" s="157">
        <v>0</v>
      </c>
      <c r="GU28" s="157">
        <v>0</v>
      </c>
      <c r="GV28" s="157">
        <v>0</v>
      </c>
      <c r="GW28" s="157">
        <v>0</v>
      </c>
      <c r="GX28" s="157">
        <v>0</v>
      </c>
      <c r="GY28" s="157">
        <v>0</v>
      </c>
      <c r="GZ28" s="157">
        <v>0</v>
      </c>
      <c r="HA28" s="157">
        <v>0</v>
      </c>
      <c r="HB28" s="157">
        <v>0</v>
      </c>
      <c r="HC28" s="157">
        <v>0</v>
      </c>
      <c r="HD28" s="157">
        <v>0</v>
      </c>
      <c r="HE28" s="157">
        <v>0</v>
      </c>
      <c r="HF28" s="157">
        <v>7.0000000000000001E-3</v>
      </c>
      <c r="HG28" s="157">
        <v>6.6E-3</v>
      </c>
      <c r="HH28" s="157">
        <v>7.0000000000000001E-3</v>
      </c>
      <c r="HI28" s="157">
        <v>6.43E-3</v>
      </c>
      <c r="HJ28" s="157">
        <v>6.0000000000000001E-3</v>
      </c>
      <c r="HK28" s="157">
        <v>6.0000000000000001E-3</v>
      </c>
      <c r="HL28" s="157">
        <v>6.0000000000000001E-3</v>
      </c>
      <c r="HM28" s="157">
        <v>6.0000000000000001E-3</v>
      </c>
      <c r="HN28" s="157">
        <v>6.0000000000000001E-3</v>
      </c>
      <c r="HO28" s="467">
        <v>6.0000000000000001E-3</v>
      </c>
      <c r="HP28" s="290" t="str">
        <f t="shared" si="0"/>
        <v>Корпоративне обвезнице (0,6%)</v>
      </c>
      <c r="HQ28" s="290" t="str">
        <f t="shared" si="1"/>
        <v>Corporate bonds (0,6%)</v>
      </c>
      <c r="HR28" s="290"/>
      <c r="HT28" s="260"/>
      <c r="HU28" s="260"/>
      <c r="HV28" s="260"/>
    </row>
    <row r="29" spans="1:230" ht="12.75" customHeight="1" x14ac:dyDescent="0.25">
      <c r="A29" s="315" t="s">
        <v>433</v>
      </c>
      <c r="B29" s="315" t="s">
        <v>435</v>
      </c>
      <c r="C29" s="157">
        <v>0</v>
      </c>
      <c r="D29" s="157">
        <v>0</v>
      </c>
      <c r="E29" s="157">
        <v>0</v>
      </c>
      <c r="F29" s="157">
        <v>0</v>
      </c>
      <c r="G29" s="157">
        <v>0</v>
      </c>
      <c r="H29" s="157">
        <v>0</v>
      </c>
      <c r="I29" s="157">
        <v>0</v>
      </c>
      <c r="J29" s="157">
        <v>0</v>
      </c>
      <c r="K29" s="157">
        <v>0</v>
      </c>
      <c r="L29" s="157">
        <v>0</v>
      </c>
      <c r="M29" s="157">
        <v>0</v>
      </c>
      <c r="N29" s="157">
        <v>0</v>
      </c>
      <c r="O29" s="157">
        <v>0</v>
      </c>
      <c r="P29" s="157">
        <v>0</v>
      </c>
      <c r="Q29" s="157">
        <v>0</v>
      </c>
      <c r="R29" s="157">
        <v>0</v>
      </c>
      <c r="S29" s="157">
        <v>0</v>
      </c>
      <c r="T29" s="157">
        <v>0</v>
      </c>
      <c r="U29" s="157">
        <v>0</v>
      </c>
      <c r="V29" s="157">
        <v>0</v>
      </c>
      <c r="W29" s="157">
        <v>0</v>
      </c>
      <c r="X29" s="157">
        <v>0</v>
      </c>
      <c r="Y29" s="157">
        <v>0</v>
      </c>
      <c r="Z29" s="157">
        <v>0</v>
      </c>
      <c r="AA29" s="157">
        <v>0</v>
      </c>
      <c r="AB29" s="157">
        <v>0</v>
      </c>
      <c r="AC29" s="157">
        <v>0</v>
      </c>
      <c r="AD29" s="157">
        <v>0</v>
      </c>
      <c r="AE29" s="157">
        <v>0</v>
      </c>
      <c r="AF29" s="157">
        <v>0</v>
      </c>
      <c r="AG29" s="157">
        <v>0</v>
      </c>
      <c r="AH29" s="157">
        <v>0</v>
      </c>
      <c r="AI29" s="157">
        <v>0</v>
      </c>
      <c r="AJ29" s="157">
        <v>0</v>
      </c>
      <c r="AK29" s="157">
        <v>0</v>
      </c>
      <c r="AL29" s="157">
        <v>0</v>
      </c>
      <c r="AM29" s="157">
        <v>0</v>
      </c>
      <c r="AN29" s="157">
        <v>0</v>
      </c>
      <c r="AO29" s="157">
        <v>0</v>
      </c>
      <c r="AP29" s="157">
        <v>0</v>
      </c>
      <c r="AQ29" s="157">
        <v>0</v>
      </c>
      <c r="AR29" s="157">
        <v>0</v>
      </c>
      <c r="AS29" s="157">
        <v>0</v>
      </c>
      <c r="AT29" s="157">
        <v>0</v>
      </c>
      <c r="AU29" s="157">
        <v>0</v>
      </c>
      <c r="AV29" s="157">
        <v>0</v>
      </c>
      <c r="AW29" s="157">
        <v>0</v>
      </c>
      <c r="AX29" s="157">
        <v>0</v>
      </c>
      <c r="AY29" s="157">
        <v>0</v>
      </c>
      <c r="AZ29" s="157">
        <v>0</v>
      </c>
      <c r="BA29" s="157">
        <v>0</v>
      </c>
      <c r="BB29" s="157">
        <v>0</v>
      </c>
      <c r="BC29" s="157">
        <v>0</v>
      </c>
      <c r="BD29" s="157">
        <v>0</v>
      </c>
      <c r="BE29" s="157">
        <v>0</v>
      </c>
      <c r="BF29" s="157">
        <v>0</v>
      </c>
      <c r="BG29" s="157">
        <v>0</v>
      </c>
      <c r="BH29" s="157">
        <v>0</v>
      </c>
      <c r="BI29" s="157">
        <v>0</v>
      </c>
      <c r="BJ29" s="157">
        <v>0</v>
      </c>
      <c r="BK29" s="157">
        <v>0</v>
      </c>
      <c r="BL29" s="157">
        <v>0</v>
      </c>
      <c r="BM29" s="157">
        <v>0</v>
      </c>
      <c r="BN29" s="157">
        <v>0</v>
      </c>
      <c r="BO29" s="157">
        <v>0</v>
      </c>
      <c r="BP29" s="157">
        <v>0</v>
      </c>
      <c r="BQ29" s="157">
        <v>0</v>
      </c>
      <c r="BR29" s="157">
        <v>0</v>
      </c>
      <c r="BS29" s="157">
        <v>0</v>
      </c>
      <c r="BT29" s="157">
        <v>0</v>
      </c>
      <c r="BU29" s="157">
        <v>0</v>
      </c>
      <c r="BV29" s="157">
        <v>0</v>
      </c>
      <c r="BW29" s="157">
        <v>0</v>
      </c>
      <c r="BX29" s="157">
        <v>0</v>
      </c>
      <c r="BY29" s="157">
        <v>0</v>
      </c>
      <c r="BZ29" s="157">
        <v>0</v>
      </c>
      <c r="CA29" s="157">
        <v>0</v>
      </c>
      <c r="CB29" s="157">
        <v>0</v>
      </c>
      <c r="CC29" s="157">
        <v>0</v>
      </c>
      <c r="CD29" s="157">
        <v>0</v>
      </c>
      <c r="CE29" s="157">
        <v>0</v>
      </c>
      <c r="CF29" s="157">
        <v>0</v>
      </c>
      <c r="CG29" s="157">
        <v>0</v>
      </c>
      <c r="CH29" s="157">
        <v>0</v>
      </c>
      <c r="CI29" s="157">
        <v>0</v>
      </c>
      <c r="CJ29" s="157">
        <v>0</v>
      </c>
      <c r="CK29" s="157">
        <v>0</v>
      </c>
      <c r="CL29" s="157">
        <v>0</v>
      </c>
      <c r="CM29" s="157">
        <v>0</v>
      </c>
      <c r="CN29" s="157">
        <v>0</v>
      </c>
      <c r="CO29" s="157">
        <v>0</v>
      </c>
      <c r="CP29" s="157">
        <v>0</v>
      </c>
      <c r="CQ29" s="157">
        <v>0</v>
      </c>
      <c r="CR29" s="157">
        <v>0</v>
      </c>
      <c r="CS29" s="157">
        <v>0</v>
      </c>
      <c r="CT29" s="157">
        <v>0</v>
      </c>
      <c r="CU29" s="157">
        <v>0</v>
      </c>
      <c r="CV29" s="157">
        <v>0</v>
      </c>
      <c r="CW29" s="157">
        <v>0</v>
      </c>
      <c r="CX29" s="157">
        <v>0</v>
      </c>
      <c r="CY29" s="157">
        <v>0</v>
      </c>
      <c r="CZ29" s="157">
        <v>0</v>
      </c>
      <c r="DA29" s="157">
        <v>0</v>
      </c>
      <c r="DB29" s="157">
        <v>0</v>
      </c>
      <c r="DC29" s="157">
        <v>0</v>
      </c>
      <c r="DD29" s="157">
        <v>0</v>
      </c>
      <c r="DE29" s="157">
        <v>0</v>
      </c>
      <c r="DF29" s="157">
        <v>0</v>
      </c>
      <c r="DG29" s="157">
        <v>0</v>
      </c>
      <c r="DH29" s="157">
        <v>0</v>
      </c>
      <c r="DI29" s="157">
        <v>0</v>
      </c>
      <c r="DJ29" s="157">
        <v>0</v>
      </c>
      <c r="DK29" s="157">
        <v>0</v>
      </c>
      <c r="DL29" s="157">
        <v>0</v>
      </c>
      <c r="DM29" s="157">
        <v>0</v>
      </c>
      <c r="DN29" s="157">
        <v>0</v>
      </c>
      <c r="DO29" s="157">
        <v>0</v>
      </c>
      <c r="DP29" s="157">
        <v>0</v>
      </c>
      <c r="DQ29" s="157">
        <v>0</v>
      </c>
      <c r="DR29" s="157">
        <v>0</v>
      </c>
      <c r="DS29" s="157">
        <v>0</v>
      </c>
      <c r="DT29" s="157">
        <v>0</v>
      </c>
      <c r="DU29" s="157">
        <v>0</v>
      </c>
      <c r="DV29" s="157">
        <v>0</v>
      </c>
      <c r="DW29" s="157">
        <v>0</v>
      </c>
      <c r="DX29" s="157">
        <v>0</v>
      </c>
      <c r="DY29" s="157">
        <v>0</v>
      </c>
      <c r="DZ29" s="157">
        <v>0</v>
      </c>
      <c r="EA29" s="157">
        <v>0</v>
      </c>
      <c r="EB29" s="157">
        <v>0</v>
      </c>
      <c r="EC29" s="157">
        <v>0</v>
      </c>
      <c r="ED29" s="157">
        <v>0</v>
      </c>
      <c r="EE29" s="157">
        <v>0</v>
      </c>
      <c r="EF29" s="157">
        <v>0</v>
      </c>
      <c r="EG29" s="157">
        <v>0</v>
      </c>
      <c r="EH29" s="157">
        <v>0</v>
      </c>
      <c r="EI29" s="157">
        <v>0</v>
      </c>
      <c r="EJ29" s="157">
        <v>0</v>
      </c>
      <c r="EK29" s="157">
        <v>0</v>
      </c>
      <c r="EL29" s="157">
        <v>0</v>
      </c>
      <c r="EM29" s="157">
        <v>0</v>
      </c>
      <c r="EN29" s="157">
        <v>0</v>
      </c>
      <c r="EO29" s="157">
        <v>0</v>
      </c>
      <c r="EP29" s="157">
        <v>0</v>
      </c>
      <c r="EQ29" s="157">
        <v>0</v>
      </c>
      <c r="ER29" s="157">
        <v>0</v>
      </c>
      <c r="ES29" s="157">
        <v>0</v>
      </c>
      <c r="ET29" s="157">
        <v>0</v>
      </c>
      <c r="EU29" s="157">
        <v>0</v>
      </c>
      <c r="EV29" s="157">
        <v>0</v>
      </c>
      <c r="EW29" s="157">
        <v>0</v>
      </c>
      <c r="EX29" s="157">
        <v>0</v>
      </c>
      <c r="EY29" s="157">
        <v>0</v>
      </c>
      <c r="EZ29" s="157">
        <v>0</v>
      </c>
      <c r="FA29" s="157">
        <v>0</v>
      </c>
      <c r="FB29" s="157">
        <v>0</v>
      </c>
      <c r="FC29" s="157">
        <v>0</v>
      </c>
      <c r="FD29" s="157">
        <v>0</v>
      </c>
      <c r="FE29" s="157">
        <v>0</v>
      </c>
      <c r="FF29" s="157">
        <v>0</v>
      </c>
      <c r="FG29" s="157">
        <v>0</v>
      </c>
      <c r="FH29" s="157">
        <v>0</v>
      </c>
      <c r="FI29" s="157">
        <v>0</v>
      </c>
      <c r="FJ29" s="157">
        <v>0</v>
      </c>
      <c r="FK29" s="157">
        <v>0</v>
      </c>
      <c r="FL29" s="157">
        <v>0</v>
      </c>
      <c r="FM29" s="157">
        <v>0</v>
      </c>
      <c r="FN29" s="157">
        <v>0</v>
      </c>
      <c r="FO29" s="157">
        <v>0</v>
      </c>
      <c r="FP29" s="157">
        <v>0</v>
      </c>
      <c r="FQ29" s="157">
        <v>0</v>
      </c>
      <c r="FR29" s="157">
        <v>0</v>
      </c>
      <c r="FS29" s="157">
        <v>0</v>
      </c>
      <c r="FT29" s="157">
        <v>0</v>
      </c>
      <c r="FU29" s="157">
        <v>0</v>
      </c>
      <c r="FV29" s="157">
        <v>0</v>
      </c>
      <c r="FW29" s="157">
        <v>0</v>
      </c>
      <c r="FX29" s="157">
        <v>0</v>
      </c>
      <c r="FY29" s="157">
        <v>0</v>
      </c>
      <c r="FZ29" s="157">
        <v>0</v>
      </c>
      <c r="GA29" s="157">
        <v>0</v>
      </c>
      <c r="GB29" s="157">
        <v>0</v>
      </c>
      <c r="GC29" s="157">
        <v>0</v>
      </c>
      <c r="GD29" s="157">
        <v>0</v>
      </c>
      <c r="GE29" s="157">
        <v>0</v>
      </c>
      <c r="GF29" s="157">
        <v>0</v>
      </c>
      <c r="GG29" s="157">
        <v>0</v>
      </c>
      <c r="GH29" s="157">
        <v>0</v>
      </c>
      <c r="GI29" s="157">
        <v>0</v>
      </c>
      <c r="GJ29" s="157">
        <v>0</v>
      </c>
      <c r="GK29" s="157">
        <v>0</v>
      </c>
      <c r="GL29" s="157">
        <v>0</v>
      </c>
      <c r="GM29" s="157">
        <v>0</v>
      </c>
      <c r="GN29" s="157">
        <v>0</v>
      </c>
      <c r="GO29" s="157">
        <v>0</v>
      </c>
      <c r="GP29" s="157">
        <v>0</v>
      </c>
      <c r="GQ29" s="157">
        <v>0</v>
      </c>
      <c r="GR29" s="157">
        <v>0</v>
      </c>
      <c r="GS29" s="157">
        <v>0</v>
      </c>
      <c r="GT29" s="157">
        <v>0</v>
      </c>
      <c r="GU29" s="157">
        <v>0</v>
      </c>
      <c r="GV29" s="157">
        <v>0</v>
      </c>
      <c r="GW29" s="157">
        <v>0</v>
      </c>
      <c r="GX29" s="157">
        <v>0</v>
      </c>
      <c r="GY29" s="157">
        <v>0</v>
      </c>
      <c r="GZ29" s="157">
        <v>0</v>
      </c>
      <c r="HA29" s="157">
        <v>0</v>
      </c>
      <c r="HB29" s="157">
        <v>0</v>
      </c>
      <c r="HC29" s="157">
        <v>0</v>
      </c>
      <c r="HD29" s="157">
        <v>0</v>
      </c>
      <c r="HE29" s="157">
        <v>0</v>
      </c>
      <c r="HF29" s="157">
        <v>0</v>
      </c>
      <c r="HG29" s="157">
        <v>0</v>
      </c>
      <c r="HH29" s="157">
        <v>0</v>
      </c>
      <c r="HI29" s="157">
        <v>0</v>
      </c>
      <c r="HJ29" s="157">
        <v>0</v>
      </c>
      <c r="HK29" s="157">
        <v>0</v>
      </c>
      <c r="HL29" s="157">
        <v>0</v>
      </c>
      <c r="HM29" s="157">
        <v>0</v>
      </c>
      <c r="HN29" s="157">
        <v>0</v>
      </c>
      <c r="HO29" s="467">
        <v>0</v>
      </c>
      <c r="HP29" s="290" t="str">
        <f t="shared" si="0"/>
        <v>Остале ХоВ (-)</v>
      </c>
      <c r="HQ29" s="290" t="str">
        <f t="shared" si="1"/>
        <v>Other securities (-)</v>
      </c>
      <c r="HR29" s="290"/>
      <c r="HT29" s="260"/>
      <c r="HU29" s="260"/>
      <c r="HV29" s="260"/>
    </row>
    <row r="30" spans="1:230" ht="12.75" customHeight="1" x14ac:dyDescent="0.25">
      <c r="A30" s="315" t="s">
        <v>434</v>
      </c>
      <c r="B30" s="315" t="s">
        <v>436</v>
      </c>
      <c r="C30" s="157">
        <v>0</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0</v>
      </c>
      <c r="W30" s="157">
        <v>0</v>
      </c>
      <c r="X30" s="157">
        <v>0</v>
      </c>
      <c r="Y30" s="157">
        <v>0</v>
      </c>
      <c r="Z30" s="157">
        <v>0</v>
      </c>
      <c r="AA30" s="157">
        <v>0</v>
      </c>
      <c r="AB30" s="157">
        <v>0</v>
      </c>
      <c r="AC30" s="157">
        <v>0</v>
      </c>
      <c r="AD30" s="157">
        <v>0</v>
      </c>
      <c r="AE30" s="157">
        <v>0</v>
      </c>
      <c r="AF30" s="157">
        <v>0</v>
      </c>
      <c r="AG30" s="157">
        <v>0</v>
      </c>
      <c r="AH30" s="157">
        <v>0</v>
      </c>
      <c r="AI30" s="157">
        <v>0</v>
      </c>
      <c r="AJ30" s="157">
        <v>0</v>
      </c>
      <c r="AK30" s="157">
        <v>0</v>
      </c>
      <c r="AL30" s="157">
        <v>0</v>
      </c>
      <c r="AM30" s="157">
        <v>0</v>
      </c>
      <c r="AN30" s="157">
        <v>0</v>
      </c>
      <c r="AO30" s="157">
        <v>0</v>
      </c>
      <c r="AP30" s="157">
        <v>0</v>
      </c>
      <c r="AQ30" s="157">
        <v>0</v>
      </c>
      <c r="AR30" s="157">
        <v>0</v>
      </c>
      <c r="AS30" s="157">
        <v>0</v>
      </c>
      <c r="AT30" s="157">
        <v>0</v>
      </c>
      <c r="AU30" s="157">
        <v>0</v>
      </c>
      <c r="AV30" s="157">
        <v>0</v>
      </c>
      <c r="AW30" s="157">
        <v>0</v>
      </c>
      <c r="AX30" s="157">
        <v>0</v>
      </c>
      <c r="AY30" s="157">
        <v>0</v>
      </c>
      <c r="AZ30" s="157">
        <v>0</v>
      </c>
      <c r="BA30" s="157">
        <v>0</v>
      </c>
      <c r="BB30" s="157">
        <v>0</v>
      </c>
      <c r="BC30" s="157">
        <v>0</v>
      </c>
      <c r="BD30" s="157">
        <v>0</v>
      </c>
      <c r="BE30" s="157">
        <v>0</v>
      </c>
      <c r="BF30" s="157">
        <v>0</v>
      </c>
      <c r="BG30" s="157">
        <v>0</v>
      </c>
      <c r="BH30" s="157">
        <v>0</v>
      </c>
      <c r="BI30" s="157">
        <v>0</v>
      </c>
      <c r="BJ30" s="157">
        <v>0</v>
      </c>
      <c r="BK30" s="157">
        <v>0</v>
      </c>
      <c r="BL30" s="157">
        <v>0</v>
      </c>
      <c r="BM30" s="157">
        <v>0</v>
      </c>
      <c r="BN30" s="157">
        <v>0</v>
      </c>
      <c r="BO30" s="157">
        <v>0</v>
      </c>
      <c r="BP30" s="157">
        <v>0</v>
      </c>
      <c r="BQ30" s="157">
        <v>0</v>
      </c>
      <c r="BR30" s="157">
        <v>0</v>
      </c>
      <c r="BS30" s="157">
        <v>0</v>
      </c>
      <c r="BT30" s="157">
        <v>0</v>
      </c>
      <c r="BU30" s="157">
        <v>0</v>
      </c>
      <c r="BV30" s="157">
        <v>0</v>
      </c>
      <c r="BW30" s="157">
        <v>0</v>
      </c>
      <c r="BX30" s="157">
        <v>0</v>
      </c>
      <c r="BY30" s="157">
        <v>0</v>
      </c>
      <c r="BZ30" s="157">
        <v>0</v>
      </c>
      <c r="CA30" s="157">
        <v>0</v>
      </c>
      <c r="CB30" s="157">
        <v>0</v>
      </c>
      <c r="CC30" s="157">
        <v>0</v>
      </c>
      <c r="CD30" s="157">
        <v>0</v>
      </c>
      <c r="CE30" s="157">
        <v>0</v>
      </c>
      <c r="CF30" s="157">
        <v>0</v>
      </c>
      <c r="CG30" s="157">
        <v>0</v>
      </c>
      <c r="CH30" s="157">
        <v>0</v>
      </c>
      <c r="CI30" s="157">
        <v>0</v>
      </c>
      <c r="CJ30" s="157">
        <v>0</v>
      </c>
      <c r="CK30" s="157">
        <v>0</v>
      </c>
      <c r="CL30" s="157">
        <v>0</v>
      </c>
      <c r="CM30" s="157">
        <v>0</v>
      </c>
      <c r="CN30" s="157">
        <v>0</v>
      </c>
      <c r="CO30" s="157">
        <v>0</v>
      </c>
      <c r="CP30" s="157">
        <v>0</v>
      </c>
      <c r="CQ30" s="157">
        <v>0</v>
      </c>
      <c r="CR30" s="157">
        <v>0</v>
      </c>
      <c r="CS30" s="157">
        <v>0</v>
      </c>
      <c r="CT30" s="157">
        <v>0</v>
      </c>
      <c r="CU30" s="157">
        <v>0</v>
      </c>
      <c r="CV30" s="157">
        <v>0</v>
      </c>
      <c r="CW30" s="157">
        <v>0</v>
      </c>
      <c r="CX30" s="157">
        <v>0</v>
      </c>
      <c r="CY30" s="157">
        <v>0</v>
      </c>
      <c r="CZ30" s="157">
        <v>0</v>
      </c>
      <c r="DA30" s="157">
        <v>0</v>
      </c>
      <c r="DB30" s="157">
        <v>0</v>
      </c>
      <c r="DC30" s="157">
        <v>0</v>
      </c>
      <c r="DD30" s="157">
        <v>0</v>
      </c>
      <c r="DE30" s="157">
        <v>0</v>
      </c>
      <c r="DF30" s="157">
        <v>0</v>
      </c>
      <c r="DG30" s="157">
        <v>0</v>
      </c>
      <c r="DH30" s="157">
        <v>0</v>
      </c>
      <c r="DI30" s="157">
        <v>0</v>
      </c>
      <c r="DJ30" s="157">
        <v>0</v>
      </c>
      <c r="DK30" s="157">
        <v>0</v>
      </c>
      <c r="DL30" s="157">
        <v>0</v>
      </c>
      <c r="DM30" s="157">
        <v>0</v>
      </c>
      <c r="DN30" s="157">
        <v>0</v>
      </c>
      <c r="DO30" s="157">
        <v>0</v>
      </c>
      <c r="DP30" s="157">
        <v>0</v>
      </c>
      <c r="DQ30" s="157">
        <v>0</v>
      </c>
      <c r="DR30" s="157">
        <v>0</v>
      </c>
      <c r="DS30" s="157">
        <v>0</v>
      </c>
      <c r="DT30" s="157">
        <v>0</v>
      </c>
      <c r="DU30" s="157">
        <v>0</v>
      </c>
      <c r="DV30" s="157">
        <v>0</v>
      </c>
      <c r="DW30" s="157">
        <v>0</v>
      </c>
      <c r="DX30" s="157">
        <v>0</v>
      </c>
      <c r="DY30" s="157">
        <v>0</v>
      </c>
      <c r="DZ30" s="157">
        <v>0</v>
      </c>
      <c r="EA30" s="157">
        <v>0</v>
      </c>
      <c r="EB30" s="157">
        <v>0</v>
      </c>
      <c r="EC30" s="157">
        <v>0</v>
      </c>
      <c r="ED30" s="157">
        <v>0</v>
      </c>
      <c r="EE30" s="157">
        <v>0</v>
      </c>
      <c r="EF30" s="157">
        <v>0</v>
      </c>
      <c r="EG30" s="157">
        <v>0</v>
      </c>
      <c r="EH30" s="157">
        <v>0</v>
      </c>
      <c r="EI30" s="157">
        <v>0</v>
      </c>
      <c r="EJ30" s="157">
        <v>0.01</v>
      </c>
      <c r="EK30" s="157">
        <v>1.2E-2</v>
      </c>
      <c r="EL30" s="157">
        <v>1.2E-2</v>
      </c>
      <c r="EM30" s="157">
        <v>1.2E-2</v>
      </c>
      <c r="EN30" s="157">
        <v>1.2E-2</v>
      </c>
      <c r="EO30" s="157">
        <v>1.2999999999999999E-2</v>
      </c>
      <c r="EP30" s="157">
        <v>1.2999999999999999E-2</v>
      </c>
      <c r="EQ30" s="157">
        <v>1.2999999999999999E-2</v>
      </c>
      <c r="ER30" s="157">
        <v>9.4699999999999993E-3</v>
      </c>
      <c r="ES30" s="157">
        <v>0.01</v>
      </c>
      <c r="ET30" s="157">
        <v>0.01</v>
      </c>
      <c r="EU30" s="157">
        <v>1.2E-2</v>
      </c>
      <c r="EV30" s="157">
        <v>1.2E-2</v>
      </c>
      <c r="EW30" s="157">
        <v>1.2E-2</v>
      </c>
      <c r="EX30" s="157">
        <v>1.2E-2</v>
      </c>
      <c r="EY30" s="157">
        <v>1.2999999999999999E-2</v>
      </c>
      <c r="EZ30" s="157">
        <v>1.2999999999999999E-2</v>
      </c>
      <c r="FA30" s="157">
        <v>1.2E-2</v>
      </c>
      <c r="FB30" s="157">
        <v>1.2E-2</v>
      </c>
      <c r="FC30" s="157">
        <v>1.2E-2</v>
      </c>
      <c r="FD30" s="157">
        <v>1.2E-2</v>
      </c>
      <c r="FE30" s="157">
        <v>1.2E-2</v>
      </c>
      <c r="FF30" s="157">
        <v>1.2E-2</v>
      </c>
      <c r="FG30" s="157">
        <v>0.01</v>
      </c>
      <c r="FH30" s="157">
        <v>0.01</v>
      </c>
      <c r="FI30" s="157">
        <v>0.01</v>
      </c>
      <c r="FJ30" s="157">
        <v>9.670999999999999E-3</v>
      </c>
      <c r="FK30" s="157">
        <v>0.01</v>
      </c>
      <c r="FL30" s="157">
        <v>0.01</v>
      </c>
      <c r="FM30" s="157">
        <v>1.0999999999999999E-2</v>
      </c>
      <c r="FN30" s="157">
        <v>1.0999999999999999E-2</v>
      </c>
      <c r="FO30" s="157">
        <v>1.0999999999999999E-2</v>
      </c>
      <c r="FP30" s="157">
        <v>1.0999999999999999E-2</v>
      </c>
      <c r="FQ30" s="157">
        <v>1.0999999999999999E-2</v>
      </c>
      <c r="FR30" s="157">
        <v>1.0999999999999999E-2</v>
      </c>
      <c r="FS30" s="157">
        <v>1.0999999999999999E-2</v>
      </c>
      <c r="FT30" s="157">
        <v>1.0999999999999999E-2</v>
      </c>
      <c r="FU30" s="157">
        <v>5.0000000000000001E-3</v>
      </c>
      <c r="FV30" s="157">
        <v>5.0000000000000001E-3</v>
      </c>
      <c r="FW30" s="157">
        <v>5.0000000000000001E-3</v>
      </c>
      <c r="FX30" s="157">
        <v>5.0000000000000001E-3</v>
      </c>
      <c r="FY30" s="157">
        <v>5.0000000000000001E-3</v>
      </c>
      <c r="FZ30" s="157">
        <v>5.0000000000000001E-3</v>
      </c>
      <c r="GA30" s="157">
        <v>5.0000000000000001E-3</v>
      </c>
      <c r="GB30" s="157">
        <v>0</v>
      </c>
      <c r="GC30" s="157">
        <v>0</v>
      </c>
      <c r="GD30" s="157">
        <v>0</v>
      </c>
      <c r="GE30" s="157">
        <v>0</v>
      </c>
      <c r="GF30" s="157">
        <v>0</v>
      </c>
      <c r="GG30" s="157">
        <v>0</v>
      </c>
      <c r="GH30" s="157">
        <v>0</v>
      </c>
      <c r="GI30" s="157">
        <v>0</v>
      </c>
      <c r="GJ30" s="157">
        <v>0</v>
      </c>
      <c r="GK30" s="157">
        <v>0</v>
      </c>
      <c r="GL30" s="157">
        <v>0</v>
      </c>
      <c r="GM30" s="157">
        <v>0</v>
      </c>
      <c r="GN30" s="157">
        <v>0</v>
      </c>
      <c r="GO30" s="157">
        <v>0</v>
      </c>
      <c r="GP30" s="157">
        <v>0</v>
      </c>
      <c r="GQ30" s="157">
        <v>0</v>
      </c>
      <c r="GR30" s="157">
        <v>7.0000000000000001E-3</v>
      </c>
      <c r="GS30" s="157">
        <v>7.0000000000000001E-3</v>
      </c>
      <c r="GT30" s="157">
        <v>7.0000000000000001E-3</v>
      </c>
      <c r="GU30" s="157">
        <v>7.0000000000000001E-3</v>
      </c>
      <c r="GV30" s="157">
        <v>7.0000000000000001E-3</v>
      </c>
      <c r="GW30" s="157">
        <v>7.0000000000000001E-3</v>
      </c>
      <c r="GX30" s="157">
        <v>7.0000000000000001E-3</v>
      </c>
      <c r="GY30" s="157">
        <v>7.0000000000000001E-3</v>
      </c>
      <c r="GZ30" s="157">
        <v>7.0000000000000001E-3</v>
      </c>
      <c r="HA30" s="157">
        <v>7.0000000000000001E-3</v>
      </c>
      <c r="HB30" s="157">
        <v>7.0000000000000001E-3</v>
      </c>
      <c r="HC30" s="157">
        <v>7.0000000000000001E-3</v>
      </c>
      <c r="HD30" s="157">
        <v>7.0000000000000001E-3</v>
      </c>
      <c r="HE30" s="157">
        <v>7.0000000000000001E-3</v>
      </c>
      <c r="HF30" s="157">
        <v>7.0000000000000001E-3</v>
      </c>
      <c r="HG30" s="157">
        <v>6.0000000000000001E-3</v>
      </c>
      <c r="HH30" s="157">
        <v>6.0000000000000001E-3</v>
      </c>
      <c r="HI30" s="157">
        <v>6.5442E-3</v>
      </c>
      <c r="HJ30" s="157">
        <v>6.0000000000000001E-3</v>
      </c>
      <c r="HK30" s="157">
        <v>6.0000000000000001E-3</v>
      </c>
      <c r="HL30" s="157">
        <v>6.0000000000000001E-3</v>
      </c>
      <c r="HM30" s="157">
        <v>6.0000000000000001E-3</v>
      </c>
      <c r="HN30" s="157">
        <v>6.0000000000000001E-3</v>
      </c>
      <c r="HO30" s="467">
        <v>6.0000000000000001E-3</v>
      </c>
      <c r="HP30" s="290" t="str">
        <f t="shared" si="0"/>
        <v>Инвестициони фондови (0,6%)</v>
      </c>
      <c r="HQ30" s="290" t="str">
        <f t="shared" si="1"/>
        <v>Investment funds (0,6%)</v>
      </c>
      <c r="HR30" s="290"/>
      <c r="HT30" s="260"/>
      <c r="HU30" s="260"/>
      <c r="HV30" s="260"/>
    </row>
    <row r="31" spans="1:230" ht="12.75" customHeight="1" x14ac:dyDescent="0.25">
      <c r="A31" s="315" t="s">
        <v>427</v>
      </c>
      <c r="B31" s="315" t="s">
        <v>437</v>
      </c>
      <c r="C31" s="157">
        <v>0</v>
      </c>
      <c r="D31" s="157">
        <v>0</v>
      </c>
      <c r="E31" s="157">
        <v>0</v>
      </c>
      <c r="F31" s="157">
        <v>0</v>
      </c>
      <c r="G31" s="157">
        <v>0</v>
      </c>
      <c r="H31" s="157">
        <v>2.9039089905886262E-2</v>
      </c>
      <c r="I31" s="157">
        <v>2.9234999999999997E-2</v>
      </c>
      <c r="J31" s="157">
        <v>0</v>
      </c>
      <c r="K31" s="157">
        <v>0</v>
      </c>
      <c r="L31" s="157">
        <v>0</v>
      </c>
      <c r="M31" s="157">
        <v>0</v>
      </c>
      <c r="N31" s="157">
        <v>0</v>
      </c>
      <c r="O31" s="157">
        <v>0</v>
      </c>
      <c r="P31" s="157">
        <v>0</v>
      </c>
      <c r="Q31" s="157">
        <v>0</v>
      </c>
      <c r="R31" s="157">
        <v>0</v>
      </c>
      <c r="S31" s="157">
        <v>0</v>
      </c>
      <c r="T31" s="157">
        <v>0</v>
      </c>
      <c r="U31" s="157">
        <v>4.2685999999999995E-2</v>
      </c>
      <c r="V31" s="157">
        <v>4.0008999999999996E-2</v>
      </c>
      <c r="W31" s="157">
        <v>3.7838999999999998E-2</v>
      </c>
      <c r="X31" s="157">
        <v>3.8566999999999997E-2</v>
      </c>
      <c r="Y31" s="157">
        <v>3.8241999999999998E-2</v>
      </c>
      <c r="Z31" s="157">
        <v>4.0204999999999998E-2</v>
      </c>
      <c r="AA31" s="157">
        <v>4.02E-2</v>
      </c>
      <c r="AB31" s="157">
        <v>3.8529000000000001E-2</v>
      </c>
      <c r="AC31" s="157">
        <v>3.7950190196437944E-2</v>
      </c>
      <c r="AD31" s="157">
        <v>3.7121000000000001E-2</v>
      </c>
      <c r="AE31" s="157">
        <v>3.4861999999999997E-2</v>
      </c>
      <c r="AF31" s="157">
        <v>3.4609000000000001E-2</v>
      </c>
      <c r="AG31" s="157">
        <v>3.3840999999999996E-2</v>
      </c>
      <c r="AH31" s="157">
        <v>3.1191999999999998E-2</v>
      </c>
      <c r="AI31" s="157">
        <v>3.0383E-2</v>
      </c>
      <c r="AJ31" s="157">
        <v>2.8665999999999997E-2</v>
      </c>
      <c r="AK31" s="157">
        <v>2.7583E-2</v>
      </c>
      <c r="AL31" s="157">
        <v>2.6927E-2</v>
      </c>
      <c r="AM31" s="157">
        <v>2.7167999999999998E-2</v>
      </c>
      <c r="AN31" s="157">
        <v>2.6165999999999998E-2</v>
      </c>
      <c r="AO31" s="157">
        <v>2.6335999999999998E-2</v>
      </c>
      <c r="AP31" s="157">
        <v>2.6051999999999999E-2</v>
      </c>
      <c r="AQ31" s="157">
        <v>2.5151E-2</v>
      </c>
      <c r="AR31" s="157">
        <v>2.4376999999999999E-2</v>
      </c>
      <c r="AS31" s="157">
        <v>2.4731E-2</v>
      </c>
      <c r="AT31" s="157">
        <v>2.4693E-2</v>
      </c>
      <c r="AU31" s="157">
        <v>2.4468999999999998E-2</v>
      </c>
      <c r="AV31" s="157">
        <v>2.3782999999999999E-2</v>
      </c>
      <c r="AW31" s="157">
        <v>2.3621E-2</v>
      </c>
      <c r="AX31" s="157">
        <v>2.3326E-2</v>
      </c>
      <c r="AY31" s="157">
        <v>2.2518999999999997E-2</v>
      </c>
      <c r="AZ31" s="157">
        <v>2.1873999999999998E-2</v>
      </c>
      <c r="BA31" s="157">
        <v>2.1180999999999998E-2</v>
      </c>
      <c r="BB31" s="157">
        <v>2.0306999999999999E-2</v>
      </c>
      <c r="BC31" s="157">
        <v>1.9975E-2</v>
      </c>
      <c r="BD31" s="157">
        <v>1.8907999999999998E-2</v>
      </c>
      <c r="BE31" s="157">
        <v>1.7492000000000001E-2</v>
      </c>
      <c r="BF31" s="157">
        <v>1.7960999999999998E-2</v>
      </c>
      <c r="BG31" s="157">
        <v>1.7559999999999999E-2</v>
      </c>
      <c r="BH31" s="157">
        <v>1.7183999999999998E-2</v>
      </c>
      <c r="BI31" s="157">
        <v>1.6976999999999999E-2</v>
      </c>
      <c r="BJ31" s="157">
        <v>1.6333E-2</v>
      </c>
      <c r="BK31" s="157">
        <v>1.6298E-2</v>
      </c>
      <c r="BL31" s="157">
        <v>1.5969000000000001E-2</v>
      </c>
      <c r="BM31" s="157">
        <v>1.5914999999999999E-2</v>
      </c>
      <c r="BN31" s="157">
        <v>1.5330999999999999E-2</v>
      </c>
      <c r="BO31" s="157">
        <v>1.5737999999999999E-2</v>
      </c>
      <c r="BP31" s="157">
        <v>1.491E-2</v>
      </c>
      <c r="BQ31" s="157">
        <v>1.5259999999999999E-2</v>
      </c>
      <c r="BR31" s="157">
        <v>1.4645999999999999E-2</v>
      </c>
      <c r="BS31" s="157">
        <v>1.4449999999999999E-2</v>
      </c>
      <c r="BT31" s="157">
        <v>1.4166999999999999E-2</v>
      </c>
      <c r="BU31" s="157">
        <v>1.3694E-2</v>
      </c>
      <c r="BV31" s="157">
        <v>1.2985E-2</v>
      </c>
      <c r="BW31" s="157">
        <v>1.2584999999999999E-2</v>
      </c>
      <c r="BX31" s="157">
        <v>1.2187E-2</v>
      </c>
      <c r="BY31" s="157">
        <v>1.1639E-2</v>
      </c>
      <c r="BZ31" s="157">
        <v>1.0912999999999999E-2</v>
      </c>
      <c r="CA31" s="157">
        <v>1.0617999999999999E-2</v>
      </c>
      <c r="CB31" s="157">
        <v>1.0062999999999999E-2</v>
      </c>
      <c r="CC31" s="157">
        <v>0.01</v>
      </c>
      <c r="CD31" s="157">
        <v>1.0010999999999999E-2</v>
      </c>
      <c r="CE31" s="157">
        <v>9.7869999999999988E-3</v>
      </c>
      <c r="CF31" s="157">
        <v>9.6220000000000003E-3</v>
      </c>
      <c r="CG31" s="157">
        <v>9.5049999999999996E-3</v>
      </c>
      <c r="CH31" s="157">
        <v>9.3709999999999991E-3</v>
      </c>
      <c r="CI31" s="157">
        <v>8.9210000000000001E-3</v>
      </c>
      <c r="CJ31" s="157">
        <v>8.7790000000000003E-3</v>
      </c>
      <c r="CK31" s="157">
        <v>8.6739999999999994E-3</v>
      </c>
      <c r="CL31" s="157">
        <v>8.572999999999999E-3</v>
      </c>
      <c r="CM31" s="157">
        <v>8.2369999999999995E-3</v>
      </c>
      <c r="CN31" s="157">
        <v>8.1650000000000004E-3</v>
      </c>
      <c r="CO31" s="157">
        <v>8.0020000000000004E-3</v>
      </c>
      <c r="CP31" s="157">
        <v>7.9049999999999988E-3</v>
      </c>
      <c r="CQ31" s="157">
        <v>7.8469999999999998E-3</v>
      </c>
      <c r="CR31" s="157">
        <v>7.8209999999999998E-3</v>
      </c>
      <c r="CS31" s="157">
        <v>7.7189999999999993E-3</v>
      </c>
      <c r="CT31" s="157">
        <v>7.6489999999999995E-3</v>
      </c>
      <c r="CU31" s="157">
        <v>7.6729999999999993E-3</v>
      </c>
      <c r="CV31" s="157">
        <v>7.5949999999999993E-3</v>
      </c>
      <c r="CW31" s="157">
        <v>7.6679999999999995E-3</v>
      </c>
      <c r="CX31" s="157">
        <v>7.5099999999999993E-3</v>
      </c>
      <c r="CY31" s="157">
        <v>7.28E-3</v>
      </c>
      <c r="CZ31" s="157">
        <v>6.8369999999999993E-3</v>
      </c>
      <c r="DA31" s="157">
        <v>6.7619999999999998E-3</v>
      </c>
      <c r="DB31" s="157">
        <v>6.0209999999999994E-3</v>
      </c>
      <c r="DC31" s="157">
        <v>5.9309999999999996E-3</v>
      </c>
      <c r="DD31" s="157">
        <v>6.0289999999999996E-3</v>
      </c>
      <c r="DE31" s="157">
        <v>5.96E-3</v>
      </c>
      <c r="DF31" s="157">
        <v>5.4809999999999998E-3</v>
      </c>
      <c r="DG31" s="157">
        <v>5.4689999999999999E-3</v>
      </c>
      <c r="DH31" s="157">
        <v>5.4619999999999998E-3</v>
      </c>
      <c r="DI31" s="157">
        <v>5.5100000000000001E-3</v>
      </c>
      <c r="DJ31" s="157">
        <v>5.5100000000000001E-3</v>
      </c>
      <c r="DK31" s="157">
        <v>5.4139999999999995E-3</v>
      </c>
      <c r="DL31" s="157">
        <v>5.0000000000000001E-3</v>
      </c>
      <c r="DM31" s="157">
        <v>5.28E-3</v>
      </c>
      <c r="DN31" s="157">
        <v>5.0000000000000001E-3</v>
      </c>
      <c r="DO31" s="157">
        <v>5.2099999999999994E-3</v>
      </c>
      <c r="DP31" s="157">
        <v>5.0000000000000001E-3</v>
      </c>
      <c r="DQ31" s="157">
        <v>5.0000000000000001E-3</v>
      </c>
      <c r="DR31" s="157">
        <v>5.0000000000000001E-3</v>
      </c>
      <c r="DS31" s="157">
        <v>4.0000000000000001E-3</v>
      </c>
      <c r="DT31" s="157">
        <v>4.0000000000000001E-3</v>
      </c>
      <c r="DU31" s="157">
        <v>4.3629999999999997E-3</v>
      </c>
      <c r="DV31" s="157">
        <v>4.0000000000000001E-3</v>
      </c>
      <c r="DW31" s="157">
        <v>4.0000000000000001E-3</v>
      </c>
      <c r="DX31" s="157">
        <v>4.0000000000000001E-3</v>
      </c>
      <c r="DY31" s="157">
        <v>4.0000000000000001E-3</v>
      </c>
      <c r="DZ31" s="157">
        <v>4.0000000000000001E-3</v>
      </c>
      <c r="EA31" s="157">
        <v>4.0000000000000001E-3</v>
      </c>
      <c r="EB31" s="157">
        <v>4.0000000000000001E-3</v>
      </c>
      <c r="EC31" s="157">
        <v>4.0000000000000001E-3</v>
      </c>
      <c r="ED31" s="157">
        <v>0</v>
      </c>
      <c r="EE31" s="157">
        <v>0</v>
      </c>
      <c r="EF31" s="157">
        <v>0</v>
      </c>
      <c r="EG31" s="157">
        <v>0</v>
      </c>
      <c r="EH31" s="157">
        <v>0</v>
      </c>
      <c r="EI31" s="157">
        <v>0</v>
      </c>
      <c r="EJ31" s="157">
        <v>0</v>
      </c>
      <c r="EK31" s="157">
        <v>0</v>
      </c>
      <c r="EL31" s="157">
        <v>0</v>
      </c>
      <c r="EM31" s="157">
        <v>0</v>
      </c>
      <c r="EN31" s="157">
        <v>0</v>
      </c>
      <c r="EO31" s="157">
        <v>0</v>
      </c>
      <c r="EP31" s="157">
        <v>0</v>
      </c>
      <c r="EQ31" s="157">
        <v>0</v>
      </c>
      <c r="ER31" s="157">
        <v>0</v>
      </c>
      <c r="ES31" s="157">
        <v>0</v>
      </c>
      <c r="ET31" s="157">
        <v>0</v>
      </c>
      <c r="EU31" s="157">
        <v>0</v>
      </c>
      <c r="EV31" s="157">
        <v>0</v>
      </c>
      <c r="EW31" s="157">
        <v>0</v>
      </c>
      <c r="EX31" s="157">
        <v>0</v>
      </c>
      <c r="EY31" s="157">
        <v>0</v>
      </c>
      <c r="EZ31" s="157">
        <v>0</v>
      </c>
      <c r="FA31" s="157">
        <v>0</v>
      </c>
      <c r="FB31" s="157">
        <v>0</v>
      </c>
      <c r="FC31" s="157">
        <v>0</v>
      </c>
      <c r="FD31" s="157">
        <v>0</v>
      </c>
      <c r="FE31" s="157">
        <v>0</v>
      </c>
      <c r="FF31" s="157">
        <v>0</v>
      </c>
      <c r="FG31" s="157">
        <v>0</v>
      </c>
      <c r="FH31" s="157">
        <v>0</v>
      </c>
      <c r="FI31" s="157">
        <v>0</v>
      </c>
      <c r="FJ31" s="157">
        <v>0</v>
      </c>
      <c r="FK31" s="157">
        <v>0</v>
      </c>
      <c r="FL31" s="157">
        <v>0</v>
      </c>
      <c r="FM31" s="157">
        <v>0</v>
      </c>
      <c r="FN31" s="157">
        <v>0</v>
      </c>
      <c r="FO31" s="157">
        <v>0</v>
      </c>
      <c r="FP31" s="157">
        <v>0</v>
      </c>
      <c r="FQ31" s="157">
        <v>0</v>
      </c>
      <c r="FR31" s="157">
        <v>0</v>
      </c>
      <c r="FS31" s="157">
        <v>0</v>
      </c>
      <c r="FT31" s="157">
        <v>0</v>
      </c>
      <c r="FU31" s="157">
        <v>0</v>
      </c>
      <c r="FV31" s="157">
        <v>0</v>
      </c>
      <c r="FW31" s="157">
        <v>0</v>
      </c>
      <c r="FX31" s="157">
        <v>0</v>
      </c>
      <c r="FY31" s="157">
        <v>0</v>
      </c>
      <c r="FZ31" s="157">
        <v>0</v>
      </c>
      <c r="GA31" s="157">
        <v>0</v>
      </c>
      <c r="GB31" s="157">
        <v>0</v>
      </c>
      <c r="GC31" s="157">
        <v>0</v>
      </c>
      <c r="GD31" s="157">
        <v>0</v>
      </c>
      <c r="GE31" s="157">
        <v>0</v>
      </c>
      <c r="GF31" s="157">
        <v>0</v>
      </c>
      <c r="GG31" s="157">
        <v>0</v>
      </c>
      <c r="GH31" s="157">
        <v>0</v>
      </c>
      <c r="GI31" s="157">
        <v>0</v>
      </c>
      <c r="GJ31" s="157">
        <v>0</v>
      </c>
      <c r="GK31" s="157">
        <v>0</v>
      </c>
      <c r="GL31" s="157">
        <v>0</v>
      </c>
      <c r="GM31" s="157">
        <v>0</v>
      </c>
      <c r="GN31" s="157">
        <v>0</v>
      </c>
      <c r="GO31" s="157">
        <v>0</v>
      </c>
      <c r="GP31" s="157">
        <v>0</v>
      </c>
      <c r="GQ31" s="157">
        <v>0</v>
      </c>
      <c r="GR31" s="157">
        <v>0</v>
      </c>
      <c r="GS31" s="157">
        <v>0</v>
      </c>
      <c r="GT31" s="157">
        <v>0</v>
      </c>
      <c r="GU31" s="157">
        <v>0</v>
      </c>
      <c r="GV31" s="157">
        <v>0</v>
      </c>
      <c r="GW31" s="157">
        <v>0</v>
      </c>
      <c r="GX31" s="157">
        <v>0</v>
      </c>
      <c r="GY31" s="157">
        <v>0</v>
      </c>
      <c r="GZ31" s="157">
        <v>0</v>
      </c>
      <c r="HA31" s="157">
        <v>0</v>
      </c>
      <c r="HB31" s="157">
        <v>0</v>
      </c>
      <c r="HC31" s="157">
        <v>0</v>
      </c>
      <c r="HD31" s="157">
        <v>0</v>
      </c>
      <c r="HE31" s="157">
        <v>0</v>
      </c>
      <c r="HF31" s="157">
        <v>0</v>
      </c>
      <c r="HG31" s="157">
        <v>0</v>
      </c>
      <c r="HH31" s="157">
        <v>0</v>
      </c>
      <c r="HI31" s="157">
        <v>0</v>
      </c>
      <c r="HJ31" s="157">
        <v>0</v>
      </c>
      <c r="HK31" s="157">
        <v>0</v>
      </c>
      <c r="HL31" s="157">
        <v>0</v>
      </c>
      <c r="HM31" s="157">
        <v>0</v>
      </c>
      <c r="HN31" s="157">
        <v>0</v>
      </c>
      <c r="HO31" s="467">
        <v>0</v>
      </c>
      <c r="HP31" s="290" t="str">
        <f t="shared" si="0"/>
        <v>Непокретности (-)</v>
      </c>
      <c r="HQ31" s="290" t="str">
        <f t="shared" si="1"/>
        <v>Real estate (-)</v>
      </c>
      <c r="HR31" s="290"/>
      <c r="HT31" s="260"/>
      <c r="HU31" s="260"/>
      <c r="HV31" s="260"/>
    </row>
    <row r="32" spans="1:230" ht="12.75" customHeight="1" x14ac:dyDescent="0.25">
      <c r="A32" s="315" t="s">
        <v>74</v>
      </c>
      <c r="B32" s="315" t="s">
        <v>126</v>
      </c>
      <c r="C32" s="157">
        <v>0</v>
      </c>
      <c r="D32" s="157">
        <v>0</v>
      </c>
      <c r="E32" s="157">
        <v>0</v>
      </c>
      <c r="F32" s="157">
        <v>0</v>
      </c>
      <c r="G32" s="157">
        <v>0</v>
      </c>
      <c r="H32" s="157">
        <v>4.2672880060225828E-2</v>
      </c>
      <c r="I32" s="157">
        <v>4.2730999999999998E-2</v>
      </c>
      <c r="J32" s="157">
        <v>4.1993999999999997E-2</v>
      </c>
      <c r="K32" s="157">
        <v>3.9153E-2</v>
      </c>
      <c r="L32" s="157">
        <v>3.7260999999999996E-2</v>
      </c>
      <c r="M32" s="157">
        <v>4.3463999999999996E-2</v>
      </c>
      <c r="N32" s="157">
        <v>4.1664E-2</v>
      </c>
      <c r="O32" s="157">
        <v>3.9805E-2</v>
      </c>
      <c r="P32" s="157">
        <v>4.1848999999999997E-2</v>
      </c>
      <c r="Q32" s="157">
        <v>4.0839E-2</v>
      </c>
      <c r="R32" s="157">
        <v>4.3681999999999999E-2</v>
      </c>
      <c r="S32" s="157">
        <v>4.4301E-2</v>
      </c>
      <c r="T32" s="157">
        <v>4.3360999999999997E-2</v>
      </c>
      <c r="U32" s="157">
        <v>3.9341999999999995E-2</v>
      </c>
      <c r="V32" s="157">
        <v>3.8373999999999998E-2</v>
      </c>
      <c r="W32" s="157">
        <v>4.2501999999999998E-2</v>
      </c>
      <c r="X32" s="157">
        <v>4.3432999999999999E-2</v>
      </c>
      <c r="Y32" s="157">
        <v>4.2998000000000001E-2</v>
      </c>
      <c r="Z32" s="157">
        <v>4.0898999999999998E-2</v>
      </c>
      <c r="AA32" s="157">
        <v>3.9302999999999998E-2</v>
      </c>
      <c r="AB32" s="157">
        <v>3.8004999999999997E-2</v>
      </c>
      <c r="AC32" s="157">
        <v>4.7835166598000058E-2</v>
      </c>
      <c r="AD32" s="157">
        <v>4.6911999999999995E-2</v>
      </c>
      <c r="AE32" s="157">
        <v>4.5788999999999996E-2</v>
      </c>
      <c r="AF32" s="157">
        <v>4.3673999999999998E-2</v>
      </c>
      <c r="AG32" s="157">
        <v>4.1836999999999999E-2</v>
      </c>
      <c r="AH32" s="157">
        <v>4.0500999999999995E-2</v>
      </c>
      <c r="AI32" s="157">
        <v>3.9553999999999999E-2</v>
      </c>
      <c r="AJ32" s="157">
        <v>4.6619000000000001E-2</v>
      </c>
      <c r="AK32" s="157">
        <v>4.4836000000000001E-2</v>
      </c>
      <c r="AL32" s="157">
        <v>4.5449999999999997E-2</v>
      </c>
      <c r="AM32" s="157">
        <v>4.2914999999999995E-2</v>
      </c>
      <c r="AN32" s="157">
        <v>4.1769000000000001E-2</v>
      </c>
      <c r="AO32" s="157">
        <v>4.1742000000000001E-2</v>
      </c>
      <c r="AP32" s="157">
        <v>4.5689999999999995E-2</v>
      </c>
      <c r="AQ32" s="157">
        <v>4.4618999999999999E-2</v>
      </c>
      <c r="AR32" s="157">
        <v>4.3345999999999996E-2</v>
      </c>
      <c r="AS32" s="157">
        <v>4.4205999999999995E-2</v>
      </c>
      <c r="AT32" s="157">
        <v>4.4215999999999998E-2</v>
      </c>
      <c r="AU32" s="157">
        <v>4.3929999999999997E-2</v>
      </c>
      <c r="AV32" s="157">
        <v>4.3137999999999996E-2</v>
      </c>
      <c r="AW32" s="157">
        <v>4.3028999999999998E-2</v>
      </c>
      <c r="AX32" s="157">
        <v>4.7206999999999999E-2</v>
      </c>
      <c r="AY32" s="157">
        <v>4.5994E-2</v>
      </c>
      <c r="AZ32" s="157">
        <v>4.4621000000000001E-2</v>
      </c>
      <c r="BA32" s="157">
        <v>3.8378999999999996E-2</v>
      </c>
      <c r="BB32" s="157">
        <v>3.6795000000000001E-2</v>
      </c>
      <c r="BC32" s="157">
        <v>4.4592E-2</v>
      </c>
      <c r="BD32" s="157">
        <v>4.3362999999999999E-2</v>
      </c>
      <c r="BE32" s="157">
        <v>4.1423000000000001E-2</v>
      </c>
      <c r="BF32" s="157">
        <v>4.1706E-2</v>
      </c>
      <c r="BG32" s="157">
        <v>4.0854999999999995E-2</v>
      </c>
      <c r="BH32" s="157">
        <v>6.7450999999999997E-2</v>
      </c>
      <c r="BI32" s="157">
        <v>6.6879999999999995E-2</v>
      </c>
      <c r="BJ32" s="157">
        <v>4.6494999999999995E-2</v>
      </c>
      <c r="BK32" s="157">
        <v>4.7373999999999999E-2</v>
      </c>
      <c r="BL32" s="157">
        <v>7.6776999999999998E-2</v>
      </c>
      <c r="BM32" s="157">
        <v>4.6169999999999996E-2</v>
      </c>
      <c r="BN32" s="157">
        <v>4.4853999999999998E-2</v>
      </c>
      <c r="BO32" s="157">
        <v>4.6264E-2</v>
      </c>
      <c r="BP32" s="157">
        <v>4.5499999999999999E-2</v>
      </c>
      <c r="BQ32" s="157">
        <v>4.6789999999999998E-2</v>
      </c>
      <c r="BR32" s="157">
        <v>4.5589999999999999E-2</v>
      </c>
      <c r="BS32" s="157">
        <v>0</v>
      </c>
      <c r="BT32" s="157">
        <v>2.0347999999999998E-2</v>
      </c>
      <c r="BU32" s="157">
        <v>3.2646999999999995E-2</v>
      </c>
      <c r="BV32" s="157">
        <v>3.1994999999999996E-2</v>
      </c>
      <c r="BW32" s="157">
        <v>1.9407000000000001E-2</v>
      </c>
      <c r="BX32" s="157">
        <v>3.0706999999999998E-2</v>
      </c>
      <c r="BY32" s="157">
        <v>3.4860999999999996E-2</v>
      </c>
      <c r="BZ32" s="157">
        <v>3.4311999999999995E-2</v>
      </c>
      <c r="CA32" s="157">
        <v>2.2412999999999999E-2</v>
      </c>
      <c r="CB32" s="157">
        <v>0</v>
      </c>
      <c r="CC32" s="157">
        <v>0</v>
      </c>
      <c r="CD32" s="157">
        <v>0</v>
      </c>
      <c r="CE32" s="157">
        <v>0</v>
      </c>
      <c r="CF32" s="157">
        <v>0</v>
      </c>
      <c r="CG32" s="157">
        <v>0</v>
      </c>
      <c r="CH32" s="157">
        <v>0</v>
      </c>
      <c r="CI32" s="157">
        <v>0</v>
      </c>
      <c r="CJ32" s="157">
        <v>0</v>
      </c>
      <c r="CK32" s="157">
        <v>0</v>
      </c>
      <c r="CL32" s="157">
        <v>0</v>
      </c>
      <c r="CM32" s="157">
        <v>0</v>
      </c>
      <c r="CN32" s="157">
        <v>0</v>
      </c>
      <c r="CO32" s="157">
        <v>0</v>
      </c>
      <c r="CP32" s="157">
        <v>0</v>
      </c>
      <c r="CQ32" s="157">
        <v>0</v>
      </c>
      <c r="CR32" s="157">
        <v>0</v>
      </c>
      <c r="CS32" s="157">
        <v>0</v>
      </c>
      <c r="CT32" s="157">
        <v>0</v>
      </c>
      <c r="CU32" s="157">
        <v>0</v>
      </c>
      <c r="CV32" s="157">
        <v>0</v>
      </c>
      <c r="CW32" s="157">
        <v>0</v>
      </c>
      <c r="CX32" s="157">
        <v>0</v>
      </c>
      <c r="CY32" s="157">
        <v>0</v>
      </c>
      <c r="CZ32" s="157">
        <v>0</v>
      </c>
      <c r="DA32" s="157">
        <v>0</v>
      </c>
      <c r="DB32" s="157">
        <v>0</v>
      </c>
      <c r="DC32" s="157">
        <v>0</v>
      </c>
      <c r="DD32" s="157">
        <v>0</v>
      </c>
      <c r="DE32" s="157">
        <v>0</v>
      </c>
      <c r="DF32" s="157">
        <v>0</v>
      </c>
      <c r="DG32" s="157">
        <v>0</v>
      </c>
      <c r="DH32" s="157">
        <v>0</v>
      </c>
      <c r="DI32" s="157">
        <v>0</v>
      </c>
      <c r="DJ32" s="157">
        <v>0</v>
      </c>
      <c r="DK32" s="157">
        <v>0</v>
      </c>
      <c r="DL32" s="157">
        <v>0</v>
      </c>
      <c r="DM32" s="157">
        <v>0</v>
      </c>
      <c r="DN32" s="157">
        <v>0</v>
      </c>
      <c r="DO32" s="157">
        <v>0</v>
      </c>
      <c r="DP32" s="157">
        <v>0</v>
      </c>
      <c r="DQ32" s="157">
        <v>0</v>
      </c>
      <c r="DR32" s="157">
        <v>0</v>
      </c>
      <c r="DS32" s="157">
        <v>0</v>
      </c>
      <c r="DT32" s="157">
        <v>0</v>
      </c>
      <c r="DU32" s="157">
        <v>0</v>
      </c>
      <c r="DV32" s="157">
        <v>0</v>
      </c>
      <c r="DW32" s="157">
        <v>0</v>
      </c>
      <c r="DX32" s="157">
        <v>0</v>
      </c>
      <c r="DY32" s="157">
        <v>0</v>
      </c>
      <c r="DZ32" s="157">
        <v>0</v>
      </c>
      <c r="EA32" s="157">
        <v>0</v>
      </c>
      <c r="EB32" s="157">
        <v>0</v>
      </c>
      <c r="EC32" s="157">
        <v>0</v>
      </c>
      <c r="ED32" s="157">
        <v>0</v>
      </c>
      <c r="EE32" s="157">
        <v>0</v>
      </c>
      <c r="EF32" s="157">
        <v>0</v>
      </c>
      <c r="EG32" s="157">
        <v>0</v>
      </c>
      <c r="EH32" s="157">
        <v>0</v>
      </c>
      <c r="EI32" s="157">
        <v>0</v>
      </c>
      <c r="EJ32" s="157">
        <v>0</v>
      </c>
      <c r="EK32" s="157">
        <v>0</v>
      </c>
      <c r="EL32" s="157">
        <v>0</v>
      </c>
      <c r="EM32" s="157">
        <v>0</v>
      </c>
      <c r="EN32" s="157">
        <v>0</v>
      </c>
      <c r="EO32" s="157">
        <v>0</v>
      </c>
      <c r="EP32" s="157">
        <v>0</v>
      </c>
      <c r="EQ32" s="157">
        <v>0</v>
      </c>
      <c r="ER32" s="157">
        <v>0</v>
      </c>
      <c r="ES32" s="157">
        <v>0</v>
      </c>
      <c r="ET32" s="157">
        <v>0</v>
      </c>
      <c r="EU32" s="157">
        <v>0</v>
      </c>
      <c r="EV32" s="157">
        <v>0</v>
      </c>
      <c r="EW32" s="157">
        <v>0</v>
      </c>
      <c r="EX32" s="157">
        <v>0</v>
      </c>
      <c r="EY32" s="157">
        <v>0</v>
      </c>
      <c r="EZ32" s="157">
        <v>0</v>
      </c>
      <c r="FA32" s="157">
        <v>0</v>
      </c>
      <c r="FB32" s="157">
        <v>0</v>
      </c>
      <c r="FC32" s="157">
        <v>0</v>
      </c>
      <c r="FD32" s="157">
        <v>0</v>
      </c>
      <c r="FE32" s="157">
        <v>0</v>
      </c>
      <c r="FF32" s="157">
        <v>0</v>
      </c>
      <c r="FG32" s="157">
        <v>0</v>
      </c>
      <c r="FH32" s="157">
        <v>0</v>
      </c>
      <c r="FI32" s="157">
        <v>0</v>
      </c>
      <c r="FJ32" s="157">
        <v>0</v>
      </c>
      <c r="FK32" s="157">
        <v>0</v>
      </c>
      <c r="FL32" s="157">
        <v>0</v>
      </c>
      <c r="FM32" s="157">
        <v>0</v>
      </c>
      <c r="FN32" s="157">
        <v>1.4E-2</v>
      </c>
      <c r="FO32" s="157">
        <v>1.4E-2</v>
      </c>
      <c r="FP32" s="157">
        <v>1.4E-2</v>
      </c>
      <c r="FQ32" s="157">
        <v>1.2999999999999999E-2</v>
      </c>
      <c r="FR32" s="157">
        <v>1.2999999999999999E-2</v>
      </c>
      <c r="FS32" s="157">
        <v>1.2999999999999999E-2</v>
      </c>
      <c r="FT32" s="157">
        <v>1.2999999999999999E-2</v>
      </c>
      <c r="FU32" s="157">
        <v>1.2999999999999999E-2</v>
      </c>
      <c r="FV32" s="157">
        <v>1.2999999999999999E-2</v>
      </c>
      <c r="FW32" s="157">
        <v>1.2999999999999999E-2</v>
      </c>
      <c r="FX32" s="157">
        <v>1.2999999999999999E-2</v>
      </c>
      <c r="FY32" s="157">
        <v>1.2999999999999999E-2</v>
      </c>
      <c r="FZ32" s="157">
        <v>1.2999999999999999E-2</v>
      </c>
      <c r="GA32" s="157">
        <v>1.2999999999999999E-2</v>
      </c>
      <c r="GB32" s="157">
        <v>2.8000000000000001E-2</v>
      </c>
      <c r="GC32" s="157">
        <v>2.7E-2</v>
      </c>
      <c r="GD32" s="157">
        <v>2.8000000000000001E-2</v>
      </c>
      <c r="GE32" s="157">
        <v>1.2999999999999999E-2</v>
      </c>
      <c r="GF32" s="157">
        <v>1.2999999999999999E-2</v>
      </c>
      <c r="GG32" s="157">
        <v>1.2999999999999999E-2</v>
      </c>
      <c r="GH32" s="157">
        <v>1.2999999999999999E-2</v>
      </c>
      <c r="GI32" s="157">
        <v>3.9E-2</v>
      </c>
      <c r="GJ32" s="157">
        <v>4.3999999999999997E-2</v>
      </c>
      <c r="GK32" s="157">
        <v>4.3999999999999997E-2</v>
      </c>
      <c r="GL32" s="157">
        <v>1.9E-2</v>
      </c>
      <c r="GM32" s="157">
        <v>1.2999999999999999E-2</v>
      </c>
      <c r="GN32" s="157">
        <v>1.2999999999999999E-2</v>
      </c>
      <c r="GO32" s="157">
        <v>0</v>
      </c>
      <c r="GP32" s="157">
        <v>0</v>
      </c>
      <c r="GQ32" s="157">
        <v>0</v>
      </c>
      <c r="GR32" s="157">
        <v>0</v>
      </c>
      <c r="GS32" s="157">
        <v>0</v>
      </c>
      <c r="GT32" s="157">
        <v>0</v>
      </c>
      <c r="GU32" s="157">
        <v>0</v>
      </c>
      <c r="GV32" s="157">
        <v>0</v>
      </c>
      <c r="GW32" s="157">
        <v>0</v>
      </c>
      <c r="GX32" s="157">
        <v>0</v>
      </c>
      <c r="GY32" s="157">
        <v>0</v>
      </c>
      <c r="GZ32" s="157">
        <v>0</v>
      </c>
      <c r="HA32" s="157">
        <v>0</v>
      </c>
      <c r="HB32" s="157">
        <v>0</v>
      </c>
      <c r="HC32" s="157">
        <v>0</v>
      </c>
      <c r="HD32" s="157">
        <v>0</v>
      </c>
      <c r="HE32" s="157">
        <v>0</v>
      </c>
      <c r="HF32" s="157">
        <v>0</v>
      </c>
      <c r="HG32" s="157">
        <v>0</v>
      </c>
      <c r="HH32" s="157">
        <v>0</v>
      </c>
      <c r="HI32" s="157">
        <v>0</v>
      </c>
      <c r="HJ32" s="157">
        <v>0</v>
      </c>
      <c r="HK32" s="157">
        <v>0</v>
      </c>
      <c r="HL32" s="157">
        <v>0</v>
      </c>
      <c r="HM32" s="157">
        <v>0</v>
      </c>
      <c r="HN32" s="157">
        <v>0</v>
      </c>
      <c r="HO32" s="467">
        <v>0</v>
      </c>
      <c r="HP32" s="290" t="str">
        <f t="shared" si="0"/>
        <v>Орочени депозити (-)</v>
      </c>
      <c r="HQ32" s="290" t="str">
        <f t="shared" si="1"/>
        <v>Term deposits (-)</v>
      </c>
      <c r="HR32" s="290"/>
      <c r="HT32" s="260"/>
      <c r="HU32" s="260"/>
      <c r="HV32" s="260"/>
    </row>
    <row r="33" spans="1:230" ht="12.75" customHeight="1" x14ac:dyDescent="0.25">
      <c r="A33" s="316" t="s">
        <v>429</v>
      </c>
      <c r="B33" s="316" t="s">
        <v>430</v>
      </c>
      <c r="C33" s="158">
        <v>0</v>
      </c>
      <c r="D33" s="158">
        <v>0</v>
      </c>
      <c r="E33" s="158">
        <v>0</v>
      </c>
      <c r="F33" s="158">
        <v>0</v>
      </c>
      <c r="G33" s="158">
        <v>0</v>
      </c>
      <c r="H33" s="158">
        <v>0</v>
      </c>
      <c r="I33" s="158">
        <v>0</v>
      </c>
      <c r="J33" s="158">
        <v>0</v>
      </c>
      <c r="K33" s="158">
        <v>0</v>
      </c>
      <c r="L33" s="158">
        <v>0</v>
      </c>
      <c r="M33" s="158">
        <v>0</v>
      </c>
      <c r="N33" s="158">
        <v>0</v>
      </c>
      <c r="O33" s="158">
        <v>0</v>
      </c>
      <c r="P33" s="158">
        <v>0</v>
      </c>
      <c r="Q33" s="158">
        <v>0</v>
      </c>
      <c r="R33" s="158">
        <v>0</v>
      </c>
      <c r="S33" s="158">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58">
        <v>0</v>
      </c>
      <c r="AM33" s="158">
        <v>0</v>
      </c>
      <c r="AN33" s="158">
        <v>0</v>
      </c>
      <c r="AO33" s="158">
        <v>0</v>
      </c>
      <c r="AP33" s="158">
        <v>0</v>
      </c>
      <c r="AQ33" s="158">
        <v>0</v>
      </c>
      <c r="AR33" s="158">
        <v>0</v>
      </c>
      <c r="AS33" s="158">
        <v>0</v>
      </c>
      <c r="AT33" s="158">
        <v>0</v>
      </c>
      <c r="AU33" s="158">
        <v>0</v>
      </c>
      <c r="AV33" s="158">
        <v>0</v>
      </c>
      <c r="AW33" s="158">
        <v>0</v>
      </c>
      <c r="AX33" s="158">
        <v>0</v>
      </c>
      <c r="AY33" s="158">
        <v>0</v>
      </c>
      <c r="AZ33" s="158">
        <v>0</v>
      </c>
      <c r="BA33" s="158">
        <v>0</v>
      </c>
      <c r="BB33" s="158">
        <v>0</v>
      </c>
      <c r="BC33" s="158">
        <v>0</v>
      </c>
      <c r="BD33" s="158">
        <v>0</v>
      </c>
      <c r="BE33" s="158">
        <v>0</v>
      </c>
      <c r="BF33" s="158">
        <v>0</v>
      </c>
      <c r="BG33" s="158">
        <v>0</v>
      </c>
      <c r="BH33" s="158">
        <v>0</v>
      </c>
      <c r="BI33" s="158">
        <v>0</v>
      </c>
      <c r="BJ33" s="158">
        <v>0</v>
      </c>
      <c r="BK33" s="158">
        <v>0</v>
      </c>
      <c r="BL33" s="158">
        <v>0</v>
      </c>
      <c r="BM33" s="158">
        <v>0</v>
      </c>
      <c r="BN33" s="158">
        <v>0</v>
      </c>
      <c r="BO33" s="158">
        <v>0</v>
      </c>
      <c r="BP33" s="158">
        <v>0</v>
      </c>
      <c r="BQ33" s="158">
        <v>0</v>
      </c>
      <c r="BR33" s="158">
        <v>0</v>
      </c>
      <c r="BS33" s="158">
        <v>0</v>
      </c>
      <c r="BT33" s="158">
        <v>0</v>
      </c>
      <c r="BU33" s="158">
        <v>0</v>
      </c>
      <c r="BV33" s="158">
        <v>0</v>
      </c>
      <c r="BW33" s="158">
        <v>0</v>
      </c>
      <c r="BX33" s="158">
        <v>0</v>
      </c>
      <c r="BY33" s="158">
        <v>0</v>
      </c>
      <c r="BZ33" s="158">
        <v>0</v>
      </c>
      <c r="CA33" s="158">
        <v>0</v>
      </c>
      <c r="CB33" s="158">
        <v>0</v>
      </c>
      <c r="CC33" s="158">
        <v>0</v>
      </c>
      <c r="CD33" s="158">
        <v>0</v>
      </c>
      <c r="CE33" s="158">
        <v>0</v>
      </c>
      <c r="CF33" s="158">
        <v>0</v>
      </c>
      <c r="CG33" s="158">
        <v>0</v>
      </c>
      <c r="CH33" s="158">
        <v>0</v>
      </c>
      <c r="CI33" s="158">
        <v>0</v>
      </c>
      <c r="CJ33" s="158">
        <v>0</v>
      </c>
      <c r="CK33" s="158">
        <v>0</v>
      </c>
      <c r="CL33" s="158">
        <v>0</v>
      </c>
      <c r="CM33" s="158">
        <v>0</v>
      </c>
      <c r="CN33" s="158">
        <v>0</v>
      </c>
      <c r="CO33" s="158">
        <v>0</v>
      </c>
      <c r="CP33" s="158">
        <v>0</v>
      </c>
      <c r="CQ33" s="158">
        <v>0</v>
      </c>
      <c r="CR33" s="158">
        <v>0</v>
      </c>
      <c r="CS33" s="158">
        <v>0</v>
      </c>
      <c r="CT33" s="158">
        <v>0</v>
      </c>
      <c r="CU33" s="158">
        <v>0</v>
      </c>
      <c r="CV33" s="158">
        <v>0</v>
      </c>
      <c r="CW33" s="158">
        <v>0</v>
      </c>
      <c r="CX33" s="158">
        <v>0</v>
      </c>
      <c r="CY33" s="158">
        <v>0</v>
      </c>
      <c r="CZ33" s="158">
        <v>0</v>
      </c>
      <c r="DA33" s="158">
        <v>0</v>
      </c>
      <c r="DB33" s="158">
        <v>0</v>
      </c>
      <c r="DC33" s="158">
        <v>0</v>
      </c>
      <c r="DD33" s="158">
        <v>0</v>
      </c>
      <c r="DE33" s="158">
        <v>0</v>
      </c>
      <c r="DF33" s="158">
        <v>0</v>
      </c>
      <c r="DG33" s="158">
        <v>0</v>
      </c>
      <c r="DH33" s="158">
        <v>0</v>
      </c>
      <c r="DI33" s="158">
        <v>0</v>
      </c>
      <c r="DJ33" s="158">
        <v>0</v>
      </c>
      <c r="DK33" s="158">
        <v>0</v>
      </c>
      <c r="DL33" s="158">
        <v>0</v>
      </c>
      <c r="DM33" s="158">
        <v>0</v>
      </c>
      <c r="DN33" s="158">
        <v>0</v>
      </c>
      <c r="DO33" s="158">
        <v>0</v>
      </c>
      <c r="DP33" s="158">
        <v>0</v>
      </c>
      <c r="DQ33" s="158">
        <v>0</v>
      </c>
      <c r="DR33" s="158">
        <v>0</v>
      </c>
      <c r="DS33" s="158">
        <v>0</v>
      </c>
      <c r="DT33" s="158">
        <v>0</v>
      </c>
      <c r="DU33" s="158">
        <v>0</v>
      </c>
      <c r="DV33" s="158">
        <v>0</v>
      </c>
      <c r="DW33" s="158">
        <v>0</v>
      </c>
      <c r="DX33" s="158">
        <v>0</v>
      </c>
      <c r="DY33" s="158">
        <v>0</v>
      </c>
      <c r="DZ33" s="158">
        <v>0</v>
      </c>
      <c r="EA33" s="158">
        <v>0</v>
      </c>
      <c r="EB33" s="158">
        <v>0</v>
      </c>
      <c r="EC33" s="158">
        <v>0</v>
      </c>
      <c r="ED33" s="158">
        <v>0</v>
      </c>
      <c r="EE33" s="158">
        <v>0</v>
      </c>
      <c r="EF33" s="158">
        <v>0</v>
      </c>
      <c r="EG33" s="158">
        <v>0</v>
      </c>
      <c r="EH33" s="158">
        <v>0</v>
      </c>
      <c r="EI33" s="158">
        <v>0</v>
      </c>
      <c r="EJ33" s="158">
        <v>0</v>
      </c>
      <c r="EK33" s="158">
        <v>0</v>
      </c>
      <c r="EL33" s="158">
        <v>0</v>
      </c>
      <c r="EM33" s="158">
        <v>0</v>
      </c>
      <c r="EN33" s="158">
        <v>0</v>
      </c>
      <c r="EO33" s="158">
        <v>0</v>
      </c>
      <c r="EP33" s="158">
        <v>0</v>
      </c>
      <c r="EQ33" s="158">
        <v>1.4761160448394728E-3</v>
      </c>
      <c r="ER33" s="158">
        <v>4.0091937336526025E-3</v>
      </c>
      <c r="ES33" s="158">
        <v>1.6000000000000001E-3</v>
      </c>
      <c r="ET33" s="158">
        <v>1.6000000000000001E-3</v>
      </c>
      <c r="EU33" s="158">
        <v>0</v>
      </c>
      <c r="EV33" s="158">
        <v>0</v>
      </c>
      <c r="EW33" s="158">
        <v>0</v>
      </c>
      <c r="EX33" s="158">
        <v>0</v>
      </c>
      <c r="EY33" s="158">
        <v>0</v>
      </c>
      <c r="EZ33" s="158">
        <v>0</v>
      </c>
      <c r="FA33" s="158">
        <v>0</v>
      </c>
      <c r="FB33" s="158">
        <v>0</v>
      </c>
      <c r="FC33" s="158">
        <v>0</v>
      </c>
      <c r="FD33" s="158">
        <v>0</v>
      </c>
      <c r="FE33" s="158">
        <v>0</v>
      </c>
      <c r="FF33" s="158">
        <v>0</v>
      </c>
      <c r="FG33" s="158">
        <v>3.0000000000000001E-3</v>
      </c>
      <c r="FH33" s="158">
        <v>4.0000000000000001E-3</v>
      </c>
      <c r="FI33" s="158">
        <v>0</v>
      </c>
      <c r="FJ33" s="158">
        <v>0</v>
      </c>
      <c r="FK33" s="158">
        <v>0</v>
      </c>
      <c r="FL33" s="158">
        <v>0</v>
      </c>
      <c r="FM33" s="158">
        <v>0</v>
      </c>
      <c r="FN33" s="158">
        <v>0</v>
      </c>
      <c r="FO33" s="158">
        <v>0</v>
      </c>
      <c r="FP33" s="158">
        <v>0</v>
      </c>
      <c r="FQ33" s="158">
        <v>0</v>
      </c>
      <c r="FR33" s="158">
        <v>0</v>
      </c>
      <c r="FS33" s="158">
        <v>0</v>
      </c>
      <c r="FT33" s="158">
        <v>0</v>
      </c>
      <c r="FU33" s="158">
        <v>0</v>
      </c>
      <c r="FV33" s="158">
        <v>0</v>
      </c>
      <c r="FW33" s="158">
        <v>0</v>
      </c>
      <c r="FX33" s="158">
        <v>0</v>
      </c>
      <c r="FY33" s="158">
        <v>0</v>
      </c>
      <c r="FZ33" s="158">
        <v>0</v>
      </c>
      <c r="GA33" s="158">
        <v>0</v>
      </c>
      <c r="GB33" s="158">
        <v>0</v>
      </c>
      <c r="GC33" s="158">
        <v>0</v>
      </c>
      <c r="GD33" s="158">
        <v>0</v>
      </c>
      <c r="GE33" s="158">
        <v>0</v>
      </c>
      <c r="GF33" s="158">
        <v>0</v>
      </c>
      <c r="GG33" s="158">
        <v>0</v>
      </c>
      <c r="GH33" s="158">
        <v>0</v>
      </c>
      <c r="GI33" s="158">
        <v>0</v>
      </c>
      <c r="GJ33" s="158">
        <v>0</v>
      </c>
      <c r="GK33" s="158">
        <v>0</v>
      </c>
      <c r="GL33" s="158">
        <v>0</v>
      </c>
      <c r="GM33" s="158">
        <v>0</v>
      </c>
      <c r="GN33" s="158">
        <v>0</v>
      </c>
      <c r="GO33" s="158">
        <v>0</v>
      </c>
      <c r="GP33" s="158">
        <v>0</v>
      </c>
      <c r="GQ33" s="158">
        <v>0</v>
      </c>
      <c r="GR33" s="158">
        <v>0</v>
      </c>
      <c r="GS33" s="158">
        <v>0</v>
      </c>
      <c r="GT33" s="158">
        <v>0</v>
      </c>
      <c r="GU33" s="158">
        <v>0</v>
      </c>
      <c r="GV33" s="158">
        <v>0</v>
      </c>
      <c r="GW33" s="158">
        <v>0</v>
      </c>
      <c r="GX33" s="158">
        <v>0</v>
      </c>
      <c r="GY33" s="158">
        <v>0</v>
      </c>
      <c r="GZ33" s="158">
        <v>0</v>
      </c>
      <c r="HA33" s="158">
        <v>0</v>
      </c>
      <c r="HB33" s="158">
        <v>1.4999999999999999E-2</v>
      </c>
      <c r="HC33" s="158">
        <v>2.1000000000000001E-2</v>
      </c>
      <c r="HD33" s="158">
        <v>1.9E-2</v>
      </c>
      <c r="HE33" s="158">
        <v>0.02</v>
      </c>
      <c r="HF33" s="158">
        <v>0.02</v>
      </c>
      <c r="HG33" s="158">
        <v>1.2500000000000001E-2</v>
      </c>
      <c r="HH33" s="158">
        <v>4.7E-2</v>
      </c>
      <c r="HI33" s="158">
        <v>4.4858000000000002E-2</v>
      </c>
      <c r="HJ33" s="158">
        <v>1.7000000000000001E-2</v>
      </c>
      <c r="HK33" s="158">
        <v>2.7E-2</v>
      </c>
      <c r="HL33" s="158">
        <v>0</v>
      </c>
      <c r="HM33" s="158">
        <v>3.2000000000000001E-2</v>
      </c>
      <c r="HN33" s="158">
        <v>6.7000000000000004E-2</v>
      </c>
      <c r="HO33" s="466">
        <v>7.2999999999999995E-2</v>
      </c>
      <c r="HP33" s="290"/>
      <c r="HQ33" s="290"/>
      <c r="HR33" s="290"/>
      <c r="HT33" s="260"/>
      <c r="HU33" s="260"/>
      <c r="HV33" s="260"/>
    </row>
    <row r="34" spans="1:230" ht="12.75" customHeight="1" x14ac:dyDescent="0.25">
      <c r="A34" s="315" t="s">
        <v>431</v>
      </c>
      <c r="B34" s="315" t="s">
        <v>432</v>
      </c>
      <c r="C34" s="157">
        <v>0</v>
      </c>
      <c r="D34" s="157">
        <v>0</v>
      </c>
      <c r="E34" s="157">
        <v>0</v>
      </c>
      <c r="F34" s="157">
        <v>0</v>
      </c>
      <c r="G34" s="157">
        <v>0</v>
      </c>
      <c r="H34" s="157">
        <v>0</v>
      </c>
      <c r="I34" s="157">
        <v>0</v>
      </c>
      <c r="J34" s="157">
        <v>0</v>
      </c>
      <c r="K34" s="157">
        <v>0</v>
      </c>
      <c r="L34" s="157">
        <v>0</v>
      </c>
      <c r="M34" s="157">
        <v>0</v>
      </c>
      <c r="N34" s="157">
        <v>0</v>
      </c>
      <c r="O34" s="157">
        <v>0</v>
      </c>
      <c r="P34" s="157">
        <v>0</v>
      </c>
      <c r="Q34" s="157">
        <v>0</v>
      </c>
      <c r="R34" s="157">
        <v>0</v>
      </c>
      <c r="S34" s="157">
        <v>0</v>
      </c>
      <c r="T34" s="157">
        <v>0</v>
      </c>
      <c r="U34" s="157">
        <v>0</v>
      </c>
      <c r="V34" s="157">
        <v>0</v>
      </c>
      <c r="W34" s="157">
        <v>0</v>
      </c>
      <c r="X34" s="157">
        <v>0</v>
      </c>
      <c r="Y34" s="157">
        <v>0</v>
      </c>
      <c r="Z34" s="157">
        <v>0</v>
      </c>
      <c r="AA34" s="157">
        <v>0</v>
      </c>
      <c r="AB34" s="157">
        <v>0</v>
      </c>
      <c r="AC34" s="157">
        <v>0</v>
      </c>
      <c r="AD34" s="157">
        <v>0</v>
      </c>
      <c r="AE34" s="157">
        <v>0</v>
      </c>
      <c r="AF34" s="157">
        <v>0</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0</v>
      </c>
      <c r="AW34" s="157">
        <v>0</v>
      </c>
      <c r="AX34" s="157">
        <v>0</v>
      </c>
      <c r="AY34" s="157">
        <v>0</v>
      </c>
      <c r="AZ34" s="157">
        <v>0</v>
      </c>
      <c r="BA34" s="157">
        <v>0</v>
      </c>
      <c r="BB34" s="157">
        <v>0</v>
      </c>
      <c r="BC34" s="157">
        <v>0</v>
      </c>
      <c r="BD34" s="157">
        <v>0</v>
      </c>
      <c r="BE34" s="157">
        <v>0</v>
      </c>
      <c r="BF34" s="157">
        <v>0</v>
      </c>
      <c r="BG34" s="157">
        <v>0</v>
      </c>
      <c r="BH34" s="157">
        <v>0</v>
      </c>
      <c r="BI34" s="157">
        <v>0</v>
      </c>
      <c r="BJ34" s="157">
        <v>0</v>
      </c>
      <c r="BK34" s="157">
        <v>0</v>
      </c>
      <c r="BL34" s="157">
        <v>0</v>
      </c>
      <c r="BM34" s="157">
        <v>0</v>
      </c>
      <c r="BN34" s="157">
        <v>0</v>
      </c>
      <c r="BO34" s="157">
        <v>0</v>
      </c>
      <c r="BP34" s="157">
        <v>0</v>
      </c>
      <c r="BQ34" s="157">
        <v>0</v>
      </c>
      <c r="BR34" s="157">
        <v>0</v>
      </c>
      <c r="BS34" s="157">
        <v>0</v>
      </c>
      <c r="BT34" s="157">
        <v>0</v>
      </c>
      <c r="BU34" s="157">
        <v>0</v>
      </c>
      <c r="BV34" s="157">
        <v>0</v>
      </c>
      <c r="BW34" s="157">
        <v>0</v>
      </c>
      <c r="BX34" s="157">
        <v>0</v>
      </c>
      <c r="BY34" s="157">
        <v>0</v>
      </c>
      <c r="BZ34" s="157">
        <v>0</v>
      </c>
      <c r="CA34" s="157">
        <v>0</v>
      </c>
      <c r="CB34" s="157">
        <v>0</v>
      </c>
      <c r="CC34" s="157">
        <v>0</v>
      </c>
      <c r="CD34" s="157">
        <v>0</v>
      </c>
      <c r="CE34" s="157">
        <v>0</v>
      </c>
      <c r="CF34" s="157">
        <v>0</v>
      </c>
      <c r="CG34" s="157">
        <v>0</v>
      </c>
      <c r="CH34" s="157">
        <v>0</v>
      </c>
      <c r="CI34" s="157">
        <v>0</v>
      </c>
      <c r="CJ34" s="157">
        <v>0</v>
      </c>
      <c r="CK34" s="157">
        <v>0</v>
      </c>
      <c r="CL34" s="157">
        <v>0</v>
      </c>
      <c r="CM34" s="157">
        <v>0</v>
      </c>
      <c r="CN34" s="157">
        <v>0</v>
      </c>
      <c r="CO34" s="157">
        <v>0</v>
      </c>
      <c r="CP34" s="157">
        <v>0</v>
      </c>
      <c r="CQ34" s="157">
        <v>0</v>
      </c>
      <c r="CR34" s="157">
        <v>0</v>
      </c>
      <c r="CS34" s="157">
        <v>0</v>
      </c>
      <c r="CT34" s="157">
        <v>0</v>
      </c>
      <c r="CU34" s="157">
        <v>0</v>
      </c>
      <c r="CV34" s="157">
        <v>0</v>
      </c>
      <c r="CW34" s="157">
        <v>0</v>
      </c>
      <c r="CX34" s="157">
        <v>0</v>
      </c>
      <c r="CY34" s="157">
        <v>0</v>
      </c>
      <c r="CZ34" s="157">
        <v>0</v>
      </c>
      <c r="DA34" s="157">
        <v>0</v>
      </c>
      <c r="DB34" s="157">
        <v>0</v>
      </c>
      <c r="DC34" s="157">
        <v>0</v>
      </c>
      <c r="DD34" s="157">
        <v>0</v>
      </c>
      <c r="DE34" s="157">
        <v>0</v>
      </c>
      <c r="DF34" s="157">
        <v>0</v>
      </c>
      <c r="DG34" s="157">
        <v>0</v>
      </c>
      <c r="DH34" s="157">
        <v>0</v>
      </c>
      <c r="DI34" s="157">
        <v>0</v>
      </c>
      <c r="DJ34" s="157">
        <v>0</v>
      </c>
      <c r="DK34" s="157">
        <v>0</v>
      </c>
      <c r="DL34" s="157">
        <v>0</v>
      </c>
      <c r="DM34" s="157">
        <v>0</v>
      </c>
      <c r="DN34" s="157">
        <v>0</v>
      </c>
      <c r="DO34" s="157">
        <v>0</v>
      </c>
      <c r="DP34" s="157">
        <v>0</v>
      </c>
      <c r="DQ34" s="157">
        <v>0</v>
      </c>
      <c r="DR34" s="157">
        <v>0</v>
      </c>
      <c r="DS34" s="157">
        <v>0</v>
      </c>
      <c r="DT34" s="157">
        <v>0</v>
      </c>
      <c r="DU34" s="157">
        <v>0</v>
      </c>
      <c r="DV34" s="157">
        <v>0</v>
      </c>
      <c r="DW34" s="157">
        <v>0</v>
      </c>
      <c r="DX34" s="157">
        <v>0</v>
      </c>
      <c r="DY34" s="157">
        <v>0</v>
      </c>
      <c r="DZ34" s="157">
        <v>0</v>
      </c>
      <c r="EA34" s="157">
        <v>0</v>
      </c>
      <c r="EB34" s="157">
        <v>0</v>
      </c>
      <c r="EC34" s="157">
        <v>0</v>
      </c>
      <c r="ED34" s="157">
        <v>0</v>
      </c>
      <c r="EE34" s="157">
        <v>0</v>
      </c>
      <c r="EF34" s="157">
        <v>0</v>
      </c>
      <c r="EG34" s="157">
        <v>0</v>
      </c>
      <c r="EH34" s="157">
        <v>0</v>
      </c>
      <c r="EI34" s="157">
        <v>0</v>
      </c>
      <c r="EJ34" s="157">
        <v>0</v>
      </c>
      <c r="EK34" s="157">
        <v>0</v>
      </c>
      <c r="EL34" s="157">
        <v>0</v>
      </c>
      <c r="EM34" s="157">
        <v>0</v>
      </c>
      <c r="EN34" s="157">
        <v>0</v>
      </c>
      <c r="EO34" s="157">
        <v>0</v>
      </c>
      <c r="EP34" s="157">
        <v>0</v>
      </c>
      <c r="EQ34" s="157">
        <v>0</v>
      </c>
      <c r="ER34" s="157">
        <v>0</v>
      </c>
      <c r="ES34" s="157">
        <v>0</v>
      </c>
      <c r="ET34" s="157">
        <v>0</v>
      </c>
      <c r="EU34" s="157">
        <v>0</v>
      </c>
      <c r="EV34" s="157">
        <v>0</v>
      </c>
      <c r="EW34" s="157">
        <v>0</v>
      </c>
      <c r="EX34" s="157">
        <v>0</v>
      </c>
      <c r="EY34" s="157">
        <v>0</v>
      </c>
      <c r="EZ34" s="157">
        <v>0</v>
      </c>
      <c r="FA34" s="157">
        <v>0</v>
      </c>
      <c r="FB34" s="157">
        <v>0</v>
      </c>
      <c r="FC34" s="157">
        <v>0</v>
      </c>
      <c r="FD34" s="157">
        <v>0</v>
      </c>
      <c r="FE34" s="157">
        <v>0</v>
      </c>
      <c r="FF34" s="157">
        <v>0</v>
      </c>
      <c r="FG34" s="157">
        <v>3.0000000000000001E-3</v>
      </c>
      <c r="FH34" s="157">
        <v>4.0000000000000001E-3</v>
      </c>
      <c r="FI34" s="157">
        <v>0</v>
      </c>
      <c r="FJ34" s="157">
        <v>0</v>
      </c>
      <c r="FK34" s="157">
        <v>0</v>
      </c>
      <c r="FL34" s="157">
        <v>0</v>
      </c>
      <c r="FM34" s="157">
        <v>0</v>
      </c>
      <c r="FN34" s="157">
        <v>0</v>
      </c>
      <c r="FO34" s="157">
        <v>0</v>
      </c>
      <c r="FP34" s="157">
        <v>0</v>
      </c>
      <c r="FQ34" s="157">
        <v>0</v>
      </c>
      <c r="FR34" s="157">
        <v>0</v>
      </c>
      <c r="FS34" s="157">
        <v>0</v>
      </c>
      <c r="FT34" s="157">
        <v>0</v>
      </c>
      <c r="FU34" s="157">
        <v>0</v>
      </c>
      <c r="FV34" s="157">
        <v>0</v>
      </c>
      <c r="FW34" s="157">
        <v>0</v>
      </c>
      <c r="FX34" s="157">
        <v>0</v>
      </c>
      <c r="FY34" s="157">
        <v>0</v>
      </c>
      <c r="FZ34" s="157">
        <v>0</v>
      </c>
      <c r="GA34" s="157">
        <v>0</v>
      </c>
      <c r="GB34" s="157">
        <v>0</v>
      </c>
      <c r="GC34" s="157">
        <v>0</v>
      </c>
      <c r="GD34" s="157">
        <v>0</v>
      </c>
      <c r="GE34" s="157">
        <v>0</v>
      </c>
      <c r="GF34" s="157">
        <v>0</v>
      </c>
      <c r="GG34" s="157">
        <v>0</v>
      </c>
      <c r="GH34" s="157">
        <v>0</v>
      </c>
      <c r="GI34" s="157">
        <v>0</v>
      </c>
      <c r="GJ34" s="157">
        <v>0</v>
      </c>
      <c r="GK34" s="157">
        <v>0</v>
      </c>
      <c r="GL34" s="157">
        <v>0</v>
      </c>
      <c r="GM34" s="157">
        <v>0</v>
      </c>
      <c r="GN34" s="157">
        <v>0</v>
      </c>
      <c r="GO34" s="157">
        <v>0</v>
      </c>
      <c r="GP34" s="157">
        <v>0</v>
      </c>
      <c r="GQ34" s="157">
        <v>0</v>
      </c>
      <c r="GR34" s="157">
        <v>0</v>
      </c>
      <c r="GS34" s="157">
        <v>0</v>
      </c>
      <c r="GT34" s="157">
        <v>0</v>
      </c>
      <c r="GU34" s="157">
        <v>0</v>
      </c>
      <c r="GV34" s="157">
        <v>0</v>
      </c>
      <c r="GW34" s="157">
        <v>0</v>
      </c>
      <c r="GX34" s="157">
        <v>0</v>
      </c>
      <c r="GY34" s="157">
        <v>0</v>
      </c>
      <c r="GZ34" s="157">
        <v>0</v>
      </c>
      <c r="HA34" s="157">
        <v>0</v>
      </c>
      <c r="HB34" s="157">
        <v>1.4999999999999999E-2</v>
      </c>
      <c r="HC34" s="157">
        <v>2.1000000000000001E-2</v>
      </c>
      <c r="HD34" s="157">
        <v>1.9E-2</v>
      </c>
      <c r="HE34" s="157">
        <v>0.02</v>
      </c>
      <c r="HF34" s="157">
        <v>0.02</v>
      </c>
      <c r="HG34" s="157">
        <v>1.2500000000000001E-2</v>
      </c>
      <c r="HH34" s="157">
        <v>4.7E-2</v>
      </c>
      <c r="HI34" s="157">
        <v>4.4858000000000002E-2</v>
      </c>
      <c r="HJ34" s="157">
        <v>1.7000000000000001E-2</v>
      </c>
      <c r="HK34" s="157">
        <v>2.7E-2</v>
      </c>
      <c r="HL34" s="157">
        <v>0</v>
      </c>
      <c r="HM34" s="157">
        <v>3.2000000000000001E-2</v>
      </c>
      <c r="HN34" s="157">
        <v>6.7000000000000004E-2</v>
      </c>
      <c r="HO34" s="467">
        <v>7.2999999999999995E-2</v>
      </c>
      <c r="HP34" s="290" t="str">
        <f>CONCATENATE("У иностранству:  ХоВ (",TEXT(HO34,"0,0%;;-"),")")</f>
        <v>У иностранству:  ХоВ (7,3%)</v>
      </c>
      <c r="HQ34" s="290" t="str">
        <f>CONCATENATE("Abroad:  Securities (",TEXT(HO34,"0,0%;;-"),")")</f>
        <v>Abroad:  Securities (7,3%)</v>
      </c>
      <c r="HR34" s="290"/>
      <c r="HT34" s="260"/>
      <c r="HU34" s="260"/>
      <c r="HV34" s="260"/>
    </row>
    <row r="35" spans="1:230" ht="12.75" customHeight="1" x14ac:dyDescent="0.25">
      <c r="A35" s="315" t="s">
        <v>434</v>
      </c>
      <c r="B35" s="315" t="s">
        <v>436</v>
      </c>
      <c r="C35" s="157">
        <v>0</v>
      </c>
      <c r="D35" s="157">
        <v>0</v>
      </c>
      <c r="E35" s="157">
        <v>0</v>
      </c>
      <c r="F35" s="157">
        <v>0</v>
      </c>
      <c r="G35" s="157">
        <v>0</v>
      </c>
      <c r="H35" s="157">
        <v>0</v>
      </c>
      <c r="I35" s="157">
        <v>0</v>
      </c>
      <c r="J35" s="157">
        <v>0</v>
      </c>
      <c r="K35" s="157">
        <v>0</v>
      </c>
      <c r="L35" s="157">
        <v>0</v>
      </c>
      <c r="M35" s="157">
        <v>0</v>
      </c>
      <c r="N35" s="157">
        <v>0</v>
      </c>
      <c r="O35" s="157">
        <v>0</v>
      </c>
      <c r="P35" s="157">
        <v>0</v>
      </c>
      <c r="Q35" s="157">
        <v>0</v>
      </c>
      <c r="R35" s="157">
        <v>0</v>
      </c>
      <c r="S35" s="157">
        <v>0</v>
      </c>
      <c r="T35" s="157">
        <v>0</v>
      </c>
      <c r="U35" s="157">
        <v>0</v>
      </c>
      <c r="V35" s="157">
        <v>0</v>
      </c>
      <c r="W35" s="157">
        <v>0</v>
      </c>
      <c r="X35" s="157">
        <v>0</v>
      </c>
      <c r="Y35" s="157">
        <v>0</v>
      </c>
      <c r="Z35" s="157">
        <v>0</v>
      </c>
      <c r="AA35" s="157">
        <v>0</v>
      </c>
      <c r="AB35" s="157">
        <v>0</v>
      </c>
      <c r="AC35" s="157">
        <v>0</v>
      </c>
      <c r="AD35" s="157">
        <v>0</v>
      </c>
      <c r="AE35" s="157">
        <v>0</v>
      </c>
      <c r="AF35" s="157">
        <v>0</v>
      </c>
      <c r="AG35" s="157">
        <v>0</v>
      </c>
      <c r="AH35" s="157">
        <v>0</v>
      </c>
      <c r="AI35" s="157">
        <v>0</v>
      </c>
      <c r="AJ35" s="157">
        <v>0</v>
      </c>
      <c r="AK35" s="157">
        <v>0</v>
      </c>
      <c r="AL35" s="157">
        <v>0</v>
      </c>
      <c r="AM35" s="157">
        <v>0</v>
      </c>
      <c r="AN35" s="157">
        <v>0</v>
      </c>
      <c r="AO35" s="157">
        <v>0</v>
      </c>
      <c r="AP35" s="157">
        <v>0</v>
      </c>
      <c r="AQ35" s="157">
        <v>0</v>
      </c>
      <c r="AR35" s="157">
        <v>0</v>
      </c>
      <c r="AS35" s="157">
        <v>0</v>
      </c>
      <c r="AT35" s="157">
        <v>0</v>
      </c>
      <c r="AU35" s="157">
        <v>0</v>
      </c>
      <c r="AV35" s="157">
        <v>0</v>
      </c>
      <c r="AW35" s="157">
        <v>0</v>
      </c>
      <c r="AX35" s="157">
        <v>0</v>
      </c>
      <c r="AY35" s="157">
        <v>0</v>
      </c>
      <c r="AZ35" s="157">
        <v>0</v>
      </c>
      <c r="BA35" s="157">
        <v>0</v>
      </c>
      <c r="BB35" s="157">
        <v>0</v>
      </c>
      <c r="BC35" s="157">
        <v>0</v>
      </c>
      <c r="BD35" s="157">
        <v>0</v>
      </c>
      <c r="BE35" s="157">
        <v>0</v>
      </c>
      <c r="BF35" s="157">
        <v>0</v>
      </c>
      <c r="BG35" s="157">
        <v>0</v>
      </c>
      <c r="BH35" s="157">
        <v>0</v>
      </c>
      <c r="BI35" s="157">
        <v>0</v>
      </c>
      <c r="BJ35" s="157">
        <v>0</v>
      </c>
      <c r="BK35" s="157">
        <v>0</v>
      </c>
      <c r="BL35" s="157">
        <v>0</v>
      </c>
      <c r="BM35" s="157">
        <v>0</v>
      </c>
      <c r="BN35" s="157">
        <v>0</v>
      </c>
      <c r="BO35" s="157">
        <v>0</v>
      </c>
      <c r="BP35" s="157">
        <v>0</v>
      </c>
      <c r="BQ35" s="157">
        <v>0</v>
      </c>
      <c r="BR35" s="157">
        <v>0</v>
      </c>
      <c r="BS35" s="157">
        <v>0</v>
      </c>
      <c r="BT35" s="157">
        <v>0</v>
      </c>
      <c r="BU35" s="157">
        <v>0</v>
      </c>
      <c r="BV35" s="157">
        <v>0</v>
      </c>
      <c r="BW35" s="157">
        <v>0</v>
      </c>
      <c r="BX35" s="157">
        <v>0</v>
      </c>
      <c r="BY35" s="157">
        <v>0</v>
      </c>
      <c r="BZ35" s="157">
        <v>0</v>
      </c>
      <c r="CA35" s="157">
        <v>0</v>
      </c>
      <c r="CB35" s="157">
        <v>0</v>
      </c>
      <c r="CC35" s="157">
        <v>0</v>
      </c>
      <c r="CD35" s="157">
        <v>0</v>
      </c>
      <c r="CE35" s="157">
        <v>0</v>
      </c>
      <c r="CF35" s="157">
        <v>0</v>
      </c>
      <c r="CG35" s="157">
        <v>0</v>
      </c>
      <c r="CH35" s="157">
        <v>0</v>
      </c>
      <c r="CI35" s="157">
        <v>0</v>
      </c>
      <c r="CJ35" s="157">
        <v>0</v>
      </c>
      <c r="CK35" s="157">
        <v>0</v>
      </c>
      <c r="CL35" s="157">
        <v>0</v>
      </c>
      <c r="CM35" s="157">
        <v>0</v>
      </c>
      <c r="CN35" s="157">
        <v>0</v>
      </c>
      <c r="CO35" s="157">
        <v>0</v>
      </c>
      <c r="CP35" s="157">
        <v>0</v>
      </c>
      <c r="CQ35" s="157">
        <v>0</v>
      </c>
      <c r="CR35" s="157">
        <v>0</v>
      </c>
      <c r="CS35" s="157">
        <v>0</v>
      </c>
      <c r="CT35" s="157">
        <v>0</v>
      </c>
      <c r="CU35" s="157">
        <v>0</v>
      </c>
      <c r="CV35" s="157">
        <v>0</v>
      </c>
      <c r="CW35" s="157">
        <v>0</v>
      </c>
      <c r="CX35" s="157">
        <v>0</v>
      </c>
      <c r="CY35" s="157">
        <v>0</v>
      </c>
      <c r="CZ35" s="157">
        <v>0</v>
      </c>
      <c r="DA35" s="157">
        <v>0</v>
      </c>
      <c r="DB35" s="157">
        <v>0</v>
      </c>
      <c r="DC35" s="157">
        <v>0</v>
      </c>
      <c r="DD35" s="157">
        <v>0</v>
      </c>
      <c r="DE35" s="157">
        <v>0</v>
      </c>
      <c r="DF35" s="157">
        <v>0</v>
      </c>
      <c r="DG35" s="157">
        <v>0</v>
      </c>
      <c r="DH35" s="157">
        <v>0</v>
      </c>
      <c r="DI35" s="157">
        <v>0</v>
      </c>
      <c r="DJ35" s="157">
        <v>0</v>
      </c>
      <c r="DK35" s="157">
        <v>0</v>
      </c>
      <c r="DL35" s="157">
        <v>0</v>
      </c>
      <c r="DM35" s="157">
        <v>0</v>
      </c>
      <c r="DN35" s="157">
        <v>0</v>
      </c>
      <c r="DO35" s="157">
        <v>0</v>
      </c>
      <c r="DP35" s="157">
        <v>0</v>
      </c>
      <c r="DQ35" s="157">
        <v>0</v>
      </c>
      <c r="DR35" s="157">
        <v>0</v>
      </c>
      <c r="DS35" s="157">
        <v>0</v>
      </c>
      <c r="DT35" s="157">
        <v>0</v>
      </c>
      <c r="DU35" s="157">
        <v>0</v>
      </c>
      <c r="DV35" s="157">
        <v>0</v>
      </c>
      <c r="DW35" s="157">
        <v>0</v>
      </c>
      <c r="DX35" s="157">
        <v>0</v>
      </c>
      <c r="DY35" s="157">
        <v>0</v>
      </c>
      <c r="DZ35" s="157">
        <v>0</v>
      </c>
      <c r="EA35" s="157">
        <v>0</v>
      </c>
      <c r="EB35" s="157">
        <v>0</v>
      </c>
      <c r="EC35" s="157">
        <v>0</v>
      </c>
      <c r="ED35" s="157">
        <v>0</v>
      </c>
      <c r="EE35" s="157">
        <v>0</v>
      </c>
      <c r="EF35" s="157">
        <v>0</v>
      </c>
      <c r="EG35" s="157">
        <v>0</v>
      </c>
      <c r="EH35" s="157">
        <v>0</v>
      </c>
      <c r="EI35" s="157">
        <v>0</v>
      </c>
      <c r="EJ35" s="157">
        <v>0</v>
      </c>
      <c r="EK35" s="157">
        <v>0</v>
      </c>
      <c r="EL35" s="157">
        <v>0</v>
      </c>
      <c r="EM35" s="157">
        <v>0</v>
      </c>
      <c r="EN35" s="157">
        <v>0</v>
      </c>
      <c r="EO35" s="157">
        <v>0</v>
      </c>
      <c r="EP35" s="157">
        <v>0</v>
      </c>
      <c r="EQ35" s="157">
        <v>0</v>
      </c>
      <c r="ER35" s="157">
        <v>0</v>
      </c>
      <c r="ES35" s="157">
        <v>0</v>
      </c>
      <c r="ET35" s="157">
        <v>0</v>
      </c>
      <c r="EU35" s="157">
        <v>0</v>
      </c>
      <c r="EV35" s="157">
        <v>0</v>
      </c>
      <c r="EW35" s="157">
        <v>0</v>
      </c>
      <c r="EX35" s="157">
        <v>0</v>
      </c>
      <c r="EY35" s="157">
        <v>0</v>
      </c>
      <c r="EZ35" s="157">
        <v>0</v>
      </c>
      <c r="FA35" s="157">
        <v>0</v>
      </c>
      <c r="FB35" s="157">
        <v>0</v>
      </c>
      <c r="FC35" s="157">
        <v>0</v>
      </c>
      <c r="FD35" s="157">
        <v>0</v>
      </c>
      <c r="FE35" s="157">
        <v>0</v>
      </c>
      <c r="FF35" s="157">
        <v>0</v>
      </c>
      <c r="FG35" s="157">
        <v>0</v>
      </c>
      <c r="FH35" s="157">
        <v>0</v>
      </c>
      <c r="FI35" s="157">
        <v>0</v>
      </c>
      <c r="FJ35" s="157">
        <v>0</v>
      </c>
      <c r="FK35" s="157">
        <v>0</v>
      </c>
      <c r="FL35" s="157">
        <v>0</v>
      </c>
      <c r="FM35" s="157">
        <v>0</v>
      </c>
      <c r="FN35" s="157">
        <v>0</v>
      </c>
      <c r="FO35" s="157">
        <v>0</v>
      </c>
      <c r="FP35" s="157">
        <v>0</v>
      </c>
      <c r="FQ35" s="157">
        <v>0</v>
      </c>
      <c r="FR35" s="157">
        <v>0</v>
      </c>
      <c r="FS35" s="157">
        <v>0</v>
      </c>
      <c r="FT35" s="157">
        <v>0</v>
      </c>
      <c r="FU35" s="157">
        <v>0</v>
      </c>
      <c r="FV35" s="157">
        <v>0</v>
      </c>
      <c r="FW35" s="157">
        <v>0</v>
      </c>
      <c r="FX35" s="157">
        <v>0</v>
      </c>
      <c r="FY35" s="157">
        <v>0</v>
      </c>
      <c r="FZ35" s="157">
        <v>0</v>
      </c>
      <c r="GA35" s="157">
        <v>0</v>
      </c>
      <c r="GB35" s="157">
        <v>0</v>
      </c>
      <c r="GC35" s="157">
        <v>0</v>
      </c>
      <c r="GD35" s="157">
        <v>0</v>
      </c>
      <c r="GE35" s="157">
        <v>0</v>
      </c>
      <c r="GF35" s="157">
        <v>0</v>
      </c>
      <c r="GG35" s="157">
        <v>0</v>
      </c>
      <c r="GH35" s="157">
        <v>0</v>
      </c>
      <c r="GI35" s="157">
        <v>0</v>
      </c>
      <c r="GJ35" s="157">
        <v>0</v>
      </c>
      <c r="GK35" s="157">
        <v>0</v>
      </c>
      <c r="GL35" s="157">
        <v>0</v>
      </c>
      <c r="GM35" s="157">
        <v>0</v>
      </c>
      <c r="GN35" s="157">
        <v>0</v>
      </c>
      <c r="GO35" s="157">
        <v>0</v>
      </c>
      <c r="GP35" s="157">
        <v>0</v>
      </c>
      <c r="GQ35" s="157">
        <v>0</v>
      </c>
      <c r="GR35" s="157">
        <v>0</v>
      </c>
      <c r="GS35" s="157">
        <v>0</v>
      </c>
      <c r="GT35" s="157">
        <v>0</v>
      </c>
      <c r="GU35" s="157">
        <v>0</v>
      </c>
      <c r="GV35" s="157">
        <v>0</v>
      </c>
      <c r="GW35" s="157">
        <v>0</v>
      </c>
      <c r="GX35" s="157">
        <v>0</v>
      </c>
      <c r="GY35" s="157">
        <v>0</v>
      </c>
      <c r="GZ35" s="157">
        <v>0</v>
      </c>
      <c r="HA35" s="157">
        <v>0</v>
      </c>
      <c r="HB35" s="157">
        <v>0</v>
      </c>
      <c r="HC35" s="157">
        <v>0</v>
      </c>
      <c r="HD35" s="157">
        <v>0</v>
      </c>
      <c r="HE35" s="157">
        <v>0</v>
      </c>
      <c r="HF35" s="157">
        <v>0</v>
      </c>
      <c r="HG35" s="157">
        <v>0</v>
      </c>
      <c r="HH35" s="157">
        <v>0</v>
      </c>
      <c r="HI35" s="157">
        <v>0</v>
      </c>
      <c r="HJ35" s="157">
        <v>0</v>
      </c>
      <c r="HK35" s="157">
        <v>0</v>
      </c>
      <c r="HL35" s="157">
        <v>0</v>
      </c>
      <c r="HM35" s="157">
        <v>0</v>
      </c>
      <c r="HN35" s="157">
        <v>0</v>
      </c>
      <c r="HO35" s="467">
        <v>0</v>
      </c>
      <c r="HP35" s="290" t="str">
        <f>CONCATENATE("У иностранству:  Инв. фонд. (",TEXT(HO35,"0,0%;;-"),")")</f>
        <v>У иностранству:  Инв. фонд. (-)</v>
      </c>
      <c r="HQ35" s="290" t="str">
        <f>CONCATENATE("Abroad:  Inv. funds (",TEXT(HO35,"0,0%;;-"),")")</f>
        <v>Abroad:  Inv. funds (-)</v>
      </c>
      <c r="HR35" s="290"/>
      <c r="HT35" s="260"/>
      <c r="HU35" s="260"/>
      <c r="HV35" s="260"/>
    </row>
    <row r="36" spans="1:230" ht="12.75" customHeight="1" x14ac:dyDescent="0.25">
      <c r="A36" s="316" t="s">
        <v>75</v>
      </c>
      <c r="B36" s="316" t="s">
        <v>127</v>
      </c>
      <c r="C36" s="170">
        <v>0</v>
      </c>
      <c r="D36" s="158">
        <v>0</v>
      </c>
      <c r="E36" s="158">
        <v>0</v>
      </c>
      <c r="F36" s="158">
        <v>0</v>
      </c>
      <c r="G36" s="158">
        <v>0</v>
      </c>
      <c r="H36" s="158">
        <v>0.26192635254423169</v>
      </c>
      <c r="I36" s="158">
        <v>0.31364599999999998</v>
      </c>
      <c r="J36" s="158">
        <v>0.145647</v>
      </c>
      <c r="K36" s="158">
        <v>0.41999300000000001</v>
      </c>
      <c r="L36" s="158">
        <v>0.42019599999999996</v>
      </c>
      <c r="M36" s="158">
        <v>0.405638</v>
      </c>
      <c r="N36" s="158">
        <v>0.41833199999999998</v>
      </c>
      <c r="O36" s="158">
        <v>0.404555</v>
      </c>
      <c r="P36" s="158">
        <v>0.42111099999999996</v>
      </c>
      <c r="Q36" s="158">
        <v>0.43376999999999999</v>
      </c>
      <c r="R36" s="158">
        <v>0.42432500000000001</v>
      </c>
      <c r="S36" s="158">
        <v>0.42084199999999999</v>
      </c>
      <c r="T36" s="158">
        <v>0.44881499999999996</v>
      </c>
      <c r="U36" s="158">
        <v>0.50053099999999995</v>
      </c>
      <c r="V36" s="158">
        <v>0.52720499999999992</v>
      </c>
      <c r="W36" s="158">
        <v>0.49712099999999998</v>
      </c>
      <c r="X36" s="158">
        <v>0.49434299999999998</v>
      </c>
      <c r="Y36" s="158">
        <v>0.52347900000000003</v>
      </c>
      <c r="Z36" s="158">
        <v>0.47068899999999997</v>
      </c>
      <c r="AA36" s="158">
        <v>0.48739699999999997</v>
      </c>
      <c r="AB36" s="158">
        <v>0.51213699999999995</v>
      </c>
      <c r="AC36" s="158">
        <v>0.50541681693696161</v>
      </c>
      <c r="AD36" s="158">
        <v>0.38707799999999998</v>
      </c>
      <c r="AE36" s="158">
        <v>0.31053700000000001</v>
      </c>
      <c r="AF36" s="158">
        <v>0.29983199999999999</v>
      </c>
      <c r="AG36" s="158">
        <v>0.21506599999999998</v>
      </c>
      <c r="AH36" s="158">
        <v>0.33682999999999996</v>
      </c>
      <c r="AI36" s="158">
        <v>0.372888</v>
      </c>
      <c r="AJ36" s="158">
        <v>0.420319</v>
      </c>
      <c r="AK36" s="158">
        <v>0.22695399999999999</v>
      </c>
      <c r="AL36" s="158">
        <v>0.23740699999999998</v>
      </c>
      <c r="AM36" s="158">
        <v>0.12886899999999998</v>
      </c>
      <c r="AN36" s="158">
        <v>0.21506399999999998</v>
      </c>
      <c r="AO36" s="158">
        <v>0.22408799999999998</v>
      </c>
      <c r="AP36" s="158">
        <v>0.29472899999999996</v>
      </c>
      <c r="AQ36" s="158">
        <v>0.30064799999999997</v>
      </c>
      <c r="AR36" s="158">
        <v>0.25066099999999997</v>
      </c>
      <c r="AS36" s="158">
        <v>0.493035</v>
      </c>
      <c r="AT36" s="158">
        <v>0.375948</v>
      </c>
      <c r="AU36" s="158">
        <v>0.50616699999999992</v>
      </c>
      <c r="AV36" s="158">
        <v>0.41778599999999999</v>
      </c>
      <c r="AW36" s="158">
        <v>0.50216899999999998</v>
      </c>
      <c r="AX36" s="158">
        <v>0.326457</v>
      </c>
      <c r="AY36" s="158">
        <v>0.31008999999999998</v>
      </c>
      <c r="AZ36" s="158">
        <v>0.29625000000000001</v>
      </c>
      <c r="BA36" s="158">
        <v>0.24873399999999998</v>
      </c>
      <c r="BB36" s="158">
        <v>0.246421</v>
      </c>
      <c r="BC36" s="158">
        <v>0.24873499999999998</v>
      </c>
      <c r="BD36" s="158">
        <v>0.34096599999999999</v>
      </c>
      <c r="BE36" s="158">
        <v>0.413549</v>
      </c>
      <c r="BF36" s="158">
        <v>0.380884</v>
      </c>
      <c r="BG36" s="158">
        <v>0.25495299999999999</v>
      </c>
      <c r="BH36" s="158">
        <v>0.28654499999999999</v>
      </c>
      <c r="BI36" s="158">
        <v>0.18243099999999998</v>
      </c>
      <c r="BJ36" s="158">
        <v>0.21406399999999998</v>
      </c>
      <c r="BK36" s="158">
        <v>0.16173299999999999</v>
      </c>
      <c r="BL36" s="158">
        <v>0.135324</v>
      </c>
      <c r="BM36" s="158">
        <v>0.12296399999999999</v>
      </c>
      <c r="BN36" s="158">
        <v>8.9981999999999993E-2</v>
      </c>
      <c r="BO36" s="158">
        <v>6.4427999999999999E-2</v>
      </c>
      <c r="BP36" s="158">
        <v>8.0886E-2</v>
      </c>
      <c r="BQ36" s="158">
        <v>6.0843999999999995E-2</v>
      </c>
      <c r="BR36" s="158">
        <v>5.7367999999999995E-2</v>
      </c>
      <c r="BS36" s="158">
        <v>0.117073</v>
      </c>
      <c r="BT36" s="158">
        <v>0.104171</v>
      </c>
      <c r="BU36" s="158">
        <v>9.1982999999999995E-2</v>
      </c>
      <c r="BV36" s="158">
        <v>0.18833899999999998</v>
      </c>
      <c r="BW36" s="158">
        <v>0.20616499999999999</v>
      </c>
      <c r="BX36" s="158">
        <v>0.18535599999999999</v>
      </c>
      <c r="BY36" s="158">
        <v>0.17225599999999999</v>
      </c>
      <c r="BZ36" s="158">
        <v>0.20389299999999999</v>
      </c>
      <c r="CA36" s="158">
        <v>0.14541099999999998</v>
      </c>
      <c r="CB36" s="158">
        <v>0.11730599999999999</v>
      </c>
      <c r="CC36" s="158">
        <v>0.124487</v>
      </c>
      <c r="CD36" s="158">
        <v>0.10424499999999999</v>
      </c>
      <c r="CE36" s="158">
        <v>0.12128399999999999</v>
      </c>
      <c r="CF36" s="158">
        <v>9.3893999999999991E-2</v>
      </c>
      <c r="CG36" s="158">
        <v>0.106074</v>
      </c>
      <c r="CH36" s="158">
        <v>0.11183599999999999</v>
      </c>
      <c r="CI36" s="158">
        <v>0.128418</v>
      </c>
      <c r="CJ36" s="158">
        <v>0.14218600000000001</v>
      </c>
      <c r="CK36" s="158">
        <v>0.15903399999999998</v>
      </c>
      <c r="CL36" s="158">
        <v>0.22372</v>
      </c>
      <c r="CM36" s="158">
        <v>7.4561000000000002E-2</v>
      </c>
      <c r="CN36" s="158">
        <v>0.29794799999999999</v>
      </c>
      <c r="CO36" s="158">
        <v>0.38716999999999996</v>
      </c>
      <c r="CP36" s="158">
        <v>0.24060999999999999</v>
      </c>
      <c r="CQ36" s="158">
        <v>0.163909</v>
      </c>
      <c r="CR36" s="158">
        <v>8.8163999999999992E-2</v>
      </c>
      <c r="CS36" s="158">
        <v>6.6639999999999991E-2</v>
      </c>
      <c r="CT36" s="158">
        <v>7.2641999999999998E-2</v>
      </c>
      <c r="CU36" s="158">
        <v>0.195742</v>
      </c>
      <c r="CV36" s="158">
        <v>0.142294</v>
      </c>
      <c r="CW36" s="158">
        <v>0.105963</v>
      </c>
      <c r="CX36" s="158">
        <v>0.10488299999999999</v>
      </c>
      <c r="CY36" s="158">
        <v>0.122792</v>
      </c>
      <c r="CZ36" s="158">
        <v>0.199714</v>
      </c>
      <c r="DA36" s="158">
        <v>0.19452999999999998</v>
      </c>
      <c r="DB36" s="158">
        <v>0.16081199999999998</v>
      </c>
      <c r="DC36" s="158">
        <v>0.16411199999999998</v>
      </c>
      <c r="DD36" s="158">
        <v>0.12171399999999999</v>
      </c>
      <c r="DE36" s="158">
        <v>0.13545199999999999</v>
      </c>
      <c r="DF36" s="158">
        <v>0.13247499999999998</v>
      </c>
      <c r="DG36" s="158">
        <v>0.15876899999999999</v>
      </c>
      <c r="DH36" s="158">
        <v>0.21935299999999999</v>
      </c>
      <c r="DI36" s="158">
        <v>0.22156299999999998</v>
      </c>
      <c r="DJ36" s="158">
        <v>0.21772</v>
      </c>
      <c r="DK36" s="158">
        <v>0.224637</v>
      </c>
      <c r="DL36" s="158">
        <v>0.255</v>
      </c>
      <c r="DM36" s="158">
        <v>0.23527799999999999</v>
      </c>
      <c r="DN36" s="158">
        <v>0.26800000000000002</v>
      </c>
      <c r="DO36" s="158">
        <v>0.193137</v>
      </c>
      <c r="DP36" s="158">
        <v>0.25</v>
      </c>
      <c r="DQ36" s="158">
        <v>0.25900000000000001</v>
      </c>
      <c r="DR36" s="158">
        <v>0.25600000000000001</v>
      </c>
      <c r="DS36" s="158">
        <v>0.255</v>
      </c>
      <c r="DT36" s="158">
        <v>0.247</v>
      </c>
      <c r="DU36" s="158">
        <v>0.27310899999999999</v>
      </c>
      <c r="DV36" s="158">
        <v>0.25900000000000001</v>
      </c>
      <c r="DW36" s="158">
        <v>0.26600000000000001</v>
      </c>
      <c r="DX36" s="158">
        <v>0.26600000000000001</v>
      </c>
      <c r="DY36" s="158">
        <v>0.223</v>
      </c>
      <c r="DZ36" s="158">
        <v>0.219</v>
      </c>
      <c r="EA36" s="158">
        <v>0.215</v>
      </c>
      <c r="EB36" s="158">
        <v>0.217</v>
      </c>
      <c r="EC36" s="158">
        <v>0.14099999999999999</v>
      </c>
      <c r="ED36" s="158">
        <v>9.4E-2</v>
      </c>
      <c r="EE36" s="158">
        <v>9.6000000000000002E-2</v>
      </c>
      <c r="EF36" s="158">
        <v>6.3E-2</v>
      </c>
      <c r="EG36" s="158">
        <v>6.7000000000000004E-2</v>
      </c>
      <c r="EH36" s="158">
        <v>7.4999999999999997E-2</v>
      </c>
      <c r="EI36" s="158">
        <v>9.7000000000000003E-2</v>
      </c>
      <c r="EJ36" s="158">
        <v>0.114</v>
      </c>
      <c r="EK36" s="158">
        <v>0.12</v>
      </c>
      <c r="EL36" s="158">
        <v>6.0999999999999999E-2</v>
      </c>
      <c r="EM36" s="158">
        <v>5.7000000000000002E-2</v>
      </c>
      <c r="EN36" s="158">
        <v>0.08</v>
      </c>
      <c r="EO36" s="158">
        <v>8.3000000000000004E-2</v>
      </c>
      <c r="EP36" s="158">
        <v>5.2999999999999999E-2</v>
      </c>
      <c r="EQ36" s="158">
        <v>3.9E-2</v>
      </c>
      <c r="ER36" s="158">
        <v>4.3610000000000003E-2</v>
      </c>
      <c r="ES36" s="158">
        <v>4.5999999999999999E-2</v>
      </c>
      <c r="ET36" s="158">
        <v>6.2E-2</v>
      </c>
      <c r="EU36" s="158">
        <v>4.8000000000000001E-2</v>
      </c>
      <c r="EV36" s="158">
        <v>0.05</v>
      </c>
      <c r="EW36" s="158">
        <v>0.06</v>
      </c>
      <c r="EX36" s="158">
        <v>5.6000000000000001E-2</v>
      </c>
      <c r="EY36" s="158">
        <v>4.2999999999999997E-2</v>
      </c>
      <c r="EZ36" s="158">
        <v>0.04</v>
      </c>
      <c r="FA36" s="158">
        <v>4.2999999999999997E-2</v>
      </c>
      <c r="FB36" s="158">
        <v>3.2000000000000001E-2</v>
      </c>
      <c r="FC36" s="158">
        <v>3.2000000000000001E-2</v>
      </c>
      <c r="FD36" s="158">
        <v>3.3000000000000002E-2</v>
      </c>
      <c r="FE36" s="158">
        <v>4.1000000000000002E-2</v>
      </c>
      <c r="FF36" s="158">
        <v>4.3999999999999997E-2</v>
      </c>
      <c r="FG36" s="158">
        <v>2.1000000000000001E-2</v>
      </c>
      <c r="FH36" s="158">
        <v>1.6E-2</v>
      </c>
      <c r="FI36" s="158">
        <v>1.6E-2</v>
      </c>
      <c r="FJ36" s="158">
        <v>2.2939999999999999E-2</v>
      </c>
      <c r="FK36" s="158">
        <v>4.5999999999999999E-2</v>
      </c>
      <c r="FL36" s="158">
        <v>0.04</v>
      </c>
      <c r="FM36" s="158">
        <v>2.8000000000000001E-2</v>
      </c>
      <c r="FN36" s="158">
        <v>5.1999999999999998E-2</v>
      </c>
      <c r="FO36" s="158">
        <v>3.6999999999999998E-2</v>
      </c>
      <c r="FP36" s="158">
        <v>4.2000000000000003E-2</v>
      </c>
      <c r="FQ36" s="158">
        <v>6.6000000000000003E-2</v>
      </c>
      <c r="FR36" s="158">
        <v>3.7999999999999999E-2</v>
      </c>
      <c r="FS36" s="158">
        <v>2.3E-2</v>
      </c>
      <c r="FT36" s="158">
        <v>1.7999999999999999E-2</v>
      </c>
      <c r="FU36" s="158">
        <v>2.8000000000000001E-2</v>
      </c>
      <c r="FV36" s="158">
        <v>2.8000000000000001E-2</v>
      </c>
      <c r="FW36" s="158">
        <v>3.4000000000000002E-2</v>
      </c>
      <c r="FX36" s="158">
        <v>3.5000000000000003E-2</v>
      </c>
      <c r="FY36" s="158">
        <v>3.2000000000000001E-2</v>
      </c>
      <c r="FZ36" s="158">
        <v>4.3999999999999997E-2</v>
      </c>
      <c r="GA36" s="158">
        <v>4.2999999999999997E-2</v>
      </c>
      <c r="GB36" s="158">
        <v>3.4000000000000002E-2</v>
      </c>
      <c r="GC36" s="158">
        <v>4.2999999999999997E-2</v>
      </c>
      <c r="GD36" s="158">
        <v>0.03</v>
      </c>
      <c r="GE36" s="158">
        <v>3.5999999999999997E-2</v>
      </c>
      <c r="GF36" s="158">
        <v>0.03</v>
      </c>
      <c r="GG36" s="158">
        <v>2.8000000000000001E-2</v>
      </c>
      <c r="GH36" s="158">
        <v>2.7E-2</v>
      </c>
      <c r="GI36" s="158">
        <v>8.1000000000000003E-2</v>
      </c>
      <c r="GJ36" s="158">
        <v>4.2000000000000003E-2</v>
      </c>
      <c r="GK36" s="158">
        <v>2.4E-2</v>
      </c>
      <c r="GL36" s="158">
        <v>4.7E-2</v>
      </c>
      <c r="GM36" s="158">
        <v>4.2999999999999997E-2</v>
      </c>
      <c r="GN36" s="158">
        <v>2.8000000000000001E-2</v>
      </c>
      <c r="GO36" s="158">
        <v>0.04</v>
      </c>
      <c r="GP36" s="158">
        <v>5.2999999999999999E-2</v>
      </c>
      <c r="GQ36" s="158">
        <v>3.3000000000000002E-2</v>
      </c>
      <c r="GR36" s="158">
        <v>6.8000000000000005E-2</v>
      </c>
      <c r="GS36" s="158">
        <v>0.02</v>
      </c>
      <c r="GT36" s="158">
        <v>3.6999999999999998E-2</v>
      </c>
      <c r="GU36" s="158">
        <v>0.113</v>
      </c>
      <c r="GV36" s="158">
        <v>0.13600000000000001</v>
      </c>
      <c r="GW36" s="158">
        <v>0.109</v>
      </c>
      <c r="GX36" s="158">
        <v>0.129</v>
      </c>
      <c r="GY36" s="158">
        <v>9.9000000000000005E-2</v>
      </c>
      <c r="GZ36" s="158">
        <v>0.23799999999999999</v>
      </c>
      <c r="HA36" s="158">
        <v>0.215</v>
      </c>
      <c r="HB36" s="158">
        <v>0.11799999999999999</v>
      </c>
      <c r="HC36" s="158">
        <v>9.5000000000000001E-2</v>
      </c>
      <c r="HD36" s="158">
        <v>0.06</v>
      </c>
      <c r="HE36" s="158">
        <v>7.0999999999999994E-2</v>
      </c>
      <c r="HF36" s="158">
        <v>8.6999999999999994E-2</v>
      </c>
      <c r="HG36" s="158">
        <v>0.26290000000000002</v>
      </c>
      <c r="HH36" s="158">
        <v>0.26500000000000001</v>
      </c>
      <c r="HI36" s="158">
        <v>0.30968200000000001</v>
      </c>
      <c r="HJ36" s="158">
        <v>0.27500000000000002</v>
      </c>
      <c r="HK36" s="158">
        <v>0.32200000000000001</v>
      </c>
      <c r="HL36" s="158">
        <v>0.36699999999999999</v>
      </c>
      <c r="HM36" s="158">
        <v>0.34499999999999997</v>
      </c>
      <c r="HN36" s="158">
        <v>0.29199999999999998</v>
      </c>
      <c r="HO36" s="466">
        <v>0.29099999999999998</v>
      </c>
      <c r="HP36" s="290" t="str">
        <f>CONCATENATE(A36," (",TEXT(HO36,"0,0%;;-"),")")</f>
        <v>Средства на кастоди рн. (29,1%)</v>
      </c>
      <c r="HQ36" s="290" t="str">
        <f>CONCATENATE(B36," (",TEXT(HO36,"0,0%;;-"),")")</f>
        <v>Transaction accounts (29,1%)</v>
      </c>
      <c r="HR36" s="290"/>
      <c r="HT36" s="260"/>
      <c r="HU36" s="260"/>
      <c r="HV36" s="260"/>
    </row>
    <row r="37" spans="1:230" ht="12.75" customHeight="1" x14ac:dyDescent="0.25">
      <c r="A37" s="317" t="s">
        <v>76</v>
      </c>
      <c r="B37" s="317" t="s">
        <v>140</v>
      </c>
      <c r="C37" s="171">
        <v>0</v>
      </c>
      <c r="D37" s="159">
        <v>0</v>
      </c>
      <c r="E37" s="159">
        <v>0</v>
      </c>
      <c r="F37" s="159">
        <v>0</v>
      </c>
      <c r="G37" s="159">
        <v>0</v>
      </c>
      <c r="H37" s="159">
        <v>8.2988218865688877E-5</v>
      </c>
      <c r="I37" s="159">
        <v>8.1339999999999989E-3</v>
      </c>
      <c r="J37" s="159">
        <v>0.28088199999999997</v>
      </c>
      <c r="K37" s="159">
        <v>2.9099999999999997E-4</v>
      </c>
      <c r="L37" s="159">
        <v>1.4300000000000001E-4</v>
      </c>
      <c r="M37" s="159">
        <v>1.8199999999999998E-4</v>
      </c>
      <c r="N37" s="159">
        <v>2.1699999999999999E-4</v>
      </c>
      <c r="O37" s="159">
        <v>2.2999999999999998E-4</v>
      </c>
      <c r="P37" s="159">
        <v>1.26E-4</v>
      </c>
      <c r="Q37" s="159">
        <v>1.3159999999999999E-3</v>
      </c>
      <c r="R37" s="159">
        <v>7.9999999999999993E-5</v>
      </c>
      <c r="S37" s="159">
        <v>1.4799999999999999E-4</v>
      </c>
      <c r="T37" s="159">
        <v>1.7E-5</v>
      </c>
      <c r="U37" s="159">
        <v>2.1999999999999999E-5</v>
      </c>
      <c r="V37" s="159">
        <v>1.2999999999999999E-5</v>
      </c>
      <c r="W37" s="159">
        <v>3.0899999999999998E-4</v>
      </c>
      <c r="X37" s="159">
        <v>1.3300000000000001E-4</v>
      </c>
      <c r="Y37" s="159">
        <v>9.7E-5</v>
      </c>
      <c r="Z37" s="159">
        <v>3.5999999999999997E-4</v>
      </c>
      <c r="AA37" s="159">
        <v>2.6999999999999999E-5</v>
      </c>
      <c r="AB37" s="159">
        <v>4.9999999999999996E-6</v>
      </c>
      <c r="AC37" s="159">
        <v>9.5343841294080094E-5</v>
      </c>
      <c r="AD37" s="159">
        <v>5.1E-5</v>
      </c>
      <c r="AE37" s="159">
        <v>2.0999999999999999E-5</v>
      </c>
      <c r="AF37" s="159">
        <v>3.0000000000000001E-6</v>
      </c>
      <c r="AG37" s="159">
        <v>0.103195</v>
      </c>
      <c r="AH37" s="159">
        <v>1.4E-5</v>
      </c>
      <c r="AI37" s="159">
        <v>2.99E-4</v>
      </c>
      <c r="AJ37" s="159">
        <v>1.8829999999999999E-3</v>
      </c>
      <c r="AK37" s="159">
        <v>1.27E-4</v>
      </c>
      <c r="AL37" s="159">
        <v>9.9999999999999991E-6</v>
      </c>
      <c r="AM37" s="159">
        <v>2.4000000000000001E-5</v>
      </c>
      <c r="AN37" s="159">
        <v>1.7E-5</v>
      </c>
      <c r="AO37" s="159">
        <v>2.1999999999999999E-5</v>
      </c>
      <c r="AP37" s="159">
        <v>6.9999999999999999E-6</v>
      </c>
      <c r="AQ37" s="159">
        <v>7.9999999999999996E-6</v>
      </c>
      <c r="AR37" s="159">
        <v>6.9999999999999999E-6</v>
      </c>
      <c r="AS37" s="159">
        <v>1.1E-5</v>
      </c>
      <c r="AT37" s="159">
        <v>9.1979999999999996E-3</v>
      </c>
      <c r="AU37" s="159">
        <v>5.1789999999999996E-3</v>
      </c>
      <c r="AV37" s="159">
        <v>1.482E-3</v>
      </c>
      <c r="AW37" s="159">
        <v>8.5299999999999992E-4</v>
      </c>
      <c r="AX37" s="159">
        <v>5.2700000000000002E-4</v>
      </c>
      <c r="AY37" s="159">
        <v>5.8900000000000001E-4</v>
      </c>
      <c r="AZ37" s="159">
        <v>7.4999999999999993E-5</v>
      </c>
      <c r="BA37" s="159">
        <v>9.5086999999999991E-2</v>
      </c>
      <c r="BB37" s="159">
        <v>9.2428999999999997E-2</v>
      </c>
      <c r="BC37" s="159">
        <v>1.7899999999999999E-4</v>
      </c>
      <c r="BD37" s="159">
        <v>5.1E-5</v>
      </c>
      <c r="BE37" s="159">
        <v>1.1717E-2</v>
      </c>
      <c r="BF37" s="159">
        <v>1.049E-3</v>
      </c>
      <c r="BG37" s="159">
        <v>6.1779999999999995E-3</v>
      </c>
      <c r="BH37" s="159">
        <v>9.2399999999999991E-4</v>
      </c>
      <c r="BI37" s="159">
        <v>4.3999999999999999E-5</v>
      </c>
      <c r="BJ37" s="159">
        <v>1.539E-3</v>
      </c>
      <c r="BK37" s="159">
        <v>1.08E-4</v>
      </c>
      <c r="BL37" s="159">
        <v>1.12E-4</v>
      </c>
      <c r="BM37" s="159">
        <v>1.0899999999999999E-4</v>
      </c>
      <c r="BN37" s="159">
        <v>3.8725999999999997E-2</v>
      </c>
      <c r="BO37" s="159">
        <v>1.06E-4</v>
      </c>
      <c r="BP37" s="159">
        <v>4.8809999999999999E-3</v>
      </c>
      <c r="BQ37" s="159">
        <v>9.0999999999999989E-5</v>
      </c>
      <c r="BR37" s="159">
        <v>8.8999999999999995E-5</v>
      </c>
      <c r="BS37" s="159">
        <v>8.099999999999999E-5</v>
      </c>
      <c r="BT37" s="159">
        <v>8.3999999999999995E-5</v>
      </c>
      <c r="BU37" s="159">
        <v>8.7999999999999998E-5</v>
      </c>
      <c r="BV37" s="159">
        <v>8.7000000000000001E-5</v>
      </c>
      <c r="BW37" s="159">
        <v>6.2599999999999993E-4</v>
      </c>
      <c r="BX37" s="159">
        <v>2.7709999999999999E-2</v>
      </c>
      <c r="BY37" s="159">
        <v>3.0702999999999998E-2</v>
      </c>
      <c r="BZ37" s="159">
        <v>4.8349999999999999E-3</v>
      </c>
      <c r="CA37" s="159">
        <v>9.0999999999999989E-5</v>
      </c>
      <c r="CB37" s="159">
        <v>7.2000000000000002E-5</v>
      </c>
      <c r="CC37" s="159">
        <v>6.7000000000000002E-5</v>
      </c>
      <c r="CD37" s="159">
        <v>9.9099999999999991E-4</v>
      </c>
      <c r="CE37" s="159">
        <v>1.6439999999999998E-3</v>
      </c>
      <c r="CF37" s="159">
        <v>6.2000000000000003E-5</v>
      </c>
      <c r="CG37" s="159">
        <v>2.1879999999999998E-3</v>
      </c>
      <c r="CH37" s="159">
        <v>6.2000000000000003E-5</v>
      </c>
      <c r="CI37" s="159">
        <v>2.349E-3</v>
      </c>
      <c r="CJ37" s="159">
        <v>5.8999999999999998E-5</v>
      </c>
      <c r="CK37" s="159">
        <v>6.3E-5</v>
      </c>
      <c r="CL37" s="159">
        <v>5.9999999999999995E-5</v>
      </c>
      <c r="CM37" s="159">
        <v>7.0999999999999991E-5</v>
      </c>
      <c r="CN37" s="159">
        <v>5.8E-5</v>
      </c>
      <c r="CO37" s="159">
        <v>4.712E-3</v>
      </c>
      <c r="CP37" s="159">
        <v>2.3799999999999997E-3</v>
      </c>
      <c r="CQ37" s="159">
        <v>2.3500000000000001E-3</v>
      </c>
      <c r="CR37" s="159">
        <v>2.3969999999999998E-3</v>
      </c>
      <c r="CS37" s="159">
        <v>2.2919999999999998E-3</v>
      </c>
      <c r="CT37" s="159">
        <v>2.2669999999999999E-3</v>
      </c>
      <c r="CU37" s="159">
        <v>1.34E-3</v>
      </c>
      <c r="CV37" s="159">
        <v>3.4399999999999996E-4</v>
      </c>
      <c r="CW37" s="159">
        <v>3.2600000000000001E-4</v>
      </c>
      <c r="CX37" s="159">
        <v>3.2199999999999997E-4</v>
      </c>
      <c r="CY37" s="159">
        <v>3.1499999999999996E-4</v>
      </c>
      <c r="CZ37" s="159">
        <v>3.0800000000000001E-4</v>
      </c>
      <c r="DA37" s="159">
        <v>1.449E-3</v>
      </c>
      <c r="DB37" s="159">
        <v>3.261E-3</v>
      </c>
      <c r="DC37" s="159">
        <v>3.222E-3</v>
      </c>
      <c r="DD37" s="159">
        <v>1.2049999999999999E-3</v>
      </c>
      <c r="DE37" s="159">
        <v>9.41E-4</v>
      </c>
      <c r="DF37" s="159">
        <v>8.6699999999999993E-4</v>
      </c>
      <c r="DG37" s="159">
        <v>6.6199999999999994E-4</v>
      </c>
      <c r="DH37" s="159">
        <v>6.5299999999999993E-4</v>
      </c>
      <c r="DI37" s="159">
        <v>6.5499999999999998E-4</v>
      </c>
      <c r="DJ37" s="159">
        <v>6.6299999999999996E-4</v>
      </c>
      <c r="DK37" s="159">
        <v>1.0789999999999999E-3</v>
      </c>
      <c r="DL37" s="159">
        <v>1E-3</v>
      </c>
      <c r="DM37" s="159">
        <v>6.4099999999999997E-4</v>
      </c>
      <c r="DN37" s="159">
        <v>2E-3</v>
      </c>
      <c r="DO37" s="159">
        <v>2.3079999999999997E-3</v>
      </c>
      <c r="DP37" s="159">
        <v>3.0000000000000001E-3</v>
      </c>
      <c r="DQ37" s="159">
        <v>1E-3</v>
      </c>
      <c r="DR37" s="159">
        <v>1E-3</v>
      </c>
      <c r="DS37" s="159">
        <v>1E-3</v>
      </c>
      <c r="DT37" s="159">
        <v>1E-3</v>
      </c>
      <c r="DU37" s="159">
        <v>3.6837000000000002E-2</v>
      </c>
      <c r="DV37" s="159">
        <v>1E-3</v>
      </c>
      <c r="DW37" s="159">
        <v>1E-3</v>
      </c>
      <c r="DX37" s="159">
        <v>1E-3</v>
      </c>
      <c r="DY37" s="159">
        <v>1E-3</v>
      </c>
      <c r="DZ37" s="159">
        <v>3.0000000000000001E-3</v>
      </c>
      <c r="EA37" s="159">
        <v>3.0000000000000001E-3</v>
      </c>
      <c r="EB37" s="159">
        <v>8.2000000000000003E-2</v>
      </c>
      <c r="EC37" s="159">
        <v>0</v>
      </c>
      <c r="ED37" s="159">
        <v>4.0000000000000001E-3</v>
      </c>
      <c r="EE37" s="159">
        <v>7.0999999999999994E-2</v>
      </c>
      <c r="EF37" s="159">
        <v>0</v>
      </c>
      <c r="EG37" s="159">
        <v>0</v>
      </c>
      <c r="EH37" s="159">
        <v>1.7000000000000001E-2</v>
      </c>
      <c r="EI37" s="159">
        <v>2.0000000000000001E-4</v>
      </c>
      <c r="EJ37" s="159">
        <v>0</v>
      </c>
      <c r="EK37" s="159">
        <v>0</v>
      </c>
      <c r="EL37" s="159">
        <v>6.0000000000000001E-3</v>
      </c>
      <c r="EM37" s="159">
        <v>6.0000000000000001E-3</v>
      </c>
      <c r="EN37" s="159">
        <v>2E-3</v>
      </c>
      <c r="EO37" s="159">
        <v>2E-3</v>
      </c>
      <c r="EP37" s="159">
        <v>0</v>
      </c>
      <c r="EQ37" s="159">
        <v>0</v>
      </c>
      <c r="ER37" s="159">
        <v>0</v>
      </c>
      <c r="ES37" s="159">
        <v>0</v>
      </c>
      <c r="ET37" s="159">
        <v>2.0000000000000001E-4</v>
      </c>
      <c r="EU37" s="159">
        <v>3.6999999999999998E-2</v>
      </c>
      <c r="EV37" s="159">
        <v>1E-3</v>
      </c>
      <c r="EW37" s="159">
        <v>1E-3</v>
      </c>
      <c r="EX37" s="159">
        <v>6.0000000000000001E-3</v>
      </c>
      <c r="EY37" s="159">
        <v>8.9999999999999993E-3</v>
      </c>
      <c r="EZ37" s="159">
        <v>5.0000000000000001E-3</v>
      </c>
      <c r="FA37" s="159">
        <v>1E-3</v>
      </c>
      <c r="FB37" s="159">
        <v>1E-3</v>
      </c>
      <c r="FC37" s="159">
        <v>1E-3</v>
      </c>
      <c r="FD37" s="159">
        <v>1E-3</v>
      </c>
      <c r="FE37" s="159">
        <v>1E-3</v>
      </c>
      <c r="FF37" s="159">
        <v>1E-3</v>
      </c>
      <c r="FG37" s="159">
        <v>1E-3</v>
      </c>
      <c r="FH37" s="159">
        <v>5.0000000000000001E-3</v>
      </c>
      <c r="FI37" s="159">
        <v>8.0000000000000002E-3</v>
      </c>
      <c r="FJ37" s="159">
        <v>4.627E-3</v>
      </c>
      <c r="FK37" s="159">
        <v>8.0000000000000002E-3</v>
      </c>
      <c r="FL37" s="159">
        <v>8.0000000000000002E-3</v>
      </c>
      <c r="FM37" s="159">
        <v>3.0000000000000001E-3</v>
      </c>
      <c r="FN37" s="159">
        <v>3.0000000000000001E-3</v>
      </c>
      <c r="FO37" s="159">
        <v>0</v>
      </c>
      <c r="FP37" s="159">
        <v>0</v>
      </c>
      <c r="FQ37" s="159">
        <v>0</v>
      </c>
      <c r="FR37" s="159">
        <v>0</v>
      </c>
      <c r="FS37" s="159">
        <v>0</v>
      </c>
      <c r="FT37" s="159">
        <v>0</v>
      </c>
      <c r="FU37" s="159">
        <v>0</v>
      </c>
      <c r="FV37" s="159">
        <v>1E-3</v>
      </c>
      <c r="FW37" s="159">
        <v>1E-3</v>
      </c>
      <c r="FX37" s="159">
        <v>0</v>
      </c>
      <c r="FY37" s="159">
        <v>0</v>
      </c>
      <c r="FZ37" s="159">
        <v>0</v>
      </c>
      <c r="GA37" s="159">
        <v>0</v>
      </c>
      <c r="GB37" s="159">
        <v>0</v>
      </c>
      <c r="GC37" s="159">
        <v>0</v>
      </c>
      <c r="GD37" s="159">
        <v>0</v>
      </c>
      <c r="GE37" s="159">
        <v>0</v>
      </c>
      <c r="GF37" s="159">
        <v>0</v>
      </c>
      <c r="GG37" s="159">
        <v>0</v>
      </c>
      <c r="GH37" s="159">
        <v>5.0000000000000001E-3</v>
      </c>
      <c r="GI37" s="159">
        <v>6.0000000000000001E-3</v>
      </c>
      <c r="GJ37" s="159">
        <v>0</v>
      </c>
      <c r="GK37" s="159">
        <v>0</v>
      </c>
      <c r="GL37" s="159">
        <v>0</v>
      </c>
      <c r="GM37" s="159">
        <v>0</v>
      </c>
      <c r="GN37" s="159">
        <v>0</v>
      </c>
      <c r="GO37" s="159">
        <v>0</v>
      </c>
      <c r="GP37" s="159">
        <v>1.2999999999999999E-2</v>
      </c>
      <c r="GQ37" s="159">
        <v>0</v>
      </c>
      <c r="GR37" s="159">
        <v>1E-3</v>
      </c>
      <c r="GS37" s="159">
        <v>0</v>
      </c>
      <c r="GT37" s="159">
        <v>1.7000000000000001E-2</v>
      </c>
      <c r="GU37" s="159">
        <v>1.7000000000000001E-2</v>
      </c>
      <c r="GV37" s="159">
        <v>0</v>
      </c>
      <c r="GW37" s="159">
        <v>0</v>
      </c>
      <c r="GX37" s="159">
        <v>0</v>
      </c>
      <c r="GY37" s="159">
        <v>8.9999999999999993E-3</v>
      </c>
      <c r="GZ37" s="159">
        <v>8.9999999999999993E-3</v>
      </c>
      <c r="HA37" s="159">
        <v>0</v>
      </c>
      <c r="HB37" s="159">
        <v>0</v>
      </c>
      <c r="HC37" s="159">
        <v>0</v>
      </c>
      <c r="HD37" s="159">
        <v>0</v>
      </c>
      <c r="HE37" s="159">
        <v>0</v>
      </c>
      <c r="HF37" s="159">
        <v>7.0000000000000001E-3</v>
      </c>
      <c r="HG37" s="159">
        <v>7.3000000000000001E-3</v>
      </c>
      <c r="HH37" s="159">
        <v>3.0000000000000001E-3</v>
      </c>
      <c r="HI37" s="159">
        <v>1.2463999999999999E-2</v>
      </c>
      <c r="HJ37" s="159">
        <v>8.9999999999999993E-3</v>
      </c>
      <c r="HK37" s="159">
        <v>4.0000000000000001E-3</v>
      </c>
      <c r="HL37" s="159">
        <v>0</v>
      </c>
      <c r="HM37" s="159">
        <v>0</v>
      </c>
      <c r="HN37" s="159">
        <v>1.2999999999999999E-2</v>
      </c>
      <c r="HO37" s="499">
        <v>8.0000000000000002E-3</v>
      </c>
      <c r="HP37" s="290" t="str">
        <f>CONCATENATE(A37," (",TEXT(HO37,"0,0%;;-"),")")</f>
        <v>Потраживања (0,8%)</v>
      </c>
      <c r="HQ37" s="290" t="str">
        <f>CONCATENATE(B37," (",TEXT(HO37,"0,0%;;-"),")")</f>
        <v>Receivables (0,8%)</v>
      </c>
      <c r="HR37" s="290"/>
      <c r="HT37" s="260"/>
      <c r="HU37" s="260"/>
      <c r="HV37" s="260"/>
    </row>
    <row r="38" spans="1:230" ht="12.75" customHeight="1" x14ac:dyDescent="0.25">
      <c r="A38" s="271" t="s">
        <v>439</v>
      </c>
      <c r="B38" s="271" t="s">
        <v>440</v>
      </c>
      <c r="C38" s="270" t="s">
        <v>263</v>
      </c>
      <c r="D38" s="270" t="s">
        <v>263</v>
      </c>
      <c r="E38" s="270" t="s">
        <v>263</v>
      </c>
      <c r="F38" s="270" t="s">
        <v>263</v>
      </c>
      <c r="G38" s="270" t="s">
        <v>263</v>
      </c>
      <c r="H38" s="270" t="s">
        <v>92</v>
      </c>
      <c r="I38" s="270" t="s">
        <v>292</v>
      </c>
      <c r="J38" s="270" t="s">
        <v>293</v>
      </c>
      <c r="K38" s="270" t="s">
        <v>284</v>
      </c>
      <c r="L38" s="270" t="s">
        <v>280</v>
      </c>
      <c r="M38" s="270" t="s">
        <v>293</v>
      </c>
      <c r="N38" s="270" t="s">
        <v>281</v>
      </c>
      <c r="O38" s="270" t="s">
        <v>285</v>
      </c>
      <c r="P38" s="270" t="s">
        <v>287</v>
      </c>
      <c r="Q38" s="270" t="s">
        <v>287</v>
      </c>
      <c r="R38" s="270" t="s">
        <v>287</v>
      </c>
      <c r="S38" s="270" t="s">
        <v>279</v>
      </c>
      <c r="T38" s="270" t="s">
        <v>294</v>
      </c>
      <c r="U38" s="270" t="s">
        <v>286</v>
      </c>
      <c r="V38" s="270" t="s">
        <v>285</v>
      </c>
      <c r="W38" s="270" t="s">
        <v>286</v>
      </c>
      <c r="X38" s="270" t="s">
        <v>286</v>
      </c>
      <c r="Y38" s="270" t="s">
        <v>286</v>
      </c>
      <c r="Z38" s="270" t="s">
        <v>285</v>
      </c>
      <c r="AA38" s="270" t="s">
        <v>283</v>
      </c>
      <c r="AB38" s="270" t="s">
        <v>295</v>
      </c>
      <c r="AC38" s="270" t="s">
        <v>285</v>
      </c>
      <c r="AD38" s="270" t="s">
        <v>295</v>
      </c>
      <c r="AE38" s="270" t="s">
        <v>295</v>
      </c>
      <c r="AF38" s="270" t="s">
        <v>286</v>
      </c>
      <c r="AG38" s="270" t="s">
        <v>253</v>
      </c>
      <c r="AH38" s="270" t="s">
        <v>294</v>
      </c>
      <c r="AI38" s="270" t="s">
        <v>278</v>
      </c>
      <c r="AJ38" s="270" t="s">
        <v>274</v>
      </c>
      <c r="AK38" s="270" t="s">
        <v>296</v>
      </c>
      <c r="AL38" s="270" t="s">
        <v>296</v>
      </c>
      <c r="AM38" s="270" t="s">
        <v>296</v>
      </c>
      <c r="AN38" s="270" t="s">
        <v>259</v>
      </c>
      <c r="AO38" s="270" t="s">
        <v>296</v>
      </c>
      <c r="AP38" s="270" t="s">
        <v>274</v>
      </c>
      <c r="AQ38" s="270" t="s">
        <v>296</v>
      </c>
      <c r="AR38" s="270" t="s">
        <v>259</v>
      </c>
      <c r="AS38" s="270" t="s">
        <v>296</v>
      </c>
      <c r="AT38" s="270" t="s">
        <v>296</v>
      </c>
      <c r="AU38" s="270" t="s">
        <v>274</v>
      </c>
      <c r="AV38" s="270" t="s">
        <v>278</v>
      </c>
      <c r="AW38" s="270" t="s">
        <v>278</v>
      </c>
      <c r="AX38" s="270" t="s">
        <v>278</v>
      </c>
      <c r="AY38" s="270" t="s">
        <v>288</v>
      </c>
      <c r="AZ38" s="270" t="s">
        <v>274</v>
      </c>
      <c r="BA38" s="270" t="s">
        <v>296</v>
      </c>
      <c r="BB38" s="270" t="s">
        <v>259</v>
      </c>
      <c r="BC38" s="270" t="s">
        <v>258</v>
      </c>
      <c r="BD38" s="270" t="s">
        <v>262</v>
      </c>
      <c r="BE38" s="270" t="s">
        <v>253</v>
      </c>
      <c r="BF38" s="270" t="s">
        <v>262</v>
      </c>
      <c r="BG38" s="270" t="s">
        <v>253</v>
      </c>
      <c r="BH38" s="270" t="s">
        <v>253</v>
      </c>
      <c r="BI38" s="270" t="s">
        <v>253</v>
      </c>
      <c r="BJ38" s="270" t="s">
        <v>256</v>
      </c>
      <c r="BK38" s="270" t="s">
        <v>256</v>
      </c>
      <c r="BL38" s="270" t="s">
        <v>275</v>
      </c>
      <c r="BM38" s="270" t="s">
        <v>275</v>
      </c>
      <c r="BN38" s="270" t="s">
        <v>500</v>
      </c>
      <c r="BO38" s="270" t="s">
        <v>276</v>
      </c>
      <c r="BP38" s="270" t="s">
        <v>500</v>
      </c>
      <c r="BQ38" s="270" t="s">
        <v>498</v>
      </c>
      <c r="BR38" s="270" t="s">
        <v>498</v>
      </c>
      <c r="BS38" s="270" t="s">
        <v>498</v>
      </c>
      <c r="BT38" s="270" t="s">
        <v>300</v>
      </c>
      <c r="BU38" s="270" t="s">
        <v>300</v>
      </c>
      <c r="BV38" s="270" t="s">
        <v>300</v>
      </c>
      <c r="BW38" s="270" t="s">
        <v>299</v>
      </c>
      <c r="BX38" s="270" t="s">
        <v>299</v>
      </c>
      <c r="BY38" s="270" t="s">
        <v>299</v>
      </c>
      <c r="BZ38" s="270" t="s">
        <v>299</v>
      </c>
      <c r="CA38" s="270" t="s">
        <v>273</v>
      </c>
      <c r="CB38" s="270" t="s">
        <v>273</v>
      </c>
      <c r="CC38" s="270" t="s">
        <v>273</v>
      </c>
      <c r="CD38" s="270" t="s">
        <v>498</v>
      </c>
      <c r="CE38" s="270" t="s">
        <v>498</v>
      </c>
      <c r="CF38" s="270" t="s">
        <v>276</v>
      </c>
      <c r="CG38" s="270" t="s">
        <v>276</v>
      </c>
      <c r="CH38" s="270" t="s">
        <v>276</v>
      </c>
      <c r="CI38" s="270" t="s">
        <v>276</v>
      </c>
      <c r="CJ38" s="270" t="s">
        <v>276</v>
      </c>
      <c r="CK38" s="270" t="s">
        <v>276</v>
      </c>
      <c r="CL38" s="270" t="s">
        <v>276</v>
      </c>
      <c r="CM38" s="270" t="s">
        <v>498</v>
      </c>
      <c r="CN38" s="270" t="s">
        <v>498</v>
      </c>
      <c r="CO38" s="270" t="s">
        <v>498</v>
      </c>
      <c r="CP38" s="270" t="s">
        <v>498</v>
      </c>
      <c r="CQ38" s="270" t="s">
        <v>498</v>
      </c>
      <c r="CR38" s="270" t="s">
        <v>498</v>
      </c>
      <c r="CS38" s="270" t="s">
        <v>498</v>
      </c>
      <c r="CT38" s="270" t="s">
        <v>498</v>
      </c>
      <c r="CU38" s="270" t="s">
        <v>498</v>
      </c>
      <c r="CV38" s="270" t="s">
        <v>498</v>
      </c>
      <c r="CW38" s="270" t="s">
        <v>500</v>
      </c>
      <c r="CX38" s="270" t="s">
        <v>500</v>
      </c>
      <c r="CY38" s="270" t="s">
        <v>273</v>
      </c>
      <c r="CZ38" s="270" t="s">
        <v>273</v>
      </c>
      <c r="DA38" s="270" t="s">
        <v>273</v>
      </c>
      <c r="DB38" s="270" t="s">
        <v>273</v>
      </c>
      <c r="DC38" s="270" t="s">
        <v>568</v>
      </c>
      <c r="DD38" s="270" t="s">
        <v>568</v>
      </c>
      <c r="DE38" s="270" t="s">
        <v>568</v>
      </c>
      <c r="DF38" s="270" t="s">
        <v>290</v>
      </c>
      <c r="DG38" s="270" t="s">
        <v>290</v>
      </c>
      <c r="DH38" s="270" t="s">
        <v>290</v>
      </c>
      <c r="DI38" s="270" t="s">
        <v>290</v>
      </c>
      <c r="DJ38" s="270" t="s">
        <v>290</v>
      </c>
      <c r="DK38" s="270" t="s">
        <v>290</v>
      </c>
      <c r="DL38" s="270" t="s">
        <v>290</v>
      </c>
      <c r="DM38" s="270" t="s">
        <v>290</v>
      </c>
      <c r="DN38" s="270" t="s">
        <v>290</v>
      </c>
      <c r="DO38" s="270" t="s">
        <v>290</v>
      </c>
      <c r="DP38" s="270" t="s">
        <v>290</v>
      </c>
      <c r="DQ38" s="270" t="s">
        <v>290</v>
      </c>
      <c r="DR38" s="270" t="s">
        <v>290</v>
      </c>
      <c r="DS38" s="270" t="s">
        <v>290</v>
      </c>
      <c r="DT38" s="270" t="s">
        <v>290</v>
      </c>
      <c r="DU38" s="270" t="s">
        <v>290</v>
      </c>
      <c r="DV38" s="270" t="s">
        <v>290</v>
      </c>
      <c r="DW38" s="270" t="s">
        <v>290</v>
      </c>
      <c r="DX38" s="270" t="s">
        <v>290</v>
      </c>
      <c r="DY38" s="270" t="s">
        <v>290</v>
      </c>
      <c r="DZ38" s="270" t="s">
        <v>290</v>
      </c>
      <c r="EA38" s="270" t="s">
        <v>290</v>
      </c>
      <c r="EB38" s="270" t="s">
        <v>573</v>
      </c>
      <c r="EC38" s="270" t="s">
        <v>573</v>
      </c>
      <c r="ED38" s="270" t="s">
        <v>573</v>
      </c>
      <c r="EE38" s="270" t="s">
        <v>573</v>
      </c>
      <c r="EF38" s="270" t="s">
        <v>573</v>
      </c>
      <c r="EG38" s="270" t="s">
        <v>573</v>
      </c>
      <c r="EH38" s="270" t="s">
        <v>573</v>
      </c>
      <c r="EI38" s="270" t="s">
        <v>573</v>
      </c>
      <c r="EJ38" s="270" t="s">
        <v>573</v>
      </c>
      <c r="EK38" s="270" t="s">
        <v>573</v>
      </c>
      <c r="EL38" s="270" t="s">
        <v>573</v>
      </c>
      <c r="EM38" s="270" t="s">
        <v>573</v>
      </c>
      <c r="EN38" s="270" t="s">
        <v>573</v>
      </c>
      <c r="EO38" s="270" t="s">
        <v>573</v>
      </c>
      <c r="EP38" s="270" t="s">
        <v>573</v>
      </c>
      <c r="EQ38" s="270" t="s">
        <v>576</v>
      </c>
      <c r="ER38" s="270" t="s">
        <v>576</v>
      </c>
      <c r="ES38" s="270" t="s">
        <v>272</v>
      </c>
      <c r="ET38" s="270" t="s">
        <v>576</v>
      </c>
      <c r="EU38" s="270" t="s">
        <v>576</v>
      </c>
      <c r="EV38" s="270" t="s">
        <v>576</v>
      </c>
      <c r="EW38" s="270" t="s">
        <v>576</v>
      </c>
      <c r="EX38" s="270" t="s">
        <v>576</v>
      </c>
      <c r="EY38" s="270" t="s">
        <v>576</v>
      </c>
      <c r="EZ38" s="270" t="s">
        <v>576</v>
      </c>
      <c r="FA38" s="270" t="s">
        <v>576</v>
      </c>
      <c r="FB38" s="270" t="s">
        <v>593</v>
      </c>
      <c r="FC38" s="270" t="s">
        <v>593</v>
      </c>
      <c r="FD38" s="270" t="s">
        <v>593</v>
      </c>
      <c r="FE38" s="270" t="s">
        <v>593</v>
      </c>
      <c r="FF38" s="270" t="s">
        <v>593</v>
      </c>
      <c r="FG38" s="270" t="s">
        <v>593</v>
      </c>
      <c r="FH38" s="270" t="s">
        <v>593</v>
      </c>
      <c r="FI38" s="270" t="s">
        <v>593</v>
      </c>
      <c r="FJ38" s="270" t="s">
        <v>593</v>
      </c>
      <c r="FK38" s="270" t="s">
        <v>593</v>
      </c>
      <c r="FL38" s="270" t="s">
        <v>593</v>
      </c>
      <c r="FM38" s="270" t="s">
        <v>593</v>
      </c>
      <c r="FN38" s="270" t="s">
        <v>593</v>
      </c>
      <c r="FO38" s="270" t="s">
        <v>593</v>
      </c>
      <c r="FP38" s="270" t="s">
        <v>593</v>
      </c>
      <c r="FQ38" s="270" t="s">
        <v>593</v>
      </c>
      <c r="FR38" s="270" t="s">
        <v>593</v>
      </c>
      <c r="FS38" s="270" t="s">
        <v>593</v>
      </c>
      <c r="FT38" s="270" t="s">
        <v>593</v>
      </c>
      <c r="FU38" s="270" t="s">
        <v>593</v>
      </c>
      <c r="FV38" s="270" t="s">
        <v>593</v>
      </c>
      <c r="FW38" s="270" t="s">
        <v>593</v>
      </c>
      <c r="FX38" s="270" t="s">
        <v>593</v>
      </c>
      <c r="FY38" s="270" t="s">
        <v>593</v>
      </c>
      <c r="FZ38" s="270" t="s">
        <v>593</v>
      </c>
      <c r="GA38" s="270" t="s">
        <v>593</v>
      </c>
      <c r="GB38" s="270" t="s">
        <v>593</v>
      </c>
      <c r="GC38" s="270" t="s">
        <v>593</v>
      </c>
      <c r="GD38" s="270" t="s">
        <v>593</v>
      </c>
      <c r="GE38" s="270" t="s">
        <v>593</v>
      </c>
      <c r="GF38" s="270" t="s">
        <v>593</v>
      </c>
      <c r="GG38" s="270" t="s">
        <v>593</v>
      </c>
      <c r="GH38" s="270" t="s">
        <v>593</v>
      </c>
      <c r="GI38" s="270" t="s">
        <v>576</v>
      </c>
      <c r="GJ38" s="270" t="s">
        <v>576</v>
      </c>
      <c r="GK38" s="270" t="s">
        <v>576</v>
      </c>
      <c r="GL38" s="270" t="s">
        <v>576</v>
      </c>
      <c r="GM38" s="270" t="s">
        <v>576</v>
      </c>
      <c r="GN38" s="270" t="s">
        <v>576</v>
      </c>
      <c r="GO38" s="270" t="s">
        <v>576</v>
      </c>
      <c r="GP38" s="270" t="s">
        <v>576</v>
      </c>
      <c r="GQ38" s="270" t="s">
        <v>573</v>
      </c>
      <c r="GR38" s="270" t="s">
        <v>573</v>
      </c>
      <c r="GS38" s="270" t="s">
        <v>500</v>
      </c>
      <c r="GT38" s="270" t="s">
        <v>500</v>
      </c>
      <c r="GU38" s="270" t="s">
        <v>276</v>
      </c>
      <c r="GV38" s="270" t="s">
        <v>276</v>
      </c>
      <c r="GW38" s="270" t="s">
        <v>276</v>
      </c>
      <c r="GX38" s="270" t="s">
        <v>277</v>
      </c>
      <c r="GY38" s="270" t="s">
        <v>276</v>
      </c>
      <c r="GZ38" s="270" t="s">
        <v>271</v>
      </c>
      <c r="HA38" s="270" t="s">
        <v>277</v>
      </c>
      <c r="HB38" s="270" t="s">
        <v>276</v>
      </c>
      <c r="HC38" s="270" t="s">
        <v>276</v>
      </c>
      <c r="HD38" s="270" t="s">
        <v>299</v>
      </c>
      <c r="HE38" s="270" t="s">
        <v>273</v>
      </c>
      <c r="HF38" s="270" t="s">
        <v>272</v>
      </c>
      <c r="HG38" s="270" t="s">
        <v>573</v>
      </c>
      <c r="HH38" s="270" t="s">
        <v>568</v>
      </c>
      <c r="HI38" s="270" t="s">
        <v>276</v>
      </c>
      <c r="HJ38" s="270" t="s">
        <v>276</v>
      </c>
      <c r="HK38" s="270" t="s">
        <v>296</v>
      </c>
      <c r="HL38" s="270" t="s">
        <v>288</v>
      </c>
      <c r="HM38" s="270" t="s">
        <v>286</v>
      </c>
      <c r="HN38" s="270" t="s">
        <v>287</v>
      </c>
      <c r="HO38" s="270" t="s">
        <v>286</v>
      </c>
      <c r="HT38" s="260"/>
      <c r="HU38" s="260"/>
      <c r="HV38" s="260"/>
    </row>
    <row r="39" spans="1:230" ht="12.75" customHeight="1" x14ac:dyDescent="0.25">
      <c r="HT39" s="260"/>
      <c r="HU39" s="260"/>
      <c r="HV39" s="260"/>
    </row>
    <row r="40" spans="1:230" ht="12.75" customHeight="1" x14ac:dyDescent="0.25">
      <c r="HT40" s="260"/>
      <c r="HU40" s="260"/>
      <c r="HV40" s="260"/>
    </row>
    <row r="41" spans="1:230" x14ac:dyDescent="0.25">
      <c r="HT41" s="260"/>
      <c r="HU41" s="260"/>
      <c r="HV41" s="260"/>
    </row>
    <row r="42" spans="1:230" x14ac:dyDescent="0.25">
      <c r="HT42" s="260"/>
      <c r="HU42" s="260"/>
      <c r="HV42" s="260"/>
    </row>
    <row r="43" spans="1:230" x14ac:dyDescent="0.25">
      <c r="HT43" s="260"/>
      <c r="HU43" s="260"/>
      <c r="HV43" s="260"/>
    </row>
    <row r="44" spans="1:230" x14ac:dyDescent="0.25">
      <c r="HT44" s="260"/>
      <c r="HU44" s="260"/>
      <c r="HV44" s="260"/>
    </row>
    <row r="45" spans="1:230" x14ac:dyDescent="0.25">
      <c r="HT45" s="260"/>
      <c r="HU45" s="260"/>
      <c r="HV45" s="260"/>
    </row>
    <row r="46" spans="1:230" x14ac:dyDescent="0.25">
      <c r="HT46" s="260"/>
      <c r="HU46" s="260"/>
      <c r="HV46" s="260"/>
    </row>
    <row r="47" spans="1:230" x14ac:dyDescent="0.25">
      <c r="HT47" s="260"/>
      <c r="HU47" s="260"/>
      <c r="HV47" s="260"/>
    </row>
  </sheetData>
  <mergeCells count="2">
    <mergeCell ref="A1:HO1"/>
    <mergeCell ref="A2:HO2"/>
  </mergeCells>
  <pageMargins left="0.47244094488188981" right="0.47244094488188981" top="0.23622047244094491" bottom="0" header="0" footer="0"/>
  <pageSetup paperSize="9" scale="87"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44"/>
  </sheetPr>
  <dimension ref="A1:HV47"/>
  <sheetViews>
    <sheetView showGridLines="0" tabSelected="1" topLeftCell="B2" zoomScaleNormal="100" workbookViewId="0">
      <selection activeCell="A2" sqref="A2:HO2"/>
    </sheetView>
  </sheetViews>
  <sheetFormatPr defaultColWidth="9.109375" defaultRowHeight="13.2" outlineLevelCol="1" x14ac:dyDescent="0.25"/>
  <cols>
    <col min="1" max="1" width="23.6640625" style="60" hidden="1" customWidth="1"/>
    <col min="2" max="2" width="23.6640625" style="60" customWidth="1"/>
    <col min="3" max="15" width="7.88671875" style="60" hidden="1" customWidth="1" outlineLevel="1"/>
    <col min="16" max="16" width="7.88671875" style="60" hidden="1" customWidth="1" collapsed="1"/>
    <col min="17" max="19" width="7.88671875" style="60" hidden="1" customWidth="1" outlineLevel="1"/>
    <col min="20" max="27" width="7.88671875" style="60" hidden="1" customWidth="1" outlineLevel="1" collapsed="1"/>
    <col min="28" max="28" width="7.88671875" style="24" hidden="1" customWidth="1" collapsed="1"/>
    <col min="29" max="29" width="7.88671875" style="24" hidden="1" customWidth="1" outlineLevel="1" collapsed="1"/>
    <col min="30" max="39" width="7.88671875" style="60" hidden="1" customWidth="1" outlineLevel="1" collapsed="1"/>
    <col min="40" max="40" width="7.88671875" style="60" hidden="1" customWidth="1" collapsed="1"/>
    <col min="41" max="51" width="7.88671875" style="60" hidden="1" customWidth="1" outlineLevel="1" collapsed="1"/>
    <col min="52" max="52" width="7.88671875" style="60" hidden="1" customWidth="1" collapsed="1"/>
    <col min="53" max="63" width="7.88671875" style="60" hidden="1" customWidth="1" outlineLevel="1" collapsed="1"/>
    <col min="64" max="64" width="7.88671875" style="60" hidden="1" customWidth="1" collapsed="1"/>
    <col min="65" max="69" width="7.88671875" style="60" hidden="1" customWidth="1" outlineLevel="1" collapsed="1"/>
    <col min="70" max="75" width="7.88671875" style="60" hidden="1" customWidth="1" outlineLevel="1"/>
    <col min="76" max="76" width="7.88671875" style="60" hidden="1" customWidth="1" collapsed="1"/>
    <col min="77" max="78" width="7.88671875" style="60" hidden="1" customWidth="1" outlineLevel="1"/>
    <col min="79" max="79" width="7.88671875" style="60" hidden="1" customWidth="1" outlineLevel="1" collapsed="1"/>
    <col min="80" max="81" width="7.88671875" style="60" hidden="1" customWidth="1" outlineLevel="1"/>
    <col min="82" max="82" width="7.88671875" style="60" hidden="1" customWidth="1" outlineLevel="1" collapsed="1"/>
    <col min="83" max="84" width="7.88671875" style="60" hidden="1" customWidth="1" outlineLevel="1"/>
    <col min="85" max="85" width="7.88671875" style="60" hidden="1" customWidth="1" outlineLevel="1" collapsed="1"/>
    <col min="86" max="87" width="7.88671875" style="60" hidden="1" customWidth="1" outlineLevel="1"/>
    <col min="88" max="88" width="7.88671875" style="60" hidden="1" customWidth="1" collapsed="1"/>
    <col min="89" max="90" width="7.88671875" style="60" hidden="1" customWidth="1" outlineLevel="1"/>
    <col min="91" max="91" width="7.88671875" style="60" hidden="1" customWidth="1" outlineLevel="1" collapsed="1"/>
    <col min="92" max="93" width="7.88671875" style="60" hidden="1" customWidth="1" outlineLevel="1"/>
    <col min="94" max="94" width="7.88671875" style="60" hidden="1" customWidth="1" outlineLevel="1" collapsed="1"/>
    <col min="95" max="96" width="7.88671875" style="60" hidden="1" customWidth="1" outlineLevel="1"/>
    <col min="97" max="97" width="7.88671875" style="60" hidden="1" customWidth="1" outlineLevel="1" collapsed="1"/>
    <col min="98" max="99" width="7.88671875" style="60" hidden="1" customWidth="1" outlineLevel="1"/>
    <col min="100" max="100" width="7.88671875" style="60" hidden="1" customWidth="1" collapsed="1"/>
    <col min="101" max="102" width="7.88671875" style="60" hidden="1" customWidth="1" outlineLevel="1"/>
    <col min="103" max="103" width="7.88671875" style="60" hidden="1" customWidth="1" outlineLevel="1" collapsed="1"/>
    <col min="104" max="105" width="7.88671875" style="60" hidden="1" customWidth="1" outlineLevel="1"/>
    <col min="106" max="106" width="7.88671875" style="60" hidden="1" customWidth="1" outlineLevel="1" collapsed="1"/>
    <col min="107" max="108" width="7.88671875" style="60" hidden="1" customWidth="1" outlineLevel="1"/>
    <col min="109" max="109" width="7.88671875" style="60" hidden="1" customWidth="1" outlineLevel="1" collapsed="1"/>
    <col min="110" max="111" width="7.88671875" style="60" hidden="1" customWidth="1" outlineLevel="1"/>
    <col min="112" max="112" width="7.88671875" style="60" customWidth="1" collapsed="1"/>
    <col min="113" max="114" width="7.88671875" style="60" hidden="1" customWidth="1" outlineLevel="1"/>
    <col min="115" max="115" width="7.88671875" style="60" hidden="1" customWidth="1" outlineLevel="1" collapsed="1"/>
    <col min="116" max="117" width="7.88671875" style="60" hidden="1" customWidth="1" outlineLevel="1"/>
    <col min="118" max="118" width="7.88671875" style="60" hidden="1" customWidth="1" outlineLevel="1" collapsed="1"/>
    <col min="119" max="120" width="7.88671875" style="60" hidden="1" customWidth="1" outlineLevel="1"/>
    <col min="121" max="121" width="7.88671875" style="60" hidden="1" customWidth="1" outlineLevel="1" collapsed="1"/>
    <col min="122" max="123" width="7.88671875" style="60" hidden="1" customWidth="1" outlineLevel="1"/>
    <col min="124" max="124" width="7.88671875" style="60" customWidth="1" collapsed="1"/>
    <col min="125" max="126" width="7.88671875" style="60" hidden="1" customWidth="1" outlineLevel="1"/>
    <col min="127" max="127" width="7.88671875" style="60" hidden="1" customWidth="1" outlineLevel="1" collapsed="1"/>
    <col min="128" max="129" width="7.88671875" style="60" hidden="1" customWidth="1" outlineLevel="1"/>
    <col min="130" max="130" width="7.88671875" style="60" hidden="1" customWidth="1" outlineLevel="1" collapsed="1"/>
    <col min="131" max="132" width="7.88671875" style="60" hidden="1" customWidth="1" outlineLevel="1"/>
    <col min="133" max="133" width="7.88671875" style="60" hidden="1" customWidth="1" outlineLevel="1" collapsed="1"/>
    <col min="134" max="135" width="7.88671875" style="60" hidden="1" customWidth="1" outlineLevel="1"/>
    <col min="136" max="136" width="7.88671875" style="60" customWidth="1" collapsed="1"/>
    <col min="137" max="138" width="7.88671875" style="60" hidden="1" customWidth="1" outlineLevel="1"/>
    <col min="139" max="139" width="7.88671875" style="60" hidden="1" customWidth="1" outlineLevel="1" collapsed="1"/>
    <col min="140" max="141" width="7.88671875" style="60" hidden="1" customWidth="1" outlineLevel="1"/>
    <col min="142" max="142" width="7.88671875" style="60" hidden="1" customWidth="1" outlineLevel="1" collapsed="1"/>
    <col min="143" max="144" width="7.88671875" style="60" hidden="1" customWidth="1" outlineLevel="1"/>
    <col min="145" max="145" width="7.88671875" style="60" hidden="1" customWidth="1" outlineLevel="1" collapsed="1"/>
    <col min="146" max="147" width="7.88671875" style="60" hidden="1" customWidth="1" outlineLevel="1"/>
    <col min="148" max="148" width="7.88671875" style="60" customWidth="1" collapsed="1"/>
    <col min="149" max="150" width="7.88671875" style="60" hidden="1" customWidth="1" outlineLevel="1"/>
    <col min="151" max="151" width="7.88671875" style="60" hidden="1" customWidth="1" outlineLevel="1" collapsed="1"/>
    <col min="152" max="153" width="7.88671875" style="60" hidden="1" customWidth="1" outlineLevel="1"/>
    <col min="154" max="154" width="7.88671875" style="60" hidden="1" customWidth="1" outlineLevel="1" collapsed="1"/>
    <col min="155" max="156" width="7.88671875" style="60" hidden="1" customWidth="1" outlineLevel="1"/>
    <col min="157" max="157" width="7.88671875" style="60" hidden="1" customWidth="1" outlineLevel="1" collapsed="1"/>
    <col min="158" max="159" width="7.88671875" style="60" hidden="1" customWidth="1" outlineLevel="1"/>
    <col min="160" max="160" width="7.88671875" style="60" customWidth="1" collapsed="1"/>
    <col min="161" max="162" width="7.88671875" style="60" hidden="1" customWidth="1" outlineLevel="1"/>
    <col min="163" max="163" width="7.88671875" style="60" hidden="1" customWidth="1" outlineLevel="1" collapsed="1"/>
    <col min="164" max="165" width="7.88671875" style="60" hidden="1" customWidth="1" outlineLevel="1"/>
    <col min="166" max="166" width="7.88671875" style="60" hidden="1" customWidth="1" outlineLevel="1" collapsed="1"/>
    <col min="167" max="168" width="7.88671875" style="60" hidden="1" customWidth="1" outlineLevel="1"/>
    <col min="169" max="169" width="7.88671875" style="60" hidden="1" customWidth="1" outlineLevel="1" collapsed="1"/>
    <col min="170" max="171" width="7.88671875" style="60" hidden="1" customWidth="1" outlineLevel="1"/>
    <col min="172" max="172" width="7.88671875" style="60" customWidth="1" collapsed="1"/>
    <col min="173" max="174" width="7.88671875" style="60" hidden="1" customWidth="1" outlineLevel="1"/>
    <col min="175" max="175" width="7.88671875" style="60" hidden="1" customWidth="1" outlineLevel="1" collapsed="1"/>
    <col min="176" max="177" width="7.88671875" style="60" hidden="1" customWidth="1" outlineLevel="1"/>
    <col min="178" max="178" width="7.88671875" style="60" hidden="1" customWidth="1" outlineLevel="1" collapsed="1"/>
    <col min="179" max="180" width="7.88671875" style="60" hidden="1" customWidth="1" outlineLevel="1"/>
    <col min="181" max="181" width="7.88671875" style="60" hidden="1" customWidth="1" outlineLevel="1" collapsed="1"/>
    <col min="182" max="183" width="7.88671875" style="60" hidden="1" customWidth="1" outlineLevel="1"/>
    <col min="184" max="184" width="7.88671875" style="60" customWidth="1" collapsed="1"/>
    <col min="185" max="186" width="7.88671875" style="60" hidden="1" customWidth="1" outlineLevel="1"/>
    <col min="187" max="187" width="7.88671875" style="60" hidden="1" customWidth="1" outlineLevel="1" collapsed="1"/>
    <col min="188" max="189" width="7.88671875" style="60" hidden="1" customWidth="1" outlineLevel="1"/>
    <col min="190" max="190" width="7.88671875" style="60" hidden="1" customWidth="1" outlineLevel="1" collapsed="1"/>
    <col min="191" max="192" width="7.88671875" style="60" hidden="1" customWidth="1" outlineLevel="1"/>
    <col min="193" max="193" width="7.88671875" style="60" hidden="1" customWidth="1" outlineLevel="1" collapsed="1"/>
    <col min="194" max="195" width="7.88671875" style="60" hidden="1" customWidth="1" outlineLevel="1"/>
    <col min="196" max="196" width="7.88671875" style="60" customWidth="1" collapsed="1"/>
    <col min="197" max="198" width="7.88671875" style="60" hidden="1" customWidth="1" outlineLevel="1"/>
    <col min="199" max="199" width="7.88671875" style="60" hidden="1" customWidth="1" outlineLevel="1" collapsed="1"/>
    <col min="200" max="201" width="7.88671875" style="60" hidden="1" customWidth="1" outlineLevel="1"/>
    <col min="202" max="202" width="7.88671875" style="60" hidden="1" customWidth="1" outlineLevel="1" collapsed="1"/>
    <col min="203" max="204" width="7.88671875" style="60" hidden="1" customWidth="1" outlineLevel="1"/>
    <col min="205" max="205" width="7.88671875" style="60" hidden="1" customWidth="1" outlineLevel="1" collapsed="1"/>
    <col min="206" max="207" width="7.88671875" style="60" hidden="1" customWidth="1" outlineLevel="1"/>
    <col min="208" max="208" width="7.88671875" style="60" customWidth="1" collapsed="1"/>
    <col min="209" max="210" width="7.88671875" style="60" hidden="1" customWidth="1" outlineLevel="1"/>
    <col min="211" max="211" width="7.88671875" style="60" hidden="1" customWidth="1" outlineLevel="1" collapsed="1"/>
    <col min="212" max="213" width="7.88671875" style="60" hidden="1" customWidth="1" outlineLevel="1"/>
    <col min="214" max="214" width="7.88671875" style="60" hidden="1" customWidth="1" outlineLevel="1" collapsed="1"/>
    <col min="215" max="216" width="7.88671875" style="60" hidden="1" customWidth="1" outlineLevel="1"/>
    <col min="217" max="217" width="7.88671875" style="60" hidden="1" customWidth="1" outlineLevel="1" collapsed="1"/>
    <col min="218" max="219" width="7.88671875" style="60" hidden="1" customWidth="1" outlineLevel="1"/>
    <col min="220" max="220" width="7.88671875" style="60" customWidth="1" collapsed="1"/>
    <col min="221" max="222" width="7.88671875" style="60" hidden="1" customWidth="1" outlineLevel="1"/>
    <col min="223" max="223" width="7.88671875" style="60" customWidth="1" collapsed="1"/>
    <col min="224" max="224" width="13.33203125" style="289" bestFit="1" customWidth="1"/>
    <col min="225" max="227" width="9.109375" style="289"/>
    <col min="228" max="16384" width="9.109375" style="60"/>
  </cols>
  <sheetData>
    <row r="1" spans="1:230" ht="24.9" hidden="1" customHeight="1" x14ac:dyDescent="0.25">
      <c r="A1" s="660" t="s">
        <v>624</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1"/>
      <c r="BN1" s="661"/>
      <c r="BO1" s="661"/>
      <c r="BP1" s="661"/>
      <c r="BQ1" s="661"/>
      <c r="BR1" s="661"/>
      <c r="BS1" s="661"/>
      <c r="BT1" s="661"/>
      <c r="BU1" s="661"/>
      <c r="BV1" s="661"/>
      <c r="BW1" s="661"/>
      <c r="BX1" s="661"/>
      <c r="BY1" s="661"/>
      <c r="BZ1" s="661"/>
      <c r="CA1" s="661"/>
      <c r="CB1" s="661"/>
      <c r="CC1" s="661"/>
      <c r="CD1" s="661"/>
      <c r="CE1" s="661"/>
      <c r="CF1" s="661"/>
      <c r="CG1" s="661"/>
      <c r="CH1" s="661"/>
      <c r="CI1" s="661"/>
      <c r="CJ1" s="661"/>
      <c r="CK1" s="661"/>
      <c r="CL1" s="661"/>
      <c r="CM1" s="661"/>
      <c r="CN1" s="661"/>
      <c r="CO1" s="661"/>
      <c r="CP1" s="661"/>
      <c r="CQ1" s="661"/>
      <c r="CR1" s="661"/>
      <c r="CS1" s="661"/>
      <c r="CT1" s="661"/>
      <c r="CU1" s="661"/>
      <c r="CV1" s="661"/>
      <c r="CW1" s="661"/>
      <c r="CX1" s="661"/>
      <c r="CY1" s="661"/>
      <c r="CZ1" s="661"/>
      <c r="DA1" s="661"/>
      <c r="DB1" s="661"/>
      <c r="DC1" s="661"/>
      <c r="DD1" s="661"/>
      <c r="DE1" s="661"/>
      <c r="DF1" s="661"/>
      <c r="DG1" s="661"/>
      <c r="DH1" s="661"/>
      <c r="DI1" s="661"/>
      <c r="DJ1" s="661"/>
      <c r="DK1" s="661"/>
      <c r="DL1" s="661"/>
      <c r="DM1" s="661"/>
      <c r="DN1" s="661"/>
      <c r="DO1" s="661"/>
      <c r="DP1" s="661"/>
      <c r="DQ1" s="661"/>
      <c r="DR1" s="661"/>
      <c r="DS1" s="661"/>
      <c r="DT1" s="661"/>
      <c r="DU1" s="661"/>
      <c r="DV1" s="661"/>
      <c r="DW1" s="661"/>
      <c r="DX1" s="661"/>
      <c r="DY1" s="661"/>
      <c r="DZ1" s="661"/>
      <c r="EA1" s="661"/>
      <c r="EB1" s="661"/>
      <c r="EC1" s="661"/>
      <c r="ED1" s="661"/>
      <c r="EE1" s="661"/>
      <c r="EF1" s="661"/>
      <c r="EG1" s="661"/>
      <c r="EH1" s="661"/>
      <c r="EI1" s="661"/>
      <c r="EJ1" s="661"/>
      <c r="EK1" s="661"/>
      <c r="EL1" s="661"/>
      <c r="EM1" s="661"/>
      <c r="EN1" s="661"/>
      <c r="EO1" s="661"/>
      <c r="EP1" s="661"/>
      <c r="EQ1" s="661"/>
      <c r="ER1" s="661"/>
      <c r="ES1" s="661"/>
      <c r="ET1" s="661"/>
      <c r="EU1" s="661"/>
      <c r="EV1" s="661"/>
      <c r="EW1" s="661"/>
      <c r="EX1" s="661"/>
      <c r="EY1" s="661"/>
      <c r="EZ1" s="661"/>
      <c r="FA1" s="661"/>
      <c r="FB1" s="661"/>
      <c r="FC1" s="661"/>
      <c r="FD1" s="661"/>
      <c r="FE1" s="661"/>
      <c r="FF1" s="661"/>
      <c r="FG1" s="661"/>
      <c r="FH1" s="661"/>
      <c r="FI1" s="661"/>
      <c r="FJ1" s="661"/>
      <c r="FK1" s="661"/>
      <c r="FL1" s="661"/>
      <c r="FM1" s="661"/>
      <c r="FN1" s="661"/>
      <c r="FO1" s="661"/>
      <c r="FP1" s="661"/>
      <c r="FQ1" s="661"/>
      <c r="FR1" s="661"/>
      <c r="FS1" s="661"/>
      <c r="FT1" s="661"/>
      <c r="FU1" s="661"/>
      <c r="FV1" s="661"/>
      <c r="FW1" s="661"/>
      <c r="FX1" s="661"/>
      <c r="FY1" s="661"/>
      <c r="FZ1" s="661"/>
      <c r="GA1" s="661"/>
      <c r="GB1" s="661"/>
      <c r="GC1" s="661"/>
      <c r="GD1" s="661"/>
      <c r="GE1" s="661"/>
      <c r="GF1" s="661"/>
      <c r="GG1" s="661"/>
      <c r="GH1" s="661"/>
      <c r="GI1" s="661"/>
      <c r="GJ1" s="661"/>
      <c r="GK1" s="661"/>
      <c r="GL1" s="661"/>
      <c r="GM1" s="661"/>
      <c r="GN1" s="661"/>
      <c r="GO1" s="661"/>
      <c r="GP1" s="661"/>
      <c r="GQ1" s="661"/>
      <c r="GR1" s="661"/>
      <c r="GS1" s="661"/>
      <c r="GT1" s="661"/>
      <c r="GU1" s="661"/>
      <c r="GV1" s="661"/>
      <c r="GW1" s="661"/>
      <c r="GX1" s="661"/>
      <c r="GY1" s="661"/>
      <c r="GZ1" s="661"/>
      <c r="HA1" s="661"/>
      <c r="HB1" s="661"/>
      <c r="HC1" s="661"/>
      <c r="HD1" s="661"/>
      <c r="HE1" s="661"/>
      <c r="HF1" s="661"/>
      <c r="HG1" s="661"/>
      <c r="HH1" s="661"/>
      <c r="HI1" s="661"/>
      <c r="HJ1" s="661"/>
      <c r="HK1" s="661"/>
      <c r="HL1" s="661"/>
      <c r="HM1" s="661"/>
      <c r="HN1" s="661"/>
      <c r="HO1" s="661"/>
      <c r="HP1" s="293"/>
      <c r="HQ1" s="293"/>
      <c r="HR1" s="293"/>
      <c r="HS1" s="293"/>
      <c r="HT1" s="260"/>
      <c r="HU1" s="260"/>
      <c r="HV1" s="260"/>
    </row>
    <row r="2" spans="1:230" ht="24.9" customHeight="1" x14ac:dyDescent="0.25">
      <c r="A2" s="657" t="s">
        <v>851</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c r="DF2" s="659"/>
      <c r="DG2" s="659"/>
      <c r="DH2" s="659"/>
      <c r="DI2" s="659"/>
      <c r="DJ2" s="659"/>
      <c r="DK2" s="659"/>
      <c r="DL2" s="659"/>
      <c r="DM2" s="659"/>
      <c r="DN2" s="659"/>
      <c r="DO2" s="659"/>
      <c r="DP2" s="659"/>
      <c r="DQ2" s="659"/>
      <c r="DR2" s="659"/>
      <c r="DS2" s="659"/>
      <c r="DT2" s="659"/>
      <c r="DU2" s="659"/>
      <c r="DV2" s="659"/>
      <c r="DW2" s="659"/>
      <c r="DX2" s="659"/>
      <c r="DY2" s="659"/>
      <c r="DZ2" s="659"/>
      <c r="EA2" s="659"/>
      <c r="EB2" s="659"/>
      <c r="EC2" s="659"/>
      <c r="ED2" s="659"/>
      <c r="EE2" s="659"/>
      <c r="EF2" s="659"/>
      <c r="EG2" s="659"/>
      <c r="EH2" s="659"/>
      <c r="EI2" s="659"/>
      <c r="EJ2" s="659"/>
      <c r="EK2" s="659"/>
      <c r="EL2" s="659"/>
      <c r="EM2" s="659"/>
      <c r="EN2" s="659"/>
      <c r="EO2" s="659"/>
      <c r="EP2" s="659"/>
      <c r="EQ2" s="659"/>
      <c r="ER2" s="659"/>
      <c r="ES2" s="659"/>
      <c r="ET2" s="659"/>
      <c r="EU2" s="659"/>
      <c r="EV2" s="659"/>
      <c r="EW2" s="659"/>
      <c r="EX2" s="659"/>
      <c r="EY2" s="659"/>
      <c r="EZ2" s="659"/>
      <c r="FA2" s="659"/>
      <c r="FB2" s="659"/>
      <c r="FC2" s="659"/>
      <c r="FD2" s="659"/>
      <c r="FE2" s="659"/>
      <c r="FF2" s="659"/>
      <c r="FG2" s="659"/>
      <c r="FH2" s="659"/>
      <c r="FI2" s="659"/>
      <c r="FJ2" s="659"/>
      <c r="FK2" s="659"/>
      <c r="FL2" s="659"/>
      <c r="FM2" s="659"/>
      <c r="FN2" s="659"/>
      <c r="FO2" s="659"/>
      <c r="FP2" s="659"/>
      <c r="FQ2" s="659"/>
      <c r="FR2" s="659"/>
      <c r="FS2" s="659"/>
      <c r="FT2" s="659"/>
      <c r="FU2" s="659"/>
      <c r="FV2" s="659"/>
      <c r="FW2" s="659"/>
      <c r="FX2" s="659"/>
      <c r="FY2" s="659"/>
      <c r="FZ2" s="659"/>
      <c r="GA2" s="659"/>
      <c r="GB2" s="659"/>
      <c r="GC2" s="659"/>
      <c r="GD2" s="659"/>
      <c r="GE2" s="659"/>
      <c r="GF2" s="659"/>
      <c r="GG2" s="659"/>
      <c r="GH2" s="659"/>
      <c r="GI2" s="659"/>
      <c r="GJ2" s="659"/>
      <c r="GK2" s="659"/>
      <c r="GL2" s="659"/>
      <c r="GM2" s="659"/>
      <c r="GN2" s="659"/>
      <c r="GO2" s="659"/>
      <c r="GP2" s="659"/>
      <c r="GQ2" s="659"/>
      <c r="GR2" s="659"/>
      <c r="GS2" s="659"/>
      <c r="GT2" s="659"/>
      <c r="GU2" s="659"/>
      <c r="GV2" s="659"/>
      <c r="GW2" s="659"/>
      <c r="GX2" s="659"/>
      <c r="GY2" s="659"/>
      <c r="GZ2" s="659"/>
      <c r="HA2" s="659"/>
      <c r="HB2" s="659"/>
      <c r="HC2" s="659"/>
      <c r="HD2" s="659"/>
      <c r="HE2" s="659"/>
      <c r="HF2" s="659"/>
      <c r="HG2" s="659"/>
      <c r="HH2" s="659"/>
      <c r="HI2" s="659"/>
      <c r="HJ2" s="659"/>
      <c r="HK2" s="659"/>
      <c r="HL2" s="659"/>
      <c r="HM2" s="659"/>
      <c r="HN2" s="659"/>
      <c r="HO2" s="659"/>
      <c r="HP2" s="288"/>
      <c r="HQ2" s="288"/>
      <c r="HR2" s="288"/>
      <c r="HS2" s="288"/>
      <c r="HT2" s="260"/>
      <c r="HU2" s="260"/>
      <c r="HV2" s="260"/>
    </row>
    <row r="3" spans="1:230" ht="12.75" hidden="1" customHeight="1" x14ac:dyDescent="0.25">
      <c r="A3" s="24"/>
      <c r="B3" s="24"/>
      <c r="C3" s="24"/>
      <c r="D3" s="24"/>
      <c r="E3" s="24"/>
      <c r="F3" s="24"/>
      <c r="G3" s="24"/>
      <c r="H3" s="24"/>
      <c r="I3" s="24"/>
      <c r="J3" s="24"/>
      <c r="K3" s="24"/>
      <c r="L3" s="24"/>
      <c r="M3" s="24"/>
      <c r="N3" s="24"/>
      <c r="O3" s="24"/>
      <c r="P3" s="14"/>
      <c r="Q3" s="14"/>
      <c r="R3" s="14"/>
      <c r="S3" s="14"/>
      <c r="T3" s="14"/>
      <c r="U3" s="14"/>
      <c r="V3" s="14"/>
      <c r="W3" s="14"/>
      <c r="X3" s="14"/>
      <c r="Y3" s="16"/>
      <c r="Z3" s="15"/>
      <c r="AB3" s="60"/>
      <c r="AC3" s="60"/>
      <c r="HO3" s="22" t="s">
        <v>36</v>
      </c>
      <c r="HT3" s="260"/>
      <c r="HU3" s="260"/>
      <c r="HV3" s="260"/>
    </row>
    <row r="4" spans="1:230" ht="12.75" customHeight="1" x14ac:dyDescent="0.25">
      <c r="A4" s="24"/>
      <c r="B4" s="24"/>
      <c r="C4" s="24"/>
      <c r="D4" s="24"/>
      <c r="E4" s="24"/>
      <c r="F4" s="24"/>
      <c r="G4" s="24"/>
      <c r="H4" s="24"/>
      <c r="I4" s="24"/>
      <c r="J4" s="24"/>
      <c r="K4" s="24"/>
      <c r="L4" s="24"/>
      <c r="M4" s="24"/>
      <c r="N4" s="24"/>
      <c r="O4" s="24"/>
      <c r="P4" s="14"/>
      <c r="Q4" s="14"/>
      <c r="R4" s="14"/>
      <c r="S4" s="14"/>
      <c r="T4" s="14"/>
      <c r="U4" s="14"/>
      <c r="V4" s="14"/>
      <c r="W4" s="14"/>
      <c r="X4" s="14"/>
      <c r="Y4" s="16"/>
      <c r="Z4" s="15"/>
      <c r="AB4" s="60"/>
      <c r="AC4" s="60"/>
      <c r="HO4" s="87" t="s">
        <v>111</v>
      </c>
      <c r="HT4" s="260"/>
      <c r="HU4" s="260"/>
      <c r="HV4" s="260"/>
    </row>
    <row r="5" spans="1:230" ht="12.75" customHeight="1" x14ac:dyDescent="0.25">
      <c r="A5" s="29"/>
      <c r="B5" s="29"/>
      <c r="C5" s="122" t="s">
        <v>182</v>
      </c>
      <c r="D5" s="122" t="s">
        <v>155</v>
      </c>
      <c r="E5" s="122" t="s">
        <v>174</v>
      </c>
      <c r="F5" s="122" t="s">
        <v>175</v>
      </c>
      <c r="G5" s="122" t="s">
        <v>171</v>
      </c>
      <c r="H5" s="122" t="s">
        <v>176</v>
      </c>
      <c r="I5" s="122" t="s">
        <v>177</v>
      </c>
      <c r="J5" s="122" t="s">
        <v>172</v>
      </c>
      <c r="K5" s="122" t="s">
        <v>178</v>
      </c>
      <c r="L5" s="122" t="s">
        <v>179</v>
      </c>
      <c r="M5" s="122" t="s">
        <v>173</v>
      </c>
      <c r="N5" s="122" t="s">
        <v>180</v>
      </c>
      <c r="O5" s="122" t="s">
        <v>181</v>
      </c>
      <c r="P5" s="432" t="s">
        <v>527</v>
      </c>
      <c r="Q5" s="122" t="s">
        <v>157</v>
      </c>
      <c r="R5" s="122" t="s">
        <v>158</v>
      </c>
      <c r="S5" s="122" t="s">
        <v>159</v>
      </c>
      <c r="T5" s="122" t="s">
        <v>160</v>
      </c>
      <c r="U5" s="122" t="s">
        <v>153</v>
      </c>
      <c r="V5" s="122" t="s">
        <v>154</v>
      </c>
      <c r="W5" s="122" t="s">
        <v>161</v>
      </c>
      <c r="X5" s="122" t="s">
        <v>162</v>
      </c>
      <c r="Y5" s="122" t="s">
        <v>163</v>
      </c>
      <c r="Z5" s="122" t="s">
        <v>164</v>
      </c>
      <c r="AA5" s="122" t="s">
        <v>165</v>
      </c>
      <c r="AB5" s="432" t="s">
        <v>528</v>
      </c>
      <c r="AC5" s="122" t="s">
        <v>167</v>
      </c>
      <c r="AD5" s="122" t="s">
        <v>168</v>
      </c>
      <c r="AE5" s="122" t="s">
        <v>169</v>
      </c>
      <c r="AF5" s="122" t="s">
        <v>170</v>
      </c>
      <c r="AG5" s="122" t="s">
        <v>315</v>
      </c>
      <c r="AH5" s="122" t="s">
        <v>352</v>
      </c>
      <c r="AI5" s="122" t="s">
        <v>208</v>
      </c>
      <c r="AJ5" s="122" t="s">
        <v>95</v>
      </c>
      <c r="AK5" s="122" t="s">
        <v>35</v>
      </c>
      <c r="AL5" s="122" t="s">
        <v>19</v>
      </c>
      <c r="AM5" s="122" t="s">
        <v>25</v>
      </c>
      <c r="AN5" s="432" t="s">
        <v>529</v>
      </c>
      <c r="AO5" s="122" t="s">
        <v>349</v>
      </c>
      <c r="AP5" s="122" t="s">
        <v>341</v>
      </c>
      <c r="AQ5" s="122" t="s">
        <v>57</v>
      </c>
      <c r="AR5" s="122" t="s">
        <v>312</v>
      </c>
      <c r="AS5" s="122" t="s">
        <v>15</v>
      </c>
      <c r="AT5" s="122" t="s">
        <v>22</v>
      </c>
      <c r="AU5" s="122" t="s">
        <v>6</v>
      </c>
      <c r="AV5" s="122" t="s">
        <v>89</v>
      </c>
      <c r="AW5" s="122" t="s">
        <v>353</v>
      </c>
      <c r="AX5" s="122" t="s">
        <v>252</v>
      </c>
      <c r="AY5" s="122" t="s">
        <v>361</v>
      </c>
      <c r="AZ5" s="432" t="s">
        <v>530</v>
      </c>
      <c r="BA5" s="122" t="s">
        <v>366</v>
      </c>
      <c r="BB5" s="122" t="s">
        <v>372</v>
      </c>
      <c r="BC5" s="122" t="s">
        <v>375</v>
      </c>
      <c r="BD5" s="122" t="s">
        <v>379</v>
      </c>
      <c r="BE5" s="122" t="s">
        <v>382</v>
      </c>
      <c r="BF5" s="122" t="s">
        <v>384</v>
      </c>
      <c r="BG5" s="122" t="s">
        <v>387</v>
      </c>
      <c r="BH5" s="122" t="s">
        <v>389</v>
      </c>
      <c r="BI5" s="122" t="s">
        <v>392</v>
      </c>
      <c r="BJ5" s="122" t="s">
        <v>394</v>
      </c>
      <c r="BK5" s="122" t="s">
        <v>491</v>
      </c>
      <c r="BL5" s="432" t="s">
        <v>531</v>
      </c>
      <c r="BM5" s="122" t="s">
        <v>497</v>
      </c>
      <c r="BN5" s="122" t="s">
        <v>499</v>
      </c>
      <c r="BO5" s="122" t="s">
        <v>501</v>
      </c>
      <c r="BP5" s="122" t="s">
        <v>502</v>
      </c>
      <c r="BQ5" s="122" t="s">
        <v>504</v>
      </c>
      <c r="BR5" s="122" t="s">
        <v>507</v>
      </c>
      <c r="BS5" s="122" t="s">
        <v>508</v>
      </c>
      <c r="BT5" s="122" t="s">
        <v>509</v>
      </c>
      <c r="BU5" s="122" t="s">
        <v>510</v>
      </c>
      <c r="BV5" s="122" t="s">
        <v>511</v>
      </c>
      <c r="BW5" s="122" t="s">
        <v>513</v>
      </c>
      <c r="BX5" s="432" t="s">
        <v>532</v>
      </c>
      <c r="BY5" s="122" t="s">
        <v>536</v>
      </c>
      <c r="BZ5" s="122" t="s">
        <v>537</v>
      </c>
      <c r="CA5" s="431" t="s">
        <v>533</v>
      </c>
      <c r="CB5" s="122" t="s">
        <v>538</v>
      </c>
      <c r="CC5" s="122" t="s">
        <v>539</v>
      </c>
      <c r="CD5" s="431" t="s">
        <v>534</v>
      </c>
      <c r="CE5" s="122" t="s">
        <v>535</v>
      </c>
      <c r="CF5" s="122" t="s">
        <v>540</v>
      </c>
      <c r="CG5" s="431" t="s">
        <v>542</v>
      </c>
      <c r="CH5" s="122" t="s">
        <v>544</v>
      </c>
      <c r="CI5" s="122" t="s">
        <v>545</v>
      </c>
      <c r="CJ5" s="432" t="s">
        <v>547</v>
      </c>
      <c r="CK5" s="122" t="s">
        <v>554</v>
      </c>
      <c r="CL5" s="122" t="s">
        <v>565</v>
      </c>
      <c r="CM5" s="431" t="s">
        <v>567</v>
      </c>
      <c r="CN5" s="122" t="s">
        <v>569</v>
      </c>
      <c r="CO5" s="122" t="s">
        <v>572</v>
      </c>
      <c r="CP5" s="431" t="s">
        <v>575</v>
      </c>
      <c r="CQ5" s="122" t="s">
        <v>577</v>
      </c>
      <c r="CR5" s="122" t="s">
        <v>578</v>
      </c>
      <c r="CS5" s="431" t="s">
        <v>580</v>
      </c>
      <c r="CT5" s="122" t="s">
        <v>581</v>
      </c>
      <c r="CU5" s="122" t="s">
        <v>586</v>
      </c>
      <c r="CV5" s="432" t="s">
        <v>588</v>
      </c>
      <c r="CW5" s="122" t="s">
        <v>589</v>
      </c>
      <c r="CX5" s="122" t="s">
        <v>592</v>
      </c>
      <c r="CY5" s="431" t="s">
        <v>595</v>
      </c>
      <c r="CZ5" s="122" t="s">
        <v>596</v>
      </c>
      <c r="DA5" s="122" t="s">
        <v>597</v>
      </c>
      <c r="DB5" s="431" t="s">
        <v>599</v>
      </c>
      <c r="DC5" s="122" t="s">
        <v>600</v>
      </c>
      <c r="DD5" s="122" t="s">
        <v>602</v>
      </c>
      <c r="DE5" s="431" t="s">
        <v>604</v>
      </c>
      <c r="DF5" s="122" t="s">
        <v>605</v>
      </c>
      <c r="DG5" s="122" t="s">
        <v>606</v>
      </c>
      <c r="DH5" s="432" t="s">
        <v>608</v>
      </c>
      <c r="DI5" s="432" t="s">
        <v>609</v>
      </c>
      <c r="DJ5" s="432" t="s">
        <v>654</v>
      </c>
      <c r="DK5" s="432" t="s">
        <v>656</v>
      </c>
      <c r="DL5" s="432" t="s">
        <v>657</v>
      </c>
      <c r="DM5" s="432" t="s">
        <v>658</v>
      </c>
      <c r="DN5" s="432" t="s">
        <v>660</v>
      </c>
      <c r="DO5" s="432" t="s">
        <v>661</v>
      </c>
      <c r="DP5" s="432" t="s">
        <v>662</v>
      </c>
      <c r="DQ5" s="432" t="s">
        <v>664</v>
      </c>
      <c r="DR5" s="432" t="s">
        <v>665</v>
      </c>
      <c r="DS5" s="432" t="s">
        <v>681</v>
      </c>
      <c r="DT5" s="432" t="s">
        <v>683</v>
      </c>
      <c r="DU5" s="432" t="s">
        <v>684</v>
      </c>
      <c r="DV5" s="432" t="s">
        <v>686</v>
      </c>
      <c r="DW5" s="432" t="s">
        <v>688</v>
      </c>
      <c r="DX5" s="432" t="s">
        <v>689</v>
      </c>
      <c r="DY5" s="432" t="s">
        <v>690</v>
      </c>
      <c r="DZ5" s="432" t="s">
        <v>692</v>
      </c>
      <c r="EA5" s="432" t="s">
        <v>693</v>
      </c>
      <c r="EB5" s="432" t="s">
        <v>695</v>
      </c>
      <c r="EC5" s="432" t="s">
        <v>697</v>
      </c>
      <c r="ED5" s="432" t="s">
        <v>698</v>
      </c>
      <c r="EE5" s="432" t="s">
        <v>699</v>
      </c>
      <c r="EF5" s="432" t="s">
        <v>703</v>
      </c>
      <c r="EG5" s="432" t="s">
        <v>704</v>
      </c>
      <c r="EH5" s="432" t="s">
        <v>707</v>
      </c>
      <c r="EI5" s="432" t="s">
        <v>709</v>
      </c>
      <c r="EJ5" s="432" t="s">
        <v>710</v>
      </c>
      <c r="EK5" s="432" t="s">
        <v>711</v>
      </c>
      <c r="EL5" s="432" t="s">
        <v>713</v>
      </c>
      <c r="EM5" s="432" t="s">
        <v>714</v>
      </c>
      <c r="EN5" s="432" t="s">
        <v>715</v>
      </c>
      <c r="EO5" s="432" t="s">
        <v>718</v>
      </c>
      <c r="EP5" s="432" t="s">
        <v>719</v>
      </c>
      <c r="EQ5" s="432" t="s">
        <v>720</v>
      </c>
      <c r="ER5" s="432" t="s">
        <v>722</v>
      </c>
      <c r="ES5" s="432" t="s">
        <v>723</v>
      </c>
      <c r="ET5" s="432" t="s">
        <v>725</v>
      </c>
      <c r="EU5" s="432" t="s">
        <v>727</v>
      </c>
      <c r="EV5" s="432" t="s">
        <v>728</v>
      </c>
      <c r="EW5" s="432" t="s">
        <v>729</v>
      </c>
      <c r="EX5" s="432" t="s">
        <v>731</v>
      </c>
      <c r="EY5" s="432" t="s">
        <v>732</v>
      </c>
      <c r="EZ5" s="432" t="s">
        <v>733</v>
      </c>
      <c r="FA5" s="432" t="s">
        <v>735</v>
      </c>
      <c r="FB5" s="432" t="s">
        <v>736</v>
      </c>
      <c r="FC5" s="432" t="s">
        <v>737</v>
      </c>
      <c r="FD5" s="432" t="s">
        <v>739</v>
      </c>
      <c r="FE5" s="432" t="s">
        <v>740</v>
      </c>
      <c r="FF5" s="432" t="s">
        <v>742</v>
      </c>
      <c r="FG5" s="432" t="s">
        <v>744</v>
      </c>
      <c r="FH5" s="432" t="s">
        <v>745</v>
      </c>
      <c r="FI5" s="432" t="s">
        <v>746</v>
      </c>
      <c r="FJ5" s="432" t="s">
        <v>748</v>
      </c>
      <c r="FK5" s="432" t="s">
        <v>750</v>
      </c>
      <c r="FL5" s="432" t="s">
        <v>751</v>
      </c>
      <c r="FM5" s="432" t="s">
        <v>754</v>
      </c>
      <c r="FN5" s="432" t="s">
        <v>758</v>
      </c>
      <c r="FO5" s="432" t="s">
        <v>759</v>
      </c>
      <c r="FP5" s="432" t="s">
        <v>761</v>
      </c>
      <c r="FQ5" s="432" t="s">
        <v>762</v>
      </c>
      <c r="FR5" s="432" t="s">
        <v>764</v>
      </c>
      <c r="FS5" s="432" t="s">
        <v>766</v>
      </c>
      <c r="FT5" s="432" t="s">
        <v>767</v>
      </c>
      <c r="FU5" s="432" t="s">
        <v>768</v>
      </c>
      <c r="FV5" s="432" t="s">
        <v>770</v>
      </c>
      <c r="FW5" s="432" t="s">
        <v>771</v>
      </c>
      <c r="FX5" s="432" t="s">
        <v>772</v>
      </c>
      <c r="FY5" s="432" t="s">
        <v>774</v>
      </c>
      <c r="FZ5" s="432" t="s">
        <v>776</v>
      </c>
      <c r="GA5" s="432" t="s">
        <v>777</v>
      </c>
      <c r="GB5" s="432" t="s">
        <v>779</v>
      </c>
      <c r="GC5" s="432" t="s">
        <v>780</v>
      </c>
      <c r="GD5" s="432" t="s">
        <v>782</v>
      </c>
      <c r="GE5" s="432" t="s">
        <v>784</v>
      </c>
      <c r="GF5" s="432" t="s">
        <v>785</v>
      </c>
      <c r="GG5" s="432" t="s">
        <v>787</v>
      </c>
      <c r="GH5" s="432" t="s">
        <v>790</v>
      </c>
      <c r="GI5" s="432" t="s">
        <v>792</v>
      </c>
      <c r="GJ5" s="432" t="s">
        <v>793</v>
      </c>
      <c r="GK5" s="432" t="s">
        <v>795</v>
      </c>
      <c r="GL5" s="432" t="s">
        <v>796</v>
      </c>
      <c r="GM5" s="432" t="s">
        <v>798</v>
      </c>
      <c r="GN5" s="432" t="s">
        <v>800</v>
      </c>
      <c r="GO5" s="432" t="s">
        <v>801</v>
      </c>
      <c r="GP5" s="432" t="s">
        <v>803</v>
      </c>
      <c r="GQ5" s="432" t="s">
        <v>805</v>
      </c>
      <c r="GR5" s="432" t="s">
        <v>806</v>
      </c>
      <c r="GS5" s="432" t="s">
        <v>807</v>
      </c>
      <c r="GT5" s="432" t="s">
        <v>809</v>
      </c>
      <c r="GU5" s="432" t="s">
        <v>810</v>
      </c>
      <c r="GV5" s="432" t="s">
        <v>811</v>
      </c>
      <c r="GW5" s="432" t="s">
        <v>813</v>
      </c>
      <c r="GX5" s="432" t="s">
        <v>814</v>
      </c>
      <c r="GY5" s="432" t="s">
        <v>815</v>
      </c>
      <c r="GZ5" s="432" t="s">
        <v>817</v>
      </c>
      <c r="HA5" s="432" t="s">
        <v>818</v>
      </c>
      <c r="HB5" s="432" t="s">
        <v>820</v>
      </c>
      <c r="HC5" s="432" t="s">
        <v>822</v>
      </c>
      <c r="HD5" s="432" t="s">
        <v>824</v>
      </c>
      <c r="HE5" s="432" t="s">
        <v>825</v>
      </c>
      <c r="HF5" s="432" t="s">
        <v>827</v>
      </c>
      <c r="HG5" s="432" t="s">
        <v>828</v>
      </c>
      <c r="HH5" s="432" t="s">
        <v>830</v>
      </c>
      <c r="HI5" s="432" t="s">
        <v>832</v>
      </c>
      <c r="HJ5" s="432" t="s">
        <v>834</v>
      </c>
      <c r="HK5" s="432" t="s">
        <v>835</v>
      </c>
      <c r="HL5" s="432" t="s">
        <v>837</v>
      </c>
      <c r="HM5" s="432" t="s">
        <v>838</v>
      </c>
      <c r="HN5" s="432" t="s">
        <v>840</v>
      </c>
      <c r="HO5" s="432" t="s">
        <v>843</v>
      </c>
      <c r="HP5" s="539"/>
      <c r="HT5" s="260"/>
      <c r="HU5" s="260"/>
      <c r="HV5" s="260"/>
    </row>
    <row r="6" spans="1:230" ht="12.75" customHeight="1" x14ac:dyDescent="0.25">
      <c r="A6" s="314" t="s">
        <v>428</v>
      </c>
      <c r="B6" s="314" t="s">
        <v>438</v>
      </c>
      <c r="C6" s="266">
        <v>0</v>
      </c>
      <c r="D6" s="266">
        <v>0</v>
      </c>
      <c r="E6" s="266">
        <v>0</v>
      </c>
      <c r="F6" s="266">
        <v>0</v>
      </c>
      <c r="G6" s="266">
        <v>0</v>
      </c>
      <c r="H6" s="266">
        <v>0</v>
      </c>
      <c r="I6" s="266">
        <v>0</v>
      </c>
      <c r="J6" s="266">
        <v>2.3361E-2</v>
      </c>
      <c r="K6" s="266">
        <v>0.74062274000000006</v>
      </c>
      <c r="L6" s="266">
        <v>1.6646641899999999</v>
      </c>
      <c r="M6" s="149">
        <v>3.0535427899999998</v>
      </c>
      <c r="N6" s="149">
        <v>6.0108153599999996</v>
      </c>
      <c r="O6" s="149">
        <v>8.1593459900000003</v>
      </c>
      <c r="P6" s="149">
        <v>9.5992305200000008</v>
      </c>
      <c r="Q6" s="149">
        <v>9.3118070299999989</v>
      </c>
      <c r="R6" s="149">
        <v>10.668511479999999</v>
      </c>
      <c r="S6" s="149">
        <v>13.069724310000002</v>
      </c>
      <c r="T6" s="149">
        <v>12.972721739999999</v>
      </c>
      <c r="U6" s="149">
        <v>17.208668079999999</v>
      </c>
      <c r="V6" s="149">
        <v>19.243838759999999</v>
      </c>
      <c r="W6" s="149">
        <v>21.442735949999999</v>
      </c>
      <c r="X6" s="149">
        <v>21.506464439999998</v>
      </c>
      <c r="Y6" s="149">
        <v>19.680195950000002</v>
      </c>
      <c r="Z6" s="149">
        <v>21.03512198</v>
      </c>
      <c r="AA6" s="149">
        <v>21.750511509999999</v>
      </c>
      <c r="AB6" s="149">
        <v>22.354479359999999</v>
      </c>
      <c r="AC6" s="149">
        <v>23.727758556055001</v>
      </c>
      <c r="AD6" s="149">
        <v>53.078629030000002</v>
      </c>
      <c r="AE6" s="149">
        <v>68.379042580000004</v>
      </c>
      <c r="AF6" s="149">
        <v>69.890190840000002</v>
      </c>
      <c r="AG6" s="149">
        <v>78.616970469999998</v>
      </c>
      <c r="AH6" s="149">
        <v>72.527772289999987</v>
      </c>
      <c r="AI6" s="149">
        <v>74.107737490000005</v>
      </c>
      <c r="AJ6" s="149">
        <v>86.06579404</v>
      </c>
      <c r="AK6" s="149">
        <v>95.473504079999998</v>
      </c>
      <c r="AL6" s="149">
        <v>97.109084939999988</v>
      </c>
      <c r="AM6" s="149">
        <v>107.65511565</v>
      </c>
      <c r="AN6" s="149">
        <v>94.064527470000002</v>
      </c>
      <c r="AO6" s="149">
        <v>95.817932089999999</v>
      </c>
      <c r="AP6" s="149">
        <v>121.63845143</v>
      </c>
      <c r="AQ6" s="149">
        <v>134.86231304</v>
      </c>
      <c r="AR6" s="149">
        <v>136.87505327</v>
      </c>
      <c r="AS6" s="149">
        <v>145.23242189000001</v>
      </c>
      <c r="AT6" s="149">
        <v>149.04780544000002</v>
      </c>
      <c r="AU6" s="149">
        <v>150.76458875</v>
      </c>
      <c r="AV6" s="149">
        <v>156.4304851</v>
      </c>
      <c r="AW6" s="149">
        <v>146.56077245</v>
      </c>
      <c r="AX6" s="149">
        <v>148.13132634000002</v>
      </c>
      <c r="AY6" s="149">
        <v>58.314854510000004</v>
      </c>
      <c r="AZ6" s="149">
        <v>138.48833540999999</v>
      </c>
      <c r="BA6" s="149">
        <v>143.40488592999998</v>
      </c>
      <c r="BB6" s="149">
        <v>145.64973162000001</v>
      </c>
      <c r="BC6" s="149">
        <v>121.37936965</v>
      </c>
      <c r="BD6" s="149">
        <v>125.75482465</v>
      </c>
      <c r="BE6" s="149">
        <v>118.34844803999999</v>
      </c>
      <c r="BF6" s="149">
        <v>146.03598799</v>
      </c>
      <c r="BG6" s="149">
        <v>146.29940594999999</v>
      </c>
      <c r="BH6" s="149">
        <v>144.53127694</v>
      </c>
      <c r="BI6" s="149">
        <v>142.25304002000001</v>
      </c>
      <c r="BJ6" s="149">
        <v>141.89749624000001</v>
      </c>
      <c r="BK6" s="149">
        <v>149.09805983000001</v>
      </c>
      <c r="BL6" s="149">
        <v>153.47840171000001</v>
      </c>
      <c r="BM6" s="149">
        <v>156.20721524999999</v>
      </c>
      <c r="BN6" s="149">
        <v>170.51886514</v>
      </c>
      <c r="BO6" s="149">
        <v>175.61933060999999</v>
      </c>
      <c r="BP6" s="149">
        <v>177.18453282999999</v>
      </c>
      <c r="BQ6" s="149">
        <v>186.1851423</v>
      </c>
      <c r="BR6" s="149">
        <v>198.43593342</v>
      </c>
      <c r="BS6" s="149">
        <v>205.60517899000001</v>
      </c>
      <c r="BT6" s="149">
        <v>205.85528932</v>
      </c>
      <c r="BU6" s="149">
        <v>204.34924518</v>
      </c>
      <c r="BV6" s="149">
        <v>205.79826057</v>
      </c>
      <c r="BW6" s="149">
        <v>197.11252757</v>
      </c>
      <c r="BX6" s="149">
        <v>224.57906496000001</v>
      </c>
      <c r="BY6" s="149">
        <v>236.24021988000001</v>
      </c>
      <c r="BZ6" s="149">
        <v>230.21786324000001</v>
      </c>
      <c r="CA6" s="149">
        <v>251.39598942999999</v>
      </c>
      <c r="CB6" s="149">
        <v>261.32373884999998</v>
      </c>
      <c r="CC6" s="149">
        <v>270.32479962000002</v>
      </c>
      <c r="CD6" s="149">
        <v>283.50780424999999</v>
      </c>
      <c r="CE6" s="149">
        <v>287.88504748999998</v>
      </c>
      <c r="CF6" s="149">
        <v>288.90933367999997</v>
      </c>
      <c r="CG6" s="149">
        <v>279.37542177</v>
      </c>
      <c r="CH6" s="149">
        <v>279.08635951000002</v>
      </c>
      <c r="CI6" s="149">
        <v>271.30395447000001</v>
      </c>
      <c r="CJ6" s="149">
        <v>268.97094485999997</v>
      </c>
      <c r="CK6" s="149">
        <v>279.03721795000001</v>
      </c>
      <c r="CL6" s="149">
        <v>281.95298745000002</v>
      </c>
      <c r="CM6" s="149">
        <v>255.62548552999999</v>
      </c>
      <c r="CN6" s="149">
        <v>282.14127288999998</v>
      </c>
      <c r="CO6" s="149">
        <v>279.08207443999999</v>
      </c>
      <c r="CP6" s="149">
        <v>279.88205116</v>
      </c>
      <c r="CQ6" s="149">
        <v>288.83882600999999</v>
      </c>
      <c r="CR6" s="149">
        <v>301.77676701000001</v>
      </c>
      <c r="CS6" s="149">
        <v>305.89690968000002</v>
      </c>
      <c r="CT6" s="149">
        <v>307.74104077999999</v>
      </c>
      <c r="CU6" s="149">
        <v>318.16254816999998</v>
      </c>
      <c r="CV6" s="149">
        <v>294.86484028000001</v>
      </c>
      <c r="CW6" s="149">
        <v>338.31467607000002</v>
      </c>
      <c r="CX6" s="149">
        <v>328.75324762000002</v>
      </c>
      <c r="CY6" s="149">
        <v>355.03348282000002</v>
      </c>
      <c r="CZ6" s="149">
        <v>358.77998341</v>
      </c>
      <c r="DA6" s="149">
        <v>361.54730279</v>
      </c>
      <c r="DB6" s="149">
        <v>363.04028804000001</v>
      </c>
      <c r="DC6" s="149">
        <v>385.18278750000002</v>
      </c>
      <c r="DD6" s="149">
        <v>384.60746306999999</v>
      </c>
      <c r="DE6" s="149">
        <v>384.46872372000001</v>
      </c>
      <c r="DF6" s="149">
        <v>403.51321482999998</v>
      </c>
      <c r="DG6" s="149">
        <v>401.17851043000002</v>
      </c>
      <c r="DH6" s="149">
        <v>411.35546878000002</v>
      </c>
      <c r="DI6" s="149">
        <v>416.29351896999998</v>
      </c>
      <c r="DJ6" s="149">
        <v>418.13719680000003</v>
      </c>
      <c r="DK6" s="149">
        <v>418.80646035000001</v>
      </c>
      <c r="DL6" s="149">
        <v>412.1</v>
      </c>
      <c r="DM6" s="149">
        <v>449.28196885</v>
      </c>
      <c r="DN6" s="149">
        <v>455.5</v>
      </c>
      <c r="DO6" s="149">
        <v>457.62922986000001</v>
      </c>
      <c r="DP6" s="149">
        <v>455</v>
      </c>
      <c r="DQ6" s="149">
        <v>455.3</v>
      </c>
      <c r="DR6" s="149">
        <v>511.1</v>
      </c>
      <c r="DS6" s="149">
        <v>509</v>
      </c>
      <c r="DT6" s="149">
        <v>513.29999999999995</v>
      </c>
      <c r="DU6" s="149">
        <v>495.4</v>
      </c>
      <c r="DV6" s="149">
        <v>492.5</v>
      </c>
      <c r="DW6" s="149">
        <v>562.9</v>
      </c>
      <c r="DX6" s="149">
        <v>555.79999999999995</v>
      </c>
      <c r="DY6" s="149">
        <v>552.9</v>
      </c>
      <c r="DZ6" s="149">
        <v>546.1</v>
      </c>
      <c r="EA6" s="149">
        <v>545.5</v>
      </c>
      <c r="EB6" s="149">
        <v>538.1</v>
      </c>
      <c r="EC6" s="149">
        <v>628.6</v>
      </c>
      <c r="ED6" s="149">
        <v>626.4</v>
      </c>
      <c r="EE6" s="149">
        <v>628.79999999999995</v>
      </c>
      <c r="EF6" s="149">
        <v>628.20000000000005</v>
      </c>
      <c r="EG6" s="149">
        <v>615</v>
      </c>
      <c r="EH6" s="149">
        <v>611.9</v>
      </c>
      <c r="EI6" s="149">
        <v>725.1</v>
      </c>
      <c r="EJ6" s="149">
        <v>704.6</v>
      </c>
      <c r="EK6" s="149">
        <v>702.4</v>
      </c>
      <c r="EL6" s="149">
        <v>711.5</v>
      </c>
      <c r="EM6" s="149">
        <v>712.5</v>
      </c>
      <c r="EN6" s="149">
        <v>720</v>
      </c>
      <c r="EO6" s="149">
        <v>710.6</v>
      </c>
      <c r="EP6" s="149">
        <v>768</v>
      </c>
      <c r="EQ6" s="149">
        <v>770</v>
      </c>
      <c r="ER6" s="149">
        <v>771</v>
      </c>
      <c r="ES6" s="149">
        <v>862.4</v>
      </c>
      <c r="ET6" s="149">
        <v>811.7</v>
      </c>
      <c r="EU6" s="149">
        <v>805</v>
      </c>
      <c r="EV6" s="149">
        <v>806.5</v>
      </c>
      <c r="EW6" s="149">
        <v>932.8</v>
      </c>
      <c r="EX6" s="149">
        <v>935.3</v>
      </c>
      <c r="EY6" s="149">
        <v>936.5</v>
      </c>
      <c r="EZ6" s="149">
        <v>909</v>
      </c>
      <c r="FA6" s="149">
        <v>911.5</v>
      </c>
      <c r="FB6" s="149">
        <v>1047.2</v>
      </c>
      <c r="FC6" s="149">
        <v>1052.9000000000001</v>
      </c>
      <c r="FD6" s="149">
        <v>1054.7</v>
      </c>
      <c r="FE6" s="149">
        <v>1086.0999999999999</v>
      </c>
      <c r="FF6" s="149">
        <v>1121.9000000000001</v>
      </c>
      <c r="FG6" s="149">
        <v>1092.4000000000001</v>
      </c>
      <c r="FH6" s="149">
        <v>1091</v>
      </c>
      <c r="FI6" s="149">
        <v>1094.7</v>
      </c>
      <c r="FJ6" s="149">
        <v>1083.36118732</v>
      </c>
      <c r="FK6" s="149">
        <v>1088.9000000000001</v>
      </c>
      <c r="FL6" s="149">
        <v>1089.3</v>
      </c>
      <c r="FM6" s="149">
        <v>1087.4000000000001</v>
      </c>
      <c r="FN6" s="149">
        <v>1049</v>
      </c>
      <c r="FO6" s="149">
        <v>1050.8</v>
      </c>
      <c r="FP6" s="149">
        <v>1052.7</v>
      </c>
      <c r="FQ6" s="149">
        <v>1047.0999999999999</v>
      </c>
      <c r="FR6" s="149">
        <v>1203.3</v>
      </c>
      <c r="FS6" s="149">
        <v>1206.0999999999999</v>
      </c>
      <c r="FT6" s="149">
        <v>1166.8</v>
      </c>
      <c r="FU6" s="149">
        <v>1217</v>
      </c>
      <c r="FV6" s="149">
        <v>1217.7</v>
      </c>
      <c r="FW6" s="149">
        <v>1221.4000000000001</v>
      </c>
      <c r="FX6" s="149">
        <v>1224.7</v>
      </c>
      <c r="FY6" s="149">
        <v>1212</v>
      </c>
      <c r="FZ6" s="149">
        <v>1224.5999999999999</v>
      </c>
      <c r="GA6" s="149">
        <v>1178.5999999999999</v>
      </c>
      <c r="GB6" s="149">
        <v>1200.9000000000001</v>
      </c>
      <c r="GC6" s="149">
        <v>1187.7</v>
      </c>
      <c r="GD6" s="149">
        <v>1151.4000000000001</v>
      </c>
      <c r="GE6" s="149">
        <v>1274.0999999999999</v>
      </c>
      <c r="GF6" s="149">
        <v>1248.9000000000001</v>
      </c>
      <c r="GG6" s="149">
        <v>1254</v>
      </c>
      <c r="GH6" s="149">
        <v>1324.1</v>
      </c>
      <c r="GI6" s="149">
        <v>1339.2</v>
      </c>
      <c r="GJ6" s="149">
        <v>1318.1</v>
      </c>
      <c r="GK6" s="149">
        <v>1293.5</v>
      </c>
      <c r="GL6" s="149">
        <v>1302.0999999999999</v>
      </c>
      <c r="GM6" s="149">
        <v>1324.5</v>
      </c>
      <c r="GN6" s="149">
        <v>1451</v>
      </c>
      <c r="GO6" s="149">
        <v>1497.7</v>
      </c>
      <c r="GP6" s="149">
        <v>1507.8</v>
      </c>
      <c r="GQ6" s="149">
        <v>1466.4</v>
      </c>
      <c r="GR6" s="149">
        <v>1463.6</v>
      </c>
      <c r="GS6" s="149">
        <v>1546</v>
      </c>
      <c r="GT6" s="149">
        <v>1650.7</v>
      </c>
      <c r="GU6" s="149">
        <v>1666.6</v>
      </c>
      <c r="GV6" s="149">
        <v>1723.3</v>
      </c>
      <c r="GW6" s="149">
        <v>1675.1</v>
      </c>
      <c r="GX6" s="149">
        <v>1642.2</v>
      </c>
      <c r="GY6" s="149">
        <v>1659.9</v>
      </c>
      <c r="GZ6" s="149">
        <v>1702.7</v>
      </c>
      <c r="HA6" s="149">
        <v>1649.4</v>
      </c>
      <c r="HB6" s="149">
        <v>1735.5</v>
      </c>
      <c r="HC6" s="149">
        <v>1687.8</v>
      </c>
      <c r="HD6" s="149">
        <v>1679.4</v>
      </c>
      <c r="HE6" s="149">
        <v>1860.2</v>
      </c>
      <c r="HF6" s="149">
        <v>1843.6</v>
      </c>
      <c r="HG6" s="149">
        <v>1845.6</v>
      </c>
      <c r="HH6" s="149">
        <v>1754.3</v>
      </c>
      <c r="HI6" s="149">
        <v>1765</v>
      </c>
      <c r="HJ6" s="149">
        <v>1767.4</v>
      </c>
      <c r="HK6" s="149">
        <v>1892.2</v>
      </c>
      <c r="HL6" s="149">
        <v>1933.7</v>
      </c>
      <c r="HM6" s="149">
        <v>2040.8</v>
      </c>
      <c r="HN6" s="149">
        <v>2048</v>
      </c>
      <c r="HO6" s="149">
        <v>2013.1</v>
      </c>
      <c r="HP6" s="533"/>
      <c r="HT6" s="260"/>
      <c r="HU6" s="260"/>
      <c r="HV6" s="260"/>
    </row>
    <row r="7" spans="1:230" ht="12.75" customHeight="1" x14ac:dyDescent="0.25">
      <c r="A7" s="315" t="s">
        <v>72</v>
      </c>
      <c r="B7" s="315" t="s">
        <v>123</v>
      </c>
      <c r="C7" s="263">
        <v>0</v>
      </c>
      <c r="D7" s="263">
        <v>0</v>
      </c>
      <c r="E7" s="263">
        <v>0</v>
      </c>
      <c r="F7" s="263">
        <v>0</v>
      </c>
      <c r="G7" s="263">
        <v>0</v>
      </c>
      <c r="H7" s="263">
        <v>0</v>
      </c>
      <c r="I7" s="263">
        <v>0</v>
      </c>
      <c r="J7" s="263">
        <v>2.3361E-2</v>
      </c>
      <c r="K7" s="263">
        <v>0.36937458000000001</v>
      </c>
      <c r="L7" s="263">
        <v>1.03136308</v>
      </c>
      <c r="M7" s="150">
        <v>1.65569682</v>
      </c>
      <c r="N7" s="150">
        <v>3.4692140500000002</v>
      </c>
      <c r="O7" s="150">
        <v>4.2942868000000001</v>
      </c>
      <c r="P7" s="150">
        <v>5.1016780700000002</v>
      </c>
      <c r="Q7" s="150">
        <v>3.8417211199999999</v>
      </c>
      <c r="R7" s="150">
        <v>4.5378799299999999</v>
      </c>
      <c r="S7" s="150">
        <v>5.64881075</v>
      </c>
      <c r="T7" s="150">
        <v>5.4332815600000002</v>
      </c>
      <c r="U7" s="150">
        <v>8.7739252299999997</v>
      </c>
      <c r="V7" s="150">
        <v>10.31352995</v>
      </c>
      <c r="W7" s="150">
        <v>10.29958459</v>
      </c>
      <c r="X7" s="150">
        <v>9.7651592199999993</v>
      </c>
      <c r="Y7" s="150">
        <v>7.1195947400000001</v>
      </c>
      <c r="Z7" s="150">
        <v>4.9021021000000005</v>
      </c>
      <c r="AA7" s="150">
        <v>4.3379091799999996</v>
      </c>
      <c r="AB7" s="150">
        <v>4.0433980600000003</v>
      </c>
      <c r="AC7" s="150">
        <v>4.0312142700000004</v>
      </c>
      <c r="AD7" s="150">
        <v>2.9147920300000001</v>
      </c>
      <c r="AE7" s="150">
        <v>2.7577858100000001</v>
      </c>
      <c r="AF7" s="150">
        <v>3.2271781599999998</v>
      </c>
      <c r="AG7" s="150">
        <v>4.1689494900000001</v>
      </c>
      <c r="AH7" s="150">
        <v>4.3367611400000001</v>
      </c>
      <c r="AI7" s="150">
        <v>4.2868917800000004</v>
      </c>
      <c r="AJ7" s="150">
        <v>5.56394068</v>
      </c>
      <c r="AK7" s="150">
        <v>6.5358218800000003</v>
      </c>
      <c r="AL7" s="150">
        <v>6.7562195899999997</v>
      </c>
      <c r="AM7" s="150">
        <v>5.7554640499999996</v>
      </c>
      <c r="AN7" s="150">
        <v>5.7546660300000001</v>
      </c>
      <c r="AO7" s="150">
        <v>5.8803728900000003</v>
      </c>
      <c r="AP7" s="150">
        <v>6.4429624700000003</v>
      </c>
      <c r="AQ7" s="150">
        <v>6.5397895699999999</v>
      </c>
      <c r="AR7" s="150">
        <v>7.1933739999999995</v>
      </c>
      <c r="AS7" s="150">
        <v>6.6042781000000002</v>
      </c>
      <c r="AT7" s="150">
        <v>6.4219154600000001</v>
      </c>
      <c r="AU7" s="150">
        <v>6.2830379399999998</v>
      </c>
      <c r="AV7" s="150">
        <v>6.6272136799999997</v>
      </c>
      <c r="AW7" s="150">
        <v>6.5423096799999998</v>
      </c>
      <c r="AX7" s="150">
        <v>6.8975939500000001</v>
      </c>
      <c r="AY7" s="150">
        <v>7.1945830199999996</v>
      </c>
      <c r="AZ7" s="150">
        <v>18.994</v>
      </c>
      <c r="BA7" s="150">
        <v>19.5488</v>
      </c>
      <c r="BB7" s="150">
        <v>0</v>
      </c>
      <c r="BC7" s="150">
        <v>0</v>
      </c>
      <c r="BD7" s="150">
        <v>0</v>
      </c>
      <c r="BE7" s="150">
        <v>0</v>
      </c>
      <c r="BF7" s="150">
        <v>0</v>
      </c>
      <c r="BG7" s="150">
        <v>0</v>
      </c>
      <c r="BH7" s="150">
        <v>0</v>
      </c>
      <c r="BI7" s="150">
        <v>0</v>
      </c>
      <c r="BJ7" s="150">
        <v>0</v>
      </c>
      <c r="BK7" s="150">
        <v>0</v>
      </c>
      <c r="BL7" s="150">
        <v>0</v>
      </c>
      <c r="BM7" s="150">
        <v>0</v>
      </c>
      <c r="BN7" s="150">
        <v>0</v>
      </c>
      <c r="BO7" s="150">
        <v>0</v>
      </c>
      <c r="BP7" s="150">
        <v>0</v>
      </c>
      <c r="BQ7" s="150">
        <v>0</v>
      </c>
      <c r="BR7" s="150">
        <v>0</v>
      </c>
      <c r="BS7" s="150">
        <v>0</v>
      </c>
      <c r="BT7" s="150">
        <v>0</v>
      </c>
      <c r="BU7" s="150">
        <v>0</v>
      </c>
      <c r="BV7" s="150">
        <v>0</v>
      </c>
      <c r="BW7" s="150">
        <v>0</v>
      </c>
      <c r="BX7" s="150">
        <v>0</v>
      </c>
      <c r="BY7" s="150">
        <v>0</v>
      </c>
      <c r="BZ7" s="150">
        <v>0</v>
      </c>
      <c r="CA7" s="150">
        <v>0</v>
      </c>
      <c r="CB7" s="150">
        <v>0</v>
      </c>
      <c r="CC7" s="150">
        <v>0</v>
      </c>
      <c r="CD7" s="150">
        <v>0</v>
      </c>
      <c r="CE7" s="150">
        <v>0</v>
      </c>
      <c r="CF7" s="150">
        <v>0</v>
      </c>
      <c r="CG7" s="150">
        <v>0</v>
      </c>
      <c r="CH7" s="150">
        <v>0</v>
      </c>
      <c r="CI7" s="150">
        <v>0</v>
      </c>
      <c r="CJ7" s="150">
        <v>0</v>
      </c>
      <c r="CK7" s="150">
        <v>0</v>
      </c>
      <c r="CL7" s="150">
        <v>0</v>
      </c>
      <c r="CM7" s="150">
        <v>0</v>
      </c>
      <c r="CN7" s="150">
        <v>0</v>
      </c>
      <c r="CO7" s="150">
        <v>0</v>
      </c>
      <c r="CP7" s="150">
        <v>0</v>
      </c>
      <c r="CQ7" s="150">
        <v>0</v>
      </c>
      <c r="CR7" s="150">
        <v>0</v>
      </c>
      <c r="CS7" s="150">
        <v>0</v>
      </c>
      <c r="CT7" s="150">
        <v>0</v>
      </c>
      <c r="CU7" s="150">
        <v>0</v>
      </c>
      <c r="CV7" s="150">
        <v>0</v>
      </c>
      <c r="CW7" s="150">
        <v>0</v>
      </c>
      <c r="CX7" s="150">
        <v>0</v>
      </c>
      <c r="CY7" s="150">
        <v>0</v>
      </c>
      <c r="CZ7" s="150">
        <v>0</v>
      </c>
      <c r="DA7" s="150">
        <v>0</v>
      </c>
      <c r="DB7" s="150">
        <v>0</v>
      </c>
      <c r="DC7" s="150">
        <v>0</v>
      </c>
      <c r="DD7" s="150">
        <v>0</v>
      </c>
      <c r="DE7" s="150">
        <v>0</v>
      </c>
      <c r="DF7" s="150">
        <v>0</v>
      </c>
      <c r="DG7" s="150">
        <v>0</v>
      </c>
      <c r="DH7" s="150">
        <v>0</v>
      </c>
      <c r="DI7" s="150">
        <v>0</v>
      </c>
      <c r="DJ7" s="150">
        <v>0</v>
      </c>
      <c r="DK7" s="150">
        <v>0</v>
      </c>
      <c r="DL7" s="150">
        <v>0</v>
      </c>
      <c r="DM7" s="150">
        <v>0</v>
      </c>
      <c r="DN7" s="150">
        <v>0</v>
      </c>
      <c r="DO7" s="150">
        <v>0</v>
      </c>
      <c r="DP7" s="150">
        <v>0</v>
      </c>
      <c r="DQ7" s="150">
        <v>0</v>
      </c>
      <c r="DR7" s="150">
        <v>0</v>
      </c>
      <c r="DS7" s="150">
        <v>0</v>
      </c>
      <c r="DT7" s="150">
        <v>0</v>
      </c>
      <c r="DU7" s="150">
        <v>0</v>
      </c>
      <c r="DV7" s="150">
        <v>0</v>
      </c>
      <c r="DW7" s="150">
        <v>0</v>
      </c>
      <c r="DX7" s="150">
        <v>0</v>
      </c>
      <c r="DY7" s="150">
        <v>0</v>
      </c>
      <c r="DZ7" s="150">
        <v>0</v>
      </c>
      <c r="EA7" s="150">
        <v>0</v>
      </c>
      <c r="EB7" s="150">
        <v>0</v>
      </c>
      <c r="EC7" s="150">
        <v>0</v>
      </c>
      <c r="ED7" s="150">
        <v>0</v>
      </c>
      <c r="EE7" s="150">
        <v>0</v>
      </c>
      <c r="EF7" s="150">
        <v>0</v>
      </c>
      <c r="EG7" s="150">
        <v>0</v>
      </c>
      <c r="EH7" s="150">
        <v>0</v>
      </c>
      <c r="EI7" s="150">
        <v>0</v>
      </c>
      <c r="EJ7" s="150">
        <v>0</v>
      </c>
      <c r="EK7" s="150">
        <v>0</v>
      </c>
      <c r="EL7" s="150">
        <v>0</v>
      </c>
      <c r="EM7" s="150">
        <v>0</v>
      </c>
      <c r="EN7" s="150">
        <v>0</v>
      </c>
      <c r="EO7" s="150">
        <v>0</v>
      </c>
      <c r="EP7" s="150">
        <v>0</v>
      </c>
      <c r="EQ7" s="150">
        <v>0</v>
      </c>
      <c r="ER7" s="150">
        <v>0</v>
      </c>
      <c r="ES7" s="150">
        <v>0</v>
      </c>
      <c r="ET7" s="150">
        <v>0</v>
      </c>
      <c r="EU7" s="150">
        <v>0</v>
      </c>
      <c r="EV7" s="150">
        <v>0</v>
      </c>
      <c r="EW7" s="150">
        <v>0</v>
      </c>
      <c r="EX7" s="150">
        <v>0</v>
      </c>
      <c r="EY7" s="150">
        <v>0</v>
      </c>
      <c r="EZ7" s="150">
        <v>0</v>
      </c>
      <c r="FA7" s="150">
        <v>0</v>
      </c>
      <c r="FB7" s="150">
        <v>0</v>
      </c>
      <c r="FC7" s="150">
        <v>0</v>
      </c>
      <c r="FD7" s="150">
        <v>0</v>
      </c>
      <c r="FE7" s="150">
        <v>0</v>
      </c>
      <c r="FF7" s="150">
        <v>0</v>
      </c>
      <c r="FG7" s="150">
        <v>0</v>
      </c>
      <c r="FH7" s="150">
        <v>0</v>
      </c>
      <c r="FI7" s="150">
        <v>0</v>
      </c>
      <c r="FJ7" s="150">
        <v>0</v>
      </c>
      <c r="FK7" s="150">
        <v>0</v>
      </c>
      <c r="FL7" s="150">
        <v>0</v>
      </c>
      <c r="FM7" s="150">
        <v>0</v>
      </c>
      <c r="FN7" s="150">
        <v>0</v>
      </c>
      <c r="FO7" s="150">
        <v>0</v>
      </c>
      <c r="FP7" s="150">
        <v>0</v>
      </c>
      <c r="FQ7" s="150">
        <v>0</v>
      </c>
      <c r="FR7" s="150">
        <v>0</v>
      </c>
      <c r="FS7" s="150">
        <v>0</v>
      </c>
      <c r="FT7" s="150">
        <v>0</v>
      </c>
      <c r="FU7" s="150">
        <v>0</v>
      </c>
      <c r="FV7" s="150">
        <v>0</v>
      </c>
      <c r="FW7" s="150">
        <v>0</v>
      </c>
      <c r="FX7" s="150">
        <v>0</v>
      </c>
      <c r="FY7" s="150">
        <v>0</v>
      </c>
      <c r="FZ7" s="150">
        <v>0</v>
      </c>
      <c r="GA7" s="150">
        <v>0</v>
      </c>
      <c r="GB7" s="150">
        <v>0</v>
      </c>
      <c r="GC7" s="150">
        <v>0</v>
      </c>
      <c r="GD7" s="150">
        <v>0</v>
      </c>
      <c r="GE7" s="150">
        <v>0</v>
      </c>
      <c r="GF7" s="150">
        <v>0</v>
      </c>
      <c r="GG7" s="150">
        <v>0</v>
      </c>
      <c r="GH7" s="150">
        <v>0</v>
      </c>
      <c r="GI7" s="150">
        <v>0</v>
      </c>
      <c r="GJ7" s="150">
        <v>0</v>
      </c>
      <c r="GK7" s="150">
        <v>0</v>
      </c>
      <c r="GL7" s="150">
        <v>0</v>
      </c>
      <c r="GM7" s="150">
        <v>0</v>
      </c>
      <c r="GN7" s="150">
        <v>0</v>
      </c>
      <c r="GO7" s="150">
        <v>0</v>
      </c>
      <c r="GP7" s="150">
        <v>0</v>
      </c>
      <c r="GQ7" s="150">
        <v>0</v>
      </c>
      <c r="GR7" s="150">
        <v>0</v>
      </c>
      <c r="GS7" s="150">
        <v>0</v>
      </c>
      <c r="GT7" s="150">
        <v>0</v>
      </c>
      <c r="GU7" s="150">
        <v>0</v>
      </c>
      <c r="GV7" s="150">
        <v>0</v>
      </c>
      <c r="GW7" s="150">
        <v>0</v>
      </c>
      <c r="GX7" s="150">
        <v>0</v>
      </c>
      <c r="GY7" s="150">
        <v>0</v>
      </c>
      <c r="GZ7" s="150">
        <v>0</v>
      </c>
      <c r="HA7" s="150">
        <v>0</v>
      </c>
      <c r="HB7" s="150">
        <v>0</v>
      </c>
      <c r="HC7" s="150">
        <v>0</v>
      </c>
      <c r="HD7" s="150">
        <v>0</v>
      </c>
      <c r="HE7" s="150">
        <v>0</v>
      </c>
      <c r="HF7" s="150">
        <v>0</v>
      </c>
      <c r="HG7" s="150">
        <v>0</v>
      </c>
      <c r="HH7" s="150">
        <v>0</v>
      </c>
      <c r="HI7" s="150" t="s">
        <v>263</v>
      </c>
      <c r="HJ7" s="150">
        <v>0</v>
      </c>
      <c r="HK7" s="150">
        <v>0</v>
      </c>
      <c r="HL7" s="150">
        <v>0</v>
      </c>
      <c r="HM7" s="150">
        <v>0</v>
      </c>
      <c r="HN7" s="150">
        <v>0</v>
      </c>
      <c r="HO7" s="150">
        <v>0</v>
      </c>
      <c r="HP7" s="533"/>
      <c r="HT7" s="260"/>
      <c r="HU7" s="260"/>
      <c r="HV7" s="260"/>
    </row>
    <row r="8" spans="1:230" ht="12.75" customHeight="1" x14ac:dyDescent="0.25">
      <c r="A8" s="315" t="s">
        <v>359</v>
      </c>
      <c r="B8" s="315" t="s">
        <v>360</v>
      </c>
      <c r="C8" s="263">
        <v>0</v>
      </c>
      <c r="D8" s="263">
        <v>0</v>
      </c>
      <c r="E8" s="263">
        <v>0</v>
      </c>
      <c r="F8" s="263">
        <v>0</v>
      </c>
      <c r="G8" s="263">
        <v>0</v>
      </c>
      <c r="H8" s="263">
        <v>0</v>
      </c>
      <c r="I8" s="263">
        <v>0</v>
      </c>
      <c r="J8" s="263">
        <v>0</v>
      </c>
      <c r="K8" s="263">
        <v>0.37124815999999999</v>
      </c>
      <c r="L8" s="263">
        <v>0.63330111</v>
      </c>
      <c r="M8" s="150">
        <v>1.3978459700000001</v>
      </c>
      <c r="N8" s="150">
        <v>2.0383584899999998</v>
      </c>
      <c r="O8" s="150">
        <v>3.1606944000000001</v>
      </c>
      <c r="P8" s="150">
        <v>3.5413910999999998</v>
      </c>
      <c r="Q8" s="150">
        <v>4.3123608400000002</v>
      </c>
      <c r="R8" s="150">
        <v>4.72161879</v>
      </c>
      <c r="S8" s="150">
        <v>5.81105494</v>
      </c>
      <c r="T8" s="150">
        <v>5.7040269800000001</v>
      </c>
      <c r="U8" s="150">
        <v>6.3262624799999996</v>
      </c>
      <c r="V8" s="150">
        <v>6.6743427300000002</v>
      </c>
      <c r="W8" s="150">
        <v>8.5882723599999995</v>
      </c>
      <c r="X8" s="150">
        <v>9.0614982400000006</v>
      </c>
      <c r="Y8" s="150">
        <v>9.73219207</v>
      </c>
      <c r="Z8" s="150">
        <v>13.0876473</v>
      </c>
      <c r="AA8" s="150">
        <v>14.042061159999999</v>
      </c>
      <c r="AB8" s="150">
        <v>14.742444170000001</v>
      </c>
      <c r="AC8" s="150">
        <v>15.870149576055001</v>
      </c>
      <c r="AD8" s="150">
        <v>16.977059990000001</v>
      </c>
      <c r="AE8" s="150">
        <v>17.313526939999999</v>
      </c>
      <c r="AF8" s="150">
        <v>17.542839270000002</v>
      </c>
      <c r="AG8" s="150">
        <v>14.979103840000001</v>
      </c>
      <c r="AH8" s="150">
        <v>15.502439259999999</v>
      </c>
      <c r="AI8" s="150">
        <v>16.076579339999999</v>
      </c>
      <c r="AJ8" s="150">
        <v>16.350554930000001</v>
      </c>
      <c r="AK8" s="150">
        <v>16.71506518</v>
      </c>
      <c r="AL8" s="150">
        <v>17.046033739999999</v>
      </c>
      <c r="AM8" s="150">
        <v>17.422995109999999</v>
      </c>
      <c r="AN8" s="150">
        <v>17.827908189999999</v>
      </c>
      <c r="AO8" s="150">
        <v>18.52755518</v>
      </c>
      <c r="AP8" s="150">
        <v>18.90820634</v>
      </c>
      <c r="AQ8" s="150">
        <v>20.08625713</v>
      </c>
      <c r="AR8" s="150">
        <v>20.36601877</v>
      </c>
      <c r="AS8" s="150">
        <v>17.417760350000002</v>
      </c>
      <c r="AT8" s="150">
        <v>20.38834005</v>
      </c>
      <c r="AU8" s="150">
        <v>20.885412509999998</v>
      </c>
      <c r="AV8" s="150">
        <v>20.769429970000001</v>
      </c>
      <c r="AW8" s="150">
        <v>21.137080279999999</v>
      </c>
      <c r="AX8" s="150">
        <v>21.221059270000001</v>
      </c>
      <c r="AY8" s="150">
        <v>20.90275978</v>
      </c>
      <c r="AZ8" s="150">
        <v>20.781802410000001</v>
      </c>
      <c r="BA8" s="150">
        <v>25.110923929999998</v>
      </c>
      <c r="BB8" s="150">
        <v>75.493799809999999</v>
      </c>
      <c r="BC8" s="150">
        <v>84.574640799999997</v>
      </c>
      <c r="BD8" s="150">
        <v>90.20787928</v>
      </c>
      <c r="BE8" s="150">
        <v>83.593893039999998</v>
      </c>
      <c r="BF8" s="150">
        <v>109.15966299</v>
      </c>
      <c r="BG8" s="150">
        <v>109.304613</v>
      </c>
      <c r="BH8" s="150">
        <v>107.57000585999999</v>
      </c>
      <c r="BI8" s="150">
        <v>105.28380742</v>
      </c>
      <c r="BJ8" s="150">
        <v>105.01727947000001</v>
      </c>
      <c r="BK8" s="150">
        <v>110.77373996</v>
      </c>
      <c r="BL8" s="150">
        <v>114.73798297</v>
      </c>
      <c r="BM8" s="150">
        <v>116.76683341</v>
      </c>
      <c r="BN8" s="150">
        <v>120.62249409</v>
      </c>
      <c r="BO8" s="150">
        <v>124.95787303</v>
      </c>
      <c r="BP8" s="150">
        <v>126.05385418</v>
      </c>
      <c r="BQ8" s="150">
        <v>129.45411362999999</v>
      </c>
      <c r="BR8" s="150">
        <v>138.13573887000001</v>
      </c>
      <c r="BS8" s="150">
        <v>144.1850661</v>
      </c>
      <c r="BT8" s="150">
        <v>143.73840645000001</v>
      </c>
      <c r="BU8" s="150">
        <v>141.00694915</v>
      </c>
      <c r="BV8" s="150">
        <v>143.09369222000001</v>
      </c>
      <c r="BW8" s="150">
        <v>137.21239883000001</v>
      </c>
      <c r="BX8" s="150">
        <v>163.79110689999999</v>
      </c>
      <c r="BY8" s="150">
        <v>216.60733034</v>
      </c>
      <c r="BZ8" s="150">
        <v>223.34098802</v>
      </c>
      <c r="CA8" s="150">
        <v>244.41199101000001</v>
      </c>
      <c r="CB8" s="150">
        <v>254.38371414</v>
      </c>
      <c r="CC8" s="150">
        <v>263.29316799999998</v>
      </c>
      <c r="CD8" s="150">
        <v>276.29039008000001</v>
      </c>
      <c r="CE8" s="150">
        <v>280.62226989999999</v>
      </c>
      <c r="CF8" s="150">
        <v>281.58708574000002</v>
      </c>
      <c r="CG8" s="150">
        <v>272.02267852</v>
      </c>
      <c r="CH8" s="150">
        <v>271.75578045999998</v>
      </c>
      <c r="CI8" s="150">
        <v>263.95144506999998</v>
      </c>
      <c r="CJ8" s="150">
        <v>265.57398479</v>
      </c>
      <c r="CK8" s="150">
        <v>275.59425225000001</v>
      </c>
      <c r="CL8" s="150">
        <v>278.50034412999997</v>
      </c>
      <c r="CM8" s="150">
        <v>252.17810821</v>
      </c>
      <c r="CN8" s="150">
        <v>278.67570473000001</v>
      </c>
      <c r="CO8" s="150">
        <v>279.08207443999999</v>
      </c>
      <c r="CP8" s="150">
        <v>279.88205116</v>
      </c>
      <c r="CQ8" s="150">
        <v>288.83882600999999</v>
      </c>
      <c r="CR8" s="150">
        <v>301.77676701000001</v>
      </c>
      <c r="CS8" s="150">
        <v>305.89690968000002</v>
      </c>
      <c r="CT8" s="150">
        <v>307.74104077999999</v>
      </c>
      <c r="CU8" s="150">
        <v>318.16254816999998</v>
      </c>
      <c r="CV8" s="150">
        <v>294.86484028000001</v>
      </c>
      <c r="CW8" s="150">
        <v>338.31467607000002</v>
      </c>
      <c r="CX8" s="150">
        <v>328.75324762000002</v>
      </c>
      <c r="CY8" s="150">
        <v>355.03348282000002</v>
      </c>
      <c r="CZ8" s="150">
        <v>358.77998341</v>
      </c>
      <c r="DA8" s="150">
        <v>361.54730279</v>
      </c>
      <c r="DB8" s="150">
        <v>363.04028804000001</v>
      </c>
      <c r="DC8" s="150">
        <v>385.18278750000002</v>
      </c>
      <c r="DD8" s="150">
        <v>384.60746306999999</v>
      </c>
      <c r="DE8" s="150">
        <v>384.46872372000001</v>
      </c>
      <c r="DF8" s="150">
        <v>403.51321482999998</v>
      </c>
      <c r="DG8" s="150">
        <v>401.17851043000002</v>
      </c>
      <c r="DH8" s="150">
        <v>411.35546878000002</v>
      </c>
      <c r="DI8" s="150">
        <v>416.29351896999998</v>
      </c>
      <c r="DJ8" s="150">
        <v>418.13719680000003</v>
      </c>
      <c r="DK8" s="150">
        <v>418.80646035000001</v>
      </c>
      <c r="DL8" s="150">
        <v>412.1</v>
      </c>
      <c r="DM8" s="150">
        <v>449.28196885</v>
      </c>
      <c r="DN8" s="150">
        <v>455.5</v>
      </c>
      <c r="DO8" s="150">
        <v>457.62922986000001</v>
      </c>
      <c r="DP8" s="150">
        <v>455</v>
      </c>
      <c r="DQ8" s="150">
        <v>455.3</v>
      </c>
      <c r="DR8" s="150">
        <v>511.1</v>
      </c>
      <c r="DS8" s="150">
        <v>509</v>
      </c>
      <c r="DT8" s="150">
        <v>513.29999999999995</v>
      </c>
      <c r="DU8" s="150">
        <v>495.4</v>
      </c>
      <c r="DV8" s="150">
        <v>492.5</v>
      </c>
      <c r="DW8" s="150">
        <v>562.9</v>
      </c>
      <c r="DX8" s="150">
        <v>555.79999999999995</v>
      </c>
      <c r="DY8" s="150">
        <v>552.9</v>
      </c>
      <c r="DZ8" s="150">
        <v>546.1</v>
      </c>
      <c r="EA8" s="150">
        <v>545.5</v>
      </c>
      <c r="EB8" s="150">
        <v>538.1</v>
      </c>
      <c r="EC8" s="150">
        <v>628.6</v>
      </c>
      <c r="ED8" s="150">
        <v>626.4</v>
      </c>
      <c r="EE8" s="150">
        <v>628.79999999999995</v>
      </c>
      <c r="EF8" s="150">
        <v>628.20000000000005</v>
      </c>
      <c r="EG8" s="150">
        <v>615</v>
      </c>
      <c r="EH8" s="150">
        <v>611.9</v>
      </c>
      <c r="EI8" s="150">
        <v>725.1</v>
      </c>
      <c r="EJ8" s="150">
        <v>704.6</v>
      </c>
      <c r="EK8" s="150">
        <v>702.4</v>
      </c>
      <c r="EL8" s="150">
        <v>711.5</v>
      </c>
      <c r="EM8" s="150">
        <v>712.5</v>
      </c>
      <c r="EN8" s="150">
        <v>720</v>
      </c>
      <c r="EO8" s="150">
        <v>710.6</v>
      </c>
      <c r="EP8" s="150">
        <v>768</v>
      </c>
      <c r="EQ8" s="150">
        <v>770</v>
      </c>
      <c r="ER8" s="150">
        <v>771</v>
      </c>
      <c r="ES8" s="150">
        <v>862.4</v>
      </c>
      <c r="ET8" s="150">
        <v>811.7</v>
      </c>
      <c r="EU8" s="150">
        <v>805</v>
      </c>
      <c r="EV8" s="150">
        <v>806.5</v>
      </c>
      <c r="EW8" s="150">
        <v>932.8</v>
      </c>
      <c r="EX8" s="150">
        <v>935.3</v>
      </c>
      <c r="EY8" s="150">
        <v>936.5</v>
      </c>
      <c r="EZ8" s="150">
        <v>909</v>
      </c>
      <c r="FA8" s="150">
        <v>911.5</v>
      </c>
      <c r="FB8" s="150">
        <v>1047.2</v>
      </c>
      <c r="FC8" s="150">
        <v>1052.9000000000001</v>
      </c>
      <c r="FD8" s="150">
        <v>1054.7</v>
      </c>
      <c r="FE8" s="150">
        <v>1086.0999999999999</v>
      </c>
      <c r="FF8" s="150">
        <v>1121.9000000000001</v>
      </c>
      <c r="FG8" s="150">
        <v>1092.4000000000001</v>
      </c>
      <c r="FH8" s="150">
        <v>1091</v>
      </c>
      <c r="FI8" s="150">
        <v>1094.7</v>
      </c>
      <c r="FJ8" s="150">
        <v>1083.36118732</v>
      </c>
      <c r="FK8" s="150">
        <v>1088.9000000000001</v>
      </c>
      <c r="FL8" s="150">
        <v>1089.3</v>
      </c>
      <c r="FM8" s="150">
        <v>1087.4000000000001</v>
      </c>
      <c r="FN8" s="150">
        <v>1049</v>
      </c>
      <c r="FO8" s="150">
        <v>1050.8</v>
      </c>
      <c r="FP8" s="150">
        <v>1052.7</v>
      </c>
      <c r="FQ8" s="150">
        <v>1047.0999999999999</v>
      </c>
      <c r="FR8" s="150">
        <v>1203.3</v>
      </c>
      <c r="FS8" s="150">
        <v>1206.0999999999999</v>
      </c>
      <c r="FT8" s="150">
        <v>1166.8</v>
      </c>
      <c r="FU8" s="150">
        <v>1217</v>
      </c>
      <c r="FV8" s="150">
        <v>1217.7</v>
      </c>
      <c r="FW8" s="150">
        <v>1221.4000000000001</v>
      </c>
      <c r="FX8" s="150">
        <v>1224.7</v>
      </c>
      <c r="FY8" s="150">
        <v>1212</v>
      </c>
      <c r="FZ8" s="150">
        <v>1224.5999999999999</v>
      </c>
      <c r="GA8" s="150">
        <v>1178.5999999999999</v>
      </c>
      <c r="GB8" s="150">
        <v>1200.9000000000001</v>
      </c>
      <c r="GC8" s="150">
        <v>1187.7</v>
      </c>
      <c r="GD8" s="150">
        <v>1151.4000000000001</v>
      </c>
      <c r="GE8" s="150">
        <v>1274.0999999999999</v>
      </c>
      <c r="GF8" s="150">
        <v>1248.9000000000001</v>
      </c>
      <c r="GG8" s="150">
        <v>1254</v>
      </c>
      <c r="GH8" s="150">
        <v>1324.1</v>
      </c>
      <c r="GI8" s="150">
        <v>1339.2</v>
      </c>
      <c r="GJ8" s="150">
        <v>1318.1</v>
      </c>
      <c r="GK8" s="150">
        <v>1293.5</v>
      </c>
      <c r="GL8" s="150">
        <v>1302.0999999999999</v>
      </c>
      <c r="GM8" s="150">
        <v>1324.5</v>
      </c>
      <c r="GN8" s="150">
        <v>1415.8</v>
      </c>
      <c r="GO8" s="150">
        <v>1427.2</v>
      </c>
      <c r="GP8" s="150">
        <v>1437.1</v>
      </c>
      <c r="GQ8" s="150">
        <v>1401.6</v>
      </c>
      <c r="GR8" s="150">
        <v>1434.2</v>
      </c>
      <c r="GS8" s="150">
        <v>1419.1</v>
      </c>
      <c r="GT8" s="150">
        <v>1523.5</v>
      </c>
      <c r="GU8" s="150">
        <v>1539</v>
      </c>
      <c r="GV8" s="150">
        <v>1595.3</v>
      </c>
      <c r="GW8" s="150">
        <v>1546.8</v>
      </c>
      <c r="GX8" s="150">
        <v>1513.4</v>
      </c>
      <c r="GY8" s="150">
        <v>1530.7</v>
      </c>
      <c r="GZ8" s="150">
        <v>1573.2</v>
      </c>
      <c r="HA8" s="150">
        <v>1519.4</v>
      </c>
      <c r="HB8" s="150">
        <v>1605.1</v>
      </c>
      <c r="HC8" s="150">
        <v>1557</v>
      </c>
      <c r="HD8" s="150">
        <v>1548.3</v>
      </c>
      <c r="HE8" s="150">
        <v>1728.7</v>
      </c>
      <c r="HF8" s="150">
        <v>1711.8</v>
      </c>
      <c r="HG8" s="150">
        <v>1713.4</v>
      </c>
      <c r="HH8" s="150">
        <v>1621.7</v>
      </c>
      <c r="HI8" s="150">
        <v>1632</v>
      </c>
      <c r="HJ8" s="150">
        <v>1634.1</v>
      </c>
      <c r="HK8" s="150">
        <v>1758.7</v>
      </c>
      <c r="HL8" s="150">
        <v>1799.8</v>
      </c>
      <c r="HM8" s="150">
        <v>1906.4</v>
      </c>
      <c r="HN8" s="150">
        <v>1913.2</v>
      </c>
      <c r="HO8" s="150">
        <v>1892.2</v>
      </c>
      <c r="HP8" s="533"/>
      <c r="HT8" s="260"/>
      <c r="HU8" s="260"/>
      <c r="HV8" s="260"/>
    </row>
    <row r="9" spans="1:230" ht="12.75" customHeight="1" x14ac:dyDescent="0.25">
      <c r="A9" s="315" t="s">
        <v>73</v>
      </c>
      <c r="B9" s="315" t="s">
        <v>125</v>
      </c>
      <c r="C9" s="263">
        <v>0</v>
      </c>
      <c r="D9" s="263">
        <v>0</v>
      </c>
      <c r="E9" s="263">
        <v>0</v>
      </c>
      <c r="F9" s="263">
        <v>0</v>
      </c>
      <c r="G9" s="263">
        <v>0</v>
      </c>
      <c r="H9" s="263">
        <v>0</v>
      </c>
      <c r="I9" s="263">
        <v>0</v>
      </c>
      <c r="J9" s="263">
        <v>0</v>
      </c>
      <c r="K9" s="263">
        <v>0</v>
      </c>
      <c r="L9" s="263">
        <v>0</v>
      </c>
      <c r="M9" s="150">
        <v>0</v>
      </c>
      <c r="N9" s="150">
        <v>0</v>
      </c>
      <c r="O9" s="150">
        <v>0</v>
      </c>
      <c r="P9" s="150">
        <v>0</v>
      </c>
      <c r="Q9" s="150">
        <v>0</v>
      </c>
      <c r="R9" s="150">
        <v>0</v>
      </c>
      <c r="S9" s="150">
        <v>0</v>
      </c>
      <c r="T9" s="150">
        <v>0</v>
      </c>
      <c r="U9" s="150">
        <v>0</v>
      </c>
      <c r="V9" s="150">
        <v>0</v>
      </c>
      <c r="W9" s="150">
        <v>0</v>
      </c>
      <c r="X9" s="150">
        <v>0</v>
      </c>
      <c r="Y9" s="150">
        <v>0</v>
      </c>
      <c r="Z9" s="150">
        <v>0</v>
      </c>
      <c r="AA9" s="150">
        <v>0</v>
      </c>
      <c r="AB9" s="150">
        <v>0</v>
      </c>
      <c r="AC9" s="150">
        <v>0</v>
      </c>
      <c r="AD9" s="150">
        <v>29.165271050000001</v>
      </c>
      <c r="AE9" s="150">
        <v>44.131077810000001</v>
      </c>
      <c r="AF9" s="150">
        <v>44.693609410000001</v>
      </c>
      <c r="AG9" s="150">
        <v>54.789215349999999</v>
      </c>
      <c r="AH9" s="150">
        <v>47.609048799999997</v>
      </c>
      <c r="AI9" s="150">
        <v>48.213644109999997</v>
      </c>
      <c r="AJ9" s="150">
        <v>58.224066120000003</v>
      </c>
      <c r="AK9" s="150">
        <v>65.875962939999994</v>
      </c>
      <c r="AL9" s="150">
        <v>66.557882469999996</v>
      </c>
      <c r="AM9" s="150">
        <v>77.736564250000001</v>
      </c>
      <c r="AN9" s="150">
        <v>63.389699129999997</v>
      </c>
      <c r="AO9" s="150">
        <v>63.974291010000002</v>
      </c>
      <c r="AP9" s="150">
        <v>88.456594949999996</v>
      </c>
      <c r="AQ9" s="150">
        <v>99.813737570000001</v>
      </c>
      <c r="AR9" s="150">
        <v>100.66602487999999</v>
      </c>
      <c r="AS9" s="150">
        <v>112.02122180000001</v>
      </c>
      <c r="AT9" s="150">
        <v>112.8590602</v>
      </c>
      <c r="AU9" s="150">
        <v>113.73141741000001</v>
      </c>
      <c r="AV9" s="150">
        <v>118.8272685</v>
      </c>
      <c r="AW9" s="150">
        <v>108.69406126</v>
      </c>
      <c r="AX9" s="150">
        <v>109.59124331</v>
      </c>
      <c r="AY9" s="150">
        <v>30.21751171</v>
      </c>
      <c r="AZ9" s="150">
        <v>98.712532999999993</v>
      </c>
      <c r="BA9" s="150">
        <v>98.745161999999993</v>
      </c>
      <c r="BB9" s="150">
        <v>70.155931809999998</v>
      </c>
      <c r="BC9" s="150">
        <v>36.804728849999996</v>
      </c>
      <c r="BD9" s="150">
        <v>35.546945370000003</v>
      </c>
      <c r="BE9" s="150">
        <v>34.754554999999996</v>
      </c>
      <c r="BF9" s="150">
        <v>36.876325000000001</v>
      </c>
      <c r="BG9" s="150">
        <v>36.994792949999997</v>
      </c>
      <c r="BH9" s="150">
        <v>36.961271080000003</v>
      </c>
      <c r="BI9" s="150">
        <v>36.969232599999998</v>
      </c>
      <c r="BJ9" s="150">
        <v>36.880216769999997</v>
      </c>
      <c r="BK9" s="150">
        <v>38.324319869999997</v>
      </c>
      <c r="BL9" s="150">
        <v>38.740418740000003</v>
      </c>
      <c r="BM9" s="150">
        <v>39.440381840000001</v>
      </c>
      <c r="BN9" s="150">
        <v>49.896371049999999</v>
      </c>
      <c r="BO9" s="150">
        <v>50.661457579999997</v>
      </c>
      <c r="BP9" s="150">
        <v>51.13067865</v>
      </c>
      <c r="BQ9" s="150">
        <v>56.731028670000001</v>
      </c>
      <c r="BR9" s="150">
        <v>60.300194550000001</v>
      </c>
      <c r="BS9" s="150">
        <v>61.420112889999999</v>
      </c>
      <c r="BT9" s="150">
        <v>62.116882869999998</v>
      </c>
      <c r="BU9" s="150">
        <v>63.34229603</v>
      </c>
      <c r="BV9" s="150">
        <v>62.704568350000002</v>
      </c>
      <c r="BW9" s="150">
        <v>59.90012874</v>
      </c>
      <c r="BX9" s="150">
        <v>60.787958060000001</v>
      </c>
      <c r="BY9" s="150">
        <v>19.632889540000001</v>
      </c>
      <c r="BZ9" s="150">
        <v>6.8768752199999996</v>
      </c>
      <c r="CA9" s="150">
        <v>6.9839984199999998</v>
      </c>
      <c r="CB9" s="150">
        <v>6.9400247100000003</v>
      </c>
      <c r="CC9" s="150">
        <v>7.0316316199999997</v>
      </c>
      <c r="CD9" s="150">
        <v>7.2174141699999996</v>
      </c>
      <c r="CE9" s="150">
        <v>7.2627775899999998</v>
      </c>
      <c r="CF9" s="150">
        <v>7.3222479399999996</v>
      </c>
      <c r="CG9" s="150">
        <v>7.3527432499999996</v>
      </c>
      <c r="CH9" s="150">
        <v>7.3305790499999999</v>
      </c>
      <c r="CI9" s="150">
        <v>7.3525093999999998</v>
      </c>
      <c r="CJ9" s="150">
        <v>3.39696007</v>
      </c>
      <c r="CK9" s="150">
        <v>3.4429656999999998</v>
      </c>
      <c r="CL9" s="150">
        <v>3.45264332</v>
      </c>
      <c r="CM9" s="150">
        <v>3.4473773200000002</v>
      </c>
      <c r="CN9" s="150">
        <v>3.4655681600000001</v>
      </c>
      <c r="CO9" s="150">
        <v>0</v>
      </c>
      <c r="CP9" s="150">
        <v>0</v>
      </c>
      <c r="CQ9" s="150">
        <v>0</v>
      </c>
      <c r="CR9" s="150">
        <v>0</v>
      </c>
      <c r="CS9" s="150">
        <v>0</v>
      </c>
      <c r="CT9" s="150">
        <v>0</v>
      </c>
      <c r="CU9" s="150">
        <v>0</v>
      </c>
      <c r="CV9" s="150">
        <v>0</v>
      </c>
      <c r="CW9" s="150">
        <v>0</v>
      </c>
      <c r="CX9" s="150">
        <v>0</v>
      </c>
      <c r="CY9" s="150">
        <v>0</v>
      </c>
      <c r="CZ9" s="150">
        <v>0</v>
      </c>
      <c r="DA9" s="150">
        <v>0</v>
      </c>
      <c r="DB9" s="150">
        <v>0</v>
      </c>
      <c r="DC9" s="150">
        <v>0</v>
      </c>
      <c r="DD9" s="150">
        <v>0</v>
      </c>
      <c r="DE9" s="150">
        <v>0</v>
      </c>
      <c r="DF9" s="150">
        <v>0</v>
      </c>
      <c r="DG9" s="150">
        <v>0</v>
      </c>
      <c r="DH9" s="150">
        <v>0</v>
      </c>
      <c r="DI9" s="150">
        <v>0</v>
      </c>
      <c r="DJ9" s="150">
        <v>0</v>
      </c>
      <c r="DK9" s="150">
        <v>0</v>
      </c>
      <c r="DL9" s="150">
        <v>0</v>
      </c>
      <c r="DM9" s="150">
        <v>0</v>
      </c>
      <c r="DN9" s="150">
        <v>0</v>
      </c>
      <c r="DO9" s="150">
        <v>0</v>
      </c>
      <c r="DP9" s="150">
        <v>0</v>
      </c>
      <c r="DQ9" s="150">
        <v>0</v>
      </c>
      <c r="DR9" s="150">
        <v>0</v>
      </c>
      <c r="DS9" s="150">
        <v>0</v>
      </c>
      <c r="DT9" s="150">
        <v>0</v>
      </c>
      <c r="DU9" s="150">
        <v>0</v>
      </c>
      <c r="DV9" s="150">
        <v>0</v>
      </c>
      <c r="DW9" s="150">
        <v>0</v>
      </c>
      <c r="DX9" s="150">
        <v>0</v>
      </c>
      <c r="DY9" s="150">
        <v>0</v>
      </c>
      <c r="DZ9" s="150">
        <v>0</v>
      </c>
      <c r="EA9" s="150">
        <v>0</v>
      </c>
      <c r="EB9" s="150">
        <v>0</v>
      </c>
      <c r="EC9" s="150">
        <v>0</v>
      </c>
      <c r="ED9" s="150">
        <v>0</v>
      </c>
      <c r="EE9" s="150">
        <v>0</v>
      </c>
      <c r="EF9" s="150">
        <v>0</v>
      </c>
      <c r="EG9" s="150">
        <v>0</v>
      </c>
      <c r="EH9" s="150">
        <v>0</v>
      </c>
      <c r="EI9" s="150">
        <v>0</v>
      </c>
      <c r="EJ9" s="150">
        <v>0</v>
      </c>
      <c r="EK9" s="150">
        <v>0</v>
      </c>
      <c r="EL9" s="150">
        <v>0</v>
      </c>
      <c r="EM9" s="150">
        <v>0</v>
      </c>
      <c r="EN9" s="150">
        <v>0</v>
      </c>
      <c r="EO9" s="150">
        <v>0</v>
      </c>
      <c r="EP9" s="150">
        <v>0</v>
      </c>
      <c r="EQ9" s="150">
        <v>0</v>
      </c>
      <c r="ER9" s="150">
        <v>0</v>
      </c>
      <c r="ES9" s="150">
        <v>0</v>
      </c>
      <c r="ET9" s="150">
        <v>0</v>
      </c>
      <c r="EU9" s="150">
        <v>0</v>
      </c>
      <c r="EV9" s="150">
        <v>0</v>
      </c>
      <c r="EW9" s="150">
        <v>0</v>
      </c>
      <c r="EX9" s="150">
        <v>0</v>
      </c>
      <c r="EY9" s="150">
        <v>0</v>
      </c>
      <c r="EZ9" s="150">
        <v>0</v>
      </c>
      <c r="FA9" s="150">
        <v>0</v>
      </c>
      <c r="FB9" s="150">
        <v>0</v>
      </c>
      <c r="FC9" s="150">
        <v>0</v>
      </c>
      <c r="FD9" s="150">
        <v>0</v>
      </c>
      <c r="FE9" s="150">
        <v>0</v>
      </c>
      <c r="FF9" s="150">
        <v>0</v>
      </c>
      <c r="FG9" s="150">
        <v>0</v>
      </c>
      <c r="FH9" s="150">
        <v>0</v>
      </c>
      <c r="FI9" s="150">
        <v>0</v>
      </c>
      <c r="FJ9" s="150">
        <v>0</v>
      </c>
      <c r="FK9" s="150">
        <v>0</v>
      </c>
      <c r="FL9" s="150">
        <v>0</v>
      </c>
      <c r="FM9" s="150">
        <v>0</v>
      </c>
      <c r="FN9" s="150">
        <v>0</v>
      </c>
      <c r="FO9" s="150">
        <v>0</v>
      </c>
      <c r="FP9" s="150">
        <v>0</v>
      </c>
      <c r="FQ9" s="150">
        <v>0</v>
      </c>
      <c r="FR9" s="150">
        <v>0</v>
      </c>
      <c r="FS9" s="150">
        <v>0</v>
      </c>
      <c r="FT9" s="150">
        <v>0</v>
      </c>
      <c r="FU9" s="150">
        <v>0</v>
      </c>
      <c r="FV9" s="150">
        <v>0</v>
      </c>
      <c r="FW9" s="150">
        <v>0</v>
      </c>
      <c r="FX9" s="150">
        <v>0</v>
      </c>
      <c r="FY9" s="150">
        <v>0</v>
      </c>
      <c r="FZ9" s="150">
        <v>0</v>
      </c>
      <c r="GA9" s="150">
        <v>0</v>
      </c>
      <c r="GB9" s="150">
        <v>0</v>
      </c>
      <c r="GC9" s="150">
        <v>0</v>
      </c>
      <c r="GD9" s="150">
        <v>0</v>
      </c>
      <c r="GE9" s="150">
        <v>0</v>
      </c>
      <c r="GF9" s="150">
        <v>0</v>
      </c>
      <c r="GG9" s="150">
        <v>0</v>
      </c>
      <c r="GH9" s="150">
        <v>0</v>
      </c>
      <c r="GI9" s="150">
        <v>0</v>
      </c>
      <c r="GJ9" s="150">
        <v>0</v>
      </c>
      <c r="GK9" s="150">
        <v>0</v>
      </c>
      <c r="GL9" s="150">
        <v>0</v>
      </c>
      <c r="GM9" s="150">
        <v>0</v>
      </c>
      <c r="GN9" s="150">
        <v>0</v>
      </c>
      <c r="GO9" s="150">
        <v>0</v>
      </c>
      <c r="GP9" s="150">
        <v>0</v>
      </c>
      <c r="GQ9" s="150">
        <v>0</v>
      </c>
      <c r="GR9" s="150">
        <v>0</v>
      </c>
      <c r="GS9" s="150">
        <v>0</v>
      </c>
      <c r="GT9" s="150">
        <v>0</v>
      </c>
      <c r="GU9" s="150">
        <v>0</v>
      </c>
      <c r="GV9" s="150">
        <v>0</v>
      </c>
      <c r="GW9" s="150">
        <v>0</v>
      </c>
      <c r="GX9" s="150">
        <v>0</v>
      </c>
      <c r="GY9" s="150">
        <v>0</v>
      </c>
      <c r="GZ9" s="150">
        <v>0</v>
      </c>
      <c r="HA9" s="150">
        <v>0</v>
      </c>
      <c r="HB9" s="150">
        <v>0</v>
      </c>
      <c r="HC9" s="150">
        <v>0</v>
      </c>
      <c r="HD9" s="150">
        <v>0</v>
      </c>
      <c r="HE9" s="150">
        <v>0</v>
      </c>
      <c r="HF9" s="150">
        <v>0</v>
      </c>
      <c r="HG9" s="150">
        <v>0</v>
      </c>
      <c r="HH9" s="150">
        <v>0</v>
      </c>
      <c r="HI9" s="150" t="s">
        <v>263</v>
      </c>
      <c r="HJ9" s="150">
        <v>0</v>
      </c>
      <c r="HK9" s="150">
        <v>0</v>
      </c>
      <c r="HL9" s="150">
        <v>0</v>
      </c>
      <c r="HM9" s="150">
        <v>0</v>
      </c>
      <c r="HN9" s="150">
        <v>0</v>
      </c>
      <c r="HO9" s="150">
        <v>0</v>
      </c>
      <c r="HP9" s="533"/>
      <c r="HT9" s="260"/>
      <c r="HU9" s="260"/>
      <c r="HV9" s="260"/>
    </row>
    <row r="10" spans="1:230" ht="12.75" customHeight="1" x14ac:dyDescent="0.25">
      <c r="A10" s="315" t="s">
        <v>8</v>
      </c>
      <c r="B10" s="315" t="s">
        <v>9</v>
      </c>
      <c r="C10" s="263">
        <v>0</v>
      </c>
      <c r="D10" s="263">
        <v>0</v>
      </c>
      <c r="E10" s="263">
        <v>0</v>
      </c>
      <c r="F10" s="263">
        <v>0</v>
      </c>
      <c r="G10" s="263">
        <v>0</v>
      </c>
      <c r="H10" s="263">
        <v>0</v>
      </c>
      <c r="I10" s="263">
        <v>0</v>
      </c>
      <c r="J10" s="263">
        <v>0</v>
      </c>
      <c r="K10" s="263">
        <v>0</v>
      </c>
      <c r="L10" s="263">
        <v>0</v>
      </c>
      <c r="M10" s="150">
        <v>0</v>
      </c>
      <c r="N10" s="150">
        <v>0</v>
      </c>
      <c r="O10" s="150">
        <v>0</v>
      </c>
      <c r="P10" s="150">
        <v>0</v>
      </c>
      <c r="Q10" s="150">
        <v>0</v>
      </c>
      <c r="R10" s="150">
        <v>0</v>
      </c>
      <c r="S10" s="150">
        <v>0</v>
      </c>
      <c r="T10" s="150">
        <v>0</v>
      </c>
      <c r="U10" s="150">
        <v>0</v>
      </c>
      <c r="V10" s="150">
        <v>0</v>
      </c>
      <c r="W10" s="150">
        <v>0</v>
      </c>
      <c r="X10" s="150">
        <v>0</v>
      </c>
      <c r="Y10" s="150">
        <v>0</v>
      </c>
      <c r="Z10" s="150">
        <v>0</v>
      </c>
      <c r="AA10" s="150">
        <v>0</v>
      </c>
      <c r="AB10" s="150">
        <v>0</v>
      </c>
      <c r="AC10" s="150">
        <v>0</v>
      </c>
      <c r="AD10" s="150">
        <v>0</v>
      </c>
      <c r="AE10" s="150">
        <v>0</v>
      </c>
      <c r="AF10" s="150">
        <v>0</v>
      </c>
      <c r="AG10" s="150">
        <v>0</v>
      </c>
      <c r="AH10" s="150">
        <v>0</v>
      </c>
      <c r="AI10" s="150">
        <v>0</v>
      </c>
      <c r="AJ10" s="150">
        <v>0</v>
      </c>
      <c r="AK10" s="150">
        <v>0</v>
      </c>
      <c r="AL10" s="150">
        <v>0</v>
      </c>
      <c r="AM10" s="150">
        <v>0</v>
      </c>
      <c r="AN10" s="150">
        <v>0</v>
      </c>
      <c r="AO10" s="150">
        <v>0</v>
      </c>
      <c r="AP10" s="150">
        <v>0</v>
      </c>
      <c r="AQ10" s="150">
        <v>0</v>
      </c>
      <c r="AR10" s="150">
        <v>0</v>
      </c>
      <c r="AS10" s="150">
        <v>0</v>
      </c>
      <c r="AT10" s="150">
        <v>0</v>
      </c>
      <c r="AU10" s="150">
        <v>0</v>
      </c>
      <c r="AV10" s="150">
        <v>0</v>
      </c>
      <c r="AW10" s="150">
        <v>0</v>
      </c>
      <c r="AX10" s="150">
        <v>0</v>
      </c>
      <c r="AY10" s="150">
        <v>0</v>
      </c>
      <c r="AZ10" s="150">
        <v>0</v>
      </c>
      <c r="BA10" s="150">
        <v>0</v>
      </c>
      <c r="BB10" s="150">
        <v>0</v>
      </c>
      <c r="BC10" s="150">
        <v>0</v>
      </c>
      <c r="BD10" s="150">
        <v>0</v>
      </c>
      <c r="BE10" s="150">
        <v>0</v>
      </c>
      <c r="BF10" s="150">
        <v>0</v>
      </c>
      <c r="BG10" s="150">
        <v>0</v>
      </c>
      <c r="BH10" s="150">
        <v>0</v>
      </c>
      <c r="BI10" s="150">
        <v>0</v>
      </c>
      <c r="BJ10" s="150">
        <v>0</v>
      </c>
      <c r="BK10" s="150">
        <v>0</v>
      </c>
      <c r="BL10" s="150">
        <v>0</v>
      </c>
      <c r="BM10" s="150">
        <v>0</v>
      </c>
      <c r="BN10" s="150">
        <v>0</v>
      </c>
      <c r="BO10" s="150">
        <v>0</v>
      </c>
      <c r="BP10" s="150">
        <v>0</v>
      </c>
      <c r="BQ10" s="150">
        <v>0</v>
      </c>
      <c r="BR10" s="150">
        <v>0</v>
      </c>
      <c r="BS10" s="150">
        <v>0</v>
      </c>
      <c r="BT10" s="150">
        <v>0</v>
      </c>
      <c r="BU10" s="150">
        <v>0</v>
      </c>
      <c r="BV10" s="150">
        <v>0</v>
      </c>
      <c r="BW10" s="150">
        <v>0</v>
      </c>
      <c r="BX10" s="150">
        <v>0</v>
      </c>
      <c r="BY10" s="150">
        <v>0</v>
      </c>
      <c r="BZ10" s="150">
        <v>0</v>
      </c>
      <c r="CA10" s="150">
        <v>0</v>
      </c>
      <c r="CB10" s="150">
        <v>0</v>
      </c>
      <c r="CC10" s="150">
        <v>0</v>
      </c>
      <c r="CD10" s="150">
        <v>0</v>
      </c>
      <c r="CE10" s="150">
        <v>0</v>
      </c>
      <c r="CF10" s="150">
        <v>0</v>
      </c>
      <c r="CG10" s="150">
        <v>0</v>
      </c>
      <c r="CH10" s="150">
        <v>0</v>
      </c>
      <c r="CI10" s="150">
        <v>0</v>
      </c>
      <c r="CJ10" s="150">
        <v>0</v>
      </c>
      <c r="CK10" s="150">
        <v>0</v>
      </c>
      <c r="CL10" s="150">
        <v>0</v>
      </c>
      <c r="CM10" s="150">
        <v>0</v>
      </c>
      <c r="CN10" s="150">
        <v>0</v>
      </c>
      <c r="CO10" s="150">
        <v>0</v>
      </c>
      <c r="CP10" s="150">
        <v>0</v>
      </c>
      <c r="CQ10" s="150">
        <v>0</v>
      </c>
      <c r="CR10" s="150">
        <v>0</v>
      </c>
      <c r="CS10" s="150">
        <v>0</v>
      </c>
      <c r="CT10" s="150">
        <v>0</v>
      </c>
      <c r="CU10" s="150">
        <v>0</v>
      </c>
      <c r="CV10" s="150">
        <v>0</v>
      </c>
      <c r="CW10" s="150">
        <v>0</v>
      </c>
      <c r="CX10" s="150">
        <v>0</v>
      </c>
      <c r="CY10" s="150">
        <v>0</v>
      </c>
      <c r="CZ10" s="150">
        <v>0</v>
      </c>
      <c r="DA10" s="150">
        <v>0</v>
      </c>
      <c r="DB10" s="150">
        <v>0</v>
      </c>
      <c r="DC10" s="150">
        <v>0</v>
      </c>
      <c r="DD10" s="150">
        <v>0</v>
      </c>
      <c r="DE10" s="150">
        <v>0</v>
      </c>
      <c r="DF10" s="150">
        <v>0</v>
      </c>
      <c r="DG10" s="150">
        <v>0</v>
      </c>
      <c r="DH10" s="150">
        <v>0</v>
      </c>
      <c r="DI10" s="150">
        <v>0</v>
      </c>
      <c r="DJ10" s="150">
        <v>0</v>
      </c>
      <c r="DK10" s="150">
        <v>0</v>
      </c>
      <c r="DL10" s="150">
        <v>0</v>
      </c>
      <c r="DM10" s="150">
        <v>0</v>
      </c>
      <c r="DN10" s="150">
        <v>0</v>
      </c>
      <c r="DO10" s="150">
        <v>0</v>
      </c>
      <c r="DP10" s="150">
        <v>0</v>
      </c>
      <c r="DQ10" s="150">
        <v>0</v>
      </c>
      <c r="DR10" s="150">
        <v>0</v>
      </c>
      <c r="DS10" s="150">
        <v>0</v>
      </c>
      <c r="DT10" s="150">
        <v>0</v>
      </c>
      <c r="DU10" s="150">
        <v>0</v>
      </c>
      <c r="DV10" s="150">
        <v>0</v>
      </c>
      <c r="DW10" s="150">
        <v>0</v>
      </c>
      <c r="DX10" s="150">
        <v>0</v>
      </c>
      <c r="DY10" s="150">
        <v>0</v>
      </c>
      <c r="DZ10" s="150">
        <v>0</v>
      </c>
      <c r="EA10" s="150">
        <v>0</v>
      </c>
      <c r="EB10" s="150">
        <v>0</v>
      </c>
      <c r="EC10" s="150">
        <v>0</v>
      </c>
      <c r="ED10" s="150">
        <v>0</v>
      </c>
      <c r="EE10" s="150">
        <v>0</v>
      </c>
      <c r="EF10" s="150">
        <v>0</v>
      </c>
      <c r="EG10" s="150">
        <v>0</v>
      </c>
      <c r="EH10" s="150">
        <v>0</v>
      </c>
      <c r="EI10" s="150">
        <v>0</v>
      </c>
      <c r="EJ10" s="150">
        <v>0</v>
      </c>
      <c r="EK10" s="150">
        <v>0</v>
      </c>
      <c r="EL10" s="150">
        <v>0</v>
      </c>
      <c r="EM10" s="150">
        <v>0</v>
      </c>
      <c r="EN10" s="150">
        <v>0</v>
      </c>
      <c r="EO10" s="150">
        <v>0</v>
      </c>
      <c r="EP10" s="150">
        <v>0</v>
      </c>
      <c r="EQ10" s="150">
        <v>0</v>
      </c>
      <c r="ER10" s="150">
        <v>0</v>
      </c>
      <c r="ES10" s="150">
        <v>0</v>
      </c>
      <c r="ET10" s="150">
        <v>0</v>
      </c>
      <c r="EU10" s="150">
        <v>0</v>
      </c>
      <c r="EV10" s="150">
        <v>0</v>
      </c>
      <c r="EW10" s="150">
        <v>0</v>
      </c>
      <c r="EX10" s="150">
        <v>0</v>
      </c>
      <c r="EY10" s="150">
        <v>0</v>
      </c>
      <c r="EZ10" s="150">
        <v>0</v>
      </c>
      <c r="FA10" s="150">
        <v>0</v>
      </c>
      <c r="FB10" s="150">
        <v>0</v>
      </c>
      <c r="FC10" s="150">
        <v>0</v>
      </c>
      <c r="FD10" s="150">
        <v>0</v>
      </c>
      <c r="FE10" s="150">
        <v>0</v>
      </c>
      <c r="FF10" s="150">
        <v>0</v>
      </c>
      <c r="FG10" s="150">
        <v>0</v>
      </c>
      <c r="FH10" s="150">
        <v>0</v>
      </c>
      <c r="FI10" s="150">
        <v>0</v>
      </c>
      <c r="FJ10" s="150">
        <v>0</v>
      </c>
      <c r="FK10" s="150">
        <v>0</v>
      </c>
      <c r="FL10" s="150">
        <v>0</v>
      </c>
      <c r="FM10" s="150">
        <v>0</v>
      </c>
      <c r="FN10" s="150">
        <v>0</v>
      </c>
      <c r="FO10" s="150">
        <v>0</v>
      </c>
      <c r="FP10" s="150">
        <v>0</v>
      </c>
      <c r="FQ10" s="150">
        <v>0</v>
      </c>
      <c r="FR10" s="150">
        <v>0</v>
      </c>
      <c r="FS10" s="150">
        <v>0</v>
      </c>
      <c r="FT10" s="150">
        <v>0</v>
      </c>
      <c r="FU10" s="150">
        <v>0</v>
      </c>
      <c r="FV10" s="150">
        <v>0</v>
      </c>
      <c r="FW10" s="150">
        <v>0</v>
      </c>
      <c r="FX10" s="150">
        <v>0</v>
      </c>
      <c r="FY10" s="150">
        <v>0</v>
      </c>
      <c r="FZ10" s="150">
        <v>0</v>
      </c>
      <c r="GA10" s="150">
        <v>0</v>
      </c>
      <c r="GB10" s="150">
        <v>0</v>
      </c>
      <c r="GC10" s="150">
        <v>0</v>
      </c>
      <c r="GD10" s="150">
        <v>0</v>
      </c>
      <c r="GE10" s="150">
        <v>0</v>
      </c>
      <c r="GF10" s="150">
        <v>0</v>
      </c>
      <c r="GG10" s="150">
        <v>0</v>
      </c>
      <c r="GH10" s="150">
        <v>0</v>
      </c>
      <c r="GI10" s="150">
        <v>0</v>
      </c>
      <c r="GJ10" s="150">
        <v>0</v>
      </c>
      <c r="GK10" s="150">
        <v>0</v>
      </c>
      <c r="GL10" s="150">
        <v>0</v>
      </c>
      <c r="GM10" s="150">
        <v>0</v>
      </c>
      <c r="GN10" s="150">
        <v>0</v>
      </c>
      <c r="GO10" s="150">
        <v>0</v>
      </c>
      <c r="GP10" s="150">
        <v>0</v>
      </c>
      <c r="GQ10" s="150">
        <v>0</v>
      </c>
      <c r="GR10" s="150">
        <v>0</v>
      </c>
      <c r="GS10" s="150">
        <v>0</v>
      </c>
      <c r="GT10" s="150">
        <v>0</v>
      </c>
      <c r="GU10" s="150">
        <v>0</v>
      </c>
      <c r="GV10" s="150">
        <v>0</v>
      </c>
      <c r="GW10" s="150">
        <v>0</v>
      </c>
      <c r="GX10" s="150">
        <v>0</v>
      </c>
      <c r="GY10" s="150">
        <v>0</v>
      </c>
      <c r="GZ10" s="150">
        <v>0</v>
      </c>
      <c r="HA10" s="150">
        <v>0</v>
      </c>
      <c r="HB10" s="150">
        <v>0</v>
      </c>
      <c r="HC10" s="150">
        <v>0</v>
      </c>
      <c r="HD10" s="150">
        <v>0</v>
      </c>
      <c r="HE10" s="150">
        <v>0</v>
      </c>
      <c r="HF10" s="150">
        <v>0</v>
      </c>
      <c r="HG10" s="150">
        <v>0</v>
      </c>
      <c r="HH10" s="150">
        <v>0</v>
      </c>
      <c r="HI10" s="150" t="s">
        <v>263</v>
      </c>
      <c r="HJ10" s="150">
        <v>0</v>
      </c>
      <c r="HK10" s="150">
        <v>0</v>
      </c>
      <c r="HL10" s="150">
        <v>0</v>
      </c>
      <c r="HM10" s="150">
        <v>0</v>
      </c>
      <c r="HN10" s="150">
        <v>0</v>
      </c>
      <c r="HO10" s="150">
        <v>0</v>
      </c>
      <c r="HP10" s="533"/>
      <c r="HT10" s="260"/>
      <c r="HU10" s="260"/>
      <c r="HV10" s="260"/>
    </row>
    <row r="11" spans="1:230" ht="12.75" customHeight="1" x14ac:dyDescent="0.25">
      <c r="A11" s="315" t="s">
        <v>433</v>
      </c>
      <c r="B11" s="315" t="s">
        <v>435</v>
      </c>
      <c r="C11" s="263">
        <v>0</v>
      </c>
      <c r="D11" s="263">
        <v>0</v>
      </c>
      <c r="E11" s="263">
        <v>0</v>
      </c>
      <c r="F11" s="263">
        <v>0</v>
      </c>
      <c r="G11" s="263">
        <v>0</v>
      </c>
      <c r="H11" s="263">
        <v>0</v>
      </c>
      <c r="I11" s="263">
        <v>0</v>
      </c>
      <c r="J11" s="263">
        <v>0</v>
      </c>
      <c r="K11" s="263">
        <v>0</v>
      </c>
      <c r="L11" s="263">
        <v>0</v>
      </c>
      <c r="M11" s="150">
        <v>0</v>
      </c>
      <c r="N11" s="150">
        <v>0</v>
      </c>
      <c r="O11" s="150">
        <v>0</v>
      </c>
      <c r="P11" s="150">
        <v>0</v>
      </c>
      <c r="Q11" s="150">
        <v>0</v>
      </c>
      <c r="R11" s="150">
        <v>0</v>
      </c>
      <c r="S11" s="150">
        <v>0</v>
      </c>
      <c r="T11" s="150">
        <v>0</v>
      </c>
      <c r="U11" s="150">
        <v>0</v>
      </c>
      <c r="V11" s="150">
        <v>0</v>
      </c>
      <c r="W11" s="150">
        <v>0</v>
      </c>
      <c r="X11" s="150">
        <v>0</v>
      </c>
      <c r="Y11" s="150">
        <v>0</v>
      </c>
      <c r="Z11" s="150">
        <v>0</v>
      </c>
      <c r="AA11" s="150">
        <v>0</v>
      </c>
      <c r="AB11" s="150">
        <v>0</v>
      </c>
      <c r="AC11" s="150">
        <v>0</v>
      </c>
      <c r="AD11" s="150">
        <v>0</v>
      </c>
      <c r="AE11" s="150">
        <v>0</v>
      </c>
      <c r="AF11" s="150">
        <v>0</v>
      </c>
      <c r="AG11" s="150">
        <v>0</v>
      </c>
      <c r="AH11" s="150">
        <v>0</v>
      </c>
      <c r="AI11" s="150">
        <v>0</v>
      </c>
      <c r="AJ11" s="150">
        <v>0</v>
      </c>
      <c r="AK11" s="150">
        <v>0</v>
      </c>
      <c r="AL11" s="150">
        <v>0</v>
      </c>
      <c r="AM11" s="150">
        <v>0</v>
      </c>
      <c r="AN11" s="150">
        <v>0</v>
      </c>
      <c r="AO11" s="150">
        <v>0</v>
      </c>
      <c r="AP11" s="150">
        <v>0</v>
      </c>
      <c r="AQ11" s="150">
        <v>0</v>
      </c>
      <c r="AR11" s="150">
        <v>0</v>
      </c>
      <c r="AS11" s="150">
        <v>0</v>
      </c>
      <c r="AT11" s="150">
        <v>0</v>
      </c>
      <c r="AU11" s="150">
        <v>0</v>
      </c>
      <c r="AV11" s="150">
        <v>0</v>
      </c>
      <c r="AW11" s="150">
        <v>0</v>
      </c>
      <c r="AX11" s="150">
        <v>0</v>
      </c>
      <c r="AY11" s="150">
        <v>0</v>
      </c>
      <c r="AZ11" s="150">
        <v>0</v>
      </c>
      <c r="BA11" s="150">
        <v>0</v>
      </c>
      <c r="BB11" s="150">
        <v>0</v>
      </c>
      <c r="BC11" s="150">
        <v>0</v>
      </c>
      <c r="BD11" s="150">
        <v>0</v>
      </c>
      <c r="BE11" s="150">
        <v>0</v>
      </c>
      <c r="BF11" s="150">
        <v>0</v>
      </c>
      <c r="BG11" s="150">
        <v>0</v>
      </c>
      <c r="BH11" s="150">
        <v>0</v>
      </c>
      <c r="BI11" s="150">
        <v>0</v>
      </c>
      <c r="BJ11" s="150">
        <v>0</v>
      </c>
      <c r="BK11" s="150">
        <v>0</v>
      </c>
      <c r="BL11" s="150">
        <v>0</v>
      </c>
      <c r="BM11" s="150">
        <v>0</v>
      </c>
      <c r="BN11" s="150">
        <v>0</v>
      </c>
      <c r="BO11" s="150">
        <v>0</v>
      </c>
      <c r="BP11" s="150">
        <v>0</v>
      </c>
      <c r="BQ11" s="150">
        <v>0</v>
      </c>
      <c r="BR11" s="150">
        <v>0</v>
      </c>
      <c r="BS11" s="150">
        <v>0</v>
      </c>
      <c r="BT11" s="150">
        <v>0</v>
      </c>
      <c r="BU11" s="150">
        <v>0</v>
      </c>
      <c r="BV11" s="150">
        <v>0</v>
      </c>
      <c r="BW11" s="150">
        <v>0</v>
      </c>
      <c r="BX11" s="150">
        <v>0</v>
      </c>
      <c r="BY11" s="150">
        <v>0</v>
      </c>
      <c r="BZ11" s="150">
        <v>0</v>
      </c>
      <c r="CA11" s="150">
        <v>0</v>
      </c>
      <c r="CB11" s="150">
        <v>0</v>
      </c>
      <c r="CC11" s="150">
        <v>0</v>
      </c>
      <c r="CD11" s="150">
        <v>0</v>
      </c>
      <c r="CE11" s="150">
        <v>0</v>
      </c>
      <c r="CF11" s="150">
        <v>0</v>
      </c>
      <c r="CG11" s="150">
        <v>0</v>
      </c>
      <c r="CH11" s="150">
        <v>0</v>
      </c>
      <c r="CI11" s="150">
        <v>0</v>
      </c>
      <c r="CJ11" s="150">
        <v>0</v>
      </c>
      <c r="CK11" s="150">
        <v>0</v>
      </c>
      <c r="CL11" s="150">
        <v>0</v>
      </c>
      <c r="CM11" s="150">
        <v>0</v>
      </c>
      <c r="CN11" s="150">
        <v>0</v>
      </c>
      <c r="CO11" s="150">
        <v>0</v>
      </c>
      <c r="CP11" s="150">
        <v>0</v>
      </c>
      <c r="CQ11" s="150">
        <v>0</v>
      </c>
      <c r="CR11" s="150">
        <v>0</v>
      </c>
      <c r="CS11" s="150">
        <v>0</v>
      </c>
      <c r="CT11" s="150">
        <v>0</v>
      </c>
      <c r="CU11" s="150">
        <v>0</v>
      </c>
      <c r="CV11" s="150">
        <v>0</v>
      </c>
      <c r="CW11" s="150">
        <v>0</v>
      </c>
      <c r="CX11" s="150">
        <v>0</v>
      </c>
      <c r="CY11" s="150">
        <v>0</v>
      </c>
      <c r="CZ11" s="150">
        <v>0</v>
      </c>
      <c r="DA11" s="150">
        <v>0</v>
      </c>
      <c r="DB11" s="150">
        <v>0</v>
      </c>
      <c r="DC11" s="150">
        <v>0</v>
      </c>
      <c r="DD11" s="150">
        <v>0</v>
      </c>
      <c r="DE11" s="150">
        <v>0</v>
      </c>
      <c r="DF11" s="150">
        <v>0</v>
      </c>
      <c r="DG11" s="150">
        <v>0</v>
      </c>
      <c r="DH11" s="150">
        <v>0</v>
      </c>
      <c r="DI11" s="150">
        <v>0</v>
      </c>
      <c r="DJ11" s="150">
        <v>0</v>
      </c>
      <c r="DK11" s="150">
        <v>0</v>
      </c>
      <c r="DL11" s="150">
        <v>0</v>
      </c>
      <c r="DM11" s="150">
        <v>0</v>
      </c>
      <c r="DN11" s="150">
        <v>0</v>
      </c>
      <c r="DO11" s="150">
        <v>0</v>
      </c>
      <c r="DP11" s="150">
        <v>0</v>
      </c>
      <c r="DQ11" s="150">
        <v>0</v>
      </c>
      <c r="DR11" s="150">
        <v>0</v>
      </c>
      <c r="DS11" s="150">
        <v>0</v>
      </c>
      <c r="DT11" s="150">
        <v>0</v>
      </c>
      <c r="DU11" s="150">
        <v>0</v>
      </c>
      <c r="DV11" s="150">
        <v>0</v>
      </c>
      <c r="DW11" s="150">
        <v>0</v>
      </c>
      <c r="DX11" s="150">
        <v>0</v>
      </c>
      <c r="DY11" s="150">
        <v>0</v>
      </c>
      <c r="DZ11" s="150">
        <v>0</v>
      </c>
      <c r="EA11" s="150">
        <v>0</v>
      </c>
      <c r="EB11" s="150">
        <v>0</v>
      </c>
      <c r="EC11" s="150">
        <v>0</v>
      </c>
      <c r="ED11" s="150">
        <v>0</v>
      </c>
      <c r="EE11" s="150">
        <v>0</v>
      </c>
      <c r="EF11" s="150">
        <v>0</v>
      </c>
      <c r="EG11" s="150">
        <v>0</v>
      </c>
      <c r="EH11" s="150">
        <v>0</v>
      </c>
      <c r="EI11" s="150">
        <v>0</v>
      </c>
      <c r="EJ11" s="150">
        <v>0</v>
      </c>
      <c r="EK11" s="150">
        <v>0</v>
      </c>
      <c r="EL11" s="150">
        <v>0</v>
      </c>
      <c r="EM11" s="150">
        <v>0</v>
      </c>
      <c r="EN11" s="150">
        <v>0</v>
      </c>
      <c r="EO11" s="150">
        <v>0</v>
      </c>
      <c r="EP11" s="150">
        <v>0</v>
      </c>
      <c r="EQ11" s="150">
        <v>0</v>
      </c>
      <c r="ER11" s="150">
        <v>0</v>
      </c>
      <c r="ES11" s="150">
        <v>0</v>
      </c>
      <c r="ET11" s="150">
        <v>0</v>
      </c>
      <c r="EU11" s="150">
        <v>0</v>
      </c>
      <c r="EV11" s="150">
        <v>0</v>
      </c>
      <c r="EW11" s="150">
        <v>0</v>
      </c>
      <c r="EX11" s="150">
        <v>0</v>
      </c>
      <c r="EY11" s="150">
        <v>0</v>
      </c>
      <c r="EZ11" s="150">
        <v>0</v>
      </c>
      <c r="FA11" s="150">
        <v>0</v>
      </c>
      <c r="FB11" s="150">
        <v>0</v>
      </c>
      <c r="FC11" s="150">
        <v>0</v>
      </c>
      <c r="FD11" s="150">
        <v>0</v>
      </c>
      <c r="FE11" s="150">
        <v>0</v>
      </c>
      <c r="FF11" s="150">
        <v>0</v>
      </c>
      <c r="FG11" s="150">
        <v>0</v>
      </c>
      <c r="FH11" s="150">
        <v>0</v>
      </c>
      <c r="FI11" s="150">
        <v>0</v>
      </c>
      <c r="FJ11" s="150">
        <v>0</v>
      </c>
      <c r="FK11" s="150">
        <v>0</v>
      </c>
      <c r="FL11" s="150">
        <v>0</v>
      </c>
      <c r="FM11" s="150">
        <v>0</v>
      </c>
      <c r="FN11" s="150">
        <v>0</v>
      </c>
      <c r="FO11" s="150">
        <v>0</v>
      </c>
      <c r="FP11" s="150">
        <v>0</v>
      </c>
      <c r="FQ11" s="150">
        <v>0</v>
      </c>
      <c r="FR11" s="150">
        <v>0</v>
      </c>
      <c r="FS11" s="150">
        <v>0</v>
      </c>
      <c r="FT11" s="150">
        <v>0</v>
      </c>
      <c r="FU11" s="150">
        <v>0</v>
      </c>
      <c r="FV11" s="150">
        <v>0</v>
      </c>
      <c r="FW11" s="150">
        <v>0</v>
      </c>
      <c r="FX11" s="150">
        <v>0</v>
      </c>
      <c r="FY11" s="150">
        <v>0</v>
      </c>
      <c r="FZ11" s="150">
        <v>0</v>
      </c>
      <c r="GA11" s="150">
        <v>0</v>
      </c>
      <c r="GB11" s="150">
        <v>0</v>
      </c>
      <c r="GC11" s="150">
        <v>0</v>
      </c>
      <c r="GD11" s="150">
        <v>0</v>
      </c>
      <c r="GE11" s="150">
        <v>0</v>
      </c>
      <c r="GF11" s="150">
        <v>0</v>
      </c>
      <c r="GG11" s="150">
        <v>0</v>
      </c>
      <c r="GH11" s="150">
        <v>0</v>
      </c>
      <c r="GI11" s="150">
        <v>0</v>
      </c>
      <c r="GJ11" s="150">
        <v>0</v>
      </c>
      <c r="GK11" s="150">
        <v>0</v>
      </c>
      <c r="GL11" s="150">
        <v>0</v>
      </c>
      <c r="GM11" s="150">
        <v>0</v>
      </c>
      <c r="GN11" s="150">
        <v>0</v>
      </c>
      <c r="GO11" s="150">
        <v>0</v>
      </c>
      <c r="GP11" s="150">
        <v>0</v>
      </c>
      <c r="GQ11" s="150">
        <v>0</v>
      </c>
      <c r="GR11" s="150">
        <v>0</v>
      </c>
      <c r="GS11" s="150">
        <v>0</v>
      </c>
      <c r="GT11" s="150">
        <v>0</v>
      </c>
      <c r="GU11" s="150">
        <v>0</v>
      </c>
      <c r="GV11" s="150">
        <v>0</v>
      </c>
      <c r="GW11" s="150">
        <v>0</v>
      </c>
      <c r="GX11" s="150">
        <v>0</v>
      </c>
      <c r="GY11" s="150">
        <v>0</v>
      </c>
      <c r="GZ11" s="150">
        <v>0</v>
      </c>
      <c r="HA11" s="150">
        <v>0</v>
      </c>
      <c r="HB11" s="150">
        <v>0</v>
      </c>
      <c r="HC11" s="150">
        <v>0</v>
      </c>
      <c r="HD11" s="150">
        <v>0</v>
      </c>
      <c r="HE11" s="150">
        <v>0</v>
      </c>
      <c r="HF11" s="150">
        <v>0</v>
      </c>
      <c r="HG11" s="150">
        <v>0</v>
      </c>
      <c r="HH11" s="150">
        <v>0</v>
      </c>
      <c r="HI11" s="150" t="s">
        <v>263</v>
      </c>
      <c r="HJ11" s="150">
        <v>0</v>
      </c>
      <c r="HK11" s="150">
        <v>0</v>
      </c>
      <c r="HL11" s="150">
        <v>0</v>
      </c>
      <c r="HM11" s="150">
        <v>0</v>
      </c>
      <c r="HN11" s="150">
        <v>0</v>
      </c>
      <c r="HO11" s="150">
        <v>0</v>
      </c>
      <c r="HP11" s="533"/>
      <c r="HT11" s="260"/>
      <c r="HU11" s="260"/>
      <c r="HV11" s="260"/>
    </row>
    <row r="12" spans="1:230" ht="12.75" customHeight="1" x14ac:dyDescent="0.25">
      <c r="A12" s="315" t="s">
        <v>434</v>
      </c>
      <c r="B12" s="315" t="s">
        <v>436</v>
      </c>
      <c r="C12" s="263">
        <v>0</v>
      </c>
      <c r="D12" s="263">
        <v>0</v>
      </c>
      <c r="E12" s="263">
        <v>0</v>
      </c>
      <c r="F12" s="263">
        <v>0</v>
      </c>
      <c r="G12" s="263">
        <v>0</v>
      </c>
      <c r="H12" s="263">
        <v>0</v>
      </c>
      <c r="I12" s="263">
        <v>0</v>
      </c>
      <c r="J12" s="263">
        <v>0</v>
      </c>
      <c r="K12" s="263">
        <v>0</v>
      </c>
      <c r="L12" s="263">
        <v>0</v>
      </c>
      <c r="M12" s="150">
        <v>0</v>
      </c>
      <c r="N12" s="150">
        <v>0</v>
      </c>
      <c r="O12" s="150">
        <v>0</v>
      </c>
      <c r="P12" s="150">
        <v>0</v>
      </c>
      <c r="Q12" s="150">
        <v>0</v>
      </c>
      <c r="R12" s="150">
        <v>0</v>
      </c>
      <c r="S12" s="150">
        <v>0</v>
      </c>
      <c r="T12" s="150">
        <v>0</v>
      </c>
      <c r="U12" s="150">
        <v>0</v>
      </c>
      <c r="V12" s="150">
        <v>0</v>
      </c>
      <c r="W12" s="150">
        <v>0</v>
      </c>
      <c r="X12" s="150">
        <v>0</v>
      </c>
      <c r="Y12" s="150">
        <v>0</v>
      </c>
      <c r="Z12" s="150">
        <v>0</v>
      </c>
      <c r="AA12" s="150">
        <v>0</v>
      </c>
      <c r="AB12" s="150">
        <v>0</v>
      </c>
      <c r="AC12" s="150">
        <v>0</v>
      </c>
      <c r="AD12" s="150">
        <v>0</v>
      </c>
      <c r="AE12" s="150">
        <v>0</v>
      </c>
      <c r="AF12" s="150">
        <v>0</v>
      </c>
      <c r="AG12" s="150">
        <v>0</v>
      </c>
      <c r="AH12" s="150">
        <v>0</v>
      </c>
      <c r="AI12" s="150">
        <v>0</v>
      </c>
      <c r="AJ12" s="150">
        <v>0</v>
      </c>
      <c r="AK12" s="150">
        <v>0</v>
      </c>
      <c r="AL12" s="150">
        <v>0</v>
      </c>
      <c r="AM12" s="150">
        <v>0</v>
      </c>
      <c r="AN12" s="150">
        <v>0</v>
      </c>
      <c r="AO12" s="150">
        <v>0</v>
      </c>
      <c r="AP12" s="150">
        <v>0</v>
      </c>
      <c r="AQ12" s="150">
        <v>0</v>
      </c>
      <c r="AR12" s="150">
        <v>0</v>
      </c>
      <c r="AS12" s="150">
        <v>0</v>
      </c>
      <c r="AT12" s="150">
        <v>0</v>
      </c>
      <c r="AU12" s="150">
        <v>0</v>
      </c>
      <c r="AV12" s="150">
        <v>0</v>
      </c>
      <c r="AW12" s="150">
        <v>0</v>
      </c>
      <c r="AX12" s="150">
        <v>0</v>
      </c>
      <c r="AY12" s="150">
        <v>0</v>
      </c>
      <c r="AZ12" s="150">
        <v>0</v>
      </c>
      <c r="BA12" s="150">
        <v>0</v>
      </c>
      <c r="BB12" s="150">
        <v>0</v>
      </c>
      <c r="BC12" s="150">
        <v>0</v>
      </c>
      <c r="BD12" s="150">
        <v>0</v>
      </c>
      <c r="BE12" s="150">
        <v>0</v>
      </c>
      <c r="BF12" s="150">
        <v>0</v>
      </c>
      <c r="BG12" s="150">
        <v>0</v>
      </c>
      <c r="BH12" s="150">
        <v>0</v>
      </c>
      <c r="BI12" s="150">
        <v>0</v>
      </c>
      <c r="BJ12" s="150">
        <v>0</v>
      </c>
      <c r="BK12" s="150">
        <v>0</v>
      </c>
      <c r="BL12" s="150">
        <v>0</v>
      </c>
      <c r="BM12" s="150">
        <v>0</v>
      </c>
      <c r="BN12" s="150">
        <v>0</v>
      </c>
      <c r="BO12" s="150">
        <v>0</v>
      </c>
      <c r="BP12" s="150">
        <v>0</v>
      </c>
      <c r="BQ12" s="150">
        <v>0</v>
      </c>
      <c r="BR12" s="150">
        <v>0</v>
      </c>
      <c r="BS12" s="150">
        <v>0</v>
      </c>
      <c r="BT12" s="150">
        <v>0</v>
      </c>
      <c r="BU12" s="150">
        <v>0</v>
      </c>
      <c r="BV12" s="150">
        <v>0</v>
      </c>
      <c r="BW12" s="150">
        <v>0</v>
      </c>
      <c r="BX12" s="150">
        <v>0</v>
      </c>
      <c r="BY12" s="150">
        <v>0</v>
      </c>
      <c r="BZ12" s="150">
        <v>0</v>
      </c>
      <c r="CA12" s="150">
        <v>0</v>
      </c>
      <c r="CB12" s="150">
        <v>0</v>
      </c>
      <c r="CC12" s="150">
        <v>0</v>
      </c>
      <c r="CD12" s="150">
        <v>0</v>
      </c>
      <c r="CE12" s="150">
        <v>0</v>
      </c>
      <c r="CF12" s="150">
        <v>0</v>
      </c>
      <c r="CG12" s="150">
        <v>0</v>
      </c>
      <c r="CH12" s="150">
        <v>0</v>
      </c>
      <c r="CI12" s="150">
        <v>0</v>
      </c>
      <c r="CJ12" s="150">
        <v>0</v>
      </c>
      <c r="CK12" s="150">
        <v>0</v>
      </c>
      <c r="CL12" s="150">
        <v>0</v>
      </c>
      <c r="CM12" s="150">
        <v>0</v>
      </c>
      <c r="CN12" s="150">
        <v>0</v>
      </c>
      <c r="CO12" s="150">
        <v>0</v>
      </c>
      <c r="CP12" s="150">
        <v>0</v>
      </c>
      <c r="CQ12" s="150">
        <v>0</v>
      </c>
      <c r="CR12" s="150">
        <v>0</v>
      </c>
      <c r="CS12" s="150">
        <v>0</v>
      </c>
      <c r="CT12" s="150">
        <v>0</v>
      </c>
      <c r="CU12" s="150">
        <v>0</v>
      </c>
      <c r="CV12" s="150">
        <v>0</v>
      </c>
      <c r="CW12" s="150">
        <v>0</v>
      </c>
      <c r="CX12" s="150">
        <v>0</v>
      </c>
      <c r="CY12" s="150">
        <v>0</v>
      </c>
      <c r="CZ12" s="150">
        <v>0</v>
      </c>
      <c r="DA12" s="150">
        <v>0</v>
      </c>
      <c r="DB12" s="150">
        <v>0</v>
      </c>
      <c r="DC12" s="150">
        <v>0</v>
      </c>
      <c r="DD12" s="150">
        <v>0</v>
      </c>
      <c r="DE12" s="150">
        <v>0</v>
      </c>
      <c r="DF12" s="150">
        <v>0</v>
      </c>
      <c r="DG12" s="150">
        <v>0</v>
      </c>
      <c r="DH12" s="150">
        <v>0</v>
      </c>
      <c r="DI12" s="150">
        <v>0</v>
      </c>
      <c r="DJ12" s="150">
        <v>0</v>
      </c>
      <c r="DK12" s="150">
        <v>0</v>
      </c>
      <c r="DL12" s="150">
        <v>0</v>
      </c>
      <c r="DM12" s="150">
        <v>0</v>
      </c>
      <c r="DN12" s="150">
        <v>0</v>
      </c>
      <c r="DO12" s="150">
        <v>0</v>
      </c>
      <c r="DP12" s="150">
        <v>0</v>
      </c>
      <c r="DQ12" s="150">
        <v>0</v>
      </c>
      <c r="DR12" s="150">
        <v>0</v>
      </c>
      <c r="DS12" s="150">
        <v>0</v>
      </c>
      <c r="DT12" s="150">
        <v>0</v>
      </c>
      <c r="DU12" s="150">
        <v>0</v>
      </c>
      <c r="DV12" s="150">
        <v>0</v>
      </c>
      <c r="DW12" s="150">
        <v>0</v>
      </c>
      <c r="DX12" s="150">
        <v>0</v>
      </c>
      <c r="DY12" s="150">
        <v>0</v>
      </c>
      <c r="DZ12" s="150">
        <v>0</v>
      </c>
      <c r="EA12" s="150">
        <v>0</v>
      </c>
      <c r="EB12" s="150">
        <v>0</v>
      </c>
      <c r="EC12" s="150">
        <v>0</v>
      </c>
      <c r="ED12" s="150">
        <v>0</v>
      </c>
      <c r="EE12" s="150">
        <v>0</v>
      </c>
      <c r="EF12" s="150">
        <v>0</v>
      </c>
      <c r="EG12" s="150">
        <v>0</v>
      </c>
      <c r="EH12" s="150">
        <v>0</v>
      </c>
      <c r="EI12" s="150">
        <v>0</v>
      </c>
      <c r="EJ12" s="150">
        <v>0</v>
      </c>
      <c r="EK12" s="150">
        <v>0</v>
      </c>
      <c r="EL12" s="150">
        <v>0</v>
      </c>
      <c r="EM12" s="150">
        <v>0</v>
      </c>
      <c r="EN12" s="150">
        <v>0</v>
      </c>
      <c r="EO12" s="150">
        <v>0</v>
      </c>
      <c r="EP12" s="150">
        <v>0</v>
      </c>
      <c r="EQ12" s="150">
        <v>0</v>
      </c>
      <c r="ER12" s="150">
        <v>0</v>
      </c>
      <c r="ES12" s="150">
        <v>0</v>
      </c>
      <c r="ET12" s="150">
        <v>0</v>
      </c>
      <c r="EU12" s="150">
        <v>0</v>
      </c>
      <c r="EV12" s="150">
        <v>0</v>
      </c>
      <c r="EW12" s="150">
        <v>0</v>
      </c>
      <c r="EX12" s="150">
        <v>0</v>
      </c>
      <c r="EY12" s="150">
        <v>0</v>
      </c>
      <c r="EZ12" s="150">
        <v>0</v>
      </c>
      <c r="FA12" s="150">
        <v>0</v>
      </c>
      <c r="FB12" s="150">
        <v>0</v>
      </c>
      <c r="FC12" s="150">
        <v>0</v>
      </c>
      <c r="FD12" s="150">
        <v>0</v>
      </c>
      <c r="FE12" s="150">
        <v>0</v>
      </c>
      <c r="FF12" s="150">
        <v>0</v>
      </c>
      <c r="FG12" s="150">
        <v>0</v>
      </c>
      <c r="FH12" s="150">
        <v>0</v>
      </c>
      <c r="FI12" s="150">
        <v>0</v>
      </c>
      <c r="FJ12" s="150">
        <v>0</v>
      </c>
      <c r="FK12" s="150">
        <v>0</v>
      </c>
      <c r="FL12" s="150">
        <v>0</v>
      </c>
      <c r="FM12" s="150">
        <v>0</v>
      </c>
      <c r="FN12" s="150">
        <v>0</v>
      </c>
      <c r="FO12" s="150">
        <v>0</v>
      </c>
      <c r="FP12" s="150">
        <v>0</v>
      </c>
      <c r="FQ12" s="150">
        <v>0</v>
      </c>
      <c r="FR12" s="150">
        <v>0</v>
      </c>
      <c r="FS12" s="150">
        <v>0</v>
      </c>
      <c r="FT12" s="150">
        <v>0</v>
      </c>
      <c r="FU12" s="150">
        <v>0</v>
      </c>
      <c r="FV12" s="150">
        <v>0</v>
      </c>
      <c r="FW12" s="150">
        <v>0</v>
      </c>
      <c r="FX12" s="150">
        <v>0</v>
      </c>
      <c r="FY12" s="150">
        <v>0</v>
      </c>
      <c r="FZ12" s="150">
        <v>0</v>
      </c>
      <c r="GA12" s="150">
        <v>0</v>
      </c>
      <c r="GB12" s="150">
        <v>0</v>
      </c>
      <c r="GC12" s="150">
        <v>0</v>
      </c>
      <c r="GD12" s="150">
        <v>0</v>
      </c>
      <c r="GE12" s="150">
        <v>0</v>
      </c>
      <c r="GF12" s="150">
        <v>0</v>
      </c>
      <c r="GG12" s="150">
        <v>0</v>
      </c>
      <c r="GH12" s="150">
        <v>0</v>
      </c>
      <c r="GI12" s="150">
        <v>0</v>
      </c>
      <c r="GJ12" s="150">
        <v>0</v>
      </c>
      <c r="GK12" s="150">
        <v>0</v>
      </c>
      <c r="GL12" s="150">
        <v>0</v>
      </c>
      <c r="GM12" s="150">
        <v>0</v>
      </c>
      <c r="GN12" s="150">
        <v>0</v>
      </c>
      <c r="GO12" s="150">
        <v>0</v>
      </c>
      <c r="GP12" s="150">
        <v>0</v>
      </c>
      <c r="GQ12" s="150">
        <v>29.3</v>
      </c>
      <c r="GR12" s="150">
        <v>29.4</v>
      </c>
      <c r="GS12" s="150">
        <v>58.8</v>
      </c>
      <c r="GT12" s="150">
        <v>58.9</v>
      </c>
      <c r="GU12" s="150">
        <v>59.1</v>
      </c>
      <c r="GV12" s="150">
        <v>59.2</v>
      </c>
      <c r="GW12" s="150">
        <v>59.4</v>
      </c>
      <c r="GX12" s="150">
        <v>59.6</v>
      </c>
      <c r="GY12" s="150">
        <v>59.7</v>
      </c>
      <c r="GZ12" s="150">
        <v>59.9</v>
      </c>
      <c r="HA12" s="150">
        <v>60.1</v>
      </c>
      <c r="HB12" s="150">
        <v>60.2</v>
      </c>
      <c r="HC12" s="150">
        <v>60.4</v>
      </c>
      <c r="HD12" s="150">
        <v>60.5</v>
      </c>
      <c r="HE12" s="150">
        <v>60.7</v>
      </c>
      <c r="HF12" s="150">
        <v>60.8</v>
      </c>
      <c r="HG12" s="150">
        <v>61</v>
      </c>
      <c r="HH12" s="150">
        <v>61.1</v>
      </c>
      <c r="HI12" s="150">
        <v>61.3</v>
      </c>
      <c r="HJ12" s="150">
        <v>61.4</v>
      </c>
      <c r="HK12" s="150">
        <v>61.5</v>
      </c>
      <c r="HL12" s="150">
        <v>61.7</v>
      </c>
      <c r="HM12" s="150">
        <v>61.9</v>
      </c>
      <c r="HN12" s="150">
        <v>62</v>
      </c>
      <c r="HO12" s="150">
        <v>62.2</v>
      </c>
      <c r="HP12" s="533"/>
      <c r="HT12" s="260"/>
      <c r="HU12" s="260"/>
      <c r="HV12" s="260"/>
    </row>
    <row r="13" spans="1:230" ht="12.75" customHeight="1" x14ac:dyDescent="0.25">
      <c r="A13" s="315" t="s">
        <v>427</v>
      </c>
      <c r="B13" s="315" t="s">
        <v>437</v>
      </c>
      <c r="C13" s="263">
        <v>0</v>
      </c>
      <c r="D13" s="263">
        <v>0</v>
      </c>
      <c r="E13" s="263">
        <v>0</v>
      </c>
      <c r="F13" s="263">
        <v>0</v>
      </c>
      <c r="G13" s="263">
        <v>0</v>
      </c>
      <c r="H13" s="263">
        <v>0</v>
      </c>
      <c r="I13" s="263">
        <v>0</v>
      </c>
      <c r="J13" s="263">
        <v>0</v>
      </c>
      <c r="K13" s="263">
        <v>0</v>
      </c>
      <c r="L13" s="263">
        <v>0</v>
      </c>
      <c r="M13" s="150">
        <v>0</v>
      </c>
      <c r="N13" s="150">
        <v>0</v>
      </c>
      <c r="O13" s="150">
        <v>0</v>
      </c>
      <c r="P13" s="150">
        <v>0</v>
      </c>
      <c r="Q13" s="150">
        <v>0</v>
      </c>
      <c r="R13" s="150">
        <v>0</v>
      </c>
      <c r="S13" s="150">
        <v>0</v>
      </c>
      <c r="T13" s="150">
        <v>0</v>
      </c>
      <c r="U13" s="150">
        <v>0</v>
      </c>
      <c r="V13" s="150">
        <v>0</v>
      </c>
      <c r="W13" s="150">
        <v>0</v>
      </c>
      <c r="X13" s="150">
        <v>0</v>
      </c>
      <c r="Y13" s="150">
        <v>0</v>
      </c>
      <c r="Z13" s="150">
        <v>0</v>
      </c>
      <c r="AA13" s="150">
        <v>0</v>
      </c>
      <c r="AB13" s="150">
        <v>0</v>
      </c>
      <c r="AC13" s="150">
        <v>0</v>
      </c>
      <c r="AD13" s="150">
        <v>0</v>
      </c>
      <c r="AE13" s="150">
        <v>0</v>
      </c>
      <c r="AF13" s="150">
        <v>0</v>
      </c>
      <c r="AG13" s="150">
        <v>0</v>
      </c>
      <c r="AH13" s="150">
        <v>0</v>
      </c>
      <c r="AI13" s="150">
        <v>0</v>
      </c>
      <c r="AJ13" s="150">
        <v>0</v>
      </c>
      <c r="AK13" s="150">
        <v>0</v>
      </c>
      <c r="AL13" s="150">
        <v>0</v>
      </c>
      <c r="AM13" s="150">
        <v>0</v>
      </c>
      <c r="AN13" s="150">
        <v>0</v>
      </c>
      <c r="AO13" s="150">
        <v>0</v>
      </c>
      <c r="AP13" s="150">
        <v>0</v>
      </c>
      <c r="AQ13" s="150">
        <v>0</v>
      </c>
      <c r="AR13" s="150">
        <v>0</v>
      </c>
      <c r="AS13" s="150">
        <v>0</v>
      </c>
      <c r="AT13" s="150">
        <v>0</v>
      </c>
      <c r="AU13" s="150">
        <v>0</v>
      </c>
      <c r="AV13" s="150">
        <v>0</v>
      </c>
      <c r="AW13" s="150">
        <v>0</v>
      </c>
      <c r="AX13" s="150">
        <v>0</v>
      </c>
      <c r="AY13" s="150">
        <v>0</v>
      </c>
      <c r="AZ13" s="150">
        <v>0</v>
      </c>
      <c r="BA13" s="150">
        <v>0</v>
      </c>
      <c r="BB13" s="150">
        <v>0</v>
      </c>
      <c r="BC13" s="150">
        <v>0</v>
      </c>
      <c r="BD13" s="150">
        <v>0</v>
      </c>
      <c r="BE13" s="150">
        <v>0</v>
      </c>
      <c r="BF13" s="150">
        <v>0</v>
      </c>
      <c r="BG13" s="150">
        <v>0</v>
      </c>
      <c r="BH13" s="150">
        <v>0</v>
      </c>
      <c r="BI13" s="150">
        <v>0</v>
      </c>
      <c r="BJ13" s="150">
        <v>0</v>
      </c>
      <c r="BK13" s="150">
        <v>0</v>
      </c>
      <c r="BL13" s="150">
        <v>0</v>
      </c>
      <c r="BM13" s="150">
        <v>0</v>
      </c>
      <c r="BN13" s="150">
        <v>0</v>
      </c>
      <c r="BO13" s="150">
        <v>0</v>
      </c>
      <c r="BP13" s="150">
        <v>0</v>
      </c>
      <c r="BQ13" s="150">
        <v>0</v>
      </c>
      <c r="BR13" s="150">
        <v>0</v>
      </c>
      <c r="BS13" s="150">
        <v>0</v>
      </c>
      <c r="BT13" s="150">
        <v>0</v>
      </c>
      <c r="BU13" s="150">
        <v>0</v>
      </c>
      <c r="BV13" s="150">
        <v>0</v>
      </c>
      <c r="BW13" s="150">
        <v>0</v>
      </c>
      <c r="BX13" s="150">
        <v>0</v>
      </c>
      <c r="BY13" s="150">
        <v>0</v>
      </c>
      <c r="BZ13" s="150">
        <v>0</v>
      </c>
      <c r="CA13" s="150">
        <v>0</v>
      </c>
      <c r="CB13" s="150">
        <v>0</v>
      </c>
      <c r="CC13" s="150">
        <v>0</v>
      </c>
      <c r="CD13" s="150">
        <v>0</v>
      </c>
      <c r="CE13" s="150">
        <v>0</v>
      </c>
      <c r="CF13" s="150">
        <v>0</v>
      </c>
      <c r="CG13" s="150">
        <v>0</v>
      </c>
      <c r="CH13" s="150">
        <v>0</v>
      </c>
      <c r="CI13" s="150">
        <v>0</v>
      </c>
      <c r="CJ13" s="150">
        <v>0</v>
      </c>
      <c r="CK13" s="150">
        <v>0</v>
      </c>
      <c r="CL13" s="150">
        <v>0</v>
      </c>
      <c r="CM13" s="150">
        <v>0</v>
      </c>
      <c r="CN13" s="150">
        <v>0</v>
      </c>
      <c r="CO13" s="150">
        <v>0</v>
      </c>
      <c r="CP13" s="150">
        <v>0</v>
      </c>
      <c r="CQ13" s="150">
        <v>0</v>
      </c>
      <c r="CR13" s="150">
        <v>0</v>
      </c>
      <c r="CS13" s="150">
        <v>0</v>
      </c>
      <c r="CT13" s="150">
        <v>0</v>
      </c>
      <c r="CU13" s="150">
        <v>0</v>
      </c>
      <c r="CV13" s="150">
        <v>0</v>
      </c>
      <c r="CW13" s="150">
        <v>0</v>
      </c>
      <c r="CX13" s="150">
        <v>0</v>
      </c>
      <c r="CY13" s="150">
        <v>0</v>
      </c>
      <c r="CZ13" s="150">
        <v>0</v>
      </c>
      <c r="DA13" s="150">
        <v>0</v>
      </c>
      <c r="DB13" s="150">
        <v>0</v>
      </c>
      <c r="DC13" s="150">
        <v>0</v>
      </c>
      <c r="DD13" s="150">
        <v>0</v>
      </c>
      <c r="DE13" s="150">
        <v>0</v>
      </c>
      <c r="DF13" s="150">
        <v>0</v>
      </c>
      <c r="DG13" s="150">
        <v>0</v>
      </c>
      <c r="DH13" s="150">
        <v>0</v>
      </c>
      <c r="DI13" s="150">
        <v>0</v>
      </c>
      <c r="DJ13" s="150">
        <v>0</v>
      </c>
      <c r="DK13" s="150">
        <v>0</v>
      </c>
      <c r="DL13" s="150">
        <v>0</v>
      </c>
      <c r="DM13" s="150">
        <v>0</v>
      </c>
      <c r="DN13" s="150">
        <v>0</v>
      </c>
      <c r="DO13" s="150">
        <v>0</v>
      </c>
      <c r="DP13" s="150">
        <v>0</v>
      </c>
      <c r="DQ13" s="150">
        <v>0</v>
      </c>
      <c r="DR13" s="150">
        <v>0</v>
      </c>
      <c r="DS13" s="150">
        <v>0</v>
      </c>
      <c r="DT13" s="150">
        <v>0</v>
      </c>
      <c r="DU13" s="150">
        <v>0</v>
      </c>
      <c r="DV13" s="150">
        <v>0</v>
      </c>
      <c r="DW13" s="150">
        <v>0</v>
      </c>
      <c r="DX13" s="150">
        <v>0</v>
      </c>
      <c r="DY13" s="150">
        <v>0</v>
      </c>
      <c r="DZ13" s="150">
        <v>0</v>
      </c>
      <c r="EA13" s="150">
        <v>0</v>
      </c>
      <c r="EB13" s="150">
        <v>0</v>
      </c>
      <c r="EC13" s="150">
        <v>0</v>
      </c>
      <c r="ED13" s="150">
        <v>0</v>
      </c>
      <c r="EE13" s="150">
        <v>0</v>
      </c>
      <c r="EF13" s="150">
        <v>0</v>
      </c>
      <c r="EG13" s="150">
        <v>0</v>
      </c>
      <c r="EH13" s="150">
        <v>0</v>
      </c>
      <c r="EI13" s="150">
        <v>0</v>
      </c>
      <c r="EJ13" s="150">
        <v>0</v>
      </c>
      <c r="EK13" s="150">
        <v>0</v>
      </c>
      <c r="EL13" s="150">
        <v>0</v>
      </c>
      <c r="EM13" s="150">
        <v>0</v>
      </c>
      <c r="EN13" s="150">
        <v>0</v>
      </c>
      <c r="EO13" s="150">
        <v>0</v>
      </c>
      <c r="EP13" s="150">
        <v>0</v>
      </c>
      <c r="EQ13" s="150">
        <v>0</v>
      </c>
      <c r="ER13" s="150">
        <v>0</v>
      </c>
      <c r="ES13" s="150">
        <v>0</v>
      </c>
      <c r="ET13" s="150">
        <v>0</v>
      </c>
      <c r="EU13" s="150">
        <v>0</v>
      </c>
      <c r="EV13" s="150">
        <v>0</v>
      </c>
      <c r="EW13" s="150">
        <v>0</v>
      </c>
      <c r="EX13" s="150">
        <v>0</v>
      </c>
      <c r="EY13" s="150">
        <v>0</v>
      </c>
      <c r="EZ13" s="150">
        <v>0</v>
      </c>
      <c r="FA13" s="150">
        <v>0</v>
      </c>
      <c r="FB13" s="150">
        <v>0</v>
      </c>
      <c r="FC13" s="150">
        <v>0</v>
      </c>
      <c r="FD13" s="150">
        <v>0</v>
      </c>
      <c r="FE13" s="150">
        <v>0</v>
      </c>
      <c r="FF13" s="150">
        <v>0</v>
      </c>
      <c r="FG13" s="150">
        <v>0</v>
      </c>
      <c r="FH13" s="150">
        <v>0</v>
      </c>
      <c r="FI13" s="150">
        <v>0</v>
      </c>
      <c r="FJ13" s="150">
        <v>0</v>
      </c>
      <c r="FK13" s="150">
        <v>0</v>
      </c>
      <c r="FL13" s="150">
        <v>0</v>
      </c>
      <c r="FM13" s="150">
        <v>0</v>
      </c>
      <c r="FN13" s="150">
        <v>0</v>
      </c>
      <c r="FO13" s="150">
        <v>0</v>
      </c>
      <c r="FP13" s="150">
        <v>0</v>
      </c>
      <c r="FQ13" s="150">
        <v>0</v>
      </c>
      <c r="FR13" s="150">
        <v>0</v>
      </c>
      <c r="FS13" s="150">
        <v>0</v>
      </c>
      <c r="FT13" s="150">
        <v>0</v>
      </c>
      <c r="FU13" s="150">
        <v>0</v>
      </c>
      <c r="FV13" s="150">
        <v>0</v>
      </c>
      <c r="FW13" s="150">
        <v>0</v>
      </c>
      <c r="FX13" s="150">
        <v>0</v>
      </c>
      <c r="FY13" s="150">
        <v>0</v>
      </c>
      <c r="FZ13" s="150">
        <v>0</v>
      </c>
      <c r="GA13" s="150">
        <v>0</v>
      </c>
      <c r="GB13" s="150">
        <v>0</v>
      </c>
      <c r="GC13" s="150">
        <v>0</v>
      </c>
      <c r="GD13" s="150">
        <v>0</v>
      </c>
      <c r="GE13" s="150">
        <v>0</v>
      </c>
      <c r="GF13" s="150">
        <v>0</v>
      </c>
      <c r="GG13" s="150">
        <v>0</v>
      </c>
      <c r="GH13" s="150">
        <v>0</v>
      </c>
      <c r="GI13" s="150">
        <v>0</v>
      </c>
      <c r="GJ13" s="150">
        <v>0</v>
      </c>
      <c r="GK13" s="150">
        <v>0</v>
      </c>
      <c r="GL13" s="150">
        <v>0</v>
      </c>
      <c r="GM13" s="150">
        <v>0</v>
      </c>
      <c r="GN13" s="150">
        <v>0</v>
      </c>
      <c r="GO13" s="150">
        <v>0</v>
      </c>
      <c r="GP13" s="150">
        <v>0</v>
      </c>
      <c r="GQ13" s="150">
        <v>0</v>
      </c>
      <c r="GR13" s="150">
        <v>0</v>
      </c>
      <c r="GS13" s="150">
        <v>0</v>
      </c>
      <c r="GT13" s="150">
        <v>0</v>
      </c>
      <c r="GU13" s="150">
        <v>0</v>
      </c>
      <c r="GV13" s="150">
        <v>0</v>
      </c>
      <c r="GW13" s="150">
        <v>0</v>
      </c>
      <c r="GX13" s="150">
        <v>0</v>
      </c>
      <c r="GY13" s="150">
        <v>0</v>
      </c>
      <c r="GZ13" s="150">
        <v>0</v>
      </c>
      <c r="HA13" s="150">
        <v>0</v>
      </c>
      <c r="HB13" s="150">
        <v>0</v>
      </c>
      <c r="HC13" s="150">
        <v>0</v>
      </c>
      <c r="HD13" s="150">
        <v>0</v>
      </c>
      <c r="HE13" s="150">
        <v>0</v>
      </c>
      <c r="HF13" s="150">
        <v>0</v>
      </c>
      <c r="HG13" s="150">
        <v>0</v>
      </c>
      <c r="HH13" s="150">
        <v>0</v>
      </c>
      <c r="HI13" s="150" t="s">
        <v>263</v>
      </c>
      <c r="HJ13" s="150">
        <v>0</v>
      </c>
      <c r="HK13" s="150">
        <v>0</v>
      </c>
      <c r="HL13" s="150">
        <v>0</v>
      </c>
      <c r="HM13" s="150">
        <v>0</v>
      </c>
      <c r="HN13" s="150">
        <v>0</v>
      </c>
      <c r="HO13" s="150">
        <v>0</v>
      </c>
      <c r="HP13" s="533"/>
      <c r="HT13" s="260"/>
      <c r="HU13" s="260"/>
      <c r="HV13" s="260"/>
    </row>
    <row r="14" spans="1:230" ht="12.75" customHeight="1" x14ac:dyDescent="0.25">
      <c r="A14" s="315" t="s">
        <v>74</v>
      </c>
      <c r="B14" s="315" t="s">
        <v>126</v>
      </c>
      <c r="C14" s="263">
        <v>0</v>
      </c>
      <c r="D14" s="263">
        <v>0</v>
      </c>
      <c r="E14" s="263">
        <v>0</v>
      </c>
      <c r="F14" s="263">
        <v>0</v>
      </c>
      <c r="G14" s="263">
        <v>0</v>
      </c>
      <c r="H14" s="263">
        <v>0</v>
      </c>
      <c r="I14" s="263">
        <v>0</v>
      </c>
      <c r="J14" s="263">
        <v>0</v>
      </c>
      <c r="K14" s="263">
        <v>0</v>
      </c>
      <c r="L14" s="263">
        <v>0</v>
      </c>
      <c r="M14" s="150">
        <v>0</v>
      </c>
      <c r="N14" s="150">
        <v>0.50324281999999998</v>
      </c>
      <c r="O14" s="150">
        <v>0.70436478999999996</v>
      </c>
      <c r="P14" s="150">
        <v>0.95616135000000002</v>
      </c>
      <c r="Q14" s="150">
        <v>1.1577250699999999</v>
      </c>
      <c r="R14" s="150">
        <v>1.40901276</v>
      </c>
      <c r="S14" s="150">
        <v>1.60985862</v>
      </c>
      <c r="T14" s="150">
        <v>1.8354132000000001</v>
      </c>
      <c r="U14" s="150">
        <v>2.1084803700000001</v>
      </c>
      <c r="V14" s="150">
        <v>2.2559660799999999</v>
      </c>
      <c r="W14" s="150">
        <v>2.5548789999999997</v>
      </c>
      <c r="X14" s="150">
        <v>2.6798069799999999</v>
      </c>
      <c r="Y14" s="150">
        <v>2.8284091400000002</v>
      </c>
      <c r="Z14" s="150">
        <v>3.04537258</v>
      </c>
      <c r="AA14" s="150">
        <v>3.3705411700000001</v>
      </c>
      <c r="AB14" s="150">
        <v>3.5686371299999999</v>
      </c>
      <c r="AC14" s="150">
        <v>3.8263947100000002</v>
      </c>
      <c r="AD14" s="150">
        <v>4.0215059599999998</v>
      </c>
      <c r="AE14" s="150">
        <v>4.1766520199999997</v>
      </c>
      <c r="AF14" s="150">
        <v>4.4265639999999999</v>
      </c>
      <c r="AG14" s="150">
        <v>4.6797017900000002</v>
      </c>
      <c r="AH14" s="150">
        <v>5.0795230900000004</v>
      </c>
      <c r="AI14" s="150">
        <v>5.5306222600000003</v>
      </c>
      <c r="AJ14" s="150">
        <v>5.9272323099999999</v>
      </c>
      <c r="AK14" s="150">
        <v>6.3466540800000004</v>
      </c>
      <c r="AL14" s="150">
        <v>6.7489491399999997</v>
      </c>
      <c r="AM14" s="150">
        <v>6.7400922400000001</v>
      </c>
      <c r="AN14" s="150">
        <v>7.0922541199999998</v>
      </c>
      <c r="AO14" s="150">
        <v>7.4357130099999997</v>
      </c>
      <c r="AP14" s="150">
        <v>7.8306876699999997</v>
      </c>
      <c r="AQ14" s="150">
        <v>8.4225287699999996</v>
      </c>
      <c r="AR14" s="150">
        <v>8.6496356199999997</v>
      </c>
      <c r="AS14" s="150">
        <v>9.18916164</v>
      </c>
      <c r="AT14" s="150">
        <v>9.3784897300000001</v>
      </c>
      <c r="AU14" s="150">
        <v>9.8647208899999992</v>
      </c>
      <c r="AV14" s="150">
        <v>10.20657295</v>
      </c>
      <c r="AW14" s="150">
        <v>10.18732123</v>
      </c>
      <c r="AX14" s="150">
        <v>10.421429809999999</v>
      </c>
      <c r="AY14" s="150">
        <v>0</v>
      </c>
      <c r="AZ14" s="150">
        <v>0</v>
      </c>
      <c r="BA14" s="150">
        <v>0</v>
      </c>
      <c r="BB14" s="150">
        <v>0</v>
      </c>
      <c r="BC14" s="150">
        <v>0</v>
      </c>
      <c r="BD14" s="150">
        <v>0</v>
      </c>
      <c r="BE14" s="150">
        <v>0</v>
      </c>
      <c r="BF14" s="150">
        <v>0</v>
      </c>
      <c r="BG14" s="150">
        <v>0</v>
      </c>
      <c r="BH14" s="150">
        <v>0</v>
      </c>
      <c r="BI14" s="150">
        <v>0</v>
      </c>
      <c r="BJ14" s="150">
        <v>0</v>
      </c>
      <c r="BK14" s="150">
        <v>0</v>
      </c>
      <c r="BL14" s="150">
        <v>0</v>
      </c>
      <c r="BM14" s="150">
        <v>0</v>
      </c>
      <c r="BN14" s="150">
        <v>0</v>
      </c>
      <c r="BO14" s="150">
        <v>0</v>
      </c>
      <c r="BP14" s="150">
        <v>0</v>
      </c>
      <c r="BQ14" s="150">
        <v>0</v>
      </c>
      <c r="BR14" s="150">
        <v>0</v>
      </c>
      <c r="BS14" s="150">
        <v>0</v>
      </c>
      <c r="BT14" s="150">
        <v>0</v>
      </c>
      <c r="BU14" s="150">
        <v>0</v>
      </c>
      <c r="BV14" s="150">
        <v>0</v>
      </c>
      <c r="BW14" s="150">
        <v>0</v>
      </c>
      <c r="BX14" s="150">
        <v>0</v>
      </c>
      <c r="BY14" s="150">
        <v>0</v>
      </c>
      <c r="BZ14" s="150">
        <v>0</v>
      </c>
      <c r="CA14" s="150">
        <v>0</v>
      </c>
      <c r="CB14" s="150">
        <v>0</v>
      </c>
      <c r="CC14" s="150">
        <v>0</v>
      </c>
      <c r="CD14" s="150">
        <v>0</v>
      </c>
      <c r="CE14" s="150">
        <v>0</v>
      </c>
      <c r="CF14" s="150">
        <v>0</v>
      </c>
      <c r="CG14" s="150">
        <v>0</v>
      </c>
      <c r="CH14" s="150">
        <v>0</v>
      </c>
      <c r="CI14" s="150">
        <v>0</v>
      </c>
      <c r="CJ14" s="150">
        <v>0</v>
      </c>
      <c r="CK14" s="150">
        <v>0</v>
      </c>
      <c r="CL14" s="150">
        <v>0</v>
      </c>
      <c r="CM14" s="150">
        <v>0</v>
      </c>
      <c r="CN14" s="150">
        <v>0</v>
      </c>
      <c r="CO14" s="150">
        <v>0</v>
      </c>
      <c r="CP14" s="150">
        <v>0</v>
      </c>
      <c r="CQ14" s="150">
        <v>0</v>
      </c>
      <c r="CR14" s="150">
        <v>0</v>
      </c>
      <c r="CS14" s="150">
        <v>0</v>
      </c>
      <c r="CT14" s="150">
        <v>0</v>
      </c>
      <c r="CU14" s="150">
        <v>0</v>
      </c>
      <c r="CV14" s="150">
        <v>0</v>
      </c>
      <c r="CW14" s="150">
        <v>0</v>
      </c>
      <c r="CX14" s="150">
        <v>0</v>
      </c>
      <c r="CY14" s="150">
        <v>0</v>
      </c>
      <c r="CZ14" s="150">
        <v>0</v>
      </c>
      <c r="DA14" s="150">
        <v>0</v>
      </c>
      <c r="DB14" s="150">
        <v>0</v>
      </c>
      <c r="DC14" s="150">
        <v>0</v>
      </c>
      <c r="DD14" s="150">
        <v>0</v>
      </c>
      <c r="DE14" s="150">
        <v>0</v>
      </c>
      <c r="DF14" s="150">
        <v>0</v>
      </c>
      <c r="DG14" s="150">
        <v>0</v>
      </c>
      <c r="DH14" s="150">
        <v>0</v>
      </c>
      <c r="DI14" s="150">
        <v>0</v>
      </c>
      <c r="DJ14" s="150">
        <v>0</v>
      </c>
      <c r="DK14" s="150">
        <v>0</v>
      </c>
      <c r="DL14" s="150">
        <v>0</v>
      </c>
      <c r="DM14" s="150">
        <v>0</v>
      </c>
      <c r="DN14" s="150">
        <v>0</v>
      </c>
      <c r="DO14" s="150">
        <v>0</v>
      </c>
      <c r="DP14" s="150">
        <v>0</v>
      </c>
      <c r="DQ14" s="150">
        <v>0</v>
      </c>
      <c r="DR14" s="150">
        <v>0</v>
      </c>
      <c r="DS14" s="150">
        <v>0</v>
      </c>
      <c r="DT14" s="150">
        <v>0</v>
      </c>
      <c r="DU14" s="150">
        <v>0</v>
      </c>
      <c r="DV14" s="150">
        <v>0</v>
      </c>
      <c r="DW14" s="150">
        <v>0</v>
      </c>
      <c r="DX14" s="150">
        <v>0</v>
      </c>
      <c r="DY14" s="150">
        <v>0</v>
      </c>
      <c r="DZ14" s="150">
        <v>0</v>
      </c>
      <c r="EA14" s="150">
        <v>0</v>
      </c>
      <c r="EB14" s="150">
        <v>0</v>
      </c>
      <c r="EC14" s="150">
        <v>0</v>
      </c>
      <c r="ED14" s="150">
        <v>0</v>
      </c>
      <c r="EE14" s="150">
        <v>0</v>
      </c>
      <c r="EF14" s="150">
        <v>0</v>
      </c>
      <c r="EG14" s="150">
        <v>0</v>
      </c>
      <c r="EH14" s="150">
        <v>0</v>
      </c>
      <c r="EI14" s="150">
        <v>0</v>
      </c>
      <c r="EJ14" s="150">
        <v>0</v>
      </c>
      <c r="EK14" s="150">
        <v>0</v>
      </c>
      <c r="EL14" s="150">
        <v>0</v>
      </c>
      <c r="EM14" s="150">
        <v>0</v>
      </c>
      <c r="EN14" s="150">
        <v>0</v>
      </c>
      <c r="EO14" s="150">
        <v>0</v>
      </c>
      <c r="EP14" s="150">
        <v>0</v>
      </c>
      <c r="EQ14" s="150">
        <v>0</v>
      </c>
      <c r="ER14" s="150">
        <v>0</v>
      </c>
      <c r="ES14" s="150">
        <v>0</v>
      </c>
      <c r="ET14" s="150">
        <v>0</v>
      </c>
      <c r="EU14" s="150">
        <v>0</v>
      </c>
      <c r="EV14" s="150">
        <v>0</v>
      </c>
      <c r="EW14" s="150">
        <v>0</v>
      </c>
      <c r="EX14" s="150">
        <v>0</v>
      </c>
      <c r="EY14" s="150">
        <v>0</v>
      </c>
      <c r="EZ14" s="150">
        <v>0</v>
      </c>
      <c r="FA14" s="150">
        <v>0</v>
      </c>
      <c r="FB14" s="150">
        <v>0</v>
      </c>
      <c r="FC14" s="150">
        <v>0</v>
      </c>
      <c r="FD14" s="150">
        <v>0</v>
      </c>
      <c r="FE14" s="150">
        <v>0</v>
      </c>
      <c r="FF14" s="150">
        <v>0</v>
      </c>
      <c r="FG14" s="150">
        <v>0</v>
      </c>
      <c r="FH14" s="150">
        <v>0</v>
      </c>
      <c r="FI14" s="150">
        <v>0</v>
      </c>
      <c r="FJ14" s="150">
        <v>0</v>
      </c>
      <c r="FK14" s="150">
        <v>0</v>
      </c>
      <c r="FL14" s="150">
        <v>0</v>
      </c>
      <c r="FM14" s="150">
        <v>0</v>
      </c>
      <c r="FN14" s="150">
        <v>0</v>
      </c>
      <c r="FO14" s="150">
        <v>0</v>
      </c>
      <c r="FP14" s="150">
        <v>0</v>
      </c>
      <c r="FQ14" s="150">
        <v>0</v>
      </c>
      <c r="FR14" s="150">
        <v>0</v>
      </c>
      <c r="FS14" s="150">
        <v>0</v>
      </c>
      <c r="FT14" s="150">
        <v>0</v>
      </c>
      <c r="FU14" s="150">
        <v>0</v>
      </c>
      <c r="FV14" s="150">
        <v>0</v>
      </c>
      <c r="FW14" s="150">
        <v>0</v>
      </c>
      <c r="FX14" s="150">
        <v>0</v>
      </c>
      <c r="FY14" s="150">
        <v>0</v>
      </c>
      <c r="FZ14" s="150">
        <v>0</v>
      </c>
      <c r="GA14" s="150">
        <v>0</v>
      </c>
      <c r="GB14" s="150">
        <v>0</v>
      </c>
      <c r="GC14" s="150">
        <v>0</v>
      </c>
      <c r="GD14" s="150">
        <v>0</v>
      </c>
      <c r="GE14" s="150">
        <v>0</v>
      </c>
      <c r="GF14" s="150">
        <v>0</v>
      </c>
      <c r="GG14" s="150">
        <v>0</v>
      </c>
      <c r="GH14" s="150">
        <v>0</v>
      </c>
      <c r="GI14" s="150">
        <v>0</v>
      </c>
      <c r="GJ14" s="150">
        <v>0</v>
      </c>
      <c r="GK14" s="150">
        <v>0</v>
      </c>
      <c r="GL14" s="150">
        <v>0</v>
      </c>
      <c r="GM14" s="150">
        <v>0</v>
      </c>
      <c r="GN14" s="150">
        <v>35.200000000000003</v>
      </c>
      <c r="GO14" s="150">
        <v>70.599999999999994</v>
      </c>
      <c r="GP14" s="150">
        <v>70.7</v>
      </c>
      <c r="GQ14" s="150">
        <v>35.4</v>
      </c>
      <c r="GR14" s="150">
        <v>0</v>
      </c>
      <c r="GS14" s="150">
        <v>68.099999999999994</v>
      </c>
      <c r="GT14" s="150">
        <v>68.3</v>
      </c>
      <c r="GU14" s="150">
        <v>68.599999999999994</v>
      </c>
      <c r="GV14" s="150">
        <v>68.8</v>
      </c>
      <c r="GW14" s="150">
        <v>69</v>
      </c>
      <c r="GX14" s="150">
        <v>69.2</v>
      </c>
      <c r="GY14" s="150">
        <v>69.5</v>
      </c>
      <c r="GZ14" s="150">
        <v>69.7</v>
      </c>
      <c r="HA14" s="150">
        <v>69.900000000000006</v>
      </c>
      <c r="HB14" s="150">
        <v>70.099999999999994</v>
      </c>
      <c r="HC14" s="150">
        <v>70.400000000000006</v>
      </c>
      <c r="HD14" s="150">
        <v>70.599999999999994</v>
      </c>
      <c r="HE14" s="150">
        <v>70.8</v>
      </c>
      <c r="HF14" s="150">
        <v>71</v>
      </c>
      <c r="HG14" s="150">
        <v>71.2</v>
      </c>
      <c r="HH14" s="150">
        <v>71.5</v>
      </c>
      <c r="HI14" s="150">
        <v>71.7</v>
      </c>
      <c r="HJ14" s="150">
        <v>71.900000000000006</v>
      </c>
      <c r="HK14" s="150">
        <v>72</v>
      </c>
      <c r="HL14" s="150">
        <v>72.2</v>
      </c>
      <c r="HM14" s="150">
        <v>72.5</v>
      </c>
      <c r="HN14" s="150">
        <v>72.7</v>
      </c>
      <c r="HO14" s="150">
        <v>58.7</v>
      </c>
      <c r="HP14" s="533"/>
      <c r="HT14" s="260"/>
      <c r="HU14" s="260"/>
      <c r="HV14" s="260"/>
    </row>
    <row r="15" spans="1:230" ht="12.75" customHeight="1" x14ac:dyDescent="0.25">
      <c r="A15" s="316" t="s">
        <v>429</v>
      </c>
      <c r="B15" s="316" t="s">
        <v>430</v>
      </c>
      <c r="C15" s="264">
        <v>0</v>
      </c>
      <c r="D15" s="264">
        <v>0</v>
      </c>
      <c r="E15" s="264">
        <v>0</v>
      </c>
      <c r="F15" s="264">
        <v>0</v>
      </c>
      <c r="G15" s="264">
        <v>0</v>
      </c>
      <c r="H15" s="264">
        <v>0</v>
      </c>
      <c r="I15" s="264">
        <v>0</v>
      </c>
      <c r="J15" s="264">
        <v>0</v>
      </c>
      <c r="K15" s="264">
        <v>0</v>
      </c>
      <c r="L15" s="264">
        <v>0</v>
      </c>
      <c r="M15" s="152">
        <v>0</v>
      </c>
      <c r="N15" s="152">
        <v>0</v>
      </c>
      <c r="O15" s="152">
        <v>0</v>
      </c>
      <c r="P15" s="152">
        <v>0</v>
      </c>
      <c r="Q15" s="152">
        <v>0</v>
      </c>
      <c r="R15" s="152">
        <v>0</v>
      </c>
      <c r="S15" s="152">
        <v>0</v>
      </c>
      <c r="T15" s="152">
        <v>0</v>
      </c>
      <c r="U15" s="152">
        <v>0</v>
      </c>
      <c r="V15" s="152">
        <v>0</v>
      </c>
      <c r="W15" s="152">
        <v>0</v>
      </c>
      <c r="X15" s="152">
        <v>0</v>
      </c>
      <c r="Y15" s="152">
        <v>0</v>
      </c>
      <c r="Z15" s="152">
        <v>0</v>
      </c>
      <c r="AA15" s="152">
        <v>0</v>
      </c>
      <c r="AB15" s="152">
        <v>0</v>
      </c>
      <c r="AC15" s="152">
        <v>0</v>
      </c>
      <c r="AD15" s="152">
        <v>0</v>
      </c>
      <c r="AE15" s="152">
        <v>0</v>
      </c>
      <c r="AF15" s="152">
        <v>0</v>
      </c>
      <c r="AG15" s="152">
        <v>0</v>
      </c>
      <c r="AH15" s="152">
        <v>0</v>
      </c>
      <c r="AI15" s="152">
        <v>0</v>
      </c>
      <c r="AJ15" s="152">
        <v>0</v>
      </c>
      <c r="AK15" s="152">
        <v>0</v>
      </c>
      <c r="AL15" s="152">
        <v>0</v>
      </c>
      <c r="AM15" s="152">
        <v>0</v>
      </c>
      <c r="AN15" s="152">
        <v>0</v>
      </c>
      <c r="AO15" s="152">
        <v>0</v>
      </c>
      <c r="AP15" s="152">
        <v>0</v>
      </c>
      <c r="AQ15" s="152">
        <v>0</v>
      </c>
      <c r="AR15" s="152">
        <v>0</v>
      </c>
      <c r="AS15" s="152">
        <v>0</v>
      </c>
      <c r="AT15" s="152">
        <v>0</v>
      </c>
      <c r="AU15" s="152">
        <v>0</v>
      </c>
      <c r="AV15" s="152">
        <v>0</v>
      </c>
      <c r="AW15" s="152">
        <v>0</v>
      </c>
      <c r="AX15" s="152">
        <v>0</v>
      </c>
      <c r="AY15" s="152">
        <v>0</v>
      </c>
      <c r="AZ15" s="152">
        <v>0</v>
      </c>
      <c r="BA15" s="152">
        <v>0</v>
      </c>
      <c r="BB15" s="152">
        <v>0</v>
      </c>
      <c r="BC15" s="152">
        <v>0</v>
      </c>
      <c r="BD15" s="152">
        <v>0</v>
      </c>
      <c r="BE15" s="152">
        <v>0</v>
      </c>
      <c r="BF15" s="152">
        <v>0</v>
      </c>
      <c r="BG15" s="152">
        <v>0</v>
      </c>
      <c r="BH15" s="152">
        <v>0</v>
      </c>
      <c r="BI15" s="152">
        <v>0</v>
      </c>
      <c r="BJ15" s="152">
        <v>0</v>
      </c>
      <c r="BK15" s="152">
        <v>0</v>
      </c>
      <c r="BL15" s="152">
        <v>0</v>
      </c>
      <c r="BM15" s="152">
        <v>0</v>
      </c>
      <c r="BN15" s="152">
        <v>0</v>
      </c>
      <c r="BO15" s="152">
        <v>0</v>
      </c>
      <c r="BP15" s="152">
        <v>0</v>
      </c>
      <c r="BQ15" s="152">
        <v>0</v>
      </c>
      <c r="BR15" s="152">
        <v>0</v>
      </c>
      <c r="BS15" s="152">
        <v>0</v>
      </c>
      <c r="BT15" s="152">
        <v>0</v>
      </c>
      <c r="BU15" s="152">
        <v>0</v>
      </c>
      <c r="BV15" s="152">
        <v>0</v>
      </c>
      <c r="BW15" s="152">
        <v>0</v>
      </c>
      <c r="BX15" s="152">
        <v>0</v>
      </c>
      <c r="BY15" s="152">
        <v>0</v>
      </c>
      <c r="BZ15" s="152">
        <v>0</v>
      </c>
      <c r="CA15" s="152">
        <v>0</v>
      </c>
      <c r="CB15" s="152">
        <v>0</v>
      </c>
      <c r="CC15" s="152">
        <v>0</v>
      </c>
      <c r="CD15" s="152">
        <v>0</v>
      </c>
      <c r="CE15" s="152">
        <v>0</v>
      </c>
      <c r="CF15" s="152">
        <v>0</v>
      </c>
      <c r="CG15" s="152">
        <v>0</v>
      </c>
      <c r="CH15" s="152">
        <v>0</v>
      </c>
      <c r="CI15" s="152">
        <v>0</v>
      </c>
      <c r="CJ15" s="152">
        <v>0</v>
      </c>
      <c r="CK15" s="152">
        <v>0</v>
      </c>
      <c r="CL15" s="152">
        <v>0</v>
      </c>
      <c r="CM15" s="152">
        <v>0</v>
      </c>
      <c r="CN15" s="152">
        <v>0</v>
      </c>
      <c r="CO15" s="152">
        <v>0</v>
      </c>
      <c r="CP15" s="152">
        <v>0</v>
      </c>
      <c r="CQ15" s="152">
        <v>0</v>
      </c>
      <c r="CR15" s="152">
        <v>0</v>
      </c>
      <c r="CS15" s="152">
        <v>0</v>
      </c>
      <c r="CT15" s="152">
        <v>0</v>
      </c>
      <c r="CU15" s="152">
        <v>0</v>
      </c>
      <c r="CV15" s="152">
        <v>0</v>
      </c>
      <c r="CW15" s="152">
        <v>0</v>
      </c>
      <c r="CX15" s="152">
        <v>0</v>
      </c>
      <c r="CY15" s="152">
        <v>0</v>
      </c>
      <c r="CZ15" s="152">
        <v>0</v>
      </c>
      <c r="DA15" s="152">
        <v>0</v>
      </c>
      <c r="DB15" s="152">
        <v>0</v>
      </c>
      <c r="DC15" s="152">
        <v>0</v>
      </c>
      <c r="DD15" s="152">
        <v>0</v>
      </c>
      <c r="DE15" s="152">
        <v>0</v>
      </c>
      <c r="DF15" s="152">
        <v>0</v>
      </c>
      <c r="DG15" s="152">
        <v>0</v>
      </c>
      <c r="DH15" s="152">
        <v>0</v>
      </c>
      <c r="DI15" s="152">
        <v>0</v>
      </c>
      <c r="DJ15" s="152">
        <v>0</v>
      </c>
      <c r="DK15" s="152">
        <v>0</v>
      </c>
      <c r="DL15" s="152">
        <v>0</v>
      </c>
      <c r="DM15" s="152">
        <v>0</v>
      </c>
      <c r="DN15" s="152">
        <v>0</v>
      </c>
      <c r="DO15" s="152">
        <v>0</v>
      </c>
      <c r="DP15" s="152">
        <v>0</v>
      </c>
      <c r="DQ15" s="152">
        <v>0</v>
      </c>
      <c r="DR15" s="152">
        <v>0</v>
      </c>
      <c r="DS15" s="152">
        <v>0</v>
      </c>
      <c r="DT15" s="152">
        <v>0</v>
      </c>
      <c r="DU15" s="152">
        <v>0</v>
      </c>
      <c r="DV15" s="152">
        <v>0</v>
      </c>
      <c r="DW15" s="152">
        <v>0</v>
      </c>
      <c r="DX15" s="152">
        <v>0</v>
      </c>
      <c r="DY15" s="152">
        <v>0</v>
      </c>
      <c r="DZ15" s="152">
        <v>0</v>
      </c>
      <c r="EA15" s="152">
        <v>0</v>
      </c>
      <c r="EB15" s="152">
        <v>0</v>
      </c>
      <c r="EC15" s="152">
        <v>0</v>
      </c>
      <c r="ED15" s="152">
        <v>0</v>
      </c>
      <c r="EE15" s="152">
        <v>0</v>
      </c>
      <c r="EF15" s="152">
        <v>0</v>
      </c>
      <c r="EG15" s="152">
        <v>0</v>
      </c>
      <c r="EH15" s="152">
        <v>0</v>
      </c>
      <c r="EI15" s="152">
        <v>0</v>
      </c>
      <c r="EJ15" s="152">
        <v>0</v>
      </c>
      <c r="EK15" s="152">
        <v>0</v>
      </c>
      <c r="EL15" s="152">
        <v>0</v>
      </c>
      <c r="EM15" s="152">
        <v>0</v>
      </c>
      <c r="EN15" s="152">
        <v>0</v>
      </c>
      <c r="EO15" s="152">
        <v>0</v>
      </c>
      <c r="EP15" s="152">
        <v>0</v>
      </c>
      <c r="EQ15" s="152">
        <v>0</v>
      </c>
      <c r="ER15" s="152">
        <v>0</v>
      </c>
      <c r="ES15" s="152">
        <v>0</v>
      </c>
      <c r="ET15" s="152">
        <v>0</v>
      </c>
      <c r="EU15" s="152">
        <v>0</v>
      </c>
      <c r="EV15" s="152">
        <v>0</v>
      </c>
      <c r="EW15" s="152">
        <v>0</v>
      </c>
      <c r="EX15" s="152">
        <v>0</v>
      </c>
      <c r="EY15" s="152">
        <v>0</v>
      </c>
      <c r="EZ15" s="152">
        <v>0</v>
      </c>
      <c r="FA15" s="152">
        <v>0</v>
      </c>
      <c r="FB15" s="152">
        <v>0</v>
      </c>
      <c r="FC15" s="152">
        <v>0</v>
      </c>
      <c r="FD15" s="152">
        <v>0</v>
      </c>
      <c r="FE15" s="152">
        <v>0</v>
      </c>
      <c r="FF15" s="152">
        <v>0</v>
      </c>
      <c r="FG15" s="152">
        <v>0</v>
      </c>
      <c r="FH15" s="152">
        <v>0</v>
      </c>
      <c r="FI15" s="152">
        <v>0</v>
      </c>
      <c r="FJ15" s="152">
        <v>0</v>
      </c>
      <c r="FK15" s="152">
        <v>0</v>
      </c>
      <c r="FL15" s="152">
        <v>0</v>
      </c>
      <c r="FM15" s="152">
        <v>0</v>
      </c>
      <c r="FN15" s="152">
        <v>0</v>
      </c>
      <c r="FO15" s="152">
        <v>0</v>
      </c>
      <c r="FP15" s="152">
        <v>0</v>
      </c>
      <c r="FQ15" s="152">
        <v>0</v>
      </c>
      <c r="FR15" s="152">
        <v>0</v>
      </c>
      <c r="FS15" s="152">
        <v>0</v>
      </c>
      <c r="FT15" s="152">
        <v>0</v>
      </c>
      <c r="FU15" s="152">
        <v>0</v>
      </c>
      <c r="FV15" s="152">
        <v>0</v>
      </c>
      <c r="FW15" s="152">
        <v>0</v>
      </c>
      <c r="FX15" s="152">
        <v>0</v>
      </c>
      <c r="FY15" s="152">
        <v>0</v>
      </c>
      <c r="FZ15" s="152">
        <v>0</v>
      </c>
      <c r="GA15" s="152">
        <v>0</v>
      </c>
      <c r="GB15" s="152">
        <v>0</v>
      </c>
      <c r="GC15" s="152">
        <v>0</v>
      </c>
      <c r="GD15" s="152">
        <v>0</v>
      </c>
      <c r="GE15" s="152">
        <v>0</v>
      </c>
      <c r="GF15" s="152">
        <v>0</v>
      </c>
      <c r="GG15" s="152">
        <v>0</v>
      </c>
      <c r="GH15" s="152">
        <v>0</v>
      </c>
      <c r="GI15" s="152">
        <v>0</v>
      </c>
      <c r="GJ15" s="152">
        <v>0</v>
      </c>
      <c r="GK15" s="152">
        <v>0</v>
      </c>
      <c r="GL15" s="152">
        <v>0</v>
      </c>
      <c r="GM15" s="152">
        <v>0</v>
      </c>
      <c r="GN15" s="152">
        <v>0</v>
      </c>
      <c r="GO15" s="152">
        <v>0</v>
      </c>
      <c r="GP15" s="152">
        <v>0</v>
      </c>
      <c r="GQ15" s="152">
        <v>0</v>
      </c>
      <c r="GR15" s="152">
        <v>0</v>
      </c>
      <c r="GS15" s="152">
        <v>0</v>
      </c>
      <c r="GT15" s="152">
        <v>0</v>
      </c>
      <c r="GU15" s="152">
        <v>0</v>
      </c>
      <c r="GV15" s="152">
        <v>0</v>
      </c>
      <c r="GW15" s="152">
        <v>0</v>
      </c>
      <c r="GX15" s="152">
        <v>0</v>
      </c>
      <c r="GY15" s="152">
        <v>0</v>
      </c>
      <c r="GZ15" s="152">
        <v>0</v>
      </c>
      <c r="HA15" s="152">
        <v>0</v>
      </c>
      <c r="HB15" s="152">
        <v>0</v>
      </c>
      <c r="HC15" s="152">
        <v>0</v>
      </c>
      <c r="HD15" s="152">
        <v>0</v>
      </c>
      <c r="HE15" s="152">
        <v>0</v>
      </c>
      <c r="HF15" s="152">
        <v>0</v>
      </c>
      <c r="HG15" s="152">
        <v>0</v>
      </c>
      <c r="HH15" s="152">
        <v>0</v>
      </c>
      <c r="HI15" s="152" t="s">
        <v>263</v>
      </c>
      <c r="HJ15" s="152">
        <v>0</v>
      </c>
      <c r="HK15" s="152">
        <v>0</v>
      </c>
      <c r="HL15" s="152">
        <v>0</v>
      </c>
      <c r="HM15" s="152">
        <v>0</v>
      </c>
      <c r="HN15" s="152">
        <v>0</v>
      </c>
      <c r="HO15" s="166">
        <v>0</v>
      </c>
      <c r="HP15" s="533"/>
      <c r="HT15" s="260"/>
      <c r="HU15" s="260"/>
      <c r="HV15" s="260"/>
    </row>
    <row r="16" spans="1:230" ht="12.75" customHeight="1" x14ac:dyDescent="0.25">
      <c r="A16" s="315" t="s">
        <v>431</v>
      </c>
      <c r="B16" s="315" t="s">
        <v>432</v>
      </c>
      <c r="C16" s="263">
        <v>0</v>
      </c>
      <c r="D16" s="263">
        <v>0</v>
      </c>
      <c r="E16" s="263">
        <v>0</v>
      </c>
      <c r="F16" s="263">
        <v>0</v>
      </c>
      <c r="G16" s="263">
        <v>0</v>
      </c>
      <c r="H16" s="263">
        <v>0</v>
      </c>
      <c r="I16" s="263">
        <v>0</v>
      </c>
      <c r="J16" s="263">
        <v>0</v>
      </c>
      <c r="K16" s="263">
        <v>0</v>
      </c>
      <c r="L16" s="263">
        <v>0</v>
      </c>
      <c r="M16" s="150">
        <v>0</v>
      </c>
      <c r="N16" s="150">
        <v>0</v>
      </c>
      <c r="O16" s="150">
        <v>0</v>
      </c>
      <c r="P16" s="150">
        <v>0</v>
      </c>
      <c r="Q16" s="150">
        <v>0</v>
      </c>
      <c r="R16" s="150">
        <v>0</v>
      </c>
      <c r="S16" s="150">
        <v>0</v>
      </c>
      <c r="T16" s="150">
        <v>0</v>
      </c>
      <c r="U16" s="150">
        <v>0</v>
      </c>
      <c r="V16" s="150">
        <v>0</v>
      </c>
      <c r="W16" s="150">
        <v>0</v>
      </c>
      <c r="X16" s="150">
        <v>0</v>
      </c>
      <c r="Y16" s="150">
        <v>0</v>
      </c>
      <c r="Z16" s="150">
        <v>0</v>
      </c>
      <c r="AA16" s="150">
        <v>0</v>
      </c>
      <c r="AB16" s="150">
        <v>0</v>
      </c>
      <c r="AC16" s="150">
        <v>0</v>
      </c>
      <c r="AD16" s="150">
        <v>0</v>
      </c>
      <c r="AE16" s="150">
        <v>0</v>
      </c>
      <c r="AF16" s="150">
        <v>0</v>
      </c>
      <c r="AG16" s="150">
        <v>0</v>
      </c>
      <c r="AH16" s="150">
        <v>0</v>
      </c>
      <c r="AI16" s="150">
        <v>0</v>
      </c>
      <c r="AJ16" s="150">
        <v>0</v>
      </c>
      <c r="AK16" s="150">
        <v>0</v>
      </c>
      <c r="AL16" s="150">
        <v>0</v>
      </c>
      <c r="AM16" s="150">
        <v>0</v>
      </c>
      <c r="AN16" s="150">
        <v>0</v>
      </c>
      <c r="AO16" s="150">
        <v>0</v>
      </c>
      <c r="AP16" s="150">
        <v>0</v>
      </c>
      <c r="AQ16" s="150">
        <v>0</v>
      </c>
      <c r="AR16" s="150">
        <v>0</v>
      </c>
      <c r="AS16" s="150">
        <v>0</v>
      </c>
      <c r="AT16" s="150">
        <v>0</v>
      </c>
      <c r="AU16" s="150">
        <v>0</v>
      </c>
      <c r="AV16" s="150">
        <v>0</v>
      </c>
      <c r="AW16" s="150">
        <v>0</v>
      </c>
      <c r="AX16" s="150">
        <v>0</v>
      </c>
      <c r="AY16" s="150">
        <v>0</v>
      </c>
      <c r="AZ16" s="150">
        <v>0</v>
      </c>
      <c r="BA16" s="150">
        <v>0</v>
      </c>
      <c r="BB16" s="150">
        <v>0</v>
      </c>
      <c r="BC16" s="150">
        <v>0</v>
      </c>
      <c r="BD16" s="150">
        <v>0</v>
      </c>
      <c r="BE16" s="150">
        <v>0</v>
      </c>
      <c r="BF16" s="150">
        <v>0</v>
      </c>
      <c r="BG16" s="150">
        <v>0</v>
      </c>
      <c r="BH16" s="150">
        <v>0</v>
      </c>
      <c r="BI16" s="150">
        <v>0</v>
      </c>
      <c r="BJ16" s="150">
        <v>0</v>
      </c>
      <c r="BK16" s="150">
        <v>0</v>
      </c>
      <c r="BL16" s="150">
        <v>0</v>
      </c>
      <c r="BM16" s="150">
        <v>0</v>
      </c>
      <c r="BN16" s="150">
        <v>0</v>
      </c>
      <c r="BO16" s="150">
        <v>0</v>
      </c>
      <c r="BP16" s="150">
        <v>0</v>
      </c>
      <c r="BQ16" s="150">
        <v>0</v>
      </c>
      <c r="BR16" s="150">
        <v>0</v>
      </c>
      <c r="BS16" s="150">
        <v>0</v>
      </c>
      <c r="BT16" s="150">
        <v>0</v>
      </c>
      <c r="BU16" s="150">
        <v>0</v>
      </c>
      <c r="BV16" s="150">
        <v>0</v>
      </c>
      <c r="BW16" s="150">
        <v>0</v>
      </c>
      <c r="BX16" s="150">
        <v>0</v>
      </c>
      <c r="BY16" s="150">
        <v>0</v>
      </c>
      <c r="BZ16" s="150">
        <v>0</v>
      </c>
      <c r="CA16" s="150">
        <v>0</v>
      </c>
      <c r="CB16" s="150">
        <v>0</v>
      </c>
      <c r="CC16" s="150">
        <v>0</v>
      </c>
      <c r="CD16" s="150">
        <v>0</v>
      </c>
      <c r="CE16" s="150">
        <v>0</v>
      </c>
      <c r="CF16" s="150">
        <v>0</v>
      </c>
      <c r="CG16" s="150">
        <v>0</v>
      </c>
      <c r="CH16" s="150">
        <v>0</v>
      </c>
      <c r="CI16" s="150">
        <v>0</v>
      </c>
      <c r="CJ16" s="150">
        <v>0</v>
      </c>
      <c r="CK16" s="150">
        <v>0</v>
      </c>
      <c r="CL16" s="150">
        <v>0</v>
      </c>
      <c r="CM16" s="150">
        <v>0</v>
      </c>
      <c r="CN16" s="150">
        <v>0</v>
      </c>
      <c r="CO16" s="150">
        <v>0</v>
      </c>
      <c r="CP16" s="150">
        <v>0</v>
      </c>
      <c r="CQ16" s="150">
        <v>0</v>
      </c>
      <c r="CR16" s="150">
        <v>0</v>
      </c>
      <c r="CS16" s="150">
        <v>0</v>
      </c>
      <c r="CT16" s="150">
        <v>0</v>
      </c>
      <c r="CU16" s="150">
        <v>0</v>
      </c>
      <c r="CV16" s="150">
        <v>0</v>
      </c>
      <c r="CW16" s="150">
        <v>0</v>
      </c>
      <c r="CX16" s="150">
        <v>0</v>
      </c>
      <c r="CY16" s="150">
        <v>0</v>
      </c>
      <c r="CZ16" s="150">
        <v>0</v>
      </c>
      <c r="DA16" s="150">
        <v>0</v>
      </c>
      <c r="DB16" s="150">
        <v>0</v>
      </c>
      <c r="DC16" s="150">
        <v>0</v>
      </c>
      <c r="DD16" s="150">
        <v>0</v>
      </c>
      <c r="DE16" s="150">
        <v>0</v>
      </c>
      <c r="DF16" s="150">
        <v>0</v>
      </c>
      <c r="DG16" s="150">
        <v>0</v>
      </c>
      <c r="DH16" s="150">
        <v>0</v>
      </c>
      <c r="DI16" s="150">
        <v>0</v>
      </c>
      <c r="DJ16" s="150">
        <v>0</v>
      </c>
      <c r="DK16" s="150">
        <v>0</v>
      </c>
      <c r="DL16" s="150">
        <v>0</v>
      </c>
      <c r="DM16" s="150">
        <v>0</v>
      </c>
      <c r="DN16" s="150">
        <v>0</v>
      </c>
      <c r="DO16" s="150">
        <v>0</v>
      </c>
      <c r="DP16" s="150">
        <v>0</v>
      </c>
      <c r="DQ16" s="150">
        <v>0</v>
      </c>
      <c r="DR16" s="150">
        <v>0</v>
      </c>
      <c r="DS16" s="150">
        <v>0</v>
      </c>
      <c r="DT16" s="150">
        <v>0</v>
      </c>
      <c r="DU16" s="150">
        <v>0</v>
      </c>
      <c r="DV16" s="150">
        <v>0</v>
      </c>
      <c r="DW16" s="150">
        <v>0</v>
      </c>
      <c r="DX16" s="150">
        <v>0</v>
      </c>
      <c r="DY16" s="150">
        <v>0</v>
      </c>
      <c r="DZ16" s="150">
        <v>0</v>
      </c>
      <c r="EA16" s="150">
        <v>0</v>
      </c>
      <c r="EB16" s="150">
        <v>0</v>
      </c>
      <c r="EC16" s="150">
        <v>0</v>
      </c>
      <c r="ED16" s="150">
        <v>0</v>
      </c>
      <c r="EE16" s="150">
        <v>0</v>
      </c>
      <c r="EF16" s="150">
        <v>0</v>
      </c>
      <c r="EG16" s="150">
        <v>0</v>
      </c>
      <c r="EH16" s="150">
        <v>0</v>
      </c>
      <c r="EI16" s="150">
        <v>0</v>
      </c>
      <c r="EJ16" s="150">
        <v>0</v>
      </c>
      <c r="EK16" s="150">
        <v>0</v>
      </c>
      <c r="EL16" s="150">
        <v>0</v>
      </c>
      <c r="EM16" s="150">
        <v>0</v>
      </c>
      <c r="EN16" s="150">
        <v>0</v>
      </c>
      <c r="EO16" s="150">
        <v>0</v>
      </c>
      <c r="EP16" s="150">
        <v>0</v>
      </c>
      <c r="EQ16" s="150">
        <v>0</v>
      </c>
      <c r="ER16" s="150">
        <v>0</v>
      </c>
      <c r="ES16" s="150">
        <v>0</v>
      </c>
      <c r="ET16" s="150">
        <v>0</v>
      </c>
      <c r="EU16" s="150">
        <v>0</v>
      </c>
      <c r="EV16" s="150">
        <v>0</v>
      </c>
      <c r="EW16" s="150">
        <v>0</v>
      </c>
      <c r="EX16" s="150">
        <v>0</v>
      </c>
      <c r="EY16" s="150">
        <v>0</v>
      </c>
      <c r="EZ16" s="150">
        <v>0</v>
      </c>
      <c r="FA16" s="150">
        <v>0</v>
      </c>
      <c r="FB16" s="150">
        <v>0</v>
      </c>
      <c r="FC16" s="150">
        <v>0</v>
      </c>
      <c r="FD16" s="150">
        <v>0</v>
      </c>
      <c r="FE16" s="150">
        <v>0</v>
      </c>
      <c r="FF16" s="150">
        <v>0</v>
      </c>
      <c r="FG16" s="150">
        <v>0</v>
      </c>
      <c r="FH16" s="150">
        <v>0</v>
      </c>
      <c r="FI16" s="150">
        <v>0</v>
      </c>
      <c r="FJ16" s="150">
        <v>0</v>
      </c>
      <c r="FK16" s="150">
        <v>0</v>
      </c>
      <c r="FL16" s="150">
        <v>0</v>
      </c>
      <c r="FM16" s="150">
        <v>0</v>
      </c>
      <c r="FN16" s="150">
        <v>0</v>
      </c>
      <c r="FO16" s="150">
        <v>0</v>
      </c>
      <c r="FP16" s="150">
        <v>0</v>
      </c>
      <c r="FQ16" s="150">
        <v>0</v>
      </c>
      <c r="FR16" s="150">
        <v>0</v>
      </c>
      <c r="FS16" s="150">
        <v>0</v>
      </c>
      <c r="FT16" s="150">
        <v>0</v>
      </c>
      <c r="FU16" s="150">
        <v>0</v>
      </c>
      <c r="FV16" s="150">
        <v>0</v>
      </c>
      <c r="FW16" s="150">
        <v>0</v>
      </c>
      <c r="FX16" s="150">
        <v>0</v>
      </c>
      <c r="FY16" s="150">
        <v>0</v>
      </c>
      <c r="FZ16" s="150">
        <v>0</v>
      </c>
      <c r="GA16" s="150">
        <v>0</v>
      </c>
      <c r="GB16" s="150">
        <v>0</v>
      </c>
      <c r="GC16" s="150">
        <v>0</v>
      </c>
      <c r="GD16" s="150">
        <v>0</v>
      </c>
      <c r="GE16" s="150">
        <v>0</v>
      </c>
      <c r="GF16" s="150">
        <v>0</v>
      </c>
      <c r="GG16" s="150">
        <v>0</v>
      </c>
      <c r="GH16" s="150">
        <v>0</v>
      </c>
      <c r="GI16" s="150">
        <v>0</v>
      </c>
      <c r="GJ16" s="150">
        <v>0</v>
      </c>
      <c r="GK16" s="150">
        <v>0</v>
      </c>
      <c r="GL16" s="150">
        <v>0</v>
      </c>
      <c r="GM16" s="150">
        <v>0</v>
      </c>
      <c r="GN16" s="150">
        <v>0</v>
      </c>
      <c r="GO16" s="150">
        <v>0</v>
      </c>
      <c r="GP16" s="150">
        <v>0</v>
      </c>
      <c r="GQ16" s="150">
        <v>0</v>
      </c>
      <c r="GR16" s="150">
        <v>0</v>
      </c>
      <c r="GS16" s="150">
        <v>0</v>
      </c>
      <c r="GT16" s="150">
        <v>0</v>
      </c>
      <c r="GU16" s="150">
        <v>0</v>
      </c>
      <c r="GV16" s="150">
        <v>0</v>
      </c>
      <c r="GW16" s="150">
        <v>0</v>
      </c>
      <c r="GX16" s="150">
        <v>0</v>
      </c>
      <c r="GY16" s="150">
        <v>0</v>
      </c>
      <c r="GZ16" s="150">
        <v>0</v>
      </c>
      <c r="HA16" s="150">
        <v>0</v>
      </c>
      <c r="HB16" s="150">
        <v>0</v>
      </c>
      <c r="HC16" s="150">
        <v>0</v>
      </c>
      <c r="HD16" s="150">
        <v>0</v>
      </c>
      <c r="HE16" s="150">
        <v>0</v>
      </c>
      <c r="HF16" s="150">
        <v>0</v>
      </c>
      <c r="HG16" s="150">
        <v>0</v>
      </c>
      <c r="HH16" s="150">
        <v>0</v>
      </c>
      <c r="HI16" s="150" t="s">
        <v>263</v>
      </c>
      <c r="HJ16" s="150">
        <v>0</v>
      </c>
      <c r="HK16" s="150">
        <v>0</v>
      </c>
      <c r="HL16" s="150">
        <v>0</v>
      </c>
      <c r="HM16" s="150">
        <v>0</v>
      </c>
      <c r="HN16" s="150">
        <v>0</v>
      </c>
      <c r="HO16" s="150">
        <v>0</v>
      </c>
      <c r="HP16" s="533"/>
      <c r="HT16" s="260"/>
      <c r="HU16" s="260"/>
      <c r="HV16" s="260"/>
    </row>
    <row r="17" spans="1:230" ht="12.75" customHeight="1" x14ac:dyDescent="0.25">
      <c r="A17" s="315" t="s">
        <v>434</v>
      </c>
      <c r="B17" s="315" t="s">
        <v>436</v>
      </c>
      <c r="C17" s="263">
        <v>0</v>
      </c>
      <c r="D17" s="263">
        <v>0</v>
      </c>
      <c r="E17" s="263">
        <v>0</v>
      </c>
      <c r="F17" s="263">
        <v>0</v>
      </c>
      <c r="G17" s="263">
        <v>0</v>
      </c>
      <c r="H17" s="263">
        <v>0</v>
      </c>
      <c r="I17" s="263">
        <v>0</v>
      </c>
      <c r="J17" s="263">
        <v>0</v>
      </c>
      <c r="K17" s="263">
        <v>0</v>
      </c>
      <c r="L17" s="263">
        <v>0</v>
      </c>
      <c r="M17" s="150">
        <v>0</v>
      </c>
      <c r="N17" s="150">
        <v>0</v>
      </c>
      <c r="O17" s="150">
        <v>0</v>
      </c>
      <c r="P17" s="150">
        <v>0</v>
      </c>
      <c r="Q17" s="150">
        <v>0</v>
      </c>
      <c r="R17" s="150">
        <v>0</v>
      </c>
      <c r="S17" s="150">
        <v>0</v>
      </c>
      <c r="T17" s="150">
        <v>0</v>
      </c>
      <c r="U17" s="150">
        <v>0</v>
      </c>
      <c r="V17" s="150">
        <v>0</v>
      </c>
      <c r="W17" s="150">
        <v>0</v>
      </c>
      <c r="X17" s="150">
        <v>0</v>
      </c>
      <c r="Y17" s="150">
        <v>0</v>
      </c>
      <c r="Z17" s="150">
        <v>0</v>
      </c>
      <c r="AA17" s="150">
        <v>0</v>
      </c>
      <c r="AB17" s="150">
        <v>0</v>
      </c>
      <c r="AC17" s="150">
        <v>0</v>
      </c>
      <c r="AD17" s="150">
        <v>0</v>
      </c>
      <c r="AE17" s="150">
        <v>0</v>
      </c>
      <c r="AF17" s="150">
        <v>0</v>
      </c>
      <c r="AG17" s="150">
        <v>0</v>
      </c>
      <c r="AH17" s="150">
        <v>0</v>
      </c>
      <c r="AI17" s="150">
        <v>0</v>
      </c>
      <c r="AJ17" s="150">
        <v>0</v>
      </c>
      <c r="AK17" s="150">
        <v>0</v>
      </c>
      <c r="AL17" s="150">
        <v>0</v>
      </c>
      <c r="AM17" s="150">
        <v>0</v>
      </c>
      <c r="AN17" s="150">
        <v>0</v>
      </c>
      <c r="AO17" s="150">
        <v>0</v>
      </c>
      <c r="AP17" s="150">
        <v>0</v>
      </c>
      <c r="AQ17" s="150">
        <v>0</v>
      </c>
      <c r="AR17" s="150">
        <v>0</v>
      </c>
      <c r="AS17" s="150">
        <v>0</v>
      </c>
      <c r="AT17" s="150">
        <v>0</v>
      </c>
      <c r="AU17" s="150">
        <v>0</v>
      </c>
      <c r="AV17" s="150">
        <v>0</v>
      </c>
      <c r="AW17" s="150">
        <v>0</v>
      </c>
      <c r="AX17" s="150">
        <v>0</v>
      </c>
      <c r="AY17" s="150">
        <v>0</v>
      </c>
      <c r="AZ17" s="150">
        <v>0</v>
      </c>
      <c r="BA17" s="150">
        <v>0</v>
      </c>
      <c r="BB17" s="150">
        <v>0</v>
      </c>
      <c r="BC17" s="150">
        <v>0</v>
      </c>
      <c r="BD17" s="150">
        <v>0</v>
      </c>
      <c r="BE17" s="150">
        <v>0</v>
      </c>
      <c r="BF17" s="150">
        <v>0</v>
      </c>
      <c r="BG17" s="150">
        <v>0</v>
      </c>
      <c r="BH17" s="150">
        <v>0</v>
      </c>
      <c r="BI17" s="150">
        <v>0</v>
      </c>
      <c r="BJ17" s="150">
        <v>0</v>
      </c>
      <c r="BK17" s="150">
        <v>0</v>
      </c>
      <c r="BL17" s="150">
        <v>0</v>
      </c>
      <c r="BM17" s="150">
        <v>0</v>
      </c>
      <c r="BN17" s="150">
        <v>0</v>
      </c>
      <c r="BO17" s="150">
        <v>0</v>
      </c>
      <c r="BP17" s="150">
        <v>0</v>
      </c>
      <c r="BQ17" s="150">
        <v>0</v>
      </c>
      <c r="BR17" s="150">
        <v>0</v>
      </c>
      <c r="BS17" s="150">
        <v>0</v>
      </c>
      <c r="BT17" s="150">
        <v>0</v>
      </c>
      <c r="BU17" s="150">
        <v>0</v>
      </c>
      <c r="BV17" s="150">
        <v>0</v>
      </c>
      <c r="BW17" s="150">
        <v>0</v>
      </c>
      <c r="BX17" s="150">
        <v>0</v>
      </c>
      <c r="BY17" s="150">
        <v>0</v>
      </c>
      <c r="BZ17" s="150">
        <v>0</v>
      </c>
      <c r="CA17" s="150">
        <v>0</v>
      </c>
      <c r="CB17" s="150">
        <v>0</v>
      </c>
      <c r="CC17" s="150">
        <v>0</v>
      </c>
      <c r="CD17" s="150">
        <v>0</v>
      </c>
      <c r="CE17" s="150">
        <v>0</v>
      </c>
      <c r="CF17" s="150">
        <v>0</v>
      </c>
      <c r="CG17" s="150">
        <v>0</v>
      </c>
      <c r="CH17" s="150">
        <v>0</v>
      </c>
      <c r="CI17" s="150">
        <v>0</v>
      </c>
      <c r="CJ17" s="150">
        <v>0</v>
      </c>
      <c r="CK17" s="150">
        <v>0</v>
      </c>
      <c r="CL17" s="150">
        <v>0</v>
      </c>
      <c r="CM17" s="150">
        <v>0</v>
      </c>
      <c r="CN17" s="150">
        <v>0</v>
      </c>
      <c r="CO17" s="150">
        <v>0</v>
      </c>
      <c r="CP17" s="150">
        <v>0</v>
      </c>
      <c r="CQ17" s="150">
        <v>0</v>
      </c>
      <c r="CR17" s="150">
        <v>0</v>
      </c>
      <c r="CS17" s="150">
        <v>0</v>
      </c>
      <c r="CT17" s="150">
        <v>0</v>
      </c>
      <c r="CU17" s="150">
        <v>0</v>
      </c>
      <c r="CV17" s="150">
        <v>0</v>
      </c>
      <c r="CW17" s="150">
        <v>0</v>
      </c>
      <c r="CX17" s="150">
        <v>0</v>
      </c>
      <c r="CY17" s="150">
        <v>0</v>
      </c>
      <c r="CZ17" s="150">
        <v>0</v>
      </c>
      <c r="DA17" s="150">
        <v>0</v>
      </c>
      <c r="DB17" s="150">
        <v>0</v>
      </c>
      <c r="DC17" s="150">
        <v>0</v>
      </c>
      <c r="DD17" s="150">
        <v>0</v>
      </c>
      <c r="DE17" s="150">
        <v>0</v>
      </c>
      <c r="DF17" s="150">
        <v>0</v>
      </c>
      <c r="DG17" s="150">
        <v>0</v>
      </c>
      <c r="DH17" s="150">
        <v>0</v>
      </c>
      <c r="DI17" s="150">
        <v>0</v>
      </c>
      <c r="DJ17" s="150">
        <v>0</v>
      </c>
      <c r="DK17" s="150">
        <v>0</v>
      </c>
      <c r="DL17" s="150">
        <v>0</v>
      </c>
      <c r="DM17" s="150">
        <v>0</v>
      </c>
      <c r="DN17" s="150">
        <v>0</v>
      </c>
      <c r="DO17" s="150">
        <v>0</v>
      </c>
      <c r="DP17" s="150">
        <v>0</v>
      </c>
      <c r="DQ17" s="150">
        <v>0</v>
      </c>
      <c r="DR17" s="150">
        <v>0</v>
      </c>
      <c r="DS17" s="150">
        <v>0</v>
      </c>
      <c r="DT17" s="150">
        <v>0</v>
      </c>
      <c r="DU17" s="150">
        <v>0</v>
      </c>
      <c r="DV17" s="150">
        <v>0</v>
      </c>
      <c r="DW17" s="150">
        <v>0</v>
      </c>
      <c r="DX17" s="150">
        <v>0</v>
      </c>
      <c r="DY17" s="150">
        <v>0</v>
      </c>
      <c r="DZ17" s="150">
        <v>0</v>
      </c>
      <c r="EA17" s="150">
        <v>0</v>
      </c>
      <c r="EB17" s="150">
        <v>0</v>
      </c>
      <c r="EC17" s="150">
        <v>0</v>
      </c>
      <c r="ED17" s="150">
        <v>0</v>
      </c>
      <c r="EE17" s="150">
        <v>0</v>
      </c>
      <c r="EF17" s="150">
        <v>0</v>
      </c>
      <c r="EG17" s="150">
        <v>0</v>
      </c>
      <c r="EH17" s="150">
        <v>0</v>
      </c>
      <c r="EI17" s="150">
        <v>0</v>
      </c>
      <c r="EJ17" s="150">
        <v>0</v>
      </c>
      <c r="EK17" s="150">
        <v>0</v>
      </c>
      <c r="EL17" s="150">
        <v>0</v>
      </c>
      <c r="EM17" s="150">
        <v>0</v>
      </c>
      <c r="EN17" s="150">
        <v>0</v>
      </c>
      <c r="EO17" s="150">
        <v>0</v>
      </c>
      <c r="EP17" s="150">
        <v>0</v>
      </c>
      <c r="EQ17" s="150">
        <v>0</v>
      </c>
      <c r="ER17" s="150">
        <v>0</v>
      </c>
      <c r="ES17" s="150">
        <v>0</v>
      </c>
      <c r="ET17" s="150">
        <v>0</v>
      </c>
      <c r="EU17" s="150">
        <v>0</v>
      </c>
      <c r="EV17" s="150">
        <v>0</v>
      </c>
      <c r="EW17" s="150">
        <v>0</v>
      </c>
      <c r="EX17" s="150">
        <v>0</v>
      </c>
      <c r="EY17" s="150">
        <v>0</v>
      </c>
      <c r="EZ17" s="150">
        <v>0</v>
      </c>
      <c r="FA17" s="150">
        <v>0</v>
      </c>
      <c r="FB17" s="150">
        <v>0</v>
      </c>
      <c r="FC17" s="150">
        <v>0</v>
      </c>
      <c r="FD17" s="150">
        <v>0</v>
      </c>
      <c r="FE17" s="150">
        <v>0</v>
      </c>
      <c r="FF17" s="150">
        <v>0</v>
      </c>
      <c r="FG17" s="150">
        <v>0</v>
      </c>
      <c r="FH17" s="150">
        <v>0</v>
      </c>
      <c r="FI17" s="150">
        <v>0</v>
      </c>
      <c r="FJ17" s="150">
        <v>0</v>
      </c>
      <c r="FK17" s="150">
        <v>0</v>
      </c>
      <c r="FL17" s="150">
        <v>0</v>
      </c>
      <c r="FM17" s="150">
        <v>0</v>
      </c>
      <c r="FN17" s="150">
        <v>0</v>
      </c>
      <c r="FO17" s="150">
        <v>0</v>
      </c>
      <c r="FP17" s="150">
        <v>0</v>
      </c>
      <c r="FQ17" s="150">
        <v>0</v>
      </c>
      <c r="FR17" s="150">
        <v>0</v>
      </c>
      <c r="FS17" s="150">
        <v>0</v>
      </c>
      <c r="FT17" s="150">
        <v>0</v>
      </c>
      <c r="FU17" s="150">
        <v>0</v>
      </c>
      <c r="FV17" s="150">
        <v>0</v>
      </c>
      <c r="FW17" s="150">
        <v>0</v>
      </c>
      <c r="FX17" s="150">
        <v>0</v>
      </c>
      <c r="FY17" s="150">
        <v>0</v>
      </c>
      <c r="FZ17" s="150">
        <v>0</v>
      </c>
      <c r="GA17" s="150">
        <v>0</v>
      </c>
      <c r="GB17" s="150">
        <v>0</v>
      </c>
      <c r="GC17" s="150">
        <v>0</v>
      </c>
      <c r="GD17" s="150">
        <v>0</v>
      </c>
      <c r="GE17" s="150">
        <v>0</v>
      </c>
      <c r="GF17" s="150">
        <v>0</v>
      </c>
      <c r="GG17" s="150">
        <v>0</v>
      </c>
      <c r="GH17" s="150">
        <v>0</v>
      </c>
      <c r="GI17" s="150">
        <v>0</v>
      </c>
      <c r="GJ17" s="150">
        <v>0</v>
      </c>
      <c r="GK17" s="150">
        <v>0</v>
      </c>
      <c r="GL17" s="150">
        <v>0</v>
      </c>
      <c r="GM17" s="150">
        <v>0</v>
      </c>
      <c r="GN17" s="150">
        <v>0</v>
      </c>
      <c r="GO17" s="150">
        <v>0</v>
      </c>
      <c r="GP17" s="150">
        <v>0</v>
      </c>
      <c r="GQ17" s="150">
        <v>0</v>
      </c>
      <c r="GR17" s="150">
        <v>0</v>
      </c>
      <c r="GS17" s="150">
        <v>0</v>
      </c>
      <c r="GT17" s="150">
        <v>0</v>
      </c>
      <c r="GU17" s="150">
        <v>0</v>
      </c>
      <c r="GV17" s="150">
        <v>0</v>
      </c>
      <c r="GW17" s="150">
        <v>0</v>
      </c>
      <c r="GX17" s="150">
        <v>0</v>
      </c>
      <c r="GY17" s="150">
        <v>0</v>
      </c>
      <c r="GZ17" s="150">
        <v>0</v>
      </c>
      <c r="HA17" s="150">
        <v>0</v>
      </c>
      <c r="HB17" s="150">
        <v>0</v>
      </c>
      <c r="HC17" s="150">
        <v>0</v>
      </c>
      <c r="HD17" s="150">
        <v>0</v>
      </c>
      <c r="HE17" s="150">
        <v>0</v>
      </c>
      <c r="HF17" s="150">
        <v>0</v>
      </c>
      <c r="HG17" s="150">
        <v>0</v>
      </c>
      <c r="HH17" s="150">
        <v>0</v>
      </c>
      <c r="HI17" s="150" t="s">
        <v>263</v>
      </c>
      <c r="HJ17" s="150">
        <v>0</v>
      </c>
      <c r="HK17" s="150">
        <v>0</v>
      </c>
      <c r="HL17" s="150">
        <v>0</v>
      </c>
      <c r="HM17" s="150">
        <v>0</v>
      </c>
      <c r="HN17" s="150">
        <v>0</v>
      </c>
      <c r="HO17" s="150">
        <v>0</v>
      </c>
      <c r="HP17" s="533"/>
      <c r="HT17" s="260"/>
      <c r="HU17" s="260"/>
      <c r="HV17" s="260"/>
    </row>
    <row r="18" spans="1:230" ht="12.75" customHeight="1" x14ac:dyDescent="0.25">
      <c r="A18" s="316" t="s">
        <v>75</v>
      </c>
      <c r="B18" s="316" t="s">
        <v>127</v>
      </c>
      <c r="C18" s="320">
        <v>0</v>
      </c>
      <c r="D18" s="261">
        <v>0</v>
      </c>
      <c r="E18" s="261">
        <v>0</v>
      </c>
      <c r="F18" s="261">
        <v>0</v>
      </c>
      <c r="G18" s="261">
        <v>0</v>
      </c>
      <c r="H18" s="261">
        <v>0.11399999999999999</v>
      </c>
      <c r="I18" s="261">
        <v>0.24066838000000002</v>
      </c>
      <c r="J18" s="261">
        <v>1.2804816999999999</v>
      </c>
      <c r="K18" s="261">
        <v>3.02860357</v>
      </c>
      <c r="L18" s="261">
        <v>4.0515668800000002</v>
      </c>
      <c r="M18" s="153">
        <v>7.8834200399999999</v>
      </c>
      <c r="N18" s="153">
        <v>8.4209045400000004</v>
      </c>
      <c r="O18" s="153">
        <v>9.9542225000000002</v>
      </c>
      <c r="P18" s="153">
        <v>13.88285786</v>
      </c>
      <c r="Q18" s="153">
        <v>18.081485149999999</v>
      </c>
      <c r="R18" s="153">
        <v>21.203118530000001</v>
      </c>
      <c r="S18" s="153">
        <v>22.650233459999999</v>
      </c>
      <c r="T18" s="153">
        <v>26.469685500000001</v>
      </c>
      <c r="U18" s="153">
        <v>26.703844870000001</v>
      </c>
      <c r="V18" s="153">
        <v>28.749205379999999</v>
      </c>
      <c r="W18" s="153">
        <v>33.721750489999998</v>
      </c>
      <c r="X18" s="153">
        <v>35.886485450000002</v>
      </c>
      <c r="Y18" s="153">
        <v>38.966663629999999</v>
      </c>
      <c r="Z18" s="153">
        <v>43.206144389999999</v>
      </c>
      <c r="AA18" s="153">
        <v>46.935715109999997</v>
      </c>
      <c r="AB18" s="153">
        <v>52.666719659999998</v>
      </c>
      <c r="AC18" s="153">
        <v>57.221103190000001</v>
      </c>
      <c r="AD18" s="153">
        <v>31.313839179999999</v>
      </c>
      <c r="AE18" s="153">
        <v>21.009504660000001</v>
      </c>
      <c r="AF18" s="153">
        <v>24.484944209999998</v>
      </c>
      <c r="AG18" s="153">
        <v>20.987819739999999</v>
      </c>
      <c r="AH18" s="153">
        <v>37.266461790000001</v>
      </c>
      <c r="AI18" s="153">
        <v>42.438738489999999</v>
      </c>
      <c r="AJ18" s="153">
        <v>39.38516267</v>
      </c>
      <c r="AK18" s="153">
        <v>39.056480399999998</v>
      </c>
      <c r="AL18" s="153">
        <v>44.374540760000002</v>
      </c>
      <c r="AM18" s="153">
        <v>33.990724520000001</v>
      </c>
      <c r="AN18" s="153">
        <v>55.649750269999998</v>
      </c>
      <c r="AO18" s="153">
        <v>61.202612199999997</v>
      </c>
      <c r="AP18" s="153">
        <v>43.743605359999997</v>
      </c>
      <c r="AQ18" s="153">
        <v>38.128950109999998</v>
      </c>
      <c r="AR18" s="153">
        <v>42.977103849999999</v>
      </c>
      <c r="AS18" s="153">
        <v>42.307384050000003</v>
      </c>
      <c r="AT18" s="153">
        <v>46.800438550000003</v>
      </c>
      <c r="AU18" s="153">
        <v>53.879187880000003</v>
      </c>
      <c r="AV18" s="153">
        <v>54.054821879999999</v>
      </c>
      <c r="AW18" s="153">
        <v>71.961590869999995</v>
      </c>
      <c r="AX18" s="153">
        <v>75.831337410000003</v>
      </c>
      <c r="AY18" s="153">
        <v>150.88122183999999</v>
      </c>
      <c r="AZ18" s="153">
        <v>61.44617787</v>
      </c>
      <c r="BA18" s="153">
        <v>57.796010299999999</v>
      </c>
      <c r="BB18" s="153">
        <v>5.4857099800000002</v>
      </c>
      <c r="BC18" s="153">
        <v>25.50054871</v>
      </c>
      <c r="BD18" s="153">
        <v>17.508993449999998</v>
      </c>
      <c r="BE18" s="153">
        <v>25.982464019999998</v>
      </c>
      <c r="BF18" s="153">
        <v>6.6285459800000002</v>
      </c>
      <c r="BG18" s="153">
        <v>3.9911911299999998</v>
      </c>
      <c r="BH18" s="153">
        <v>4.78848305</v>
      </c>
      <c r="BI18" s="153">
        <v>6.7011107599999997</v>
      </c>
      <c r="BJ18" s="153">
        <v>8.4778846899999998</v>
      </c>
      <c r="BK18" s="153">
        <v>8.6705179900000005</v>
      </c>
      <c r="BL18" s="153">
        <v>8.0064022000000001</v>
      </c>
      <c r="BM18" s="153">
        <v>9.6524687199999999</v>
      </c>
      <c r="BN18" s="153">
        <v>3.44225241</v>
      </c>
      <c r="BO18" s="153">
        <v>2.3364405000000001</v>
      </c>
      <c r="BP18" s="153">
        <v>5.6145814400000003</v>
      </c>
      <c r="BQ18" s="153">
        <v>11.61958883</v>
      </c>
      <c r="BR18" s="153">
        <v>2.8505128399999999</v>
      </c>
      <c r="BS18" s="153">
        <v>2.0081647</v>
      </c>
      <c r="BT18" s="153">
        <v>4.1477643400000002</v>
      </c>
      <c r="BU18" s="153">
        <v>4.9434982600000001</v>
      </c>
      <c r="BV18" s="153">
        <v>7.2851657699999999</v>
      </c>
      <c r="BW18" s="153">
        <v>12.614619709999999</v>
      </c>
      <c r="BX18" s="153">
        <v>10.193966939999999</v>
      </c>
      <c r="BY18" s="153">
        <v>13.09811953</v>
      </c>
      <c r="BZ18" s="153">
        <v>27.84503604</v>
      </c>
      <c r="CA18" s="153">
        <v>13.602326359999999</v>
      </c>
      <c r="CB18" s="153">
        <v>6.8303090600000003</v>
      </c>
      <c r="CC18" s="153">
        <v>4.7704489800000003</v>
      </c>
      <c r="CD18" s="153">
        <v>3.7843159900000001</v>
      </c>
      <c r="CE18" s="153">
        <v>4.1400080299999997</v>
      </c>
      <c r="CF18" s="153">
        <v>5.23305446</v>
      </c>
      <c r="CG18" s="153">
        <v>2.13814517</v>
      </c>
      <c r="CH18" s="153">
        <v>3.0964455900000001</v>
      </c>
      <c r="CI18" s="153">
        <v>6.1442730599999997</v>
      </c>
      <c r="CJ18" s="153">
        <v>10.45807149</v>
      </c>
      <c r="CK18" s="153">
        <v>4.0995618800000004</v>
      </c>
      <c r="CL18" s="153">
        <v>3.6184643900000002</v>
      </c>
      <c r="CM18" s="153">
        <v>28.38200548</v>
      </c>
      <c r="CN18" s="153">
        <v>4.9517232700000005</v>
      </c>
      <c r="CO18" s="153">
        <v>10.431811919999999</v>
      </c>
      <c r="CP18" s="153">
        <v>15.94331457</v>
      </c>
      <c r="CQ18" s="153">
        <v>12.25551418</v>
      </c>
      <c r="CR18" s="153">
        <v>5.9000285699999999</v>
      </c>
      <c r="CS18" s="153">
        <v>7.8294845100000003</v>
      </c>
      <c r="CT18" s="153">
        <v>8.4016330200000002</v>
      </c>
      <c r="CU18" s="153">
        <v>5.3309682199999999</v>
      </c>
      <c r="CV18" s="153">
        <v>35.414076180000002</v>
      </c>
      <c r="CW18" s="153">
        <v>21.20549806</v>
      </c>
      <c r="CX18" s="153">
        <v>26.118098839999998</v>
      </c>
      <c r="CY18" s="153">
        <v>4.7195229000000003</v>
      </c>
      <c r="CZ18" s="153">
        <v>5.5385252300000003</v>
      </c>
      <c r="DA18" s="153">
        <v>8.5600221899999998</v>
      </c>
      <c r="DB18" s="153">
        <v>11.441502270000001</v>
      </c>
      <c r="DC18" s="153">
        <v>3.9579544700000002</v>
      </c>
      <c r="DD18" s="153">
        <v>10.06907803</v>
      </c>
      <c r="DE18" s="153">
        <v>13.61514569</v>
      </c>
      <c r="DF18" s="153">
        <v>3.8238639000000001</v>
      </c>
      <c r="DG18" s="153">
        <v>5.0336554199999997</v>
      </c>
      <c r="DH18" s="153">
        <v>9.9271059800000003</v>
      </c>
      <c r="DI18" s="153">
        <v>17.216274380000002</v>
      </c>
      <c r="DJ18" s="153">
        <v>23.679296449999999</v>
      </c>
      <c r="DK18" s="153">
        <v>27.545438789999999</v>
      </c>
      <c r="DL18" s="153">
        <v>38.4</v>
      </c>
      <c r="DM18" s="153">
        <v>7.8833083300000002</v>
      </c>
      <c r="DN18" s="153">
        <v>32.700000000000003</v>
      </c>
      <c r="DO18" s="153">
        <v>33.524469660000001</v>
      </c>
      <c r="DP18" s="153">
        <v>40.200000000000003</v>
      </c>
      <c r="DQ18" s="153">
        <v>43.3</v>
      </c>
      <c r="DR18" s="153">
        <v>10</v>
      </c>
      <c r="DS18" s="153">
        <v>10.7</v>
      </c>
      <c r="DT18" s="153">
        <v>18.899999999999999</v>
      </c>
      <c r="DU18" s="153">
        <v>47.4</v>
      </c>
      <c r="DV18" s="153">
        <v>63.5</v>
      </c>
      <c r="DW18" s="153">
        <v>8.6999999999999993</v>
      </c>
      <c r="DX18" s="153">
        <v>24</v>
      </c>
      <c r="DY18" s="153">
        <v>44.5</v>
      </c>
      <c r="DZ18" s="153">
        <v>56</v>
      </c>
      <c r="EA18" s="153">
        <v>70.400000000000006</v>
      </c>
      <c r="EB18" s="153">
        <v>85</v>
      </c>
      <c r="EC18" s="153">
        <v>7.4</v>
      </c>
      <c r="ED18" s="153">
        <v>28</v>
      </c>
      <c r="EE18" s="153">
        <v>40.299999999999997</v>
      </c>
      <c r="EF18" s="153">
        <v>90</v>
      </c>
      <c r="EG18" s="153">
        <v>121.1</v>
      </c>
      <c r="EH18" s="153">
        <v>134</v>
      </c>
      <c r="EI18" s="153">
        <v>37.5</v>
      </c>
      <c r="EJ18" s="153">
        <v>71.3</v>
      </c>
      <c r="EK18" s="153">
        <v>49.2</v>
      </c>
      <c r="EL18" s="153">
        <v>102.4</v>
      </c>
      <c r="EM18" s="153">
        <v>109.2</v>
      </c>
      <c r="EN18" s="153">
        <v>130.4</v>
      </c>
      <c r="EO18" s="153">
        <v>146</v>
      </c>
      <c r="EP18" s="153">
        <v>98.2</v>
      </c>
      <c r="EQ18" s="153">
        <v>89.7</v>
      </c>
      <c r="ER18" s="153">
        <v>108.4</v>
      </c>
      <c r="ES18" s="153">
        <v>27.5</v>
      </c>
      <c r="ET18" s="153">
        <v>95.2</v>
      </c>
      <c r="EU18" s="153">
        <v>111.4</v>
      </c>
      <c r="EV18" s="153">
        <v>126.9</v>
      </c>
      <c r="EW18" s="153">
        <v>14.3</v>
      </c>
      <c r="EX18" s="153">
        <v>23.5</v>
      </c>
      <c r="EY18" s="153">
        <v>36.6</v>
      </c>
      <c r="EZ18" s="153">
        <v>83.6</v>
      </c>
      <c r="FA18" s="153">
        <v>97.6</v>
      </c>
      <c r="FB18" s="153">
        <v>29.9</v>
      </c>
      <c r="FC18" s="153">
        <v>43.7</v>
      </c>
      <c r="FD18" s="153">
        <v>42.5</v>
      </c>
      <c r="FE18" s="153">
        <v>15.4</v>
      </c>
      <c r="FF18" s="153">
        <v>7.7</v>
      </c>
      <c r="FG18" s="153">
        <v>52.3</v>
      </c>
      <c r="FH18" s="153">
        <v>78.900000000000006</v>
      </c>
      <c r="FI18" s="153">
        <v>80.7</v>
      </c>
      <c r="FJ18" s="153">
        <v>85.790097509999995</v>
      </c>
      <c r="FK18" s="153">
        <v>91.3</v>
      </c>
      <c r="FL18" s="153">
        <v>99.4</v>
      </c>
      <c r="FM18" s="153">
        <v>111.9</v>
      </c>
      <c r="FN18" s="153">
        <v>161.4</v>
      </c>
      <c r="FO18" s="153">
        <v>168.7</v>
      </c>
      <c r="FP18" s="153">
        <v>169.4</v>
      </c>
      <c r="FQ18" s="153">
        <v>176.5</v>
      </c>
      <c r="FR18" s="153">
        <v>34.4</v>
      </c>
      <c r="FS18" s="153">
        <v>50.4</v>
      </c>
      <c r="FT18" s="153">
        <v>108.1</v>
      </c>
      <c r="FU18" s="153">
        <v>57.6</v>
      </c>
      <c r="FV18" s="153">
        <v>62.8</v>
      </c>
      <c r="FW18" s="153">
        <v>70.8</v>
      </c>
      <c r="FX18" s="153">
        <v>75.5</v>
      </c>
      <c r="FY18" s="153">
        <v>82</v>
      </c>
      <c r="FZ18" s="153">
        <v>98.5</v>
      </c>
      <c r="GA18" s="153">
        <v>126</v>
      </c>
      <c r="GB18" s="153">
        <v>135.6</v>
      </c>
      <c r="GC18" s="153">
        <v>154.5</v>
      </c>
      <c r="GD18" s="153">
        <v>219.2</v>
      </c>
      <c r="GE18" s="153">
        <v>256.10000000000002</v>
      </c>
      <c r="GF18" s="153">
        <v>326.3</v>
      </c>
      <c r="GG18" s="153">
        <v>341.7</v>
      </c>
      <c r="GH18" s="153">
        <v>257.89999999999998</v>
      </c>
      <c r="GI18" s="153">
        <v>259.10000000000002</v>
      </c>
      <c r="GJ18" s="153">
        <v>261</v>
      </c>
      <c r="GK18" s="153">
        <v>270</v>
      </c>
      <c r="GL18" s="153">
        <v>290.89999999999998</v>
      </c>
      <c r="GM18" s="153">
        <v>301.8</v>
      </c>
      <c r="GN18" s="153">
        <v>170.6</v>
      </c>
      <c r="GO18" s="153">
        <v>210.6</v>
      </c>
      <c r="GP18" s="153">
        <v>229.5</v>
      </c>
      <c r="GQ18" s="153">
        <v>254.4</v>
      </c>
      <c r="GR18" s="153">
        <v>338.2</v>
      </c>
      <c r="GS18" s="153">
        <v>228</v>
      </c>
      <c r="GT18" s="153">
        <v>148.30000000000001</v>
      </c>
      <c r="GU18" s="153">
        <v>156.9</v>
      </c>
      <c r="GV18" s="153">
        <v>96</v>
      </c>
      <c r="GW18" s="153">
        <v>116.4</v>
      </c>
      <c r="GX18" s="153">
        <v>135.19999999999999</v>
      </c>
      <c r="GY18" s="153">
        <v>179.3</v>
      </c>
      <c r="GZ18" s="153">
        <v>191</v>
      </c>
      <c r="HA18" s="153">
        <v>238</v>
      </c>
      <c r="HB18" s="153">
        <v>156.9</v>
      </c>
      <c r="HC18" s="153">
        <v>180.3</v>
      </c>
      <c r="HD18" s="153">
        <v>229.2</v>
      </c>
      <c r="HE18" s="153">
        <v>58.2</v>
      </c>
      <c r="HF18" s="153">
        <v>94.1</v>
      </c>
      <c r="HG18" s="153">
        <v>97.7</v>
      </c>
      <c r="HH18" s="153">
        <v>232.4</v>
      </c>
      <c r="HI18" s="153">
        <v>253.7</v>
      </c>
      <c r="HJ18" s="153">
        <v>273.10000000000002</v>
      </c>
      <c r="HK18" s="153">
        <v>233</v>
      </c>
      <c r="HL18" s="153">
        <v>183.8</v>
      </c>
      <c r="HM18" s="153">
        <v>107.3</v>
      </c>
      <c r="HN18" s="153">
        <v>133.19999999999999</v>
      </c>
      <c r="HO18" s="153">
        <v>163.19999999999999</v>
      </c>
      <c r="HP18" s="533"/>
      <c r="HT18" s="260"/>
      <c r="HU18" s="260"/>
      <c r="HV18" s="260"/>
    </row>
    <row r="19" spans="1:230" ht="12.75" customHeight="1" x14ac:dyDescent="0.25">
      <c r="A19" s="317" t="s">
        <v>76</v>
      </c>
      <c r="B19" s="317" t="s">
        <v>140</v>
      </c>
      <c r="C19" s="321">
        <v>0</v>
      </c>
      <c r="D19" s="262">
        <v>0</v>
      </c>
      <c r="E19" s="262">
        <v>0</v>
      </c>
      <c r="F19" s="262">
        <v>0</v>
      </c>
      <c r="G19" s="262">
        <v>0</v>
      </c>
      <c r="H19" s="262">
        <v>1.4246000000000002E-4</v>
      </c>
      <c r="I19" s="262">
        <v>7.2250999999999999E-4</v>
      </c>
      <c r="J19" s="262">
        <v>1.74022E-3</v>
      </c>
      <c r="K19" s="262">
        <v>3.8387600000000001E-3</v>
      </c>
      <c r="L19" s="262">
        <v>3.3243500000000002E-3</v>
      </c>
      <c r="M19" s="154">
        <v>5.17806E-3</v>
      </c>
      <c r="N19" s="154">
        <v>1.949996E-2</v>
      </c>
      <c r="O19" s="154">
        <v>0.89506633000000002</v>
      </c>
      <c r="P19" s="154">
        <v>5.9316400000000002E-3</v>
      </c>
      <c r="Q19" s="154">
        <v>1.0575482199999999</v>
      </c>
      <c r="R19" s="154">
        <v>0.20291698</v>
      </c>
      <c r="S19" s="154">
        <v>3.9343210000000003E-2</v>
      </c>
      <c r="T19" s="154">
        <v>1.49693E-3</v>
      </c>
      <c r="U19" s="154">
        <v>0.37860290000000002</v>
      </c>
      <c r="V19" s="154">
        <v>0.29107689000000003</v>
      </c>
      <c r="W19" s="154">
        <v>1.6444590000000002E-2</v>
      </c>
      <c r="X19" s="154">
        <v>4.5125900000000004E-3</v>
      </c>
      <c r="Y19" s="154">
        <v>4.8137200000000005E-3</v>
      </c>
      <c r="Z19" s="154">
        <v>1.335105E-2</v>
      </c>
      <c r="AA19" s="154">
        <v>8.6866000000000005E-4</v>
      </c>
      <c r="AB19" s="154">
        <v>1.47802E-3</v>
      </c>
      <c r="AC19" s="154">
        <v>3.2139000000000001E-4</v>
      </c>
      <c r="AD19" s="154">
        <v>4.8500699999999997E-3</v>
      </c>
      <c r="AE19" s="154">
        <v>2.431E-4</v>
      </c>
      <c r="AF19" s="154">
        <v>2.4266000000000001E-4</v>
      </c>
      <c r="AG19" s="154">
        <v>2.6981908799999998</v>
      </c>
      <c r="AH19" s="154">
        <v>4.8089750000000001E-2</v>
      </c>
      <c r="AI19" s="154">
        <v>1.127673E-2</v>
      </c>
      <c r="AJ19" s="154">
        <v>3.8922949999999998E-2</v>
      </c>
      <c r="AK19" s="154">
        <v>2.96189E-3</v>
      </c>
      <c r="AL19" s="154">
        <v>3.4200699999999999E-3</v>
      </c>
      <c r="AM19" s="154">
        <v>3.1118300000000002E-2</v>
      </c>
      <c r="AN19" s="154">
        <v>3.7984999999999999E-4</v>
      </c>
      <c r="AO19" s="154">
        <v>3.3335999999999999E-4</v>
      </c>
      <c r="AP19" s="154">
        <v>2.15081E-3</v>
      </c>
      <c r="AQ19" s="154">
        <v>9.7669999999999996E-3</v>
      </c>
      <c r="AR19" s="154">
        <v>3.267958E-2</v>
      </c>
      <c r="AS19" s="154">
        <v>6.6895999999999997E-2</v>
      </c>
      <c r="AT19" s="154">
        <v>5.9764870000000005E-2</v>
      </c>
      <c r="AU19" s="154">
        <v>0.39527803</v>
      </c>
      <c r="AV19" s="154">
        <v>5.8090820000000001E-2</v>
      </c>
      <c r="AW19" s="154">
        <v>1.9314660000000001E-2</v>
      </c>
      <c r="AX19" s="154">
        <v>1.9271119999999999E-2</v>
      </c>
      <c r="AY19" s="154">
        <v>1.9272750000000002E-2</v>
      </c>
      <c r="AZ19" s="154">
        <v>0.36649366</v>
      </c>
      <c r="BA19" s="154">
        <v>1.2379600000000001E-2</v>
      </c>
      <c r="BB19" s="154">
        <v>20.28305391</v>
      </c>
      <c r="BC19" s="154">
        <v>3.098035E-2</v>
      </c>
      <c r="BD19" s="154">
        <v>1.228745E-2</v>
      </c>
      <c r="BE19" s="154">
        <v>19.43607883</v>
      </c>
      <c r="BF19" s="154">
        <v>33.83826852</v>
      </c>
      <c r="BG19" s="154">
        <v>2.6564900000000001E-3</v>
      </c>
      <c r="BH19" s="154">
        <v>6.5684000000000001E-4</v>
      </c>
      <c r="BI19" s="154">
        <v>1.440199E-2</v>
      </c>
      <c r="BJ19" s="154">
        <v>2.2446E-4</v>
      </c>
      <c r="BK19" s="154">
        <v>7.3201200000000003E-3</v>
      </c>
      <c r="BL19" s="154">
        <v>1.241017E-2</v>
      </c>
      <c r="BM19" s="154">
        <v>3.6984000000000002E-4</v>
      </c>
      <c r="BN19" s="154">
        <v>8.4623800000000002E-3</v>
      </c>
      <c r="BO19" s="154">
        <v>3.20675E-3</v>
      </c>
      <c r="BP19" s="154">
        <v>5.1544999999999998E-4</v>
      </c>
      <c r="BQ19" s="154">
        <v>4.8764200000000002E-3</v>
      </c>
      <c r="BR19" s="154">
        <v>5.55282E-3</v>
      </c>
      <c r="BS19" s="154">
        <v>5.1805200000000001E-3</v>
      </c>
      <c r="BT19" s="154">
        <v>1.55237E-3</v>
      </c>
      <c r="BU19" s="154">
        <v>5.2849400000000001E-3</v>
      </c>
      <c r="BV19" s="154">
        <v>4.28827873</v>
      </c>
      <c r="BW19" s="154">
        <v>12.686415569999999</v>
      </c>
      <c r="BX19" s="154">
        <v>41.000872319999999</v>
      </c>
      <c r="BY19" s="154">
        <v>2.079576E-2</v>
      </c>
      <c r="BZ19" s="154">
        <v>2.2625070000000001E-2</v>
      </c>
      <c r="CA19" s="154">
        <v>3.0548530000000001E-2</v>
      </c>
      <c r="CB19" s="154">
        <v>4.8232300000000004E-3</v>
      </c>
      <c r="CC19" s="154">
        <v>1.478377E-2</v>
      </c>
      <c r="CD19" s="154">
        <v>4.8781500000000004E-3</v>
      </c>
      <c r="CE19" s="154">
        <v>4.8388099999999998E-3</v>
      </c>
      <c r="CF19" s="154">
        <v>5.8356500000000004E-3</v>
      </c>
      <c r="CG19" s="154">
        <v>11.24460878</v>
      </c>
      <c r="CH19" s="154">
        <v>6.4019599999999999E-3</v>
      </c>
      <c r="CI19" s="154">
        <v>1.41754348</v>
      </c>
      <c r="CJ19" s="154">
        <v>5.6886181200000001</v>
      </c>
      <c r="CK19" s="154">
        <v>9.8562700000000003E-3</v>
      </c>
      <c r="CL19" s="154">
        <v>1.103664E-2</v>
      </c>
      <c r="CM19" s="154">
        <v>5.9148300000000003E-3</v>
      </c>
      <c r="CN19" s="154">
        <v>1.042994E-2</v>
      </c>
      <c r="CO19" s="154">
        <v>5.83221E-3</v>
      </c>
      <c r="CP19" s="154">
        <v>5.8207300000000005E-3</v>
      </c>
      <c r="CQ19" s="154">
        <v>6.5745999999999999E-3</v>
      </c>
      <c r="CR19" s="154">
        <v>1.189022E-2</v>
      </c>
      <c r="CS19" s="154">
        <v>7.2491700000000001E-3</v>
      </c>
      <c r="CT19" s="154">
        <v>7.822260000000001E-3</v>
      </c>
      <c r="CU19" s="154">
        <v>2.2782210000000001E-2</v>
      </c>
      <c r="CV19" s="154">
        <v>18.338839</v>
      </c>
      <c r="CW19" s="154">
        <v>0.16545710999999999</v>
      </c>
      <c r="CX19" s="154">
        <v>9.9740599999999999E-3</v>
      </c>
      <c r="CY19" s="154">
        <v>1.522301E-2</v>
      </c>
      <c r="CZ19" s="154">
        <v>1.6870820000000002E-2</v>
      </c>
      <c r="DA19" s="154">
        <v>1.149671E-2</v>
      </c>
      <c r="DB19" s="154">
        <v>1.1292990000000001E-2</v>
      </c>
      <c r="DC19" s="154">
        <v>2.7861010000000002E-2</v>
      </c>
      <c r="DD19" s="154">
        <v>1.2735649999999999E-2</v>
      </c>
      <c r="DE19" s="154">
        <v>1.2637840000000001E-2</v>
      </c>
      <c r="DF19" s="154">
        <v>3.0061270000000001E-2</v>
      </c>
      <c r="DG19" s="154">
        <v>1.294184E-2</v>
      </c>
      <c r="DH19" s="154">
        <v>0</v>
      </c>
      <c r="DI19" s="154">
        <v>0.16988778000000002</v>
      </c>
      <c r="DJ19" s="154">
        <v>1.420363E-2</v>
      </c>
      <c r="DK19" s="154">
        <v>1.6011130000000002E-2</v>
      </c>
      <c r="DL19" s="154">
        <v>0</v>
      </c>
      <c r="DM19" s="154">
        <v>2.152658E-2</v>
      </c>
      <c r="DN19" s="154">
        <v>0</v>
      </c>
      <c r="DO19" s="154">
        <v>0.66306684999999999</v>
      </c>
      <c r="DP19" s="154">
        <v>0</v>
      </c>
      <c r="DQ19" s="154">
        <v>0</v>
      </c>
      <c r="DR19" s="154">
        <v>0</v>
      </c>
      <c r="DS19" s="154">
        <v>0</v>
      </c>
      <c r="DT19" s="154">
        <v>0</v>
      </c>
      <c r="DU19" s="154">
        <v>0</v>
      </c>
      <c r="DV19" s="154">
        <v>0</v>
      </c>
      <c r="DW19" s="154">
        <v>0</v>
      </c>
      <c r="DX19" s="154">
        <v>0</v>
      </c>
      <c r="DY19" s="154">
        <v>0</v>
      </c>
      <c r="DZ19" s="154">
        <v>0</v>
      </c>
      <c r="EA19" s="154">
        <v>0</v>
      </c>
      <c r="EB19" s="154">
        <v>0</v>
      </c>
      <c r="EC19" s="154">
        <v>0</v>
      </c>
      <c r="ED19" s="154">
        <v>0</v>
      </c>
      <c r="EE19" s="154">
        <v>0</v>
      </c>
      <c r="EF19" s="154">
        <v>0</v>
      </c>
      <c r="EG19" s="154">
        <v>0</v>
      </c>
      <c r="EH19" s="154">
        <v>0</v>
      </c>
      <c r="EI19" s="154">
        <v>0</v>
      </c>
      <c r="EJ19" s="154">
        <v>0</v>
      </c>
      <c r="EK19" s="154">
        <v>0</v>
      </c>
      <c r="EL19" s="154">
        <v>0</v>
      </c>
      <c r="EM19" s="154">
        <v>0</v>
      </c>
      <c r="EN19" s="154">
        <v>0</v>
      </c>
      <c r="EO19" s="154">
        <v>0</v>
      </c>
      <c r="EP19" s="154">
        <v>0</v>
      </c>
      <c r="EQ19" s="154">
        <v>0</v>
      </c>
      <c r="ER19" s="154">
        <v>0</v>
      </c>
      <c r="ES19" s="154">
        <v>0</v>
      </c>
      <c r="ET19" s="154">
        <v>0</v>
      </c>
      <c r="EU19" s="154">
        <v>0</v>
      </c>
      <c r="EV19" s="154">
        <v>0</v>
      </c>
      <c r="EW19" s="154">
        <v>0</v>
      </c>
      <c r="EX19" s="154">
        <v>0</v>
      </c>
      <c r="EY19" s="154">
        <v>0</v>
      </c>
      <c r="EZ19" s="154">
        <v>0</v>
      </c>
      <c r="FA19" s="154">
        <v>0</v>
      </c>
      <c r="FB19" s="154">
        <v>0</v>
      </c>
      <c r="FC19" s="154">
        <v>0</v>
      </c>
      <c r="FD19" s="154">
        <v>0</v>
      </c>
      <c r="FE19" s="154">
        <v>0</v>
      </c>
      <c r="FF19" s="154">
        <v>0</v>
      </c>
      <c r="FG19" s="154">
        <v>0</v>
      </c>
      <c r="FH19" s="154">
        <v>0</v>
      </c>
      <c r="FI19" s="154">
        <v>0</v>
      </c>
      <c r="FJ19" s="154">
        <v>3.2352610000000004E-2</v>
      </c>
      <c r="FK19" s="154">
        <v>0</v>
      </c>
      <c r="FL19" s="154">
        <v>0</v>
      </c>
      <c r="FM19" s="154">
        <v>0</v>
      </c>
      <c r="FN19" s="154">
        <v>0</v>
      </c>
      <c r="FO19" s="154">
        <v>0</v>
      </c>
      <c r="FP19" s="154">
        <v>0</v>
      </c>
      <c r="FQ19" s="154">
        <v>1.1000000000000001</v>
      </c>
      <c r="FR19" s="154">
        <v>0.5</v>
      </c>
      <c r="FS19" s="154">
        <v>0</v>
      </c>
      <c r="FT19" s="154">
        <v>0</v>
      </c>
      <c r="FU19" s="154">
        <v>0</v>
      </c>
      <c r="FV19" s="154">
        <v>0</v>
      </c>
      <c r="FW19" s="154">
        <v>0</v>
      </c>
      <c r="FX19" s="154">
        <v>0</v>
      </c>
      <c r="FY19" s="154">
        <v>0</v>
      </c>
      <c r="FZ19" s="154">
        <v>0</v>
      </c>
      <c r="GA19" s="154">
        <v>0</v>
      </c>
      <c r="GB19" s="154">
        <v>0</v>
      </c>
      <c r="GC19" s="154">
        <v>0</v>
      </c>
      <c r="GD19" s="154">
        <v>0</v>
      </c>
      <c r="GE19" s="154">
        <v>0.1</v>
      </c>
      <c r="GF19" s="154">
        <v>0.1</v>
      </c>
      <c r="GG19" s="154">
        <v>0.1</v>
      </c>
      <c r="GH19" s="154">
        <v>0.1</v>
      </c>
      <c r="GI19" s="154">
        <v>0.1</v>
      </c>
      <c r="GJ19" s="154">
        <v>0.1</v>
      </c>
      <c r="GK19" s="154">
        <v>0.1</v>
      </c>
      <c r="GL19" s="154">
        <v>0.1</v>
      </c>
      <c r="GM19" s="154">
        <v>0.1</v>
      </c>
      <c r="GN19" s="154">
        <v>0.1</v>
      </c>
      <c r="GO19" s="154">
        <v>0.1</v>
      </c>
      <c r="GP19" s="154">
        <v>0.1</v>
      </c>
      <c r="GQ19" s="154">
        <v>0.1</v>
      </c>
      <c r="GR19" s="154">
        <v>0.1</v>
      </c>
      <c r="GS19" s="154">
        <v>0.1</v>
      </c>
      <c r="GT19" s="154">
        <v>0.1</v>
      </c>
      <c r="GU19" s="154">
        <v>0.1</v>
      </c>
      <c r="GV19" s="154">
        <v>0.1</v>
      </c>
      <c r="GW19" s="154">
        <v>0.1</v>
      </c>
      <c r="GX19" s="154">
        <v>0.1</v>
      </c>
      <c r="GY19" s="154">
        <v>0.1</v>
      </c>
      <c r="GZ19" s="154">
        <v>0.1</v>
      </c>
      <c r="HA19" s="154">
        <v>0.1</v>
      </c>
      <c r="HB19" s="154">
        <v>0.1</v>
      </c>
      <c r="HC19" s="154">
        <v>0.1</v>
      </c>
      <c r="HD19" s="154">
        <v>0.1</v>
      </c>
      <c r="HE19" s="154">
        <v>0.1</v>
      </c>
      <c r="HF19" s="154">
        <v>0.1</v>
      </c>
      <c r="HG19" s="154">
        <v>0.1</v>
      </c>
      <c r="HH19" s="154">
        <v>0.1</v>
      </c>
      <c r="HI19" s="154">
        <v>0.1</v>
      </c>
      <c r="HJ19" s="154">
        <v>0.1</v>
      </c>
      <c r="HK19" s="154">
        <v>0.1</v>
      </c>
      <c r="HL19" s="154">
        <v>0.1</v>
      </c>
      <c r="HM19" s="154">
        <v>0.1</v>
      </c>
      <c r="HN19" s="154">
        <v>0.1</v>
      </c>
      <c r="HO19" s="154">
        <v>0.1</v>
      </c>
      <c r="HP19" s="538"/>
      <c r="HT19" s="260"/>
      <c r="HU19" s="260"/>
      <c r="HV19" s="260"/>
    </row>
    <row r="20" spans="1:230" ht="12.75" customHeight="1" x14ac:dyDescent="0.25">
      <c r="A20" s="292" t="s">
        <v>77</v>
      </c>
      <c r="B20" s="292" t="s">
        <v>128</v>
      </c>
      <c r="C20" s="322">
        <v>0</v>
      </c>
      <c r="D20" s="265">
        <v>0</v>
      </c>
      <c r="E20" s="265">
        <v>0</v>
      </c>
      <c r="F20" s="265">
        <v>0</v>
      </c>
      <c r="G20" s="265">
        <v>0</v>
      </c>
      <c r="H20" s="265">
        <v>0.11414246</v>
      </c>
      <c r="I20" s="265">
        <v>0.24139089</v>
      </c>
      <c r="J20" s="265">
        <v>1.30558292</v>
      </c>
      <c r="K20" s="265">
        <v>3.7730650699999999</v>
      </c>
      <c r="L20" s="265">
        <v>5.7195554199999998</v>
      </c>
      <c r="M20" s="155">
        <v>10.942140889999999</v>
      </c>
      <c r="N20" s="155">
        <v>14.45121986</v>
      </c>
      <c r="O20" s="155">
        <v>19.008634820000001</v>
      </c>
      <c r="P20" s="155">
        <v>23.48802002</v>
      </c>
      <c r="Q20" s="155">
        <v>28.450840400000001</v>
      </c>
      <c r="R20" s="155">
        <v>32.074546990000002</v>
      </c>
      <c r="S20" s="155">
        <v>35.759300979999999</v>
      </c>
      <c r="T20" s="155">
        <v>39.443904170000003</v>
      </c>
      <c r="U20" s="155">
        <v>44.291115849999997</v>
      </c>
      <c r="V20" s="155">
        <v>48.284121030000001</v>
      </c>
      <c r="W20" s="155">
        <v>55.180931030000004</v>
      </c>
      <c r="X20" s="155">
        <v>57.397462480000002</v>
      </c>
      <c r="Y20" s="155">
        <v>58.651673299999999</v>
      </c>
      <c r="Z20" s="155">
        <v>64.254617420000002</v>
      </c>
      <c r="AA20" s="155">
        <v>68.687095279999994</v>
      </c>
      <c r="AB20" s="155">
        <v>75.022677040000005</v>
      </c>
      <c r="AC20" s="155">
        <v>80.949183136054998</v>
      </c>
      <c r="AD20" s="155">
        <v>84.397318279999993</v>
      </c>
      <c r="AE20" s="155">
        <v>89.38879034</v>
      </c>
      <c r="AF20" s="155">
        <v>94.375377709999995</v>
      </c>
      <c r="AG20" s="155">
        <v>102.30298109</v>
      </c>
      <c r="AH20" s="155">
        <v>109.84232383</v>
      </c>
      <c r="AI20" s="155">
        <v>116.55775271</v>
      </c>
      <c r="AJ20" s="155">
        <v>125.48987966</v>
      </c>
      <c r="AK20" s="155">
        <v>134.53294636999999</v>
      </c>
      <c r="AL20" s="155">
        <v>141.48704577000001</v>
      </c>
      <c r="AM20" s="155">
        <v>141.67695846999999</v>
      </c>
      <c r="AN20" s="155">
        <v>149.71465759</v>
      </c>
      <c r="AO20" s="155">
        <v>157.02087764999999</v>
      </c>
      <c r="AP20" s="155">
        <v>165.3842076</v>
      </c>
      <c r="AQ20" s="155">
        <v>173.00103014999999</v>
      </c>
      <c r="AR20" s="155">
        <v>179.88483669999999</v>
      </c>
      <c r="AS20" s="155">
        <v>187.60670193999999</v>
      </c>
      <c r="AT20" s="155">
        <v>195.90800886</v>
      </c>
      <c r="AU20" s="155">
        <v>205.03905466000001</v>
      </c>
      <c r="AV20" s="155">
        <v>210.54339780000001</v>
      </c>
      <c r="AW20" s="155">
        <v>218.54167798</v>
      </c>
      <c r="AX20" s="155">
        <v>223.98193487</v>
      </c>
      <c r="AY20" s="155">
        <v>209.2153491</v>
      </c>
      <c r="AZ20" s="155">
        <v>200.30100694000001</v>
      </c>
      <c r="BA20" s="155">
        <v>201.21327582999999</v>
      </c>
      <c r="BB20" s="155">
        <v>171.41849551000001</v>
      </c>
      <c r="BC20" s="155">
        <v>146.91089871</v>
      </c>
      <c r="BD20" s="155">
        <v>143.27610555000001</v>
      </c>
      <c r="BE20" s="155">
        <v>163.76699088999999</v>
      </c>
      <c r="BF20" s="155">
        <v>186.50280248999999</v>
      </c>
      <c r="BG20" s="155">
        <v>150.29325356999999</v>
      </c>
      <c r="BH20" s="155">
        <v>149.32041683</v>
      </c>
      <c r="BI20" s="155">
        <v>148.96855277</v>
      </c>
      <c r="BJ20" s="155">
        <v>150.37560539</v>
      </c>
      <c r="BK20" s="155">
        <v>157.77589793999999</v>
      </c>
      <c r="BL20" s="155">
        <v>161.49721407999999</v>
      </c>
      <c r="BM20" s="155">
        <v>165.86005381000001</v>
      </c>
      <c r="BN20" s="155">
        <v>173.96957993000001</v>
      </c>
      <c r="BO20" s="155">
        <v>177.95897786</v>
      </c>
      <c r="BP20" s="155">
        <v>182.79962972000001</v>
      </c>
      <c r="BQ20" s="155">
        <v>197.80960755000001</v>
      </c>
      <c r="BR20" s="155">
        <v>201.29199908000001</v>
      </c>
      <c r="BS20" s="155">
        <v>207.61852421</v>
      </c>
      <c r="BT20" s="155">
        <v>210.00460602999999</v>
      </c>
      <c r="BU20" s="155">
        <v>209.29802838000001</v>
      </c>
      <c r="BV20" s="155">
        <v>217.37170506999999</v>
      </c>
      <c r="BW20" s="155">
        <v>222.41356285000001</v>
      </c>
      <c r="BX20" s="155">
        <v>275.77390422000002</v>
      </c>
      <c r="BY20" s="155">
        <v>249.35913517</v>
      </c>
      <c r="BZ20" s="155">
        <v>258.08552435000001</v>
      </c>
      <c r="CA20" s="155">
        <v>265.02886432000003</v>
      </c>
      <c r="CB20" s="155">
        <v>268.15887113999997</v>
      </c>
      <c r="CC20" s="155">
        <v>275.11003237</v>
      </c>
      <c r="CD20" s="155">
        <v>287.29699839</v>
      </c>
      <c r="CE20" s="155">
        <v>292.02989432999999</v>
      </c>
      <c r="CF20" s="155">
        <v>294.14822378999997</v>
      </c>
      <c r="CG20" s="155">
        <v>292.75817572</v>
      </c>
      <c r="CH20" s="155">
        <v>282.18920706</v>
      </c>
      <c r="CI20" s="155">
        <v>278.86577101</v>
      </c>
      <c r="CJ20" s="155">
        <v>285.11763446999998</v>
      </c>
      <c r="CK20" s="155">
        <v>283.14663610000002</v>
      </c>
      <c r="CL20" s="155">
        <v>285.58248847999999</v>
      </c>
      <c r="CM20" s="155">
        <v>284.01340584000002</v>
      </c>
      <c r="CN20" s="155">
        <v>287.10342609999998</v>
      </c>
      <c r="CO20" s="155">
        <v>289.51971857000001</v>
      </c>
      <c r="CP20" s="155">
        <v>295.83118646000003</v>
      </c>
      <c r="CQ20" s="155">
        <v>301.10091478999999</v>
      </c>
      <c r="CR20" s="155">
        <v>307.68868579999997</v>
      </c>
      <c r="CS20" s="155">
        <v>313.73364335999997</v>
      </c>
      <c r="CT20" s="155">
        <v>316.15049606000002</v>
      </c>
      <c r="CU20" s="155">
        <v>323.51629860000003</v>
      </c>
      <c r="CV20" s="155">
        <v>348.61775546000001</v>
      </c>
      <c r="CW20" s="155">
        <v>359.68563124000002</v>
      </c>
      <c r="CX20" s="155">
        <v>354.88132051999997</v>
      </c>
      <c r="CY20" s="155">
        <v>359.76822872999998</v>
      </c>
      <c r="CZ20" s="155">
        <v>364.33537946000001</v>
      </c>
      <c r="DA20" s="155">
        <v>370.11882169</v>
      </c>
      <c r="DB20" s="155">
        <v>374.49308330000002</v>
      </c>
      <c r="DC20" s="155">
        <v>389.16860298</v>
      </c>
      <c r="DD20" s="155">
        <v>394.68927674999998</v>
      </c>
      <c r="DE20" s="155">
        <v>398.09650725</v>
      </c>
      <c r="DF20" s="155">
        <v>407.36714000000001</v>
      </c>
      <c r="DG20" s="155">
        <v>406.22510769000002</v>
      </c>
      <c r="DH20" s="155">
        <v>421.29691342000001</v>
      </c>
      <c r="DI20" s="155">
        <v>433.67968113000001</v>
      </c>
      <c r="DJ20" s="155">
        <v>441.83069688</v>
      </c>
      <c r="DK20" s="155">
        <v>446.36791026999998</v>
      </c>
      <c r="DL20" s="155">
        <v>450.5</v>
      </c>
      <c r="DM20" s="155">
        <v>457.18680375999998</v>
      </c>
      <c r="DN20" s="155">
        <v>488.2</v>
      </c>
      <c r="DO20" s="155">
        <v>491.81676636999998</v>
      </c>
      <c r="DP20" s="155">
        <v>495.3</v>
      </c>
      <c r="DQ20" s="155">
        <v>498.6</v>
      </c>
      <c r="DR20" s="155">
        <v>521.1</v>
      </c>
      <c r="DS20" s="155">
        <v>519.79999999999995</v>
      </c>
      <c r="DT20" s="155">
        <v>532.20000000000005</v>
      </c>
      <c r="DU20" s="155">
        <v>542.79999999999995</v>
      </c>
      <c r="DV20" s="155">
        <v>556</v>
      </c>
      <c r="DW20" s="155">
        <v>571.6</v>
      </c>
      <c r="DX20" s="155">
        <v>579.9</v>
      </c>
      <c r="DY20" s="155">
        <v>597.4</v>
      </c>
      <c r="DZ20" s="155">
        <v>602.20000000000005</v>
      </c>
      <c r="EA20" s="155">
        <v>615.9</v>
      </c>
      <c r="EB20" s="155">
        <v>623.20000000000005</v>
      </c>
      <c r="EC20" s="155">
        <v>636</v>
      </c>
      <c r="ED20" s="155">
        <v>654.4</v>
      </c>
      <c r="EE20" s="155">
        <v>669.1</v>
      </c>
      <c r="EF20" s="155">
        <v>718.3</v>
      </c>
      <c r="EG20" s="155">
        <v>736.1</v>
      </c>
      <c r="EH20" s="155">
        <v>746</v>
      </c>
      <c r="EI20" s="155">
        <v>762.6</v>
      </c>
      <c r="EJ20" s="155">
        <v>775.9</v>
      </c>
      <c r="EK20" s="155">
        <v>751.6</v>
      </c>
      <c r="EL20" s="155">
        <v>813.9</v>
      </c>
      <c r="EM20" s="155">
        <v>821.7</v>
      </c>
      <c r="EN20" s="155">
        <v>850.4</v>
      </c>
      <c r="EO20" s="155">
        <v>856.6</v>
      </c>
      <c r="EP20" s="155">
        <v>866.2</v>
      </c>
      <c r="EQ20" s="155">
        <v>859.7</v>
      </c>
      <c r="ER20" s="155">
        <v>879.4</v>
      </c>
      <c r="ES20" s="155">
        <v>890</v>
      </c>
      <c r="ET20" s="155">
        <v>906.9</v>
      </c>
      <c r="EU20" s="155">
        <v>916.4</v>
      </c>
      <c r="EV20" s="155">
        <v>933.4</v>
      </c>
      <c r="EW20" s="155">
        <v>947.1</v>
      </c>
      <c r="EX20" s="155">
        <v>958.8</v>
      </c>
      <c r="EY20" s="155">
        <v>973.2</v>
      </c>
      <c r="EZ20" s="155">
        <v>992.6</v>
      </c>
      <c r="FA20" s="155">
        <v>1009.1</v>
      </c>
      <c r="FB20" s="155">
        <v>1077.0999999999999</v>
      </c>
      <c r="FC20" s="155">
        <v>1096.5999999999999</v>
      </c>
      <c r="FD20" s="155">
        <v>1097.2</v>
      </c>
      <c r="FE20" s="155">
        <v>1101.5999999999999</v>
      </c>
      <c r="FF20" s="155">
        <v>1129.5999999999999</v>
      </c>
      <c r="FG20" s="155">
        <v>1144.8</v>
      </c>
      <c r="FH20" s="155">
        <v>1169.9000000000001</v>
      </c>
      <c r="FI20" s="155">
        <v>1175.4000000000001</v>
      </c>
      <c r="FJ20" s="155">
        <v>1169.18363744</v>
      </c>
      <c r="FK20" s="155">
        <v>1180.2</v>
      </c>
      <c r="FL20" s="155">
        <v>1188.7</v>
      </c>
      <c r="FM20" s="155">
        <v>1199.3</v>
      </c>
      <c r="FN20" s="155">
        <v>1210.4000000000001</v>
      </c>
      <c r="FO20" s="155">
        <v>1219.5999999999999</v>
      </c>
      <c r="FP20" s="155">
        <v>1222.0999999999999</v>
      </c>
      <c r="FQ20" s="155">
        <v>1224.5999999999999</v>
      </c>
      <c r="FR20" s="155">
        <v>1238.2</v>
      </c>
      <c r="FS20" s="155">
        <v>1256.5</v>
      </c>
      <c r="FT20" s="155">
        <v>1274.9000000000001</v>
      </c>
      <c r="FU20" s="155">
        <v>1274.7</v>
      </c>
      <c r="FV20" s="155">
        <v>1280.5999999999999</v>
      </c>
      <c r="FW20" s="155">
        <v>1292.2</v>
      </c>
      <c r="FX20" s="155">
        <v>1300.2</v>
      </c>
      <c r="FY20" s="155">
        <v>1294</v>
      </c>
      <c r="FZ20" s="155">
        <v>1323.1</v>
      </c>
      <c r="GA20" s="155">
        <v>1304.5999999999999</v>
      </c>
      <c r="GB20" s="155">
        <v>1336.5</v>
      </c>
      <c r="GC20" s="155">
        <v>1342.2</v>
      </c>
      <c r="GD20" s="155">
        <v>1370.6</v>
      </c>
      <c r="GE20" s="155">
        <v>1530.3</v>
      </c>
      <c r="GF20" s="155">
        <v>1575.3</v>
      </c>
      <c r="GG20" s="155">
        <v>1595.7</v>
      </c>
      <c r="GH20" s="155">
        <v>1582.1</v>
      </c>
      <c r="GI20" s="155">
        <v>1598.4</v>
      </c>
      <c r="GJ20" s="155">
        <v>1579.2</v>
      </c>
      <c r="GK20" s="155">
        <v>1563.6</v>
      </c>
      <c r="GL20" s="155">
        <v>1593.1</v>
      </c>
      <c r="GM20" s="155">
        <v>1626.4</v>
      </c>
      <c r="GN20" s="155">
        <v>1621.7</v>
      </c>
      <c r="GO20" s="155">
        <v>1708.4</v>
      </c>
      <c r="GP20" s="155">
        <v>1737.5</v>
      </c>
      <c r="GQ20" s="155">
        <v>1720.9</v>
      </c>
      <c r="GR20" s="155">
        <v>1802</v>
      </c>
      <c r="GS20" s="155">
        <v>1774.1</v>
      </c>
      <c r="GT20" s="155">
        <v>1799.2</v>
      </c>
      <c r="GU20" s="155">
        <v>1823.6</v>
      </c>
      <c r="GV20" s="155">
        <v>1819.4</v>
      </c>
      <c r="GW20" s="155">
        <v>1791.6</v>
      </c>
      <c r="GX20" s="155">
        <v>1777.5</v>
      </c>
      <c r="GY20" s="155">
        <v>1839.3</v>
      </c>
      <c r="GZ20" s="155">
        <v>1893.8</v>
      </c>
      <c r="HA20" s="155">
        <v>1887.5</v>
      </c>
      <c r="HB20" s="155">
        <v>1892.4</v>
      </c>
      <c r="HC20" s="155">
        <v>1868.2</v>
      </c>
      <c r="HD20" s="155">
        <v>1908.7</v>
      </c>
      <c r="HE20" s="155">
        <v>1918.5</v>
      </c>
      <c r="HF20" s="155">
        <v>1937.8</v>
      </c>
      <c r="HG20" s="155">
        <v>1943.4</v>
      </c>
      <c r="HH20" s="155">
        <v>1986.8</v>
      </c>
      <c r="HI20" s="155">
        <v>2018.8</v>
      </c>
      <c r="HJ20" s="155">
        <v>2040.6</v>
      </c>
      <c r="HK20" s="155">
        <v>2125.3000000000002</v>
      </c>
      <c r="HL20" s="155">
        <v>2117.6</v>
      </c>
      <c r="HM20" s="155">
        <v>2148.1999999999998</v>
      </c>
      <c r="HN20" s="155">
        <v>2181.3000000000002</v>
      </c>
      <c r="HO20" s="155">
        <v>2176.4</v>
      </c>
      <c r="HP20" s="538"/>
      <c r="HT20" s="260"/>
      <c r="HU20" s="260"/>
      <c r="HV20" s="260"/>
    </row>
    <row r="21" spans="1:230" ht="12.75" hidden="1"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17"/>
      <c r="Z21" s="17"/>
      <c r="AB21" s="60"/>
      <c r="AC21" s="60"/>
      <c r="HO21" s="78" t="s">
        <v>91</v>
      </c>
      <c r="HT21" s="260"/>
      <c r="HU21" s="260"/>
      <c r="HV21" s="260"/>
    </row>
    <row r="22" spans="1:230" ht="12.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17"/>
      <c r="Z22" s="17"/>
      <c r="AB22" s="60"/>
      <c r="AC22" s="60"/>
      <c r="HO22" s="78" t="s">
        <v>122</v>
      </c>
      <c r="HT22" s="260"/>
      <c r="HU22" s="260"/>
      <c r="HV22" s="260"/>
    </row>
    <row r="23" spans="1:230" ht="12.75" customHeight="1" x14ac:dyDescent="0.25">
      <c r="A23" s="29"/>
      <c r="B23" s="29"/>
      <c r="C23" s="122" t="s">
        <v>182</v>
      </c>
      <c r="D23" s="122" t="s">
        <v>155</v>
      </c>
      <c r="E23" s="122" t="s">
        <v>174</v>
      </c>
      <c r="F23" s="122" t="s">
        <v>175</v>
      </c>
      <c r="G23" s="122" t="s">
        <v>171</v>
      </c>
      <c r="H23" s="122" t="s">
        <v>176</v>
      </c>
      <c r="I23" s="122" t="s">
        <v>177</v>
      </c>
      <c r="J23" s="122" t="s">
        <v>172</v>
      </c>
      <c r="K23" s="122" t="s">
        <v>178</v>
      </c>
      <c r="L23" s="122" t="s">
        <v>179</v>
      </c>
      <c r="M23" s="122" t="s">
        <v>173</v>
      </c>
      <c r="N23" s="122" t="s">
        <v>180</v>
      </c>
      <c r="O23" s="122" t="s">
        <v>181</v>
      </c>
      <c r="P23" s="432" t="s">
        <v>527</v>
      </c>
      <c r="Q23" s="122" t="s">
        <v>157</v>
      </c>
      <c r="R23" s="122" t="s">
        <v>158</v>
      </c>
      <c r="S23" s="122" t="s">
        <v>159</v>
      </c>
      <c r="T23" s="122" t="s">
        <v>160</v>
      </c>
      <c r="U23" s="122" t="s">
        <v>153</v>
      </c>
      <c r="V23" s="122" t="s">
        <v>154</v>
      </c>
      <c r="W23" s="122" t="s">
        <v>161</v>
      </c>
      <c r="X23" s="122" t="s">
        <v>162</v>
      </c>
      <c r="Y23" s="122" t="s">
        <v>163</v>
      </c>
      <c r="Z23" s="122" t="s">
        <v>164</v>
      </c>
      <c r="AA23" s="122" t="s">
        <v>165</v>
      </c>
      <c r="AB23" s="432" t="s">
        <v>528</v>
      </c>
      <c r="AC23" s="122" t="s">
        <v>167</v>
      </c>
      <c r="AD23" s="122" t="s">
        <v>168</v>
      </c>
      <c r="AE23" s="122" t="s">
        <v>169</v>
      </c>
      <c r="AF23" s="122" t="s">
        <v>170</v>
      </c>
      <c r="AG23" s="122" t="s">
        <v>315</v>
      </c>
      <c r="AH23" s="122" t="s">
        <v>352</v>
      </c>
      <c r="AI23" s="122" t="s">
        <v>208</v>
      </c>
      <c r="AJ23" s="122" t="s">
        <v>95</v>
      </c>
      <c r="AK23" s="122" t="s">
        <v>35</v>
      </c>
      <c r="AL23" s="122" t="s">
        <v>19</v>
      </c>
      <c r="AM23" s="122" t="s">
        <v>25</v>
      </c>
      <c r="AN23" s="432" t="s">
        <v>529</v>
      </c>
      <c r="AO23" s="122" t="s">
        <v>349</v>
      </c>
      <c r="AP23" s="122" t="s">
        <v>341</v>
      </c>
      <c r="AQ23" s="122" t="s">
        <v>57</v>
      </c>
      <c r="AR23" s="122" t="s">
        <v>312</v>
      </c>
      <c r="AS23" s="122" t="s">
        <v>15</v>
      </c>
      <c r="AT23" s="122" t="s">
        <v>22</v>
      </c>
      <c r="AU23" s="122" t="s">
        <v>6</v>
      </c>
      <c r="AV23" s="122" t="s">
        <v>89</v>
      </c>
      <c r="AW23" s="122" t="s">
        <v>353</v>
      </c>
      <c r="AX23" s="122" t="s">
        <v>252</v>
      </c>
      <c r="AY23" s="122" t="s">
        <v>361</v>
      </c>
      <c r="AZ23" s="432" t="s">
        <v>530</v>
      </c>
      <c r="BA23" s="122" t="s">
        <v>366</v>
      </c>
      <c r="BB23" s="122" t="s">
        <v>372</v>
      </c>
      <c r="BC23" s="122" t="s">
        <v>375</v>
      </c>
      <c r="BD23" s="122" t="s">
        <v>379</v>
      </c>
      <c r="BE23" s="122" t="s">
        <v>382</v>
      </c>
      <c r="BF23" s="122" t="s">
        <v>384</v>
      </c>
      <c r="BG23" s="122" t="s">
        <v>387</v>
      </c>
      <c r="BH23" s="122" t="s">
        <v>389</v>
      </c>
      <c r="BI23" s="122" t="s">
        <v>392</v>
      </c>
      <c r="BJ23" s="122" t="s">
        <v>394</v>
      </c>
      <c r="BK23" s="122" t="s">
        <v>491</v>
      </c>
      <c r="BL23" s="432" t="s">
        <v>531</v>
      </c>
      <c r="BM23" s="122" t="s">
        <v>497</v>
      </c>
      <c r="BN23" s="122" t="s">
        <v>499</v>
      </c>
      <c r="BO23" s="122" t="s">
        <v>501</v>
      </c>
      <c r="BP23" s="122" t="s">
        <v>502</v>
      </c>
      <c r="BQ23" s="122" t="s">
        <v>504</v>
      </c>
      <c r="BR23" s="122" t="s">
        <v>507</v>
      </c>
      <c r="BS23" s="122" t="s">
        <v>508</v>
      </c>
      <c r="BT23" s="122" t="s">
        <v>509</v>
      </c>
      <c r="BU23" s="122" t="s">
        <v>510</v>
      </c>
      <c r="BV23" s="122" t="s">
        <v>511</v>
      </c>
      <c r="BW23" s="122" t="s">
        <v>513</v>
      </c>
      <c r="BX23" s="432" t="s">
        <v>532</v>
      </c>
      <c r="BY23" s="122" t="s">
        <v>536</v>
      </c>
      <c r="BZ23" s="122" t="s">
        <v>537</v>
      </c>
      <c r="CA23" s="431" t="s">
        <v>533</v>
      </c>
      <c r="CB23" s="122" t="s">
        <v>538</v>
      </c>
      <c r="CC23" s="122" t="s">
        <v>539</v>
      </c>
      <c r="CD23" s="431" t="s">
        <v>534</v>
      </c>
      <c r="CE23" s="122" t="s">
        <v>535</v>
      </c>
      <c r="CF23" s="122" t="s">
        <v>540</v>
      </c>
      <c r="CG23" s="431" t="s">
        <v>542</v>
      </c>
      <c r="CH23" s="122" t="s">
        <v>544</v>
      </c>
      <c r="CI23" s="122" t="s">
        <v>545</v>
      </c>
      <c r="CJ23" s="432" t="s">
        <v>547</v>
      </c>
      <c r="CK23" s="122" t="s">
        <v>554</v>
      </c>
      <c r="CL23" s="122" t="s">
        <v>565</v>
      </c>
      <c r="CM23" s="431" t="s">
        <v>567</v>
      </c>
      <c r="CN23" s="122" t="s">
        <v>569</v>
      </c>
      <c r="CO23" s="122" t="s">
        <v>572</v>
      </c>
      <c r="CP23" s="431" t="s">
        <v>575</v>
      </c>
      <c r="CQ23" s="122" t="s">
        <v>577</v>
      </c>
      <c r="CR23" s="122" t="s">
        <v>578</v>
      </c>
      <c r="CS23" s="431" t="s">
        <v>580</v>
      </c>
      <c r="CT23" s="122" t="s">
        <v>581</v>
      </c>
      <c r="CU23" s="122" t="s">
        <v>586</v>
      </c>
      <c r="CV23" s="432" t="s">
        <v>588</v>
      </c>
      <c r="CW23" s="122" t="s">
        <v>589</v>
      </c>
      <c r="CX23" s="122" t="s">
        <v>592</v>
      </c>
      <c r="CY23" s="431" t="s">
        <v>595</v>
      </c>
      <c r="CZ23" s="122" t="s">
        <v>596</v>
      </c>
      <c r="DA23" s="122" t="s">
        <v>597</v>
      </c>
      <c r="DB23" s="431" t="s">
        <v>599</v>
      </c>
      <c r="DC23" s="122" t="s">
        <v>600</v>
      </c>
      <c r="DD23" s="122" t="s">
        <v>602</v>
      </c>
      <c r="DE23" s="431" t="s">
        <v>604</v>
      </c>
      <c r="DF23" s="122" t="s">
        <v>605</v>
      </c>
      <c r="DG23" s="122" t="s">
        <v>606</v>
      </c>
      <c r="DH23" s="432" t="s">
        <v>608</v>
      </c>
      <c r="DI23" s="432" t="s">
        <v>609</v>
      </c>
      <c r="DJ23" s="432" t="s">
        <v>654</v>
      </c>
      <c r="DK23" s="432" t="s">
        <v>656</v>
      </c>
      <c r="DL23" s="432" t="s">
        <v>657</v>
      </c>
      <c r="DM23" s="432" t="s">
        <v>658</v>
      </c>
      <c r="DN23" s="432" t="s">
        <v>660</v>
      </c>
      <c r="DO23" s="432" t="s">
        <v>661</v>
      </c>
      <c r="DP23" s="432" t="s">
        <v>662</v>
      </c>
      <c r="DQ23" s="432" t="s">
        <v>664</v>
      </c>
      <c r="DR23" s="432" t="s">
        <v>665</v>
      </c>
      <c r="DS23" s="432" t="s">
        <v>681</v>
      </c>
      <c r="DT23" s="432" t="s">
        <v>683</v>
      </c>
      <c r="DU23" s="432" t="s">
        <v>684</v>
      </c>
      <c r="DV23" s="432" t="s">
        <v>686</v>
      </c>
      <c r="DW23" s="432" t="s">
        <v>688</v>
      </c>
      <c r="DX23" s="432" t="s">
        <v>689</v>
      </c>
      <c r="DY23" s="432" t="s">
        <v>690</v>
      </c>
      <c r="DZ23" s="432" t="s">
        <v>692</v>
      </c>
      <c r="EA23" s="432" t="s">
        <v>693</v>
      </c>
      <c r="EB23" s="432" t="s">
        <v>695</v>
      </c>
      <c r="EC23" s="432" t="s">
        <v>697</v>
      </c>
      <c r="ED23" s="432" t="s">
        <v>698</v>
      </c>
      <c r="EE23" s="432" t="s">
        <v>699</v>
      </c>
      <c r="EF23" s="432" t="s">
        <v>703</v>
      </c>
      <c r="EG23" s="432" t="s">
        <v>704</v>
      </c>
      <c r="EH23" s="432" t="s">
        <v>707</v>
      </c>
      <c r="EI23" s="432" t="s">
        <v>709</v>
      </c>
      <c r="EJ23" s="432" t="s">
        <v>710</v>
      </c>
      <c r="EK23" s="432" t="s">
        <v>711</v>
      </c>
      <c r="EL23" s="432" t="s">
        <v>713</v>
      </c>
      <c r="EM23" s="432" t="s">
        <v>714</v>
      </c>
      <c r="EN23" s="432" t="s">
        <v>715</v>
      </c>
      <c r="EO23" s="432" t="s">
        <v>718</v>
      </c>
      <c r="EP23" s="432" t="s">
        <v>719</v>
      </c>
      <c r="EQ23" s="432" t="s">
        <v>720</v>
      </c>
      <c r="ER23" s="432" t="s">
        <v>722</v>
      </c>
      <c r="ES23" s="432" t="s">
        <v>723</v>
      </c>
      <c r="ET23" s="432" t="s">
        <v>725</v>
      </c>
      <c r="EU23" s="432" t="s">
        <v>727</v>
      </c>
      <c r="EV23" s="432" t="s">
        <v>728</v>
      </c>
      <c r="EW23" s="432" t="s">
        <v>729</v>
      </c>
      <c r="EX23" s="432" t="s">
        <v>731</v>
      </c>
      <c r="EY23" s="432" t="s">
        <v>732</v>
      </c>
      <c r="EZ23" s="432" t="s">
        <v>733</v>
      </c>
      <c r="FA23" s="432" t="s">
        <v>735</v>
      </c>
      <c r="FB23" s="432" t="s">
        <v>736</v>
      </c>
      <c r="FC23" s="432" t="s">
        <v>737</v>
      </c>
      <c r="FD23" s="432" t="s">
        <v>739</v>
      </c>
      <c r="FE23" s="432" t="s">
        <v>740</v>
      </c>
      <c r="FF23" s="432" t="s">
        <v>742</v>
      </c>
      <c r="FG23" s="432" t="s">
        <v>744</v>
      </c>
      <c r="FH23" s="432" t="s">
        <v>745</v>
      </c>
      <c r="FI23" s="432" t="s">
        <v>746</v>
      </c>
      <c r="FJ23" s="432" t="s">
        <v>748</v>
      </c>
      <c r="FK23" s="432" t="s">
        <v>750</v>
      </c>
      <c r="FL23" s="432" t="s">
        <v>751</v>
      </c>
      <c r="FM23" s="432" t="s">
        <v>754</v>
      </c>
      <c r="FN23" s="432" t="s">
        <v>758</v>
      </c>
      <c r="FO23" s="432" t="s">
        <v>759</v>
      </c>
      <c r="FP23" s="432" t="s">
        <v>761</v>
      </c>
      <c r="FQ23" s="432" t="s">
        <v>762</v>
      </c>
      <c r="FR23" s="432" t="s">
        <v>764</v>
      </c>
      <c r="FS23" s="432" t="s">
        <v>766</v>
      </c>
      <c r="FT23" s="432" t="s">
        <v>767</v>
      </c>
      <c r="FU23" s="432" t="s">
        <v>768</v>
      </c>
      <c r="FV23" s="432" t="s">
        <v>770</v>
      </c>
      <c r="FW23" s="432" t="s">
        <v>771</v>
      </c>
      <c r="FX23" s="432" t="s">
        <v>772</v>
      </c>
      <c r="FY23" s="432" t="s">
        <v>774</v>
      </c>
      <c r="FZ23" s="432" t="s">
        <v>776</v>
      </c>
      <c r="GA23" s="432" t="s">
        <v>777</v>
      </c>
      <c r="GB23" s="432" t="s">
        <v>779</v>
      </c>
      <c r="GC23" s="432" t="s">
        <v>780</v>
      </c>
      <c r="GD23" s="432" t="s">
        <v>782</v>
      </c>
      <c r="GE23" s="432" t="s">
        <v>784</v>
      </c>
      <c r="GF23" s="432" t="s">
        <v>785</v>
      </c>
      <c r="GG23" s="432" t="s">
        <v>787</v>
      </c>
      <c r="GH23" s="432" t="s">
        <v>790</v>
      </c>
      <c r="GI23" s="432" t="s">
        <v>792</v>
      </c>
      <c r="GJ23" s="432" t="s">
        <v>793</v>
      </c>
      <c r="GK23" s="432" t="s">
        <v>795</v>
      </c>
      <c r="GL23" s="432" t="s">
        <v>796</v>
      </c>
      <c r="GM23" s="432" t="s">
        <v>798</v>
      </c>
      <c r="GN23" s="432" t="s">
        <v>800</v>
      </c>
      <c r="GO23" s="432" t="s">
        <v>801</v>
      </c>
      <c r="GP23" s="432" t="s">
        <v>803</v>
      </c>
      <c r="GQ23" s="432" t="s">
        <v>805</v>
      </c>
      <c r="GR23" s="432" t="s">
        <v>806</v>
      </c>
      <c r="GS23" s="432" t="s">
        <v>807</v>
      </c>
      <c r="GT23" s="432" t="s">
        <v>809</v>
      </c>
      <c r="GU23" s="432" t="s">
        <v>810</v>
      </c>
      <c r="GV23" s="432" t="s">
        <v>811</v>
      </c>
      <c r="GW23" s="432" t="s">
        <v>813</v>
      </c>
      <c r="GX23" s="432" t="s">
        <v>814</v>
      </c>
      <c r="GY23" s="432" t="s">
        <v>815</v>
      </c>
      <c r="GZ23" s="432" t="s">
        <v>817</v>
      </c>
      <c r="HA23" s="432" t="s">
        <v>818</v>
      </c>
      <c r="HB23" s="432" t="s">
        <v>820</v>
      </c>
      <c r="HC23" s="432" t="s">
        <v>822</v>
      </c>
      <c r="HD23" s="432" t="s">
        <v>824</v>
      </c>
      <c r="HE23" s="432" t="s">
        <v>825</v>
      </c>
      <c r="HF23" s="432" t="s">
        <v>827</v>
      </c>
      <c r="HG23" s="432" t="s">
        <v>828</v>
      </c>
      <c r="HH23" s="432" t="s">
        <v>830</v>
      </c>
      <c r="HI23" s="432" t="s">
        <v>832</v>
      </c>
      <c r="HJ23" s="432" t="s">
        <v>834</v>
      </c>
      <c r="HK23" s="432" t="s">
        <v>835</v>
      </c>
      <c r="HL23" s="432" t="s">
        <v>837</v>
      </c>
      <c r="HM23" s="432" t="s">
        <v>838</v>
      </c>
      <c r="HN23" s="432" t="s">
        <v>840</v>
      </c>
      <c r="HO23" s="432" t="s">
        <v>843</v>
      </c>
      <c r="HT23" s="260"/>
      <c r="HU23" s="260"/>
      <c r="HV23" s="260"/>
    </row>
    <row r="24" spans="1:230" ht="12.75" customHeight="1" x14ac:dyDescent="0.25">
      <c r="A24" s="314" t="s">
        <v>428</v>
      </c>
      <c r="B24" s="314" t="s">
        <v>438</v>
      </c>
      <c r="C24" s="156">
        <v>0</v>
      </c>
      <c r="D24" s="156">
        <v>0</v>
      </c>
      <c r="E24" s="156">
        <v>0</v>
      </c>
      <c r="F24" s="156">
        <v>0</v>
      </c>
      <c r="G24" s="156">
        <v>0</v>
      </c>
      <c r="H24" s="156">
        <v>0</v>
      </c>
      <c r="I24" s="156">
        <v>0</v>
      </c>
      <c r="J24" s="156">
        <v>1.7892999999999999E-2</v>
      </c>
      <c r="K24" s="156">
        <v>0.196293</v>
      </c>
      <c r="L24" s="156">
        <v>0.29104699999999994</v>
      </c>
      <c r="M24" s="156">
        <v>0.27906300000000001</v>
      </c>
      <c r="N24" s="156">
        <v>0.415939</v>
      </c>
      <c r="O24" s="156">
        <v>0.42924599999999996</v>
      </c>
      <c r="P24" s="156">
        <v>0.40868599999999999</v>
      </c>
      <c r="Q24" s="156">
        <v>0.32729399999999997</v>
      </c>
      <c r="R24" s="156">
        <v>0.33261600000000002</v>
      </c>
      <c r="S24" s="156">
        <v>0.36549099999999995</v>
      </c>
      <c r="T24" s="156">
        <v>0.32888899999999999</v>
      </c>
      <c r="U24" s="156">
        <v>0.38853499999999996</v>
      </c>
      <c r="V24" s="156">
        <v>0.39855299999999999</v>
      </c>
      <c r="W24" s="156">
        <v>0.38859199999999999</v>
      </c>
      <c r="X24" s="156">
        <v>0.37469399999999997</v>
      </c>
      <c r="Y24" s="156">
        <v>0.33554400000000001</v>
      </c>
      <c r="Z24" s="156">
        <v>0.32737100000000002</v>
      </c>
      <c r="AA24" s="156">
        <v>0.31666199999999994</v>
      </c>
      <c r="AB24" s="156">
        <v>0.29796899999999998</v>
      </c>
      <c r="AC24" s="156">
        <v>0.29311918461455844</v>
      </c>
      <c r="AD24" s="156">
        <v>0.62891399999999997</v>
      </c>
      <c r="AE24" s="156">
        <v>0.764961</v>
      </c>
      <c r="AF24" s="156">
        <v>0.74055599999999999</v>
      </c>
      <c r="AG24" s="156">
        <v>0.76847200000000004</v>
      </c>
      <c r="AH24" s="156">
        <v>0.66028999999999982</v>
      </c>
      <c r="AI24" s="156">
        <v>0.63580099999999995</v>
      </c>
      <c r="AJ24" s="156">
        <v>0.68583799999999995</v>
      </c>
      <c r="AK24" s="156">
        <v>0.70966499999999999</v>
      </c>
      <c r="AL24" s="156">
        <v>0.68634699999999993</v>
      </c>
      <c r="AM24" s="156">
        <v>0.75986299999999996</v>
      </c>
      <c r="AN24" s="156">
        <v>0.62829099999999993</v>
      </c>
      <c r="AO24" s="156">
        <v>0.61022500000000002</v>
      </c>
      <c r="AP24" s="156">
        <v>0.73548899999999984</v>
      </c>
      <c r="AQ24" s="156">
        <v>0.77954599999999996</v>
      </c>
      <c r="AR24" s="156">
        <v>0.76090299999999989</v>
      </c>
      <c r="AS24" s="156">
        <v>0.77413299999999996</v>
      </c>
      <c r="AT24" s="156">
        <v>0.76080499999999995</v>
      </c>
      <c r="AU24" s="156">
        <v>0.73529800000000001</v>
      </c>
      <c r="AV24" s="156">
        <v>0.74298500000000001</v>
      </c>
      <c r="AW24" s="156">
        <v>0.67062999999999995</v>
      </c>
      <c r="AX24" s="156">
        <v>0.661354</v>
      </c>
      <c r="AY24" s="156">
        <v>0.27873000000000003</v>
      </c>
      <c r="AZ24" s="156">
        <v>0.69140199999999996</v>
      </c>
      <c r="BA24" s="156">
        <v>0.71269999999999989</v>
      </c>
      <c r="BB24" s="156">
        <v>0.84967400000000004</v>
      </c>
      <c r="BC24" s="156">
        <v>0.82621199999999995</v>
      </c>
      <c r="BD24" s="156">
        <v>0.87770799999999993</v>
      </c>
      <c r="BE24" s="156">
        <v>0.72266399999999997</v>
      </c>
      <c r="BF24" s="156">
        <v>0.78302300000000002</v>
      </c>
      <c r="BG24" s="156">
        <v>0.97342699999999993</v>
      </c>
      <c r="BH24" s="156">
        <v>0.96792699999999998</v>
      </c>
      <c r="BI24" s="156">
        <v>0.95491900000000007</v>
      </c>
      <c r="BJ24" s="156">
        <v>0.9436199999999999</v>
      </c>
      <c r="BK24" s="156">
        <v>0.944998</v>
      </c>
      <c r="BL24" s="156">
        <v>0.95034699999999994</v>
      </c>
      <c r="BM24" s="156">
        <v>0.941801</v>
      </c>
      <c r="BN24" s="156">
        <v>0.98016300000000001</v>
      </c>
      <c r="BO24" s="156">
        <v>0.98685299999999998</v>
      </c>
      <c r="BP24" s="156">
        <v>0.96928399999999992</v>
      </c>
      <c r="BQ24" s="156">
        <v>0.9412339999999999</v>
      </c>
      <c r="BR24" s="156">
        <v>0.98580899999999994</v>
      </c>
      <c r="BS24" s="156">
        <v>0.99030399999999996</v>
      </c>
      <c r="BT24" s="156">
        <v>0.98024199999999995</v>
      </c>
      <c r="BU24" s="156">
        <v>0.97635499999999997</v>
      </c>
      <c r="BV24" s="156">
        <v>0.94675599999999993</v>
      </c>
      <c r="BW24" s="156">
        <v>0.886243</v>
      </c>
      <c r="BX24" s="156">
        <v>0.81435999999999997</v>
      </c>
      <c r="BY24" s="156">
        <v>0.94738999999999995</v>
      </c>
      <c r="BZ24" s="156">
        <v>0.89202099999999995</v>
      </c>
      <c r="CA24" s="156">
        <v>0.94856199999999991</v>
      </c>
      <c r="CB24" s="156">
        <v>0.97451199999999993</v>
      </c>
      <c r="CC24" s="156">
        <v>0.98260499999999995</v>
      </c>
      <c r="CD24" s="156">
        <v>0.98681099999999999</v>
      </c>
      <c r="CE24" s="156">
        <v>0.98580499999999993</v>
      </c>
      <c r="CF24" s="156">
        <v>0.98219000000000001</v>
      </c>
      <c r="CG24" s="156">
        <v>0.95428799999999991</v>
      </c>
      <c r="CH24" s="156">
        <v>0.98900399999999999</v>
      </c>
      <c r="CI24" s="156">
        <v>0.97288299999999994</v>
      </c>
      <c r="CJ24" s="156">
        <v>0.9433689999999999</v>
      </c>
      <c r="CK24" s="156">
        <v>0.98548599999999997</v>
      </c>
      <c r="CL24" s="156">
        <v>0.98729</v>
      </c>
      <c r="CM24" s="156">
        <v>0.90004799999999996</v>
      </c>
      <c r="CN24" s="156">
        <v>0.98271699999999995</v>
      </c>
      <c r="CO24" s="156">
        <v>0.96394599999999997</v>
      </c>
      <c r="CP24" s="156">
        <v>0.94608599999999998</v>
      </c>
      <c r="CQ24" s="156">
        <v>0.95927599999999991</v>
      </c>
      <c r="CR24" s="156">
        <v>0.98078499999999991</v>
      </c>
      <c r="CS24" s="156">
        <v>0.97502099999999992</v>
      </c>
      <c r="CT24" s="156">
        <v>0.9733989999999999</v>
      </c>
      <c r="CU24" s="156">
        <v>0.98345299999999991</v>
      </c>
      <c r="CV24" s="156">
        <v>0.84581099999999998</v>
      </c>
      <c r="CW24" s="156">
        <v>0.940585</v>
      </c>
      <c r="CX24" s="156">
        <v>0.92637499999999995</v>
      </c>
      <c r="CY24" s="156">
        <v>0.98683999999999994</v>
      </c>
      <c r="CZ24" s="156">
        <v>0.98475299999999999</v>
      </c>
      <c r="DA24" s="156">
        <v>0.97683999999999993</v>
      </c>
      <c r="DB24" s="156">
        <v>0.969418</v>
      </c>
      <c r="DC24" s="156">
        <v>0.989757</v>
      </c>
      <c r="DD24" s="156">
        <v>0.97445699999999991</v>
      </c>
      <c r="DE24" s="156">
        <v>0.96576899999999999</v>
      </c>
      <c r="DF24" s="156">
        <v>0.990541</v>
      </c>
      <c r="DG24" s="156">
        <v>0.98757799999999996</v>
      </c>
      <c r="DH24" s="156">
        <v>0.97640399999999994</v>
      </c>
      <c r="DI24" s="156">
        <v>0.95990999999999993</v>
      </c>
      <c r="DJ24" s="156">
        <v>0.94637299999999991</v>
      </c>
      <c r="DK24" s="156">
        <v>0.93825599999999998</v>
      </c>
      <c r="DL24" s="156">
        <v>0.91500000000000004</v>
      </c>
      <c r="DM24" s="156">
        <v>0.98270799999999991</v>
      </c>
      <c r="DN24" s="156">
        <v>0.93300000000000005</v>
      </c>
      <c r="DO24" s="156">
        <v>0.93048699999999995</v>
      </c>
      <c r="DP24" s="156">
        <v>0.91900000000000004</v>
      </c>
      <c r="DQ24" s="156">
        <v>0.91300000000000003</v>
      </c>
      <c r="DR24" s="156">
        <v>0.98099999999999998</v>
      </c>
      <c r="DS24" s="156">
        <v>0.97899999999999998</v>
      </c>
      <c r="DT24" s="156">
        <v>0.96399999999999997</v>
      </c>
      <c r="DU24" s="156">
        <v>0.91258099999999998</v>
      </c>
      <c r="DV24" s="156">
        <v>0.88600000000000001</v>
      </c>
      <c r="DW24" s="156">
        <v>0.98499999999999999</v>
      </c>
      <c r="DX24" s="156">
        <v>0.95899999999999996</v>
      </c>
      <c r="DY24" s="156">
        <v>0.92500000000000004</v>
      </c>
      <c r="DZ24" s="156">
        <v>0.90700000000000003</v>
      </c>
      <c r="EA24" s="156">
        <v>0.88600000000000001</v>
      </c>
      <c r="EB24" s="156">
        <v>0.86399999999999999</v>
      </c>
      <c r="EC24" s="156">
        <v>0.98799999999999999</v>
      </c>
      <c r="ED24" s="156">
        <v>0.95699999999999996</v>
      </c>
      <c r="EE24" s="156">
        <v>0.94</v>
      </c>
      <c r="EF24" s="156">
        <v>0.875</v>
      </c>
      <c r="EG24" s="156">
        <v>0.83499999999999996</v>
      </c>
      <c r="EH24" s="156">
        <v>0.82</v>
      </c>
      <c r="EI24" s="156">
        <v>0.95099999999999996</v>
      </c>
      <c r="EJ24" s="156">
        <v>0.90800000000000003</v>
      </c>
      <c r="EK24" s="156">
        <v>0.93500000000000005</v>
      </c>
      <c r="EL24" s="156">
        <v>0.874</v>
      </c>
      <c r="EM24" s="156">
        <v>0.86699999999999999</v>
      </c>
      <c r="EN24" s="156">
        <v>0.84699999999999998</v>
      </c>
      <c r="EO24" s="156">
        <v>0.83</v>
      </c>
      <c r="EP24" s="156">
        <v>0.88700000000000001</v>
      </c>
      <c r="EQ24" s="156">
        <v>0.89600000000000002</v>
      </c>
      <c r="ER24" s="156">
        <v>0.877</v>
      </c>
      <c r="ES24" s="156">
        <v>0.96899999999999997</v>
      </c>
      <c r="ET24" s="156">
        <v>0.89500000000000002</v>
      </c>
      <c r="EU24" s="156">
        <v>0.878</v>
      </c>
      <c r="EV24" s="156">
        <v>0.86399999999999999</v>
      </c>
      <c r="EW24" s="156">
        <v>0.98499999999999999</v>
      </c>
      <c r="EX24" s="156">
        <v>0.97599999999999998</v>
      </c>
      <c r="EY24" s="156">
        <v>0.96199999999999997</v>
      </c>
      <c r="EZ24" s="156">
        <v>0.91600000000000004</v>
      </c>
      <c r="FA24" s="156">
        <v>0.90300000000000002</v>
      </c>
      <c r="FB24" s="156">
        <v>0.97199999999999998</v>
      </c>
      <c r="FC24" s="156">
        <v>0.96</v>
      </c>
      <c r="FD24" s="156">
        <v>0.96099999999999997</v>
      </c>
      <c r="FE24" s="156">
        <v>0.98599999999999999</v>
      </c>
      <c r="FF24" s="156">
        <v>0.99299999999999999</v>
      </c>
      <c r="FG24" s="156">
        <v>0.95399999999999996</v>
      </c>
      <c r="FH24" s="156">
        <v>0.93200000000000005</v>
      </c>
      <c r="FI24" s="156">
        <v>0.93100000000000005</v>
      </c>
      <c r="FJ24" s="156">
        <v>0.92659599999999998</v>
      </c>
      <c r="FK24" s="156">
        <v>0.92300000000000004</v>
      </c>
      <c r="FL24" s="156">
        <v>0.91600000000000004</v>
      </c>
      <c r="FM24" s="156">
        <v>0.90700000000000003</v>
      </c>
      <c r="FN24" s="156">
        <v>0.86699999999999999</v>
      </c>
      <c r="FO24" s="156">
        <v>0.86199999999999999</v>
      </c>
      <c r="FP24" s="156">
        <v>0.86099999999999999</v>
      </c>
      <c r="FQ24" s="156">
        <v>0.85499999999999998</v>
      </c>
      <c r="FR24" s="156">
        <v>0.97199999999999998</v>
      </c>
      <c r="FS24" s="156">
        <v>0.96</v>
      </c>
      <c r="FT24" s="156">
        <v>0.91500000000000004</v>
      </c>
      <c r="FU24" s="156">
        <v>0.95499999999999996</v>
      </c>
      <c r="FV24" s="156">
        <v>0.95099999999999996</v>
      </c>
      <c r="FW24" s="156">
        <v>0.94499999999999995</v>
      </c>
      <c r="FX24" s="156">
        <v>0.94199999999999995</v>
      </c>
      <c r="FY24" s="156">
        <v>0.93700000000000006</v>
      </c>
      <c r="FZ24" s="156">
        <v>0.92600000000000005</v>
      </c>
      <c r="GA24" s="156">
        <v>0.90300000000000002</v>
      </c>
      <c r="GB24" s="156">
        <v>0.89900000000000002</v>
      </c>
      <c r="GC24" s="156">
        <v>0.88500000000000001</v>
      </c>
      <c r="GD24" s="156">
        <v>0.84</v>
      </c>
      <c r="GE24" s="156">
        <v>0.83299999999999996</v>
      </c>
      <c r="GF24" s="156">
        <v>0.79300000000000004</v>
      </c>
      <c r="GG24" s="156">
        <v>0.78600000000000003</v>
      </c>
      <c r="GH24" s="156">
        <v>0.83699999999999997</v>
      </c>
      <c r="GI24" s="156">
        <v>0.83799999999999997</v>
      </c>
      <c r="GJ24" s="156">
        <v>0.83499999999999996</v>
      </c>
      <c r="GK24" s="156">
        <v>0.82699999999999996</v>
      </c>
      <c r="GL24" s="156">
        <v>0.81699999999999995</v>
      </c>
      <c r="GM24" s="156">
        <v>0.81399999999999995</v>
      </c>
      <c r="GN24" s="156">
        <v>0.89500000000000002</v>
      </c>
      <c r="GO24" s="156">
        <v>0.877</v>
      </c>
      <c r="GP24" s="156">
        <v>0.86799999999999999</v>
      </c>
      <c r="GQ24" s="156">
        <v>0.85199999999999998</v>
      </c>
      <c r="GR24" s="156">
        <v>0.81200000000000006</v>
      </c>
      <c r="GS24" s="156">
        <v>0.871</v>
      </c>
      <c r="GT24" s="156">
        <v>0.91700000000000004</v>
      </c>
      <c r="GU24" s="156">
        <v>0.91400000000000003</v>
      </c>
      <c r="GV24" s="156">
        <v>0.94699999999999995</v>
      </c>
      <c r="GW24" s="156">
        <v>0.93500000000000005</v>
      </c>
      <c r="GX24" s="156">
        <v>0.92400000000000004</v>
      </c>
      <c r="GY24" s="156">
        <v>0.90200000000000002</v>
      </c>
      <c r="GZ24" s="156">
        <v>0.89900000000000002</v>
      </c>
      <c r="HA24" s="156">
        <v>0.874</v>
      </c>
      <c r="HB24" s="156">
        <v>0.91700000000000004</v>
      </c>
      <c r="HC24" s="156">
        <v>0.90300000000000002</v>
      </c>
      <c r="HD24" s="156">
        <v>0.88</v>
      </c>
      <c r="HE24" s="156">
        <v>0.97</v>
      </c>
      <c r="HF24" s="156">
        <v>0.95099999999999996</v>
      </c>
      <c r="HG24" s="156">
        <v>0.95</v>
      </c>
      <c r="HH24" s="156">
        <v>0.88300000000000001</v>
      </c>
      <c r="HI24" s="156">
        <v>0.874309</v>
      </c>
      <c r="HJ24" s="156">
        <v>0.86599999999999999</v>
      </c>
      <c r="HK24" s="156">
        <v>0.89</v>
      </c>
      <c r="HL24" s="156">
        <v>0.91300000000000003</v>
      </c>
      <c r="HM24" s="156">
        <v>0.95</v>
      </c>
      <c r="HN24" s="156">
        <v>0.93899999999999995</v>
      </c>
      <c r="HO24" s="156">
        <v>0.92500000000000004</v>
      </c>
      <c r="HT24" s="260"/>
      <c r="HU24" s="260"/>
      <c r="HV24" s="260"/>
    </row>
    <row r="25" spans="1:230" ht="12.75" customHeight="1" x14ac:dyDescent="0.25">
      <c r="A25" s="315" t="s">
        <v>72</v>
      </c>
      <c r="B25" s="315" t="s">
        <v>123</v>
      </c>
      <c r="C25" s="157">
        <v>0</v>
      </c>
      <c r="D25" s="157">
        <v>0</v>
      </c>
      <c r="E25" s="157">
        <v>0</v>
      </c>
      <c r="F25" s="157">
        <v>0</v>
      </c>
      <c r="G25" s="157">
        <v>0</v>
      </c>
      <c r="H25" s="157">
        <v>0</v>
      </c>
      <c r="I25" s="157">
        <v>0</v>
      </c>
      <c r="J25" s="157">
        <v>1.7892999999999999E-2</v>
      </c>
      <c r="K25" s="157">
        <v>9.7897999999999999E-2</v>
      </c>
      <c r="L25" s="157">
        <v>0.18032199999999998</v>
      </c>
      <c r="M25" s="157">
        <v>0.151314</v>
      </c>
      <c r="N25" s="157">
        <v>0.240065</v>
      </c>
      <c r="O25" s="157">
        <v>0.225913</v>
      </c>
      <c r="P25" s="157">
        <v>0.21720299999999998</v>
      </c>
      <c r="Q25" s="157">
        <v>0.13502899999999998</v>
      </c>
      <c r="R25" s="157">
        <v>0.14147899999999999</v>
      </c>
      <c r="S25" s="157">
        <v>0.157967</v>
      </c>
      <c r="T25" s="157">
        <v>0.13774699999999998</v>
      </c>
      <c r="U25" s="157">
        <v>0.198097</v>
      </c>
      <c r="V25" s="157">
        <v>0.21360000000000001</v>
      </c>
      <c r="W25" s="157">
        <v>0.18665199999999998</v>
      </c>
      <c r="X25" s="157">
        <v>0.17013299999999998</v>
      </c>
      <c r="Y25" s="157">
        <v>0.121388</v>
      </c>
      <c r="Z25" s="157">
        <v>7.6291999999999999E-2</v>
      </c>
      <c r="AA25" s="157">
        <v>6.3155000000000003E-2</v>
      </c>
      <c r="AB25" s="157">
        <v>5.3894999999999998E-2</v>
      </c>
      <c r="AC25" s="157">
        <v>4.9799319941555856E-2</v>
      </c>
      <c r="AD25" s="157">
        <v>3.4534999999999996E-2</v>
      </c>
      <c r="AE25" s="157">
        <v>3.0851E-2</v>
      </c>
      <c r="AF25" s="157">
        <v>3.4194999999999996E-2</v>
      </c>
      <c r="AG25" s="157">
        <v>4.0750000000000001E-2</v>
      </c>
      <c r="AH25" s="157">
        <v>3.9481999999999996E-2</v>
      </c>
      <c r="AI25" s="157">
        <v>3.6777999999999998E-2</v>
      </c>
      <c r="AJ25" s="157">
        <v>4.4337999999999995E-2</v>
      </c>
      <c r="AK25" s="157">
        <v>4.8580999999999999E-2</v>
      </c>
      <c r="AL25" s="157">
        <v>4.7751999999999996E-2</v>
      </c>
      <c r="AM25" s="157">
        <v>4.0625999999999995E-2</v>
      </c>
      <c r="AN25" s="157">
        <v>3.8438E-2</v>
      </c>
      <c r="AO25" s="157">
        <v>3.7450999999999998E-2</v>
      </c>
      <c r="AP25" s="157">
        <v>3.8958E-2</v>
      </c>
      <c r="AQ25" s="157">
        <v>3.7801999999999995E-2</v>
      </c>
      <c r="AR25" s="157">
        <v>3.9987999999999996E-2</v>
      </c>
      <c r="AS25" s="157">
        <v>3.5203999999999999E-2</v>
      </c>
      <c r="AT25" s="157">
        <v>3.2780999999999998E-2</v>
      </c>
      <c r="AU25" s="157">
        <v>3.0643999999999998E-2</v>
      </c>
      <c r="AV25" s="157">
        <v>3.1476999999999998E-2</v>
      </c>
      <c r="AW25" s="157">
        <v>2.9935999999999997E-2</v>
      </c>
      <c r="AX25" s="157">
        <v>3.0794999999999999E-2</v>
      </c>
      <c r="AY25" s="157">
        <v>3.4387000000000001E-2</v>
      </c>
      <c r="AZ25" s="157">
        <v>9.4826999999999995E-2</v>
      </c>
      <c r="BA25" s="157">
        <v>9.7154999999999991E-2</v>
      </c>
      <c r="BB25" s="157">
        <v>0</v>
      </c>
      <c r="BC25" s="157">
        <v>0</v>
      </c>
      <c r="BD25" s="157">
        <v>0</v>
      </c>
      <c r="BE25" s="157">
        <v>0</v>
      </c>
      <c r="BF25" s="157">
        <v>0</v>
      </c>
      <c r="BG25" s="157">
        <v>0</v>
      </c>
      <c r="BH25" s="157">
        <v>0</v>
      </c>
      <c r="BI25" s="157">
        <v>0</v>
      </c>
      <c r="BJ25" s="157">
        <v>0</v>
      </c>
      <c r="BK25" s="157">
        <v>0</v>
      </c>
      <c r="BL25" s="157">
        <v>0</v>
      </c>
      <c r="BM25" s="157">
        <v>0</v>
      </c>
      <c r="BN25" s="157">
        <v>0</v>
      </c>
      <c r="BO25" s="157">
        <v>0</v>
      </c>
      <c r="BP25" s="157">
        <v>0</v>
      </c>
      <c r="BQ25" s="157">
        <v>0</v>
      </c>
      <c r="BR25" s="157">
        <v>0</v>
      </c>
      <c r="BS25" s="157">
        <v>0</v>
      </c>
      <c r="BT25" s="157">
        <v>0</v>
      </c>
      <c r="BU25" s="157">
        <v>0</v>
      </c>
      <c r="BV25" s="157">
        <v>0</v>
      </c>
      <c r="BW25" s="157">
        <v>0</v>
      </c>
      <c r="BX25" s="157">
        <v>0</v>
      </c>
      <c r="BY25" s="157">
        <v>0</v>
      </c>
      <c r="BZ25" s="157">
        <v>0</v>
      </c>
      <c r="CA25" s="157">
        <v>0</v>
      </c>
      <c r="CB25" s="157">
        <v>0</v>
      </c>
      <c r="CC25" s="157">
        <v>0</v>
      </c>
      <c r="CD25" s="157">
        <v>0</v>
      </c>
      <c r="CE25" s="157">
        <v>0</v>
      </c>
      <c r="CF25" s="157">
        <v>0</v>
      </c>
      <c r="CG25" s="157">
        <v>0</v>
      </c>
      <c r="CH25" s="157">
        <v>0</v>
      </c>
      <c r="CI25" s="157">
        <v>0</v>
      </c>
      <c r="CJ25" s="157">
        <v>0</v>
      </c>
      <c r="CK25" s="157">
        <v>0</v>
      </c>
      <c r="CL25" s="157">
        <v>0</v>
      </c>
      <c r="CM25" s="157">
        <v>0</v>
      </c>
      <c r="CN25" s="157">
        <v>0</v>
      </c>
      <c r="CO25" s="157">
        <v>0</v>
      </c>
      <c r="CP25" s="157">
        <v>0</v>
      </c>
      <c r="CQ25" s="157">
        <v>0</v>
      </c>
      <c r="CR25" s="157">
        <v>0</v>
      </c>
      <c r="CS25" s="157">
        <v>0</v>
      </c>
      <c r="CT25" s="157">
        <v>0</v>
      </c>
      <c r="CU25" s="157">
        <v>0</v>
      </c>
      <c r="CV25" s="157">
        <v>0</v>
      </c>
      <c r="CW25" s="157">
        <v>0</v>
      </c>
      <c r="CX25" s="157">
        <v>0</v>
      </c>
      <c r="CY25" s="157">
        <v>0</v>
      </c>
      <c r="CZ25" s="157">
        <v>0</v>
      </c>
      <c r="DA25" s="157">
        <v>0</v>
      </c>
      <c r="DB25" s="157">
        <v>0</v>
      </c>
      <c r="DC25" s="157">
        <v>0</v>
      </c>
      <c r="DD25" s="157">
        <v>0</v>
      </c>
      <c r="DE25" s="157">
        <v>0</v>
      </c>
      <c r="DF25" s="157">
        <v>0</v>
      </c>
      <c r="DG25" s="157">
        <v>0</v>
      </c>
      <c r="DH25" s="157">
        <v>0</v>
      </c>
      <c r="DI25" s="157">
        <v>0</v>
      </c>
      <c r="DJ25" s="157">
        <v>0</v>
      </c>
      <c r="DK25" s="157">
        <v>0</v>
      </c>
      <c r="DL25" s="157">
        <v>0</v>
      </c>
      <c r="DM25" s="157">
        <v>0</v>
      </c>
      <c r="DN25" s="157">
        <v>0</v>
      </c>
      <c r="DO25" s="157">
        <v>0</v>
      </c>
      <c r="DP25" s="157">
        <v>0</v>
      </c>
      <c r="DQ25" s="157">
        <v>0</v>
      </c>
      <c r="DR25" s="157">
        <v>0</v>
      </c>
      <c r="DS25" s="157">
        <v>0</v>
      </c>
      <c r="DT25" s="157">
        <v>0</v>
      </c>
      <c r="DU25" s="157">
        <v>0</v>
      </c>
      <c r="DV25" s="157">
        <v>0</v>
      </c>
      <c r="DW25" s="157">
        <v>0</v>
      </c>
      <c r="DX25" s="157">
        <v>0</v>
      </c>
      <c r="DY25" s="157">
        <v>0</v>
      </c>
      <c r="DZ25" s="157">
        <v>0</v>
      </c>
      <c r="EA25" s="157">
        <v>0</v>
      </c>
      <c r="EB25" s="157">
        <v>0</v>
      </c>
      <c r="EC25" s="157">
        <v>0</v>
      </c>
      <c r="ED25" s="157">
        <v>0</v>
      </c>
      <c r="EE25" s="157">
        <v>0</v>
      </c>
      <c r="EF25" s="157">
        <v>0</v>
      </c>
      <c r="EG25" s="157">
        <v>0</v>
      </c>
      <c r="EH25" s="157">
        <v>0</v>
      </c>
      <c r="EI25" s="157">
        <v>0</v>
      </c>
      <c r="EJ25" s="157">
        <v>0</v>
      </c>
      <c r="EK25" s="157">
        <v>0</v>
      </c>
      <c r="EL25" s="157">
        <v>0</v>
      </c>
      <c r="EM25" s="157">
        <v>0</v>
      </c>
      <c r="EN25" s="157">
        <v>0</v>
      </c>
      <c r="EO25" s="157">
        <v>0</v>
      </c>
      <c r="EP25" s="157">
        <v>0</v>
      </c>
      <c r="EQ25" s="157">
        <v>0</v>
      </c>
      <c r="ER25" s="157">
        <v>0</v>
      </c>
      <c r="ES25" s="157">
        <v>0</v>
      </c>
      <c r="ET25" s="157">
        <v>0</v>
      </c>
      <c r="EU25" s="157">
        <v>0</v>
      </c>
      <c r="EV25" s="157">
        <v>0</v>
      </c>
      <c r="EW25" s="157">
        <v>0</v>
      </c>
      <c r="EX25" s="157">
        <v>0</v>
      </c>
      <c r="EY25" s="157">
        <v>0</v>
      </c>
      <c r="EZ25" s="157">
        <v>0</v>
      </c>
      <c r="FA25" s="157">
        <v>0</v>
      </c>
      <c r="FB25" s="157">
        <v>0</v>
      </c>
      <c r="FC25" s="157">
        <v>0</v>
      </c>
      <c r="FD25" s="157">
        <v>0</v>
      </c>
      <c r="FE25" s="157">
        <v>0</v>
      </c>
      <c r="FF25" s="157">
        <v>0</v>
      </c>
      <c r="FG25" s="157">
        <v>0</v>
      </c>
      <c r="FH25" s="157">
        <v>0</v>
      </c>
      <c r="FI25" s="157">
        <v>0</v>
      </c>
      <c r="FJ25" s="157">
        <v>0</v>
      </c>
      <c r="FK25" s="157">
        <v>0</v>
      </c>
      <c r="FL25" s="157">
        <v>0</v>
      </c>
      <c r="FM25" s="157">
        <v>0</v>
      </c>
      <c r="FN25" s="157">
        <v>0</v>
      </c>
      <c r="FO25" s="157">
        <v>0</v>
      </c>
      <c r="FP25" s="157">
        <v>0</v>
      </c>
      <c r="FQ25" s="157">
        <v>0</v>
      </c>
      <c r="FR25" s="157">
        <v>0</v>
      </c>
      <c r="FS25" s="157">
        <v>0</v>
      </c>
      <c r="FT25" s="157">
        <v>0</v>
      </c>
      <c r="FU25" s="157">
        <v>0</v>
      </c>
      <c r="FV25" s="157">
        <v>0</v>
      </c>
      <c r="FW25" s="157">
        <v>0</v>
      </c>
      <c r="FX25" s="157">
        <v>0</v>
      </c>
      <c r="FY25" s="157">
        <v>0</v>
      </c>
      <c r="FZ25" s="157">
        <v>0</v>
      </c>
      <c r="GA25" s="157">
        <v>0</v>
      </c>
      <c r="GB25" s="157">
        <v>0</v>
      </c>
      <c r="GC25" s="157">
        <v>0</v>
      </c>
      <c r="GD25" s="157">
        <v>0</v>
      </c>
      <c r="GE25" s="157">
        <v>0</v>
      </c>
      <c r="GF25" s="157">
        <v>0</v>
      </c>
      <c r="GG25" s="157">
        <v>0</v>
      </c>
      <c r="GH25" s="157">
        <v>0</v>
      </c>
      <c r="GI25" s="157">
        <v>0</v>
      </c>
      <c r="GJ25" s="157">
        <v>0</v>
      </c>
      <c r="GK25" s="157">
        <v>0</v>
      </c>
      <c r="GL25" s="157">
        <v>0</v>
      </c>
      <c r="GM25" s="157">
        <v>0</v>
      </c>
      <c r="GN25" s="157">
        <v>0</v>
      </c>
      <c r="GO25" s="157">
        <v>0</v>
      </c>
      <c r="GP25" s="157">
        <v>0</v>
      </c>
      <c r="GQ25" s="157">
        <v>0</v>
      </c>
      <c r="GR25" s="157">
        <v>0</v>
      </c>
      <c r="GS25" s="157">
        <v>0</v>
      </c>
      <c r="GT25" s="157">
        <v>0</v>
      </c>
      <c r="GU25" s="157">
        <v>0</v>
      </c>
      <c r="GV25" s="157">
        <v>0</v>
      </c>
      <c r="GW25" s="157">
        <v>0</v>
      </c>
      <c r="GX25" s="157">
        <v>0</v>
      </c>
      <c r="GY25" s="157">
        <v>0</v>
      </c>
      <c r="GZ25" s="157">
        <v>0</v>
      </c>
      <c r="HA25" s="157">
        <v>0</v>
      </c>
      <c r="HB25" s="157">
        <v>0</v>
      </c>
      <c r="HC25" s="157">
        <v>0</v>
      </c>
      <c r="HD25" s="157">
        <v>0</v>
      </c>
      <c r="HE25" s="157">
        <v>0</v>
      </c>
      <c r="HF25" s="157">
        <v>0</v>
      </c>
      <c r="HG25" s="157">
        <v>0</v>
      </c>
      <c r="HH25" s="157">
        <v>0</v>
      </c>
      <c r="HI25" s="157">
        <v>0</v>
      </c>
      <c r="HJ25" s="157">
        <v>0</v>
      </c>
      <c r="HK25" s="157">
        <v>0</v>
      </c>
      <c r="HL25" s="157">
        <v>0</v>
      </c>
      <c r="HM25" s="157">
        <v>0</v>
      </c>
      <c r="HN25" s="157">
        <v>0</v>
      </c>
      <c r="HO25" s="157">
        <v>0</v>
      </c>
      <c r="HP25" s="290" t="str">
        <f>CONCATENATE(A25," (",TEXT(HO25,"0,0%;;-"),")")</f>
        <v>Акције (-)</v>
      </c>
      <c r="HQ25" s="290" t="str">
        <f>CONCATENATE(B25," (",TEXT(HO25,"0,0%;;-"),")")</f>
        <v>Shares (-)</v>
      </c>
      <c r="HR25" s="290"/>
      <c r="HT25" s="260"/>
      <c r="HU25" s="260"/>
      <c r="HV25" s="260"/>
    </row>
    <row r="26" spans="1:230" ht="12.75" customHeight="1" x14ac:dyDescent="0.25">
      <c r="A26" s="315" t="s">
        <v>359</v>
      </c>
      <c r="B26" s="315" t="s">
        <v>360</v>
      </c>
      <c r="C26" s="157">
        <v>0</v>
      </c>
      <c r="D26" s="157">
        <v>0</v>
      </c>
      <c r="E26" s="157">
        <v>0</v>
      </c>
      <c r="F26" s="157">
        <v>0</v>
      </c>
      <c r="G26" s="157">
        <v>0</v>
      </c>
      <c r="H26" s="157">
        <v>0</v>
      </c>
      <c r="I26" s="157">
        <v>0</v>
      </c>
      <c r="J26" s="157">
        <v>0</v>
      </c>
      <c r="K26" s="157">
        <v>9.8394999999999996E-2</v>
      </c>
      <c r="L26" s="157">
        <v>0.11072499999999999</v>
      </c>
      <c r="M26" s="157">
        <v>0.127749</v>
      </c>
      <c r="N26" s="157">
        <v>0.14104999999999998</v>
      </c>
      <c r="O26" s="157">
        <v>0.16627799999999998</v>
      </c>
      <c r="P26" s="157">
        <v>0.15077499999999999</v>
      </c>
      <c r="Q26" s="157">
        <v>0.15157299999999999</v>
      </c>
      <c r="R26" s="157">
        <v>0.14720800000000001</v>
      </c>
      <c r="S26" s="157">
        <v>0.16250499999999998</v>
      </c>
      <c r="T26" s="157">
        <v>0.14460999999999999</v>
      </c>
      <c r="U26" s="157">
        <v>0.14283299999999999</v>
      </c>
      <c r="V26" s="157">
        <v>0.13822999999999999</v>
      </c>
      <c r="W26" s="157">
        <v>0.15564</v>
      </c>
      <c r="X26" s="157">
        <v>0.15787299999999999</v>
      </c>
      <c r="Y26" s="157">
        <v>0.165932</v>
      </c>
      <c r="Z26" s="157">
        <v>0.203684</v>
      </c>
      <c r="AA26" s="157">
        <v>0.20443599999999998</v>
      </c>
      <c r="AB26" s="157">
        <v>0.19650599999999999</v>
      </c>
      <c r="AC26" s="157">
        <v>0.19605076865792845</v>
      </c>
      <c r="AD26" s="157">
        <v>0.201158</v>
      </c>
      <c r="AE26" s="157">
        <v>0.193688</v>
      </c>
      <c r="AF26" s="157">
        <v>0.18588399999999999</v>
      </c>
      <c r="AG26" s="157">
        <v>0.14641899999999999</v>
      </c>
      <c r="AH26" s="157">
        <v>0.14113299999999998</v>
      </c>
      <c r="AI26" s="157">
        <v>0.137928</v>
      </c>
      <c r="AJ26" s="157">
        <v>0.13029399999999999</v>
      </c>
      <c r="AK26" s="157">
        <v>0.12424499999999999</v>
      </c>
      <c r="AL26" s="157">
        <v>0.12047799999999999</v>
      </c>
      <c r="AM26" s="157">
        <v>0.122975</v>
      </c>
      <c r="AN26" s="157">
        <v>0.11907799999999999</v>
      </c>
      <c r="AO26" s="157">
        <v>0.11799399999999999</v>
      </c>
      <c r="AP26" s="157">
        <v>0.114329</v>
      </c>
      <c r="AQ26" s="157">
        <v>0.116105</v>
      </c>
      <c r="AR26" s="157">
        <v>0.113217</v>
      </c>
      <c r="AS26" s="157">
        <v>9.2840999999999993E-2</v>
      </c>
      <c r="AT26" s="157">
        <v>0.104071</v>
      </c>
      <c r="AU26" s="157">
        <v>0.10185999999999999</v>
      </c>
      <c r="AV26" s="157">
        <v>9.8645999999999998E-2</v>
      </c>
      <c r="AW26" s="157">
        <v>9.6718999999999999E-2</v>
      </c>
      <c r="AX26" s="157">
        <v>9.4744999999999996E-2</v>
      </c>
      <c r="AY26" s="157">
        <v>9.9909999999999999E-2</v>
      </c>
      <c r="AZ26" s="157">
        <v>0.103754</v>
      </c>
      <c r="BA26" s="157">
        <v>0.12479699999999999</v>
      </c>
      <c r="BB26" s="157">
        <v>0.44040699999999999</v>
      </c>
      <c r="BC26" s="157">
        <v>0.57568699999999995</v>
      </c>
      <c r="BD26" s="157">
        <v>0.62960699999999992</v>
      </c>
      <c r="BE26" s="157">
        <v>0.51044400000000001</v>
      </c>
      <c r="BF26" s="157">
        <v>0.58529799999999998</v>
      </c>
      <c r="BG26" s="157">
        <v>0.72727599999999992</v>
      </c>
      <c r="BH26" s="157">
        <v>0.72039699999999995</v>
      </c>
      <c r="BI26" s="157">
        <v>0.70675100000000002</v>
      </c>
      <c r="BJ26" s="157">
        <v>0.69836599999999993</v>
      </c>
      <c r="BK26" s="157">
        <v>0.70209499999999991</v>
      </c>
      <c r="BL26" s="157">
        <v>0.71046399999999998</v>
      </c>
      <c r="BM26" s="157">
        <v>0.70400799999999997</v>
      </c>
      <c r="BN26" s="157">
        <v>0.69335199999999997</v>
      </c>
      <c r="BO26" s="157">
        <v>0.70217200000000002</v>
      </c>
      <c r="BP26" s="157">
        <v>0.68957499999999994</v>
      </c>
      <c r="BQ26" s="157">
        <v>0.65443699999999994</v>
      </c>
      <c r="BR26" s="157">
        <v>0.68624399999999997</v>
      </c>
      <c r="BS26" s="157">
        <v>0.69447199999999998</v>
      </c>
      <c r="BT26" s="157">
        <v>0.68445400000000001</v>
      </c>
      <c r="BU26" s="157">
        <v>0.67371300000000001</v>
      </c>
      <c r="BV26" s="157">
        <v>0.65828900000000001</v>
      </c>
      <c r="BW26" s="157">
        <v>0.61692399999999992</v>
      </c>
      <c r="BX26" s="157">
        <v>0.59393399999999996</v>
      </c>
      <c r="BY26" s="157">
        <v>0.86865700000000001</v>
      </c>
      <c r="BZ26" s="157">
        <v>0.86537500000000001</v>
      </c>
      <c r="CA26" s="157">
        <v>0.92220999999999997</v>
      </c>
      <c r="CB26" s="157">
        <v>0.948631</v>
      </c>
      <c r="CC26" s="157">
        <v>0.95704599999999995</v>
      </c>
      <c r="CD26" s="157">
        <v>0.96168899999999991</v>
      </c>
      <c r="CE26" s="157">
        <v>0.96093499999999998</v>
      </c>
      <c r="CF26" s="157">
        <v>0.95729699999999995</v>
      </c>
      <c r="CG26" s="157">
        <v>0.92917299999999992</v>
      </c>
      <c r="CH26" s="157">
        <v>0.96302599999999994</v>
      </c>
      <c r="CI26" s="157">
        <v>0.94651799999999997</v>
      </c>
      <c r="CJ26" s="157">
        <v>0.93145499999999992</v>
      </c>
      <c r="CK26" s="157">
        <v>0.97332599999999991</v>
      </c>
      <c r="CL26" s="157">
        <v>0.97520000000000007</v>
      </c>
      <c r="CM26" s="157">
        <v>0.88790999999999998</v>
      </c>
      <c r="CN26" s="157">
        <v>0.97064600000000001</v>
      </c>
      <c r="CO26" s="157">
        <v>0.96394599999999997</v>
      </c>
      <c r="CP26" s="157">
        <v>0.94608599999999998</v>
      </c>
      <c r="CQ26" s="157">
        <v>0.95927599999999991</v>
      </c>
      <c r="CR26" s="157">
        <v>0.98078499999999991</v>
      </c>
      <c r="CS26" s="157">
        <v>0.97502099999999992</v>
      </c>
      <c r="CT26" s="157">
        <v>0.9733989999999999</v>
      </c>
      <c r="CU26" s="157">
        <v>0.98345299999999991</v>
      </c>
      <c r="CV26" s="157">
        <v>0.84581099999999998</v>
      </c>
      <c r="CW26" s="157">
        <v>0.940585</v>
      </c>
      <c r="CX26" s="157">
        <v>0.92637499999999995</v>
      </c>
      <c r="CY26" s="157">
        <v>0.98683999999999994</v>
      </c>
      <c r="CZ26" s="157">
        <v>0.98475299999999999</v>
      </c>
      <c r="DA26" s="157">
        <v>0.97683999999999993</v>
      </c>
      <c r="DB26" s="157">
        <v>0.969418</v>
      </c>
      <c r="DC26" s="157">
        <v>0.989757</v>
      </c>
      <c r="DD26" s="157">
        <v>0.97445699999999991</v>
      </c>
      <c r="DE26" s="157">
        <v>0.96576899999999999</v>
      </c>
      <c r="DF26" s="157">
        <v>0.990541</v>
      </c>
      <c r="DG26" s="157">
        <v>0.98757799999999996</v>
      </c>
      <c r="DH26" s="157">
        <v>0.97640399999999994</v>
      </c>
      <c r="DI26" s="157">
        <v>0.95990999999999993</v>
      </c>
      <c r="DJ26" s="157">
        <v>0.94637299999999991</v>
      </c>
      <c r="DK26" s="157">
        <v>0.93825599999999998</v>
      </c>
      <c r="DL26" s="157">
        <v>0.91500000000000004</v>
      </c>
      <c r="DM26" s="157">
        <v>0.98270799999999991</v>
      </c>
      <c r="DN26" s="157">
        <v>0.93300000000000005</v>
      </c>
      <c r="DO26" s="157">
        <v>0.93048699999999995</v>
      </c>
      <c r="DP26" s="157">
        <v>0.91900000000000004</v>
      </c>
      <c r="DQ26" s="157">
        <v>0.91300000000000003</v>
      </c>
      <c r="DR26" s="157">
        <v>0.98099999999999998</v>
      </c>
      <c r="DS26" s="157">
        <v>0.97899999999999998</v>
      </c>
      <c r="DT26" s="157">
        <v>0.96399999999999997</v>
      </c>
      <c r="DU26" s="157">
        <v>0.91258099999999998</v>
      </c>
      <c r="DV26" s="157">
        <v>0.88600000000000001</v>
      </c>
      <c r="DW26" s="157">
        <v>0.98499999999999999</v>
      </c>
      <c r="DX26" s="157">
        <v>0.95899999999999996</v>
      </c>
      <c r="DY26" s="157">
        <v>0.92500000000000004</v>
      </c>
      <c r="DZ26" s="157">
        <v>0.90700000000000003</v>
      </c>
      <c r="EA26" s="157">
        <v>0.88600000000000001</v>
      </c>
      <c r="EB26" s="157">
        <v>0.86399999999999999</v>
      </c>
      <c r="EC26" s="157">
        <v>0.98799999999999999</v>
      </c>
      <c r="ED26" s="157">
        <v>0.95699999999999996</v>
      </c>
      <c r="EE26" s="157">
        <v>0.94</v>
      </c>
      <c r="EF26" s="157">
        <v>0.875</v>
      </c>
      <c r="EG26" s="157">
        <v>0.83499999999999996</v>
      </c>
      <c r="EH26" s="157">
        <v>0.82</v>
      </c>
      <c r="EI26" s="157">
        <v>0.95099999999999996</v>
      </c>
      <c r="EJ26" s="157">
        <v>0.90800000000000003</v>
      </c>
      <c r="EK26" s="157">
        <v>0.93500000000000005</v>
      </c>
      <c r="EL26" s="157">
        <v>0.874</v>
      </c>
      <c r="EM26" s="157">
        <v>0.86699999999999999</v>
      </c>
      <c r="EN26" s="157">
        <v>0.84699999999999998</v>
      </c>
      <c r="EO26" s="157">
        <v>0.83</v>
      </c>
      <c r="EP26" s="157">
        <v>0.88700000000000001</v>
      </c>
      <c r="EQ26" s="157">
        <v>0.89600000000000002</v>
      </c>
      <c r="ER26" s="157">
        <v>0.877</v>
      </c>
      <c r="ES26" s="157">
        <v>0.96899999999999997</v>
      </c>
      <c r="ET26" s="157">
        <v>0.89500000000000002</v>
      </c>
      <c r="EU26" s="157">
        <v>0.878</v>
      </c>
      <c r="EV26" s="157">
        <v>0.86399999999999999</v>
      </c>
      <c r="EW26" s="157">
        <v>0.98499999999999999</v>
      </c>
      <c r="EX26" s="157">
        <v>0.97599999999999998</v>
      </c>
      <c r="EY26" s="157">
        <v>0.96199999999999997</v>
      </c>
      <c r="EZ26" s="157">
        <v>0.91600000000000004</v>
      </c>
      <c r="FA26" s="157">
        <v>0.90300000000000002</v>
      </c>
      <c r="FB26" s="157">
        <v>0.97199999999999998</v>
      </c>
      <c r="FC26" s="157">
        <v>0.96</v>
      </c>
      <c r="FD26" s="157">
        <v>0.96099999999999997</v>
      </c>
      <c r="FE26" s="157">
        <v>0.98599999999999999</v>
      </c>
      <c r="FF26" s="157">
        <v>0.99299999999999999</v>
      </c>
      <c r="FG26" s="157">
        <v>0.95399999999999996</v>
      </c>
      <c r="FH26" s="157">
        <v>0.93200000000000005</v>
      </c>
      <c r="FI26" s="157">
        <v>0.93100000000000005</v>
      </c>
      <c r="FJ26" s="157">
        <v>0.92659599999999998</v>
      </c>
      <c r="FK26" s="157">
        <v>0.92300000000000004</v>
      </c>
      <c r="FL26" s="157">
        <v>0.91600000000000004</v>
      </c>
      <c r="FM26" s="157">
        <v>0.90700000000000003</v>
      </c>
      <c r="FN26" s="157">
        <v>0.86699999999999999</v>
      </c>
      <c r="FO26" s="157">
        <v>0.86199999999999999</v>
      </c>
      <c r="FP26" s="157">
        <v>0.86099999999999999</v>
      </c>
      <c r="FQ26" s="157">
        <v>0.85499999999999998</v>
      </c>
      <c r="FR26" s="157">
        <v>0.97199999999999998</v>
      </c>
      <c r="FS26" s="157">
        <v>0.96</v>
      </c>
      <c r="FT26" s="157">
        <v>0.91500000000000004</v>
      </c>
      <c r="FU26" s="157">
        <v>0.95499999999999996</v>
      </c>
      <c r="FV26" s="157">
        <v>0.95099999999999996</v>
      </c>
      <c r="FW26" s="157">
        <v>0.94499999999999995</v>
      </c>
      <c r="FX26" s="157">
        <v>0.94199999999999995</v>
      </c>
      <c r="FY26" s="157">
        <v>0.93700000000000006</v>
      </c>
      <c r="FZ26" s="157">
        <v>0.92600000000000005</v>
      </c>
      <c r="GA26" s="157">
        <v>0.90300000000000002</v>
      </c>
      <c r="GB26" s="157">
        <v>0.89900000000000002</v>
      </c>
      <c r="GC26" s="157">
        <v>0.88500000000000001</v>
      </c>
      <c r="GD26" s="157">
        <v>0.84</v>
      </c>
      <c r="GE26" s="157">
        <v>0.83299999999999996</v>
      </c>
      <c r="GF26" s="157">
        <v>0.79300000000000004</v>
      </c>
      <c r="GG26" s="157">
        <v>0.78600000000000003</v>
      </c>
      <c r="GH26" s="157">
        <v>0.83699999999999997</v>
      </c>
      <c r="GI26" s="157">
        <v>0.83799999999999997</v>
      </c>
      <c r="GJ26" s="157">
        <v>0.83499999999999996</v>
      </c>
      <c r="GK26" s="157">
        <v>0.82699999999999996</v>
      </c>
      <c r="GL26" s="157">
        <v>0.81699999999999995</v>
      </c>
      <c r="GM26" s="157">
        <v>0.81399999999999995</v>
      </c>
      <c r="GN26" s="157">
        <v>0.873</v>
      </c>
      <c r="GO26" s="157">
        <v>0.83499999999999996</v>
      </c>
      <c r="GP26" s="157">
        <v>0.82699999999999996</v>
      </c>
      <c r="GQ26" s="157">
        <v>0.81399999999999995</v>
      </c>
      <c r="GR26" s="157">
        <v>0.79600000000000004</v>
      </c>
      <c r="GS26" s="157">
        <v>0.8</v>
      </c>
      <c r="GT26" s="157">
        <v>0.84699999999999998</v>
      </c>
      <c r="GU26" s="157">
        <v>0.84399999999999997</v>
      </c>
      <c r="GV26" s="157">
        <v>0.877</v>
      </c>
      <c r="GW26" s="157">
        <v>0.86299999999999999</v>
      </c>
      <c r="GX26" s="157">
        <v>0.85099999999999998</v>
      </c>
      <c r="GY26" s="157">
        <v>0.83199999999999996</v>
      </c>
      <c r="GZ26" s="157">
        <v>0.83</v>
      </c>
      <c r="HA26" s="157">
        <v>0.80500000000000005</v>
      </c>
      <c r="HB26" s="157">
        <v>0.84799999999999998</v>
      </c>
      <c r="HC26" s="157">
        <v>0.83299999999999996</v>
      </c>
      <c r="HD26" s="157">
        <v>0.81100000000000005</v>
      </c>
      <c r="HE26" s="157">
        <v>0.90100000000000002</v>
      </c>
      <c r="HF26" s="157">
        <v>0.88300000000000001</v>
      </c>
      <c r="HG26" s="157">
        <v>0.88200000000000001</v>
      </c>
      <c r="HH26" s="157">
        <v>0.81599999999999995</v>
      </c>
      <c r="HI26" s="157">
        <v>0.80841499999999999</v>
      </c>
      <c r="HJ26" s="157">
        <v>0.80100000000000005</v>
      </c>
      <c r="HK26" s="157">
        <v>0.82699999999999996</v>
      </c>
      <c r="HL26" s="157">
        <v>0.85</v>
      </c>
      <c r="HM26" s="157">
        <v>0.88700000000000001</v>
      </c>
      <c r="HN26" s="157">
        <v>0.877</v>
      </c>
      <c r="HO26" s="157">
        <v>0.86899999999999999</v>
      </c>
      <c r="HP26" s="290" t="str">
        <f t="shared" ref="HP26:HP32" si="0">CONCATENATE(A26," (",TEXT(HO26,"0,0%;;-"),")")</f>
        <v>Државне обвезнице (86,9%)</v>
      </c>
      <c r="HQ26" s="290" t="str">
        <f t="shared" ref="HQ26:HQ32" si="1">CONCATENATE(B26," (",TEXT(HO26,"0,0%;;-"),")")</f>
        <v>Government bonds (86,9%)</v>
      </c>
      <c r="HR26" s="290"/>
      <c r="HT26" s="260"/>
      <c r="HU26" s="260"/>
      <c r="HV26" s="260"/>
    </row>
    <row r="27" spans="1:230" ht="12.75" customHeight="1" x14ac:dyDescent="0.25">
      <c r="A27" s="315" t="s">
        <v>73</v>
      </c>
      <c r="B27" s="315" t="s">
        <v>125</v>
      </c>
      <c r="C27" s="157">
        <v>0</v>
      </c>
      <c r="D27" s="157">
        <v>0</v>
      </c>
      <c r="E27" s="157">
        <v>0</v>
      </c>
      <c r="F27" s="157">
        <v>0</v>
      </c>
      <c r="G27" s="157">
        <v>0</v>
      </c>
      <c r="H27" s="157">
        <v>0</v>
      </c>
      <c r="I27" s="157">
        <v>0</v>
      </c>
      <c r="J27" s="157">
        <v>0</v>
      </c>
      <c r="K27" s="157">
        <v>0</v>
      </c>
      <c r="L27" s="157">
        <v>0</v>
      </c>
      <c r="M27" s="157">
        <v>0</v>
      </c>
      <c r="N27" s="157">
        <v>0</v>
      </c>
      <c r="O27" s="157">
        <v>0</v>
      </c>
      <c r="P27" s="157">
        <v>0</v>
      </c>
      <c r="Q27" s="157">
        <v>0</v>
      </c>
      <c r="R27" s="157">
        <v>0</v>
      </c>
      <c r="S27" s="157">
        <v>0</v>
      </c>
      <c r="T27" s="157">
        <v>0</v>
      </c>
      <c r="U27" s="157">
        <v>0</v>
      </c>
      <c r="V27" s="157">
        <v>0</v>
      </c>
      <c r="W27" s="157">
        <v>0</v>
      </c>
      <c r="X27" s="157">
        <v>0</v>
      </c>
      <c r="Y27" s="157">
        <v>0</v>
      </c>
      <c r="Z27" s="157">
        <v>0</v>
      </c>
      <c r="AA27" s="157">
        <v>0</v>
      </c>
      <c r="AB27" s="157">
        <v>0</v>
      </c>
      <c r="AC27" s="157">
        <v>0</v>
      </c>
      <c r="AD27" s="157">
        <v>0.34557099999999996</v>
      </c>
      <c r="AE27" s="157">
        <v>0.49369799999999997</v>
      </c>
      <c r="AF27" s="157">
        <v>0.47357299999999997</v>
      </c>
      <c r="AG27" s="157">
        <v>0.53555900000000001</v>
      </c>
      <c r="AH27" s="157">
        <v>0.43343099999999996</v>
      </c>
      <c r="AI27" s="157">
        <v>0.41364599999999996</v>
      </c>
      <c r="AJ27" s="157">
        <v>0.463974</v>
      </c>
      <c r="AK27" s="157">
        <v>0.48966399999999999</v>
      </c>
      <c r="AL27" s="157">
        <v>0.47041699999999997</v>
      </c>
      <c r="AM27" s="157">
        <v>0.54868799999999995</v>
      </c>
      <c r="AN27" s="157">
        <v>0.423404</v>
      </c>
      <c r="AO27" s="157">
        <v>0.40742499999999998</v>
      </c>
      <c r="AP27" s="157">
        <v>0.53485399999999994</v>
      </c>
      <c r="AQ27" s="157">
        <v>0.57695399999999997</v>
      </c>
      <c r="AR27" s="157">
        <v>0.55961399999999994</v>
      </c>
      <c r="AS27" s="157">
        <v>0.59710699999999994</v>
      </c>
      <c r="AT27" s="157">
        <v>0.57608099999999995</v>
      </c>
      <c r="AU27" s="157">
        <v>0.55468200000000001</v>
      </c>
      <c r="AV27" s="157">
        <v>0.56438500000000003</v>
      </c>
      <c r="AW27" s="157">
        <v>0.49735999999999997</v>
      </c>
      <c r="AX27" s="157">
        <v>0.489286</v>
      </c>
      <c r="AY27" s="157">
        <v>0.14443300000000001</v>
      </c>
      <c r="AZ27" s="157">
        <v>0.49282099999999995</v>
      </c>
      <c r="BA27" s="157">
        <v>0.49074799999999996</v>
      </c>
      <c r="BB27" s="157">
        <v>0.40926699999999999</v>
      </c>
      <c r="BC27" s="157">
        <v>0.250525</v>
      </c>
      <c r="BD27" s="157">
        <v>0.24810099999999999</v>
      </c>
      <c r="BE27" s="157">
        <v>0.21221999999999999</v>
      </c>
      <c r="BF27" s="157">
        <v>0.19772499999999998</v>
      </c>
      <c r="BG27" s="157">
        <v>0.24615099999999998</v>
      </c>
      <c r="BH27" s="157">
        <v>0.24753</v>
      </c>
      <c r="BI27" s="157">
        <v>0.248168</v>
      </c>
      <c r="BJ27" s="157">
        <v>0.245254</v>
      </c>
      <c r="BK27" s="157">
        <v>0.24290299999999998</v>
      </c>
      <c r="BL27" s="157">
        <v>0.23988299999999999</v>
      </c>
      <c r="BM27" s="157">
        <v>0.23779299999999998</v>
      </c>
      <c r="BN27" s="157">
        <v>0.28681099999999998</v>
      </c>
      <c r="BO27" s="157">
        <v>0.28468099999999996</v>
      </c>
      <c r="BP27" s="157">
        <v>0.27970899999999999</v>
      </c>
      <c r="BQ27" s="157">
        <v>0.28679699999999997</v>
      </c>
      <c r="BR27" s="157">
        <v>0.29956499999999997</v>
      </c>
      <c r="BS27" s="157">
        <v>0.29583199999999998</v>
      </c>
      <c r="BT27" s="157">
        <v>0.295788</v>
      </c>
      <c r="BU27" s="157">
        <v>0.30264199999999997</v>
      </c>
      <c r="BV27" s="157">
        <v>0.28846699999999997</v>
      </c>
      <c r="BW27" s="157">
        <v>0.26931899999999998</v>
      </c>
      <c r="BX27" s="157">
        <v>0.22042599999999998</v>
      </c>
      <c r="BY27" s="157">
        <v>7.8732999999999997E-2</v>
      </c>
      <c r="BZ27" s="157">
        <v>2.6646E-2</v>
      </c>
      <c r="CA27" s="157">
        <v>2.6352E-2</v>
      </c>
      <c r="CB27" s="157">
        <v>2.5880999999999998E-2</v>
      </c>
      <c r="CC27" s="157">
        <v>2.5558999999999998E-2</v>
      </c>
      <c r="CD27" s="157">
        <v>2.5121999999999998E-2</v>
      </c>
      <c r="CE27" s="157">
        <v>2.487E-2</v>
      </c>
      <c r="CF27" s="157">
        <v>2.4892999999999998E-2</v>
      </c>
      <c r="CG27" s="157">
        <v>2.5114999999999998E-2</v>
      </c>
      <c r="CH27" s="157">
        <v>2.5977999999999998E-2</v>
      </c>
      <c r="CI27" s="157">
        <v>2.6365E-2</v>
      </c>
      <c r="CJ27" s="157">
        <v>1.1913999999999999E-2</v>
      </c>
      <c r="CK27" s="157">
        <v>1.2159999999999999E-2</v>
      </c>
      <c r="CL27" s="157">
        <v>1.209E-2</v>
      </c>
      <c r="CM27" s="157">
        <v>1.2137999999999999E-2</v>
      </c>
      <c r="CN27" s="157">
        <v>1.2071E-2</v>
      </c>
      <c r="CO27" s="157">
        <v>0</v>
      </c>
      <c r="CP27" s="157">
        <v>0</v>
      </c>
      <c r="CQ27" s="157">
        <v>0</v>
      </c>
      <c r="CR27" s="157">
        <v>0</v>
      </c>
      <c r="CS27" s="157">
        <v>0</v>
      </c>
      <c r="CT27" s="157">
        <v>0</v>
      </c>
      <c r="CU27" s="157">
        <v>0</v>
      </c>
      <c r="CV27" s="157">
        <v>0</v>
      </c>
      <c r="CW27" s="157">
        <v>0</v>
      </c>
      <c r="CX27" s="157">
        <v>0</v>
      </c>
      <c r="CY27" s="157">
        <v>0</v>
      </c>
      <c r="CZ27" s="157">
        <v>0</v>
      </c>
      <c r="DA27" s="157">
        <v>0</v>
      </c>
      <c r="DB27" s="157">
        <v>0</v>
      </c>
      <c r="DC27" s="157">
        <v>0</v>
      </c>
      <c r="DD27" s="157">
        <v>0</v>
      </c>
      <c r="DE27" s="157">
        <v>0</v>
      </c>
      <c r="DF27" s="157">
        <v>0</v>
      </c>
      <c r="DG27" s="157">
        <v>0</v>
      </c>
      <c r="DH27" s="157">
        <v>0</v>
      </c>
      <c r="DI27" s="157">
        <v>0</v>
      </c>
      <c r="DJ27" s="157">
        <v>0</v>
      </c>
      <c r="DK27" s="157">
        <v>0</v>
      </c>
      <c r="DL27" s="157">
        <v>0</v>
      </c>
      <c r="DM27" s="157">
        <v>0</v>
      </c>
      <c r="DN27" s="157">
        <v>0</v>
      </c>
      <c r="DO27" s="157">
        <v>0</v>
      </c>
      <c r="DP27" s="157">
        <v>0</v>
      </c>
      <c r="DQ27" s="157">
        <v>0</v>
      </c>
      <c r="DR27" s="157">
        <v>0</v>
      </c>
      <c r="DS27" s="157">
        <v>0</v>
      </c>
      <c r="DT27" s="157">
        <v>0</v>
      </c>
      <c r="DU27" s="157">
        <v>0</v>
      </c>
      <c r="DV27" s="157">
        <v>0</v>
      </c>
      <c r="DW27" s="157">
        <v>0</v>
      </c>
      <c r="DX27" s="157">
        <v>0</v>
      </c>
      <c r="DY27" s="157">
        <v>0</v>
      </c>
      <c r="DZ27" s="157">
        <v>0</v>
      </c>
      <c r="EA27" s="157">
        <v>0</v>
      </c>
      <c r="EB27" s="157">
        <v>0</v>
      </c>
      <c r="EC27" s="157">
        <v>0</v>
      </c>
      <c r="ED27" s="157">
        <v>0</v>
      </c>
      <c r="EE27" s="157">
        <v>0</v>
      </c>
      <c r="EF27" s="157">
        <v>0</v>
      </c>
      <c r="EG27" s="157">
        <v>0</v>
      </c>
      <c r="EH27" s="157">
        <v>0</v>
      </c>
      <c r="EI27" s="157">
        <v>0</v>
      </c>
      <c r="EJ27" s="157">
        <v>0</v>
      </c>
      <c r="EK27" s="157">
        <v>0</v>
      </c>
      <c r="EL27" s="157">
        <v>0</v>
      </c>
      <c r="EM27" s="157">
        <v>0</v>
      </c>
      <c r="EN27" s="157">
        <v>0</v>
      </c>
      <c r="EO27" s="157">
        <v>0</v>
      </c>
      <c r="EP27" s="157">
        <v>0</v>
      </c>
      <c r="EQ27" s="157">
        <v>0</v>
      </c>
      <c r="ER27" s="157">
        <v>0</v>
      </c>
      <c r="ES27" s="157">
        <v>0</v>
      </c>
      <c r="ET27" s="157">
        <v>0</v>
      </c>
      <c r="EU27" s="157">
        <v>0</v>
      </c>
      <c r="EV27" s="157">
        <v>0</v>
      </c>
      <c r="EW27" s="157">
        <v>0</v>
      </c>
      <c r="EX27" s="157">
        <v>0</v>
      </c>
      <c r="EY27" s="157">
        <v>0</v>
      </c>
      <c r="EZ27" s="157">
        <v>0</v>
      </c>
      <c r="FA27" s="157">
        <v>0</v>
      </c>
      <c r="FB27" s="157">
        <v>0</v>
      </c>
      <c r="FC27" s="157">
        <v>0</v>
      </c>
      <c r="FD27" s="157">
        <v>0</v>
      </c>
      <c r="FE27" s="157">
        <v>0</v>
      </c>
      <c r="FF27" s="157">
        <v>0</v>
      </c>
      <c r="FG27" s="157">
        <v>0</v>
      </c>
      <c r="FH27" s="157">
        <v>0</v>
      </c>
      <c r="FI27" s="157">
        <v>0</v>
      </c>
      <c r="FJ27" s="157">
        <v>0</v>
      </c>
      <c r="FK27" s="157">
        <v>0</v>
      </c>
      <c r="FL27" s="157">
        <v>0</v>
      </c>
      <c r="FM27" s="157">
        <v>0</v>
      </c>
      <c r="FN27" s="157">
        <v>0</v>
      </c>
      <c r="FO27" s="157">
        <v>0</v>
      </c>
      <c r="FP27" s="157">
        <v>0</v>
      </c>
      <c r="FQ27" s="157">
        <v>0</v>
      </c>
      <c r="FR27" s="157">
        <v>0</v>
      </c>
      <c r="FS27" s="157">
        <v>0</v>
      </c>
      <c r="FT27" s="157">
        <v>0</v>
      </c>
      <c r="FU27" s="157">
        <v>0</v>
      </c>
      <c r="FV27" s="157">
        <v>0</v>
      </c>
      <c r="FW27" s="157">
        <v>0</v>
      </c>
      <c r="FX27" s="157">
        <v>0</v>
      </c>
      <c r="FY27" s="157">
        <v>0</v>
      </c>
      <c r="FZ27" s="157">
        <v>0</v>
      </c>
      <c r="GA27" s="157">
        <v>0</v>
      </c>
      <c r="GB27" s="157">
        <v>0</v>
      </c>
      <c r="GC27" s="157">
        <v>0</v>
      </c>
      <c r="GD27" s="157">
        <v>0</v>
      </c>
      <c r="GE27" s="157">
        <v>0</v>
      </c>
      <c r="GF27" s="157">
        <v>0</v>
      </c>
      <c r="GG27" s="157">
        <v>0</v>
      </c>
      <c r="GH27" s="157">
        <v>0</v>
      </c>
      <c r="GI27" s="157">
        <v>0</v>
      </c>
      <c r="GJ27" s="157">
        <v>0</v>
      </c>
      <c r="GK27" s="157">
        <v>0</v>
      </c>
      <c r="GL27" s="157">
        <v>0</v>
      </c>
      <c r="GM27" s="157">
        <v>0</v>
      </c>
      <c r="GN27" s="157">
        <v>0</v>
      </c>
      <c r="GO27" s="157">
        <v>0</v>
      </c>
      <c r="GP27" s="157">
        <v>0</v>
      </c>
      <c r="GQ27" s="157">
        <v>0</v>
      </c>
      <c r="GR27" s="157">
        <v>0</v>
      </c>
      <c r="GS27" s="157">
        <v>0</v>
      </c>
      <c r="GT27" s="157">
        <v>0</v>
      </c>
      <c r="GU27" s="157">
        <v>0</v>
      </c>
      <c r="GV27" s="157">
        <v>0</v>
      </c>
      <c r="GW27" s="157">
        <v>0</v>
      </c>
      <c r="GX27" s="157">
        <v>0</v>
      </c>
      <c r="GY27" s="157">
        <v>0</v>
      </c>
      <c r="GZ27" s="157">
        <v>0</v>
      </c>
      <c r="HA27" s="157">
        <v>0</v>
      </c>
      <c r="HB27" s="157">
        <v>0</v>
      </c>
      <c r="HC27" s="157">
        <v>0</v>
      </c>
      <c r="HD27" s="157">
        <v>0</v>
      </c>
      <c r="HE27" s="157">
        <v>0</v>
      </c>
      <c r="HF27" s="157">
        <v>0</v>
      </c>
      <c r="HG27" s="157">
        <v>0</v>
      </c>
      <c r="HH27" s="157">
        <v>0</v>
      </c>
      <c r="HI27" s="157">
        <v>0</v>
      </c>
      <c r="HJ27" s="157">
        <v>0</v>
      </c>
      <c r="HK27" s="157">
        <v>0</v>
      </c>
      <c r="HL27" s="157">
        <v>0</v>
      </c>
      <c r="HM27" s="157">
        <v>0</v>
      </c>
      <c r="HN27" s="157">
        <v>0</v>
      </c>
      <c r="HO27" s="157">
        <v>0</v>
      </c>
      <c r="HP27" s="290" t="str">
        <f t="shared" si="0"/>
        <v>Трезорски записи (-)</v>
      </c>
      <c r="HQ27" s="290" t="str">
        <f t="shared" si="1"/>
        <v>Treasury bills (-)</v>
      </c>
      <c r="HR27" s="290"/>
      <c r="HT27" s="260"/>
      <c r="HU27" s="260"/>
      <c r="HV27" s="260"/>
    </row>
    <row r="28" spans="1:230" ht="12.75" customHeight="1" x14ac:dyDescent="0.25">
      <c r="A28" s="315" t="s">
        <v>8</v>
      </c>
      <c r="B28" s="315" t="s">
        <v>9</v>
      </c>
      <c r="C28" s="157">
        <v>0</v>
      </c>
      <c r="D28" s="157">
        <v>0</v>
      </c>
      <c r="E28" s="157">
        <v>0</v>
      </c>
      <c r="F28" s="157">
        <v>0</v>
      </c>
      <c r="G28" s="157">
        <v>0</v>
      </c>
      <c r="H28" s="157">
        <v>0</v>
      </c>
      <c r="I28" s="157">
        <v>0</v>
      </c>
      <c r="J28" s="157">
        <v>0</v>
      </c>
      <c r="K28" s="157">
        <v>0</v>
      </c>
      <c r="L28" s="157">
        <v>0</v>
      </c>
      <c r="M28" s="157">
        <v>0</v>
      </c>
      <c r="N28" s="157">
        <v>0</v>
      </c>
      <c r="O28" s="157">
        <v>0</v>
      </c>
      <c r="P28" s="157">
        <v>0</v>
      </c>
      <c r="Q28" s="157">
        <v>0</v>
      </c>
      <c r="R28" s="157">
        <v>0</v>
      </c>
      <c r="S28" s="157">
        <v>0</v>
      </c>
      <c r="T28" s="157">
        <v>0</v>
      </c>
      <c r="U28" s="157">
        <v>0</v>
      </c>
      <c r="V28" s="157">
        <v>0</v>
      </c>
      <c r="W28" s="157">
        <v>0</v>
      </c>
      <c r="X28" s="157">
        <v>0</v>
      </c>
      <c r="Y28" s="157">
        <v>0</v>
      </c>
      <c r="Z28" s="157">
        <v>0</v>
      </c>
      <c r="AA28" s="157">
        <v>0</v>
      </c>
      <c r="AB28" s="157">
        <v>0</v>
      </c>
      <c r="AC28" s="157">
        <v>0</v>
      </c>
      <c r="AD28" s="157">
        <v>0</v>
      </c>
      <c r="AE28" s="157">
        <v>0</v>
      </c>
      <c r="AF28" s="157">
        <v>0</v>
      </c>
      <c r="AG28" s="157">
        <v>0</v>
      </c>
      <c r="AH28" s="157">
        <v>0</v>
      </c>
      <c r="AI28" s="157">
        <v>0</v>
      </c>
      <c r="AJ28" s="157">
        <v>0</v>
      </c>
      <c r="AK28" s="157">
        <v>0</v>
      </c>
      <c r="AL28" s="157">
        <v>0</v>
      </c>
      <c r="AM28" s="157">
        <v>0</v>
      </c>
      <c r="AN28" s="157">
        <v>0</v>
      </c>
      <c r="AO28" s="157">
        <v>0</v>
      </c>
      <c r="AP28" s="157">
        <v>0</v>
      </c>
      <c r="AQ28" s="157">
        <v>0</v>
      </c>
      <c r="AR28" s="157">
        <v>0</v>
      </c>
      <c r="AS28" s="157">
        <v>0</v>
      </c>
      <c r="AT28" s="157">
        <v>0</v>
      </c>
      <c r="AU28" s="157">
        <v>0</v>
      </c>
      <c r="AV28" s="157">
        <v>0</v>
      </c>
      <c r="AW28" s="157">
        <v>0</v>
      </c>
      <c r="AX28" s="157">
        <v>0</v>
      </c>
      <c r="AY28" s="157">
        <v>0</v>
      </c>
      <c r="AZ28" s="157">
        <v>0</v>
      </c>
      <c r="BA28" s="157">
        <v>0</v>
      </c>
      <c r="BB28" s="157">
        <v>0</v>
      </c>
      <c r="BC28" s="157">
        <v>0</v>
      </c>
      <c r="BD28" s="157">
        <v>0</v>
      </c>
      <c r="BE28" s="157">
        <v>0</v>
      </c>
      <c r="BF28" s="157">
        <v>0</v>
      </c>
      <c r="BG28" s="157">
        <v>0</v>
      </c>
      <c r="BH28" s="157">
        <v>0</v>
      </c>
      <c r="BI28" s="157">
        <v>0</v>
      </c>
      <c r="BJ28" s="157">
        <v>0</v>
      </c>
      <c r="BK28" s="157">
        <v>0</v>
      </c>
      <c r="BL28" s="157">
        <v>0</v>
      </c>
      <c r="BM28" s="157">
        <v>0</v>
      </c>
      <c r="BN28" s="157">
        <v>0</v>
      </c>
      <c r="BO28" s="157">
        <v>0</v>
      </c>
      <c r="BP28" s="157">
        <v>0</v>
      </c>
      <c r="BQ28" s="157">
        <v>0</v>
      </c>
      <c r="BR28" s="157">
        <v>0</v>
      </c>
      <c r="BS28" s="157">
        <v>0</v>
      </c>
      <c r="BT28" s="157">
        <v>0</v>
      </c>
      <c r="BU28" s="157">
        <v>0</v>
      </c>
      <c r="BV28" s="157">
        <v>0</v>
      </c>
      <c r="BW28" s="157">
        <v>0</v>
      </c>
      <c r="BX28" s="157">
        <v>0</v>
      </c>
      <c r="BY28" s="157">
        <v>0</v>
      </c>
      <c r="BZ28" s="157">
        <v>0</v>
      </c>
      <c r="CA28" s="157">
        <v>0</v>
      </c>
      <c r="CB28" s="157">
        <v>0</v>
      </c>
      <c r="CC28" s="157">
        <v>0</v>
      </c>
      <c r="CD28" s="157">
        <v>0</v>
      </c>
      <c r="CE28" s="157">
        <v>0</v>
      </c>
      <c r="CF28" s="157">
        <v>0</v>
      </c>
      <c r="CG28" s="157">
        <v>0</v>
      </c>
      <c r="CH28" s="157">
        <v>0</v>
      </c>
      <c r="CI28" s="157">
        <v>0</v>
      </c>
      <c r="CJ28" s="157">
        <v>0</v>
      </c>
      <c r="CK28" s="157">
        <v>0</v>
      </c>
      <c r="CL28" s="157">
        <v>0</v>
      </c>
      <c r="CM28" s="157">
        <v>0</v>
      </c>
      <c r="CN28" s="157">
        <v>0</v>
      </c>
      <c r="CO28" s="157">
        <v>0</v>
      </c>
      <c r="CP28" s="157">
        <v>0</v>
      </c>
      <c r="CQ28" s="157">
        <v>0</v>
      </c>
      <c r="CR28" s="157">
        <v>0</v>
      </c>
      <c r="CS28" s="157">
        <v>0</v>
      </c>
      <c r="CT28" s="157">
        <v>0</v>
      </c>
      <c r="CU28" s="157">
        <v>0</v>
      </c>
      <c r="CV28" s="157">
        <v>0</v>
      </c>
      <c r="CW28" s="157">
        <v>0</v>
      </c>
      <c r="CX28" s="157">
        <v>0</v>
      </c>
      <c r="CY28" s="157">
        <v>0</v>
      </c>
      <c r="CZ28" s="157">
        <v>0</v>
      </c>
      <c r="DA28" s="157">
        <v>0</v>
      </c>
      <c r="DB28" s="157">
        <v>0</v>
      </c>
      <c r="DC28" s="157">
        <v>0</v>
      </c>
      <c r="DD28" s="157">
        <v>0</v>
      </c>
      <c r="DE28" s="157">
        <v>0</v>
      </c>
      <c r="DF28" s="157">
        <v>0</v>
      </c>
      <c r="DG28" s="157">
        <v>0</v>
      </c>
      <c r="DH28" s="157">
        <v>0</v>
      </c>
      <c r="DI28" s="157">
        <v>0</v>
      </c>
      <c r="DJ28" s="157">
        <v>0</v>
      </c>
      <c r="DK28" s="157">
        <v>0</v>
      </c>
      <c r="DL28" s="157">
        <v>0</v>
      </c>
      <c r="DM28" s="157">
        <v>0</v>
      </c>
      <c r="DN28" s="157">
        <v>0</v>
      </c>
      <c r="DO28" s="157">
        <v>0</v>
      </c>
      <c r="DP28" s="157">
        <v>0</v>
      </c>
      <c r="DQ28" s="157">
        <v>0</v>
      </c>
      <c r="DR28" s="157">
        <v>0</v>
      </c>
      <c r="DS28" s="157">
        <v>0</v>
      </c>
      <c r="DT28" s="157">
        <v>0</v>
      </c>
      <c r="DU28" s="157">
        <v>0</v>
      </c>
      <c r="DV28" s="157">
        <v>0</v>
      </c>
      <c r="DW28" s="157">
        <v>0</v>
      </c>
      <c r="DX28" s="157">
        <v>0</v>
      </c>
      <c r="DY28" s="157">
        <v>0</v>
      </c>
      <c r="DZ28" s="157">
        <v>0</v>
      </c>
      <c r="EA28" s="157">
        <v>0</v>
      </c>
      <c r="EB28" s="157">
        <v>0</v>
      </c>
      <c r="EC28" s="157">
        <v>0</v>
      </c>
      <c r="ED28" s="157">
        <v>0</v>
      </c>
      <c r="EE28" s="157">
        <v>0</v>
      </c>
      <c r="EF28" s="157">
        <v>0</v>
      </c>
      <c r="EG28" s="157">
        <v>0</v>
      </c>
      <c r="EH28" s="157">
        <v>0</v>
      </c>
      <c r="EI28" s="157">
        <v>0</v>
      </c>
      <c r="EJ28" s="157">
        <v>0</v>
      </c>
      <c r="EK28" s="157">
        <v>0</v>
      </c>
      <c r="EL28" s="157">
        <v>0</v>
      </c>
      <c r="EM28" s="157">
        <v>0</v>
      </c>
      <c r="EN28" s="157">
        <v>0</v>
      </c>
      <c r="EO28" s="157">
        <v>0</v>
      </c>
      <c r="EP28" s="157">
        <v>0</v>
      </c>
      <c r="EQ28" s="157">
        <v>0</v>
      </c>
      <c r="ER28" s="157">
        <v>0</v>
      </c>
      <c r="ES28" s="157">
        <v>0</v>
      </c>
      <c r="ET28" s="157">
        <v>0</v>
      </c>
      <c r="EU28" s="157">
        <v>0</v>
      </c>
      <c r="EV28" s="157">
        <v>0</v>
      </c>
      <c r="EW28" s="157">
        <v>0</v>
      </c>
      <c r="EX28" s="157">
        <v>0</v>
      </c>
      <c r="EY28" s="157">
        <v>0</v>
      </c>
      <c r="EZ28" s="157">
        <v>0</v>
      </c>
      <c r="FA28" s="157">
        <v>0</v>
      </c>
      <c r="FB28" s="157">
        <v>0</v>
      </c>
      <c r="FC28" s="157">
        <v>0</v>
      </c>
      <c r="FD28" s="157">
        <v>0</v>
      </c>
      <c r="FE28" s="157">
        <v>0</v>
      </c>
      <c r="FF28" s="157">
        <v>0</v>
      </c>
      <c r="FG28" s="157">
        <v>0</v>
      </c>
      <c r="FH28" s="157">
        <v>0</v>
      </c>
      <c r="FI28" s="157">
        <v>0</v>
      </c>
      <c r="FJ28" s="157">
        <v>0</v>
      </c>
      <c r="FK28" s="157">
        <v>0</v>
      </c>
      <c r="FL28" s="157">
        <v>0</v>
      </c>
      <c r="FM28" s="157">
        <v>0</v>
      </c>
      <c r="FN28" s="157">
        <v>0</v>
      </c>
      <c r="FO28" s="157">
        <v>0</v>
      </c>
      <c r="FP28" s="157">
        <v>0</v>
      </c>
      <c r="FQ28" s="157">
        <v>0</v>
      </c>
      <c r="FR28" s="157">
        <v>0</v>
      </c>
      <c r="FS28" s="157">
        <v>0</v>
      </c>
      <c r="FT28" s="157">
        <v>0</v>
      </c>
      <c r="FU28" s="157">
        <v>0</v>
      </c>
      <c r="FV28" s="157">
        <v>0</v>
      </c>
      <c r="FW28" s="157">
        <v>0</v>
      </c>
      <c r="FX28" s="157">
        <v>0</v>
      </c>
      <c r="FY28" s="157">
        <v>0</v>
      </c>
      <c r="FZ28" s="157">
        <v>0</v>
      </c>
      <c r="GA28" s="157">
        <v>0</v>
      </c>
      <c r="GB28" s="157">
        <v>0</v>
      </c>
      <c r="GC28" s="157">
        <v>0</v>
      </c>
      <c r="GD28" s="157">
        <v>0</v>
      </c>
      <c r="GE28" s="157">
        <v>0</v>
      </c>
      <c r="GF28" s="157">
        <v>0</v>
      </c>
      <c r="GG28" s="157">
        <v>0</v>
      </c>
      <c r="GH28" s="157">
        <v>0</v>
      </c>
      <c r="GI28" s="157">
        <v>0</v>
      </c>
      <c r="GJ28" s="157">
        <v>0</v>
      </c>
      <c r="GK28" s="157">
        <v>0</v>
      </c>
      <c r="GL28" s="157">
        <v>0</v>
      </c>
      <c r="GM28" s="157">
        <v>0</v>
      </c>
      <c r="GN28" s="157">
        <v>0</v>
      </c>
      <c r="GO28" s="157">
        <v>0</v>
      </c>
      <c r="GP28" s="157">
        <v>0</v>
      </c>
      <c r="GQ28" s="157">
        <v>0</v>
      </c>
      <c r="GR28" s="157">
        <v>0</v>
      </c>
      <c r="GS28" s="157">
        <v>0</v>
      </c>
      <c r="GT28" s="157">
        <v>0</v>
      </c>
      <c r="GU28" s="157">
        <v>0</v>
      </c>
      <c r="GV28" s="157">
        <v>0</v>
      </c>
      <c r="GW28" s="157">
        <v>0</v>
      </c>
      <c r="GX28" s="157">
        <v>0</v>
      </c>
      <c r="GY28" s="157">
        <v>0</v>
      </c>
      <c r="GZ28" s="157">
        <v>0</v>
      </c>
      <c r="HA28" s="157">
        <v>0</v>
      </c>
      <c r="HB28" s="157">
        <v>0</v>
      </c>
      <c r="HC28" s="157">
        <v>0</v>
      </c>
      <c r="HD28" s="157">
        <v>0</v>
      </c>
      <c r="HE28" s="157">
        <v>0</v>
      </c>
      <c r="HF28" s="157">
        <v>0</v>
      </c>
      <c r="HG28" s="157">
        <v>0</v>
      </c>
      <c r="HH28" s="157">
        <v>0</v>
      </c>
      <c r="HI28" s="157">
        <v>0</v>
      </c>
      <c r="HJ28" s="157">
        <v>0</v>
      </c>
      <c r="HK28" s="157">
        <v>0</v>
      </c>
      <c r="HL28" s="157">
        <v>0</v>
      </c>
      <c r="HM28" s="157">
        <v>0</v>
      </c>
      <c r="HN28" s="157">
        <v>0</v>
      </c>
      <c r="HO28" s="157">
        <v>0</v>
      </c>
      <c r="HP28" s="290" t="str">
        <f t="shared" si="0"/>
        <v>Корпоративне обвезнице (-)</v>
      </c>
      <c r="HQ28" s="290" t="str">
        <f t="shared" si="1"/>
        <v>Corporate bonds (-)</v>
      </c>
      <c r="HR28" s="290"/>
      <c r="HT28" s="260"/>
      <c r="HU28" s="260"/>
      <c r="HV28" s="260"/>
    </row>
    <row r="29" spans="1:230" ht="12.75" customHeight="1" x14ac:dyDescent="0.25">
      <c r="A29" s="315" t="s">
        <v>433</v>
      </c>
      <c r="B29" s="315" t="s">
        <v>435</v>
      </c>
      <c r="C29" s="157">
        <v>0</v>
      </c>
      <c r="D29" s="157">
        <v>0</v>
      </c>
      <c r="E29" s="157">
        <v>0</v>
      </c>
      <c r="F29" s="157">
        <v>0</v>
      </c>
      <c r="G29" s="157">
        <v>0</v>
      </c>
      <c r="H29" s="157">
        <v>0</v>
      </c>
      <c r="I29" s="157">
        <v>0</v>
      </c>
      <c r="J29" s="157">
        <v>0</v>
      </c>
      <c r="K29" s="157">
        <v>0</v>
      </c>
      <c r="L29" s="157">
        <v>0</v>
      </c>
      <c r="M29" s="157">
        <v>0</v>
      </c>
      <c r="N29" s="157">
        <v>0</v>
      </c>
      <c r="O29" s="157">
        <v>0</v>
      </c>
      <c r="P29" s="157">
        <v>0</v>
      </c>
      <c r="Q29" s="157">
        <v>0</v>
      </c>
      <c r="R29" s="157">
        <v>0</v>
      </c>
      <c r="S29" s="157">
        <v>0</v>
      </c>
      <c r="T29" s="157">
        <v>0</v>
      </c>
      <c r="U29" s="157">
        <v>0</v>
      </c>
      <c r="V29" s="157">
        <v>0</v>
      </c>
      <c r="W29" s="157">
        <v>0</v>
      </c>
      <c r="X29" s="157">
        <v>0</v>
      </c>
      <c r="Y29" s="157">
        <v>0</v>
      </c>
      <c r="Z29" s="157">
        <v>0</v>
      </c>
      <c r="AA29" s="157">
        <v>0</v>
      </c>
      <c r="AB29" s="157">
        <v>0</v>
      </c>
      <c r="AC29" s="157">
        <v>0</v>
      </c>
      <c r="AD29" s="157">
        <v>0</v>
      </c>
      <c r="AE29" s="157">
        <v>0</v>
      </c>
      <c r="AF29" s="157">
        <v>0</v>
      </c>
      <c r="AG29" s="157">
        <v>0</v>
      </c>
      <c r="AH29" s="157">
        <v>0</v>
      </c>
      <c r="AI29" s="157">
        <v>0</v>
      </c>
      <c r="AJ29" s="157">
        <v>0</v>
      </c>
      <c r="AK29" s="157">
        <v>0</v>
      </c>
      <c r="AL29" s="157">
        <v>0</v>
      </c>
      <c r="AM29" s="157">
        <v>0</v>
      </c>
      <c r="AN29" s="157">
        <v>0</v>
      </c>
      <c r="AO29" s="157">
        <v>0</v>
      </c>
      <c r="AP29" s="157">
        <v>0</v>
      </c>
      <c r="AQ29" s="157">
        <v>0</v>
      </c>
      <c r="AR29" s="157">
        <v>0</v>
      </c>
      <c r="AS29" s="157">
        <v>0</v>
      </c>
      <c r="AT29" s="157">
        <v>0</v>
      </c>
      <c r="AU29" s="157">
        <v>0</v>
      </c>
      <c r="AV29" s="157">
        <v>0</v>
      </c>
      <c r="AW29" s="157">
        <v>0</v>
      </c>
      <c r="AX29" s="157">
        <v>0</v>
      </c>
      <c r="AY29" s="157">
        <v>0</v>
      </c>
      <c r="AZ29" s="157">
        <v>0</v>
      </c>
      <c r="BA29" s="157">
        <v>0</v>
      </c>
      <c r="BB29" s="157">
        <v>0</v>
      </c>
      <c r="BC29" s="157">
        <v>0</v>
      </c>
      <c r="BD29" s="157">
        <v>0</v>
      </c>
      <c r="BE29" s="157">
        <v>0</v>
      </c>
      <c r="BF29" s="157">
        <v>0</v>
      </c>
      <c r="BG29" s="157">
        <v>0</v>
      </c>
      <c r="BH29" s="157">
        <v>0</v>
      </c>
      <c r="BI29" s="157">
        <v>0</v>
      </c>
      <c r="BJ29" s="157">
        <v>0</v>
      </c>
      <c r="BK29" s="157">
        <v>0</v>
      </c>
      <c r="BL29" s="157">
        <v>0</v>
      </c>
      <c r="BM29" s="157">
        <v>0</v>
      </c>
      <c r="BN29" s="157">
        <v>0</v>
      </c>
      <c r="BO29" s="157">
        <v>0</v>
      </c>
      <c r="BP29" s="157">
        <v>0</v>
      </c>
      <c r="BQ29" s="157">
        <v>0</v>
      </c>
      <c r="BR29" s="157">
        <v>0</v>
      </c>
      <c r="BS29" s="157">
        <v>0</v>
      </c>
      <c r="BT29" s="157">
        <v>0</v>
      </c>
      <c r="BU29" s="157">
        <v>0</v>
      </c>
      <c r="BV29" s="157">
        <v>0</v>
      </c>
      <c r="BW29" s="157">
        <v>0</v>
      </c>
      <c r="BX29" s="157">
        <v>0</v>
      </c>
      <c r="BY29" s="157">
        <v>0</v>
      </c>
      <c r="BZ29" s="157">
        <v>0</v>
      </c>
      <c r="CA29" s="157">
        <v>0</v>
      </c>
      <c r="CB29" s="157">
        <v>0</v>
      </c>
      <c r="CC29" s="157">
        <v>0</v>
      </c>
      <c r="CD29" s="157">
        <v>0</v>
      </c>
      <c r="CE29" s="157">
        <v>0</v>
      </c>
      <c r="CF29" s="157">
        <v>0</v>
      </c>
      <c r="CG29" s="157">
        <v>0</v>
      </c>
      <c r="CH29" s="157">
        <v>0</v>
      </c>
      <c r="CI29" s="157">
        <v>0</v>
      </c>
      <c r="CJ29" s="157">
        <v>0</v>
      </c>
      <c r="CK29" s="157">
        <v>0</v>
      </c>
      <c r="CL29" s="157">
        <v>0</v>
      </c>
      <c r="CM29" s="157">
        <v>0</v>
      </c>
      <c r="CN29" s="157">
        <v>0</v>
      </c>
      <c r="CO29" s="157">
        <v>0</v>
      </c>
      <c r="CP29" s="157">
        <v>0</v>
      </c>
      <c r="CQ29" s="157">
        <v>0</v>
      </c>
      <c r="CR29" s="157">
        <v>0</v>
      </c>
      <c r="CS29" s="157">
        <v>0</v>
      </c>
      <c r="CT29" s="157">
        <v>0</v>
      </c>
      <c r="CU29" s="157">
        <v>0</v>
      </c>
      <c r="CV29" s="157">
        <v>0</v>
      </c>
      <c r="CW29" s="157">
        <v>0</v>
      </c>
      <c r="CX29" s="157">
        <v>0</v>
      </c>
      <c r="CY29" s="157">
        <v>0</v>
      </c>
      <c r="CZ29" s="157">
        <v>0</v>
      </c>
      <c r="DA29" s="157">
        <v>0</v>
      </c>
      <c r="DB29" s="157">
        <v>0</v>
      </c>
      <c r="DC29" s="157">
        <v>0</v>
      </c>
      <c r="DD29" s="157">
        <v>0</v>
      </c>
      <c r="DE29" s="157">
        <v>0</v>
      </c>
      <c r="DF29" s="157">
        <v>0</v>
      </c>
      <c r="DG29" s="157">
        <v>0</v>
      </c>
      <c r="DH29" s="157">
        <v>0</v>
      </c>
      <c r="DI29" s="157">
        <v>0</v>
      </c>
      <c r="DJ29" s="157">
        <v>0</v>
      </c>
      <c r="DK29" s="157">
        <v>0</v>
      </c>
      <c r="DL29" s="157">
        <v>0</v>
      </c>
      <c r="DM29" s="157">
        <v>0</v>
      </c>
      <c r="DN29" s="157">
        <v>0</v>
      </c>
      <c r="DO29" s="157">
        <v>0</v>
      </c>
      <c r="DP29" s="157">
        <v>0</v>
      </c>
      <c r="DQ29" s="157">
        <v>0</v>
      </c>
      <c r="DR29" s="157">
        <v>0</v>
      </c>
      <c r="DS29" s="157">
        <v>0</v>
      </c>
      <c r="DT29" s="157">
        <v>0</v>
      </c>
      <c r="DU29" s="157">
        <v>0</v>
      </c>
      <c r="DV29" s="157">
        <v>0</v>
      </c>
      <c r="DW29" s="157">
        <v>0</v>
      </c>
      <c r="DX29" s="157">
        <v>0</v>
      </c>
      <c r="DY29" s="157">
        <v>0</v>
      </c>
      <c r="DZ29" s="157">
        <v>0</v>
      </c>
      <c r="EA29" s="157">
        <v>0</v>
      </c>
      <c r="EB29" s="157">
        <v>0</v>
      </c>
      <c r="EC29" s="157">
        <v>0</v>
      </c>
      <c r="ED29" s="157">
        <v>0</v>
      </c>
      <c r="EE29" s="157">
        <v>0</v>
      </c>
      <c r="EF29" s="157">
        <v>0</v>
      </c>
      <c r="EG29" s="157">
        <v>0</v>
      </c>
      <c r="EH29" s="157">
        <v>0</v>
      </c>
      <c r="EI29" s="157">
        <v>0</v>
      </c>
      <c r="EJ29" s="157">
        <v>0</v>
      </c>
      <c r="EK29" s="157">
        <v>0</v>
      </c>
      <c r="EL29" s="157">
        <v>0</v>
      </c>
      <c r="EM29" s="157">
        <v>0</v>
      </c>
      <c r="EN29" s="157">
        <v>0</v>
      </c>
      <c r="EO29" s="157">
        <v>0</v>
      </c>
      <c r="EP29" s="157">
        <v>0</v>
      </c>
      <c r="EQ29" s="157">
        <v>0</v>
      </c>
      <c r="ER29" s="157">
        <v>0</v>
      </c>
      <c r="ES29" s="157">
        <v>0</v>
      </c>
      <c r="ET29" s="157">
        <v>0</v>
      </c>
      <c r="EU29" s="157">
        <v>0</v>
      </c>
      <c r="EV29" s="157">
        <v>0</v>
      </c>
      <c r="EW29" s="157">
        <v>0</v>
      </c>
      <c r="EX29" s="157">
        <v>0</v>
      </c>
      <c r="EY29" s="157">
        <v>0</v>
      </c>
      <c r="EZ29" s="157">
        <v>0</v>
      </c>
      <c r="FA29" s="157">
        <v>0</v>
      </c>
      <c r="FB29" s="157">
        <v>0</v>
      </c>
      <c r="FC29" s="157">
        <v>0</v>
      </c>
      <c r="FD29" s="157">
        <v>0</v>
      </c>
      <c r="FE29" s="157">
        <v>0</v>
      </c>
      <c r="FF29" s="157">
        <v>0</v>
      </c>
      <c r="FG29" s="157">
        <v>0</v>
      </c>
      <c r="FH29" s="157">
        <v>0</v>
      </c>
      <c r="FI29" s="157">
        <v>0</v>
      </c>
      <c r="FJ29" s="157">
        <v>0</v>
      </c>
      <c r="FK29" s="157">
        <v>0</v>
      </c>
      <c r="FL29" s="157">
        <v>0</v>
      </c>
      <c r="FM29" s="157">
        <v>0</v>
      </c>
      <c r="FN29" s="157">
        <v>0</v>
      </c>
      <c r="FO29" s="157">
        <v>0</v>
      </c>
      <c r="FP29" s="157">
        <v>0</v>
      </c>
      <c r="FQ29" s="157">
        <v>0</v>
      </c>
      <c r="FR29" s="157">
        <v>0</v>
      </c>
      <c r="FS29" s="157">
        <v>0</v>
      </c>
      <c r="FT29" s="157">
        <v>0</v>
      </c>
      <c r="FU29" s="157">
        <v>0</v>
      </c>
      <c r="FV29" s="157">
        <v>0</v>
      </c>
      <c r="FW29" s="157">
        <v>0</v>
      </c>
      <c r="FX29" s="157">
        <v>0</v>
      </c>
      <c r="FY29" s="157">
        <v>0</v>
      </c>
      <c r="FZ29" s="157">
        <v>0</v>
      </c>
      <c r="GA29" s="157">
        <v>0</v>
      </c>
      <c r="GB29" s="157">
        <v>0</v>
      </c>
      <c r="GC29" s="157">
        <v>0</v>
      </c>
      <c r="GD29" s="157">
        <v>0</v>
      </c>
      <c r="GE29" s="157">
        <v>0</v>
      </c>
      <c r="GF29" s="157">
        <v>0</v>
      </c>
      <c r="GG29" s="157">
        <v>0</v>
      </c>
      <c r="GH29" s="157">
        <v>0</v>
      </c>
      <c r="GI29" s="157">
        <v>0</v>
      </c>
      <c r="GJ29" s="157">
        <v>0</v>
      </c>
      <c r="GK29" s="157">
        <v>0</v>
      </c>
      <c r="GL29" s="157">
        <v>0</v>
      </c>
      <c r="GM29" s="157">
        <v>0</v>
      </c>
      <c r="GN29" s="157">
        <v>0</v>
      </c>
      <c r="GO29" s="157">
        <v>0</v>
      </c>
      <c r="GP29" s="157">
        <v>0</v>
      </c>
      <c r="GQ29" s="157">
        <v>0</v>
      </c>
      <c r="GR29" s="157">
        <v>0</v>
      </c>
      <c r="GS29" s="157">
        <v>0</v>
      </c>
      <c r="GT29" s="157">
        <v>0</v>
      </c>
      <c r="GU29" s="157">
        <v>0</v>
      </c>
      <c r="GV29" s="157">
        <v>0</v>
      </c>
      <c r="GW29" s="157">
        <v>0</v>
      </c>
      <c r="GX29" s="157">
        <v>0</v>
      </c>
      <c r="GY29" s="157">
        <v>0</v>
      </c>
      <c r="GZ29" s="157">
        <v>0</v>
      </c>
      <c r="HA29" s="157">
        <v>0</v>
      </c>
      <c r="HB29" s="157">
        <v>0</v>
      </c>
      <c r="HC29" s="157">
        <v>0</v>
      </c>
      <c r="HD29" s="157">
        <v>0</v>
      </c>
      <c r="HE29" s="157">
        <v>0</v>
      </c>
      <c r="HF29" s="157">
        <v>0</v>
      </c>
      <c r="HG29" s="157">
        <v>0</v>
      </c>
      <c r="HH29" s="157">
        <v>0</v>
      </c>
      <c r="HI29" s="157">
        <v>0</v>
      </c>
      <c r="HJ29" s="157">
        <v>0</v>
      </c>
      <c r="HK29" s="157">
        <v>0</v>
      </c>
      <c r="HL29" s="157">
        <v>0</v>
      </c>
      <c r="HM29" s="157">
        <v>0</v>
      </c>
      <c r="HN29" s="157">
        <v>0</v>
      </c>
      <c r="HO29" s="157">
        <v>0</v>
      </c>
      <c r="HP29" s="290" t="str">
        <f t="shared" si="0"/>
        <v>Остале ХоВ (-)</v>
      </c>
      <c r="HQ29" s="290" t="str">
        <f t="shared" si="1"/>
        <v>Other securities (-)</v>
      </c>
      <c r="HR29" s="290"/>
      <c r="HT29" s="260"/>
      <c r="HU29" s="260"/>
      <c r="HV29" s="260"/>
    </row>
    <row r="30" spans="1:230" ht="12.75" customHeight="1" x14ac:dyDescent="0.25">
      <c r="A30" s="315" t="s">
        <v>434</v>
      </c>
      <c r="B30" s="315" t="s">
        <v>436</v>
      </c>
      <c r="C30" s="157">
        <v>0</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0</v>
      </c>
      <c r="W30" s="157">
        <v>0</v>
      </c>
      <c r="X30" s="157">
        <v>0</v>
      </c>
      <c r="Y30" s="157">
        <v>0</v>
      </c>
      <c r="Z30" s="157">
        <v>0</v>
      </c>
      <c r="AA30" s="157">
        <v>0</v>
      </c>
      <c r="AB30" s="157">
        <v>0</v>
      </c>
      <c r="AC30" s="157">
        <v>0</v>
      </c>
      <c r="AD30" s="157">
        <v>0</v>
      </c>
      <c r="AE30" s="157">
        <v>0</v>
      </c>
      <c r="AF30" s="157">
        <v>0</v>
      </c>
      <c r="AG30" s="157">
        <v>0</v>
      </c>
      <c r="AH30" s="157">
        <v>0</v>
      </c>
      <c r="AI30" s="157">
        <v>0</v>
      </c>
      <c r="AJ30" s="157">
        <v>0</v>
      </c>
      <c r="AK30" s="157">
        <v>0</v>
      </c>
      <c r="AL30" s="157">
        <v>0</v>
      </c>
      <c r="AM30" s="157">
        <v>0</v>
      </c>
      <c r="AN30" s="157">
        <v>0</v>
      </c>
      <c r="AO30" s="157">
        <v>0</v>
      </c>
      <c r="AP30" s="157">
        <v>0</v>
      </c>
      <c r="AQ30" s="157">
        <v>0</v>
      </c>
      <c r="AR30" s="157">
        <v>0</v>
      </c>
      <c r="AS30" s="157">
        <v>0</v>
      </c>
      <c r="AT30" s="157">
        <v>0</v>
      </c>
      <c r="AU30" s="157">
        <v>0</v>
      </c>
      <c r="AV30" s="157">
        <v>0</v>
      </c>
      <c r="AW30" s="157">
        <v>0</v>
      </c>
      <c r="AX30" s="157">
        <v>0</v>
      </c>
      <c r="AY30" s="157">
        <v>0</v>
      </c>
      <c r="AZ30" s="157">
        <v>0</v>
      </c>
      <c r="BA30" s="157">
        <v>0</v>
      </c>
      <c r="BB30" s="157">
        <v>0</v>
      </c>
      <c r="BC30" s="157">
        <v>0</v>
      </c>
      <c r="BD30" s="157">
        <v>0</v>
      </c>
      <c r="BE30" s="157">
        <v>0</v>
      </c>
      <c r="BF30" s="157">
        <v>0</v>
      </c>
      <c r="BG30" s="157">
        <v>0</v>
      </c>
      <c r="BH30" s="157">
        <v>0</v>
      </c>
      <c r="BI30" s="157">
        <v>0</v>
      </c>
      <c r="BJ30" s="157">
        <v>0</v>
      </c>
      <c r="BK30" s="157">
        <v>0</v>
      </c>
      <c r="BL30" s="157">
        <v>0</v>
      </c>
      <c r="BM30" s="157">
        <v>0</v>
      </c>
      <c r="BN30" s="157">
        <v>0</v>
      </c>
      <c r="BO30" s="157">
        <v>0</v>
      </c>
      <c r="BP30" s="157">
        <v>0</v>
      </c>
      <c r="BQ30" s="157">
        <v>0</v>
      </c>
      <c r="BR30" s="157">
        <v>0</v>
      </c>
      <c r="BS30" s="157">
        <v>0</v>
      </c>
      <c r="BT30" s="157">
        <v>0</v>
      </c>
      <c r="BU30" s="157">
        <v>0</v>
      </c>
      <c r="BV30" s="157">
        <v>0</v>
      </c>
      <c r="BW30" s="157">
        <v>0</v>
      </c>
      <c r="BX30" s="157">
        <v>0</v>
      </c>
      <c r="BY30" s="157">
        <v>0</v>
      </c>
      <c r="BZ30" s="157">
        <v>0</v>
      </c>
      <c r="CA30" s="157">
        <v>0</v>
      </c>
      <c r="CB30" s="157">
        <v>0</v>
      </c>
      <c r="CC30" s="157">
        <v>0</v>
      </c>
      <c r="CD30" s="157">
        <v>0</v>
      </c>
      <c r="CE30" s="157">
        <v>0</v>
      </c>
      <c r="CF30" s="157">
        <v>0</v>
      </c>
      <c r="CG30" s="157">
        <v>0</v>
      </c>
      <c r="CH30" s="157">
        <v>0</v>
      </c>
      <c r="CI30" s="157">
        <v>0</v>
      </c>
      <c r="CJ30" s="157">
        <v>0</v>
      </c>
      <c r="CK30" s="157">
        <v>0</v>
      </c>
      <c r="CL30" s="157">
        <v>0</v>
      </c>
      <c r="CM30" s="157">
        <v>0</v>
      </c>
      <c r="CN30" s="157">
        <v>0</v>
      </c>
      <c r="CO30" s="157">
        <v>0</v>
      </c>
      <c r="CP30" s="157">
        <v>0</v>
      </c>
      <c r="CQ30" s="157">
        <v>0</v>
      </c>
      <c r="CR30" s="157">
        <v>0</v>
      </c>
      <c r="CS30" s="157">
        <v>0</v>
      </c>
      <c r="CT30" s="157">
        <v>0</v>
      </c>
      <c r="CU30" s="157">
        <v>0</v>
      </c>
      <c r="CV30" s="157">
        <v>0</v>
      </c>
      <c r="CW30" s="157">
        <v>0</v>
      </c>
      <c r="CX30" s="157">
        <v>0</v>
      </c>
      <c r="CY30" s="157">
        <v>0</v>
      </c>
      <c r="CZ30" s="157">
        <v>0</v>
      </c>
      <c r="DA30" s="157">
        <v>0</v>
      </c>
      <c r="DB30" s="157">
        <v>0</v>
      </c>
      <c r="DC30" s="157">
        <v>0</v>
      </c>
      <c r="DD30" s="157">
        <v>0</v>
      </c>
      <c r="DE30" s="157">
        <v>0</v>
      </c>
      <c r="DF30" s="157">
        <v>0</v>
      </c>
      <c r="DG30" s="157">
        <v>0</v>
      </c>
      <c r="DH30" s="157">
        <v>0</v>
      </c>
      <c r="DI30" s="157">
        <v>0</v>
      </c>
      <c r="DJ30" s="157">
        <v>0</v>
      </c>
      <c r="DK30" s="157">
        <v>0</v>
      </c>
      <c r="DL30" s="157">
        <v>0</v>
      </c>
      <c r="DM30" s="157">
        <v>0</v>
      </c>
      <c r="DN30" s="157">
        <v>0</v>
      </c>
      <c r="DO30" s="157">
        <v>0</v>
      </c>
      <c r="DP30" s="157">
        <v>0</v>
      </c>
      <c r="DQ30" s="157">
        <v>0</v>
      </c>
      <c r="DR30" s="157">
        <v>0</v>
      </c>
      <c r="DS30" s="157">
        <v>0</v>
      </c>
      <c r="DT30" s="157">
        <v>0</v>
      </c>
      <c r="DU30" s="157">
        <v>0</v>
      </c>
      <c r="DV30" s="157">
        <v>0</v>
      </c>
      <c r="DW30" s="157">
        <v>0</v>
      </c>
      <c r="DX30" s="157">
        <v>0</v>
      </c>
      <c r="DY30" s="157">
        <v>0</v>
      </c>
      <c r="DZ30" s="157">
        <v>0</v>
      </c>
      <c r="EA30" s="157">
        <v>0</v>
      </c>
      <c r="EB30" s="157">
        <v>0</v>
      </c>
      <c r="EC30" s="157">
        <v>0</v>
      </c>
      <c r="ED30" s="157">
        <v>0</v>
      </c>
      <c r="EE30" s="157">
        <v>0</v>
      </c>
      <c r="EF30" s="157">
        <v>0</v>
      </c>
      <c r="EG30" s="157">
        <v>0</v>
      </c>
      <c r="EH30" s="157">
        <v>0</v>
      </c>
      <c r="EI30" s="157">
        <v>0</v>
      </c>
      <c r="EJ30" s="157">
        <v>0</v>
      </c>
      <c r="EK30" s="157">
        <v>0</v>
      </c>
      <c r="EL30" s="157">
        <v>0</v>
      </c>
      <c r="EM30" s="157">
        <v>0</v>
      </c>
      <c r="EN30" s="157">
        <v>0</v>
      </c>
      <c r="EO30" s="157">
        <v>0</v>
      </c>
      <c r="EP30" s="157">
        <v>0</v>
      </c>
      <c r="EQ30" s="157">
        <v>0</v>
      </c>
      <c r="ER30" s="157">
        <v>0</v>
      </c>
      <c r="ES30" s="157">
        <v>0</v>
      </c>
      <c r="ET30" s="157">
        <v>0</v>
      </c>
      <c r="EU30" s="157">
        <v>0</v>
      </c>
      <c r="EV30" s="157">
        <v>0</v>
      </c>
      <c r="EW30" s="157">
        <v>0</v>
      </c>
      <c r="EX30" s="157">
        <v>0</v>
      </c>
      <c r="EY30" s="157">
        <v>0</v>
      </c>
      <c r="EZ30" s="157">
        <v>0</v>
      </c>
      <c r="FA30" s="157">
        <v>0</v>
      </c>
      <c r="FB30" s="157">
        <v>0</v>
      </c>
      <c r="FC30" s="157">
        <v>0</v>
      </c>
      <c r="FD30" s="157">
        <v>0</v>
      </c>
      <c r="FE30" s="157">
        <v>0</v>
      </c>
      <c r="FF30" s="157">
        <v>0</v>
      </c>
      <c r="FG30" s="157">
        <v>0</v>
      </c>
      <c r="FH30" s="157">
        <v>0</v>
      </c>
      <c r="FI30" s="157">
        <v>0</v>
      </c>
      <c r="FJ30" s="157">
        <v>0</v>
      </c>
      <c r="FK30" s="157">
        <v>0</v>
      </c>
      <c r="FL30" s="157">
        <v>0</v>
      </c>
      <c r="FM30" s="157">
        <v>0</v>
      </c>
      <c r="FN30" s="157">
        <v>0</v>
      </c>
      <c r="FO30" s="157">
        <v>0</v>
      </c>
      <c r="FP30" s="157">
        <v>0</v>
      </c>
      <c r="FQ30" s="157">
        <v>0</v>
      </c>
      <c r="FR30" s="157">
        <v>0</v>
      </c>
      <c r="FS30" s="157">
        <v>0</v>
      </c>
      <c r="FT30" s="157">
        <v>0</v>
      </c>
      <c r="FU30" s="157">
        <v>0</v>
      </c>
      <c r="FV30" s="157">
        <v>0</v>
      </c>
      <c r="FW30" s="157">
        <v>0</v>
      </c>
      <c r="FX30" s="157">
        <v>0</v>
      </c>
      <c r="FY30" s="157">
        <v>0</v>
      </c>
      <c r="FZ30" s="157">
        <v>0</v>
      </c>
      <c r="GA30" s="157">
        <v>0</v>
      </c>
      <c r="GB30" s="157">
        <v>0</v>
      </c>
      <c r="GC30" s="157">
        <v>0</v>
      </c>
      <c r="GD30" s="157">
        <v>0</v>
      </c>
      <c r="GE30" s="157">
        <v>0</v>
      </c>
      <c r="GF30" s="157">
        <v>0</v>
      </c>
      <c r="GG30" s="157">
        <v>0</v>
      </c>
      <c r="GH30" s="157">
        <v>0</v>
      </c>
      <c r="GI30" s="157">
        <v>0</v>
      </c>
      <c r="GJ30" s="157">
        <v>0</v>
      </c>
      <c r="GK30" s="157">
        <v>0</v>
      </c>
      <c r="GL30" s="157">
        <v>0</v>
      </c>
      <c r="GM30" s="157">
        <v>0</v>
      </c>
      <c r="GN30" s="157">
        <v>0</v>
      </c>
      <c r="GO30" s="157">
        <v>0</v>
      </c>
      <c r="GP30" s="157">
        <v>0</v>
      </c>
      <c r="GQ30" s="157">
        <v>1.7000000000000001E-2</v>
      </c>
      <c r="GR30" s="157">
        <v>1.6E-2</v>
      </c>
      <c r="GS30" s="157">
        <v>3.3000000000000002E-2</v>
      </c>
      <c r="GT30" s="157">
        <v>3.3000000000000002E-2</v>
      </c>
      <c r="GU30" s="157">
        <v>3.2000000000000001E-2</v>
      </c>
      <c r="GV30" s="157">
        <v>3.3000000000000002E-2</v>
      </c>
      <c r="GW30" s="157">
        <v>3.3000000000000002E-2</v>
      </c>
      <c r="GX30" s="157">
        <v>3.4000000000000002E-2</v>
      </c>
      <c r="GY30" s="157">
        <v>3.2000000000000001E-2</v>
      </c>
      <c r="GZ30" s="157">
        <v>3.2000000000000001E-2</v>
      </c>
      <c r="HA30" s="157">
        <v>3.2000000000000001E-2</v>
      </c>
      <c r="HB30" s="157">
        <v>3.2000000000000001E-2</v>
      </c>
      <c r="HC30" s="157">
        <v>3.2000000000000001E-2</v>
      </c>
      <c r="HD30" s="157">
        <v>3.2000000000000001E-2</v>
      </c>
      <c r="HE30" s="157">
        <v>3.2000000000000001E-2</v>
      </c>
      <c r="HF30" s="157">
        <v>3.1E-2</v>
      </c>
      <c r="HG30" s="157">
        <v>3.1E-2</v>
      </c>
      <c r="HH30" s="157">
        <v>3.1E-2</v>
      </c>
      <c r="HI30" s="157">
        <v>3.0367000000000002E-2</v>
      </c>
      <c r="HJ30" s="157">
        <v>0.03</v>
      </c>
      <c r="HK30" s="157">
        <v>2.9000000000000001E-2</v>
      </c>
      <c r="HL30" s="157">
        <v>2.9000000000000001E-2</v>
      </c>
      <c r="HM30" s="157">
        <v>2.9000000000000001E-2</v>
      </c>
      <c r="HN30" s="157">
        <v>2.8000000000000001E-2</v>
      </c>
      <c r="HO30" s="157">
        <v>2.9000000000000001E-2</v>
      </c>
      <c r="HP30" s="290" t="str">
        <f t="shared" si="0"/>
        <v>Инвестициони фондови (2,9%)</v>
      </c>
      <c r="HQ30" s="290" t="str">
        <f t="shared" si="1"/>
        <v>Investment funds (2,9%)</v>
      </c>
      <c r="HR30" s="290"/>
      <c r="HT30" s="260"/>
      <c r="HU30" s="260"/>
      <c r="HV30" s="260"/>
    </row>
    <row r="31" spans="1:230" ht="12.75" customHeight="1" x14ac:dyDescent="0.25">
      <c r="A31" s="315" t="s">
        <v>427</v>
      </c>
      <c r="B31" s="315" t="s">
        <v>437</v>
      </c>
      <c r="C31" s="157">
        <v>0</v>
      </c>
      <c r="D31" s="157">
        <v>0</v>
      </c>
      <c r="E31" s="157">
        <v>0</v>
      </c>
      <c r="F31" s="157">
        <v>0</v>
      </c>
      <c r="G31" s="157">
        <v>0</v>
      </c>
      <c r="H31" s="157">
        <v>0</v>
      </c>
      <c r="I31" s="157">
        <v>0</v>
      </c>
      <c r="J31" s="157">
        <v>0</v>
      </c>
      <c r="K31" s="157">
        <v>0</v>
      </c>
      <c r="L31" s="157">
        <v>0</v>
      </c>
      <c r="M31" s="157">
        <v>0</v>
      </c>
      <c r="N31" s="157">
        <v>0</v>
      </c>
      <c r="O31" s="157">
        <v>0</v>
      </c>
      <c r="P31" s="157">
        <v>0</v>
      </c>
      <c r="Q31" s="157">
        <v>0</v>
      </c>
      <c r="R31" s="157">
        <v>0</v>
      </c>
      <c r="S31" s="157">
        <v>0</v>
      </c>
      <c r="T31" s="157">
        <v>0</v>
      </c>
      <c r="U31" s="157">
        <v>0</v>
      </c>
      <c r="V31" s="157">
        <v>0</v>
      </c>
      <c r="W31" s="157">
        <v>0</v>
      </c>
      <c r="X31" s="157">
        <v>0</v>
      </c>
      <c r="Y31" s="157">
        <v>0</v>
      </c>
      <c r="Z31" s="157">
        <v>0</v>
      </c>
      <c r="AA31" s="157">
        <v>0</v>
      </c>
      <c r="AB31" s="157">
        <v>0</v>
      </c>
      <c r="AC31" s="157">
        <v>0</v>
      </c>
      <c r="AD31" s="157">
        <v>0</v>
      </c>
      <c r="AE31" s="157">
        <v>0</v>
      </c>
      <c r="AF31" s="157">
        <v>0</v>
      </c>
      <c r="AG31" s="157">
        <v>0</v>
      </c>
      <c r="AH31" s="157">
        <v>0</v>
      </c>
      <c r="AI31" s="157">
        <v>0</v>
      </c>
      <c r="AJ31" s="157">
        <v>0</v>
      </c>
      <c r="AK31" s="157">
        <v>0</v>
      </c>
      <c r="AL31" s="157">
        <v>0</v>
      </c>
      <c r="AM31" s="157">
        <v>0</v>
      </c>
      <c r="AN31" s="157">
        <v>0</v>
      </c>
      <c r="AO31" s="157">
        <v>0</v>
      </c>
      <c r="AP31" s="157">
        <v>0</v>
      </c>
      <c r="AQ31" s="157">
        <v>0</v>
      </c>
      <c r="AR31" s="157">
        <v>0</v>
      </c>
      <c r="AS31" s="157">
        <v>0</v>
      </c>
      <c r="AT31" s="157">
        <v>0</v>
      </c>
      <c r="AU31" s="157">
        <v>0</v>
      </c>
      <c r="AV31" s="157">
        <v>0</v>
      </c>
      <c r="AW31" s="157">
        <v>0</v>
      </c>
      <c r="AX31" s="157">
        <v>0</v>
      </c>
      <c r="AY31" s="157">
        <v>0</v>
      </c>
      <c r="AZ31" s="157">
        <v>0</v>
      </c>
      <c r="BA31" s="157">
        <v>0</v>
      </c>
      <c r="BB31" s="157">
        <v>0</v>
      </c>
      <c r="BC31" s="157">
        <v>0</v>
      </c>
      <c r="BD31" s="157">
        <v>0</v>
      </c>
      <c r="BE31" s="157">
        <v>0</v>
      </c>
      <c r="BF31" s="157">
        <v>0</v>
      </c>
      <c r="BG31" s="157">
        <v>0</v>
      </c>
      <c r="BH31" s="157">
        <v>0</v>
      </c>
      <c r="BI31" s="157">
        <v>0</v>
      </c>
      <c r="BJ31" s="157">
        <v>0</v>
      </c>
      <c r="BK31" s="157">
        <v>0</v>
      </c>
      <c r="BL31" s="157">
        <v>0</v>
      </c>
      <c r="BM31" s="157">
        <v>0</v>
      </c>
      <c r="BN31" s="157">
        <v>0</v>
      </c>
      <c r="BO31" s="157">
        <v>0</v>
      </c>
      <c r="BP31" s="157">
        <v>0</v>
      </c>
      <c r="BQ31" s="157">
        <v>0</v>
      </c>
      <c r="BR31" s="157">
        <v>0</v>
      </c>
      <c r="BS31" s="157">
        <v>0</v>
      </c>
      <c r="BT31" s="157">
        <v>0</v>
      </c>
      <c r="BU31" s="157">
        <v>0</v>
      </c>
      <c r="BV31" s="157">
        <v>0</v>
      </c>
      <c r="BW31" s="157">
        <v>0</v>
      </c>
      <c r="BX31" s="157">
        <v>0</v>
      </c>
      <c r="BY31" s="157">
        <v>0</v>
      </c>
      <c r="BZ31" s="157">
        <v>0</v>
      </c>
      <c r="CA31" s="157">
        <v>0</v>
      </c>
      <c r="CB31" s="157">
        <v>0</v>
      </c>
      <c r="CC31" s="157">
        <v>0</v>
      </c>
      <c r="CD31" s="157">
        <v>0</v>
      </c>
      <c r="CE31" s="157">
        <v>0</v>
      </c>
      <c r="CF31" s="157">
        <v>0</v>
      </c>
      <c r="CG31" s="157">
        <v>0</v>
      </c>
      <c r="CH31" s="157">
        <v>0</v>
      </c>
      <c r="CI31" s="157">
        <v>0</v>
      </c>
      <c r="CJ31" s="157">
        <v>0</v>
      </c>
      <c r="CK31" s="157">
        <v>0</v>
      </c>
      <c r="CL31" s="157">
        <v>0</v>
      </c>
      <c r="CM31" s="157">
        <v>0</v>
      </c>
      <c r="CN31" s="157">
        <v>0</v>
      </c>
      <c r="CO31" s="157">
        <v>0</v>
      </c>
      <c r="CP31" s="157">
        <v>0</v>
      </c>
      <c r="CQ31" s="157">
        <v>0</v>
      </c>
      <c r="CR31" s="157">
        <v>0</v>
      </c>
      <c r="CS31" s="157">
        <v>0</v>
      </c>
      <c r="CT31" s="157">
        <v>0</v>
      </c>
      <c r="CU31" s="157">
        <v>0</v>
      </c>
      <c r="CV31" s="157">
        <v>0</v>
      </c>
      <c r="CW31" s="157">
        <v>0</v>
      </c>
      <c r="CX31" s="157">
        <v>0</v>
      </c>
      <c r="CY31" s="157">
        <v>0</v>
      </c>
      <c r="CZ31" s="157">
        <v>0</v>
      </c>
      <c r="DA31" s="157">
        <v>0</v>
      </c>
      <c r="DB31" s="157">
        <v>0</v>
      </c>
      <c r="DC31" s="157">
        <v>0</v>
      </c>
      <c r="DD31" s="157">
        <v>0</v>
      </c>
      <c r="DE31" s="157">
        <v>0</v>
      </c>
      <c r="DF31" s="157">
        <v>0</v>
      </c>
      <c r="DG31" s="157">
        <v>0</v>
      </c>
      <c r="DH31" s="157">
        <v>0</v>
      </c>
      <c r="DI31" s="157">
        <v>0</v>
      </c>
      <c r="DJ31" s="157">
        <v>0</v>
      </c>
      <c r="DK31" s="157">
        <v>0</v>
      </c>
      <c r="DL31" s="157">
        <v>0</v>
      </c>
      <c r="DM31" s="157">
        <v>0</v>
      </c>
      <c r="DN31" s="157">
        <v>0</v>
      </c>
      <c r="DO31" s="157">
        <v>0</v>
      </c>
      <c r="DP31" s="157">
        <v>0</v>
      </c>
      <c r="DQ31" s="157">
        <v>0</v>
      </c>
      <c r="DR31" s="157">
        <v>0</v>
      </c>
      <c r="DS31" s="157">
        <v>0</v>
      </c>
      <c r="DT31" s="157">
        <v>0</v>
      </c>
      <c r="DU31" s="157">
        <v>0</v>
      </c>
      <c r="DV31" s="157">
        <v>0</v>
      </c>
      <c r="DW31" s="157">
        <v>0</v>
      </c>
      <c r="DX31" s="157">
        <v>0</v>
      </c>
      <c r="DY31" s="157">
        <v>0</v>
      </c>
      <c r="DZ31" s="157">
        <v>0</v>
      </c>
      <c r="EA31" s="157">
        <v>0</v>
      </c>
      <c r="EB31" s="157">
        <v>0</v>
      </c>
      <c r="EC31" s="157">
        <v>0</v>
      </c>
      <c r="ED31" s="157">
        <v>0</v>
      </c>
      <c r="EE31" s="157">
        <v>0</v>
      </c>
      <c r="EF31" s="157">
        <v>0</v>
      </c>
      <c r="EG31" s="157">
        <v>0</v>
      </c>
      <c r="EH31" s="157">
        <v>0</v>
      </c>
      <c r="EI31" s="157">
        <v>0</v>
      </c>
      <c r="EJ31" s="157">
        <v>0</v>
      </c>
      <c r="EK31" s="157">
        <v>0</v>
      </c>
      <c r="EL31" s="157">
        <v>0</v>
      </c>
      <c r="EM31" s="157">
        <v>0</v>
      </c>
      <c r="EN31" s="157">
        <v>0</v>
      </c>
      <c r="EO31" s="157">
        <v>0</v>
      </c>
      <c r="EP31" s="157">
        <v>0</v>
      </c>
      <c r="EQ31" s="157">
        <v>0</v>
      </c>
      <c r="ER31" s="157">
        <v>0</v>
      </c>
      <c r="ES31" s="157">
        <v>0</v>
      </c>
      <c r="ET31" s="157">
        <v>0</v>
      </c>
      <c r="EU31" s="157">
        <v>0</v>
      </c>
      <c r="EV31" s="157">
        <v>0</v>
      </c>
      <c r="EW31" s="157">
        <v>0</v>
      </c>
      <c r="EX31" s="157">
        <v>0</v>
      </c>
      <c r="EY31" s="157">
        <v>0</v>
      </c>
      <c r="EZ31" s="157">
        <v>0</v>
      </c>
      <c r="FA31" s="157">
        <v>0</v>
      </c>
      <c r="FB31" s="157">
        <v>0</v>
      </c>
      <c r="FC31" s="157">
        <v>0</v>
      </c>
      <c r="FD31" s="157">
        <v>0</v>
      </c>
      <c r="FE31" s="157">
        <v>0</v>
      </c>
      <c r="FF31" s="157">
        <v>0</v>
      </c>
      <c r="FG31" s="157">
        <v>0</v>
      </c>
      <c r="FH31" s="157">
        <v>0</v>
      </c>
      <c r="FI31" s="157">
        <v>0</v>
      </c>
      <c r="FJ31" s="157">
        <v>0</v>
      </c>
      <c r="FK31" s="157">
        <v>0</v>
      </c>
      <c r="FL31" s="157">
        <v>0</v>
      </c>
      <c r="FM31" s="157">
        <v>0</v>
      </c>
      <c r="FN31" s="157">
        <v>0</v>
      </c>
      <c r="FO31" s="157">
        <v>0</v>
      </c>
      <c r="FP31" s="157">
        <v>0</v>
      </c>
      <c r="FQ31" s="157">
        <v>0</v>
      </c>
      <c r="FR31" s="157">
        <v>0</v>
      </c>
      <c r="FS31" s="157">
        <v>0</v>
      </c>
      <c r="FT31" s="157">
        <v>0</v>
      </c>
      <c r="FU31" s="157">
        <v>0</v>
      </c>
      <c r="FV31" s="157">
        <v>0</v>
      </c>
      <c r="FW31" s="157">
        <v>0</v>
      </c>
      <c r="FX31" s="157">
        <v>0</v>
      </c>
      <c r="FY31" s="157">
        <v>0</v>
      </c>
      <c r="FZ31" s="157">
        <v>0</v>
      </c>
      <c r="GA31" s="157">
        <v>0</v>
      </c>
      <c r="GB31" s="157">
        <v>0</v>
      </c>
      <c r="GC31" s="157">
        <v>0</v>
      </c>
      <c r="GD31" s="157">
        <v>0</v>
      </c>
      <c r="GE31" s="157">
        <v>0</v>
      </c>
      <c r="GF31" s="157">
        <v>0</v>
      </c>
      <c r="GG31" s="157">
        <v>0</v>
      </c>
      <c r="GH31" s="157">
        <v>0</v>
      </c>
      <c r="GI31" s="157">
        <v>0</v>
      </c>
      <c r="GJ31" s="157">
        <v>0</v>
      </c>
      <c r="GK31" s="157">
        <v>0</v>
      </c>
      <c r="GL31" s="157">
        <v>0</v>
      </c>
      <c r="GM31" s="157">
        <v>0</v>
      </c>
      <c r="GN31" s="157">
        <v>0</v>
      </c>
      <c r="GO31" s="157">
        <v>0</v>
      </c>
      <c r="GP31" s="157">
        <v>0</v>
      </c>
      <c r="GQ31" s="157">
        <v>0</v>
      </c>
      <c r="GR31" s="157">
        <v>0</v>
      </c>
      <c r="GS31" s="157">
        <v>0</v>
      </c>
      <c r="GT31" s="157">
        <v>0</v>
      </c>
      <c r="GU31" s="157">
        <v>0</v>
      </c>
      <c r="GV31" s="157">
        <v>0</v>
      </c>
      <c r="GW31" s="157">
        <v>0</v>
      </c>
      <c r="GX31" s="157">
        <v>0</v>
      </c>
      <c r="GY31" s="157">
        <v>0</v>
      </c>
      <c r="GZ31" s="157">
        <v>0</v>
      </c>
      <c r="HA31" s="157">
        <v>0</v>
      </c>
      <c r="HB31" s="157">
        <v>0</v>
      </c>
      <c r="HC31" s="157">
        <v>0</v>
      </c>
      <c r="HD31" s="157">
        <v>0</v>
      </c>
      <c r="HE31" s="157">
        <v>0</v>
      </c>
      <c r="HF31" s="157">
        <v>0</v>
      </c>
      <c r="HG31" s="157">
        <v>0</v>
      </c>
      <c r="HH31" s="157">
        <v>0</v>
      </c>
      <c r="HI31" s="157">
        <v>0</v>
      </c>
      <c r="HJ31" s="157">
        <v>0</v>
      </c>
      <c r="HK31" s="157">
        <v>0</v>
      </c>
      <c r="HL31" s="157">
        <v>0</v>
      </c>
      <c r="HM31" s="157">
        <v>0</v>
      </c>
      <c r="HN31" s="157">
        <v>0</v>
      </c>
      <c r="HO31" s="157">
        <v>0</v>
      </c>
      <c r="HP31" s="290" t="str">
        <f t="shared" si="0"/>
        <v>Непокретности (-)</v>
      </c>
      <c r="HQ31" s="290" t="str">
        <f t="shared" si="1"/>
        <v>Real estate (-)</v>
      </c>
      <c r="HR31" s="290"/>
      <c r="HT31" s="260"/>
      <c r="HU31" s="260"/>
      <c r="HV31" s="260"/>
    </row>
    <row r="32" spans="1:230" ht="12.75" customHeight="1" x14ac:dyDescent="0.25">
      <c r="A32" s="315" t="s">
        <v>74</v>
      </c>
      <c r="B32" s="315" t="s">
        <v>126</v>
      </c>
      <c r="C32" s="157">
        <v>0</v>
      </c>
      <c r="D32" s="157">
        <v>0</v>
      </c>
      <c r="E32" s="157">
        <v>0</v>
      </c>
      <c r="F32" s="157">
        <v>0</v>
      </c>
      <c r="G32" s="157">
        <v>0</v>
      </c>
      <c r="H32" s="157">
        <v>0</v>
      </c>
      <c r="I32" s="157">
        <v>0</v>
      </c>
      <c r="J32" s="157">
        <v>0</v>
      </c>
      <c r="K32" s="157">
        <v>0</v>
      </c>
      <c r="L32" s="157">
        <v>0</v>
      </c>
      <c r="M32" s="157">
        <v>0</v>
      </c>
      <c r="N32" s="157">
        <v>3.4824000000000001E-2</v>
      </c>
      <c r="O32" s="157">
        <v>3.7054999999999998E-2</v>
      </c>
      <c r="P32" s="157">
        <v>4.0708000000000001E-2</v>
      </c>
      <c r="Q32" s="157">
        <v>4.0691999999999999E-2</v>
      </c>
      <c r="R32" s="157">
        <v>4.3928999999999996E-2</v>
      </c>
      <c r="S32" s="157">
        <v>4.5018999999999997E-2</v>
      </c>
      <c r="T32" s="157">
        <v>4.6531999999999997E-2</v>
      </c>
      <c r="U32" s="157">
        <v>4.7604999999999995E-2</v>
      </c>
      <c r="V32" s="157">
        <v>4.6723000000000001E-2</v>
      </c>
      <c r="W32" s="157">
        <v>4.6300000000000001E-2</v>
      </c>
      <c r="X32" s="157">
        <v>4.6688E-2</v>
      </c>
      <c r="Y32" s="157">
        <v>4.8223999999999996E-2</v>
      </c>
      <c r="Z32" s="157">
        <v>4.7395E-2</v>
      </c>
      <c r="AA32" s="157">
        <v>4.9070999999999997E-2</v>
      </c>
      <c r="AB32" s="157">
        <v>4.7567999999999999E-2</v>
      </c>
      <c r="AC32" s="157">
        <v>4.7269096015074091E-2</v>
      </c>
      <c r="AD32" s="157">
        <v>4.7649999999999998E-2</v>
      </c>
      <c r="AE32" s="157">
        <v>4.6723999999999995E-2</v>
      </c>
      <c r="AF32" s="157">
        <v>4.6904000000000001E-2</v>
      </c>
      <c r="AG32" s="157">
        <v>4.5744E-2</v>
      </c>
      <c r="AH32" s="157">
        <v>4.6244E-2</v>
      </c>
      <c r="AI32" s="157">
        <v>4.7448999999999998E-2</v>
      </c>
      <c r="AJ32" s="157">
        <v>4.7231999999999996E-2</v>
      </c>
      <c r="AK32" s="157">
        <v>4.7174999999999995E-2</v>
      </c>
      <c r="AL32" s="157">
        <v>4.7699999999999999E-2</v>
      </c>
      <c r="AM32" s="157">
        <v>4.7573999999999998E-2</v>
      </c>
      <c r="AN32" s="157">
        <v>4.7370999999999996E-2</v>
      </c>
      <c r="AO32" s="157">
        <v>4.7355000000000001E-2</v>
      </c>
      <c r="AP32" s="157">
        <v>4.7348000000000001E-2</v>
      </c>
      <c r="AQ32" s="157">
        <v>4.8684999999999999E-2</v>
      </c>
      <c r="AR32" s="157">
        <v>4.8083999999999995E-2</v>
      </c>
      <c r="AS32" s="157">
        <v>4.8980999999999997E-2</v>
      </c>
      <c r="AT32" s="157">
        <v>4.7871999999999998E-2</v>
      </c>
      <c r="AU32" s="157">
        <v>4.8111999999999995E-2</v>
      </c>
      <c r="AV32" s="157">
        <v>4.8476999999999999E-2</v>
      </c>
      <c r="AW32" s="157">
        <v>4.6614999999999997E-2</v>
      </c>
      <c r="AX32" s="157">
        <v>4.6528E-2</v>
      </c>
      <c r="AY32" s="157">
        <v>0</v>
      </c>
      <c r="AZ32" s="157">
        <v>0</v>
      </c>
      <c r="BA32" s="157">
        <v>0</v>
      </c>
      <c r="BB32" s="157">
        <v>0</v>
      </c>
      <c r="BC32" s="157">
        <v>0</v>
      </c>
      <c r="BD32" s="157">
        <v>0</v>
      </c>
      <c r="BE32" s="157">
        <v>0</v>
      </c>
      <c r="BF32" s="157">
        <v>0</v>
      </c>
      <c r="BG32" s="157">
        <v>0</v>
      </c>
      <c r="BH32" s="157">
        <v>0</v>
      </c>
      <c r="BI32" s="157">
        <v>0</v>
      </c>
      <c r="BJ32" s="157">
        <v>0</v>
      </c>
      <c r="BK32" s="157">
        <v>0</v>
      </c>
      <c r="BL32" s="157">
        <v>0</v>
      </c>
      <c r="BM32" s="157">
        <v>0</v>
      </c>
      <c r="BN32" s="157">
        <v>0</v>
      </c>
      <c r="BO32" s="157">
        <v>0</v>
      </c>
      <c r="BP32" s="157">
        <v>0</v>
      </c>
      <c r="BQ32" s="157">
        <v>0</v>
      </c>
      <c r="BR32" s="157">
        <v>0</v>
      </c>
      <c r="BS32" s="157">
        <v>0</v>
      </c>
      <c r="BT32" s="157">
        <v>0</v>
      </c>
      <c r="BU32" s="157">
        <v>0</v>
      </c>
      <c r="BV32" s="157">
        <v>0</v>
      </c>
      <c r="BW32" s="157">
        <v>0</v>
      </c>
      <c r="BX32" s="157">
        <v>0</v>
      </c>
      <c r="BY32" s="157">
        <v>0</v>
      </c>
      <c r="BZ32" s="157">
        <v>0</v>
      </c>
      <c r="CA32" s="157">
        <v>0</v>
      </c>
      <c r="CB32" s="157">
        <v>0</v>
      </c>
      <c r="CC32" s="157">
        <v>0</v>
      </c>
      <c r="CD32" s="157">
        <v>0</v>
      </c>
      <c r="CE32" s="157">
        <v>0</v>
      </c>
      <c r="CF32" s="157">
        <v>0</v>
      </c>
      <c r="CG32" s="157">
        <v>0</v>
      </c>
      <c r="CH32" s="157">
        <v>0</v>
      </c>
      <c r="CI32" s="157">
        <v>0</v>
      </c>
      <c r="CJ32" s="157">
        <v>0</v>
      </c>
      <c r="CK32" s="157">
        <v>0</v>
      </c>
      <c r="CL32" s="157">
        <v>0</v>
      </c>
      <c r="CM32" s="157">
        <v>0</v>
      </c>
      <c r="CN32" s="157">
        <v>0</v>
      </c>
      <c r="CO32" s="157">
        <v>0</v>
      </c>
      <c r="CP32" s="157">
        <v>0</v>
      </c>
      <c r="CQ32" s="157">
        <v>0</v>
      </c>
      <c r="CR32" s="157">
        <v>0</v>
      </c>
      <c r="CS32" s="157">
        <v>0</v>
      </c>
      <c r="CT32" s="157">
        <v>0</v>
      </c>
      <c r="CU32" s="157">
        <v>0</v>
      </c>
      <c r="CV32" s="157">
        <v>0</v>
      </c>
      <c r="CW32" s="157">
        <v>0</v>
      </c>
      <c r="CX32" s="157">
        <v>0</v>
      </c>
      <c r="CY32" s="157">
        <v>0</v>
      </c>
      <c r="CZ32" s="157">
        <v>0</v>
      </c>
      <c r="DA32" s="157">
        <v>0</v>
      </c>
      <c r="DB32" s="157">
        <v>0</v>
      </c>
      <c r="DC32" s="157">
        <v>0</v>
      </c>
      <c r="DD32" s="157">
        <v>0</v>
      </c>
      <c r="DE32" s="157">
        <v>0</v>
      </c>
      <c r="DF32" s="157">
        <v>0</v>
      </c>
      <c r="DG32" s="157">
        <v>0</v>
      </c>
      <c r="DH32" s="157">
        <v>0</v>
      </c>
      <c r="DI32" s="157">
        <v>0</v>
      </c>
      <c r="DJ32" s="157">
        <v>0</v>
      </c>
      <c r="DK32" s="157">
        <v>0</v>
      </c>
      <c r="DL32" s="157">
        <v>0</v>
      </c>
      <c r="DM32" s="157">
        <v>0</v>
      </c>
      <c r="DN32" s="157">
        <v>0</v>
      </c>
      <c r="DO32" s="157">
        <v>0</v>
      </c>
      <c r="DP32" s="157">
        <v>0</v>
      </c>
      <c r="DQ32" s="157">
        <v>0</v>
      </c>
      <c r="DR32" s="157">
        <v>0</v>
      </c>
      <c r="DS32" s="157">
        <v>0</v>
      </c>
      <c r="DT32" s="157">
        <v>0</v>
      </c>
      <c r="DU32" s="157">
        <v>0</v>
      </c>
      <c r="DV32" s="157">
        <v>0</v>
      </c>
      <c r="DW32" s="157">
        <v>0</v>
      </c>
      <c r="DX32" s="157">
        <v>0</v>
      </c>
      <c r="DY32" s="157">
        <v>0</v>
      </c>
      <c r="DZ32" s="157">
        <v>0</v>
      </c>
      <c r="EA32" s="157">
        <v>0</v>
      </c>
      <c r="EB32" s="157">
        <v>0</v>
      </c>
      <c r="EC32" s="157">
        <v>0</v>
      </c>
      <c r="ED32" s="157">
        <v>0</v>
      </c>
      <c r="EE32" s="157">
        <v>0</v>
      </c>
      <c r="EF32" s="157">
        <v>0</v>
      </c>
      <c r="EG32" s="157">
        <v>0</v>
      </c>
      <c r="EH32" s="157">
        <v>0</v>
      </c>
      <c r="EI32" s="157">
        <v>0</v>
      </c>
      <c r="EJ32" s="157">
        <v>0</v>
      </c>
      <c r="EK32" s="157">
        <v>0</v>
      </c>
      <c r="EL32" s="157">
        <v>0</v>
      </c>
      <c r="EM32" s="157">
        <v>0</v>
      </c>
      <c r="EN32" s="157">
        <v>0</v>
      </c>
      <c r="EO32" s="157">
        <v>0</v>
      </c>
      <c r="EP32" s="157">
        <v>0</v>
      </c>
      <c r="EQ32" s="157">
        <v>0</v>
      </c>
      <c r="ER32" s="157">
        <v>0</v>
      </c>
      <c r="ES32" s="157">
        <v>0</v>
      </c>
      <c r="ET32" s="157">
        <v>0</v>
      </c>
      <c r="EU32" s="157">
        <v>0</v>
      </c>
      <c r="EV32" s="157">
        <v>0</v>
      </c>
      <c r="EW32" s="157">
        <v>0</v>
      </c>
      <c r="EX32" s="157">
        <v>0</v>
      </c>
      <c r="EY32" s="157">
        <v>0</v>
      </c>
      <c r="EZ32" s="157">
        <v>0</v>
      </c>
      <c r="FA32" s="157">
        <v>0</v>
      </c>
      <c r="FB32" s="157">
        <v>0</v>
      </c>
      <c r="FC32" s="157">
        <v>0</v>
      </c>
      <c r="FD32" s="157">
        <v>0</v>
      </c>
      <c r="FE32" s="157">
        <v>0</v>
      </c>
      <c r="FF32" s="157">
        <v>0</v>
      </c>
      <c r="FG32" s="157">
        <v>0</v>
      </c>
      <c r="FH32" s="157">
        <v>0</v>
      </c>
      <c r="FI32" s="157">
        <v>0</v>
      </c>
      <c r="FJ32" s="157">
        <v>0</v>
      </c>
      <c r="FK32" s="157">
        <v>0</v>
      </c>
      <c r="FL32" s="157">
        <v>0</v>
      </c>
      <c r="FM32" s="157">
        <v>0</v>
      </c>
      <c r="FN32" s="157">
        <v>0</v>
      </c>
      <c r="FO32" s="157">
        <v>0</v>
      </c>
      <c r="FP32" s="157">
        <v>0</v>
      </c>
      <c r="FQ32" s="157">
        <v>0</v>
      </c>
      <c r="FR32" s="157">
        <v>0</v>
      </c>
      <c r="FS32" s="157">
        <v>0</v>
      </c>
      <c r="FT32" s="157">
        <v>0</v>
      </c>
      <c r="FU32" s="157">
        <v>0</v>
      </c>
      <c r="FV32" s="157">
        <v>0</v>
      </c>
      <c r="FW32" s="157">
        <v>0</v>
      </c>
      <c r="FX32" s="157">
        <v>0</v>
      </c>
      <c r="FY32" s="157">
        <v>0</v>
      </c>
      <c r="FZ32" s="157">
        <v>0</v>
      </c>
      <c r="GA32" s="157">
        <v>0</v>
      </c>
      <c r="GB32" s="157">
        <v>0</v>
      </c>
      <c r="GC32" s="157">
        <v>0</v>
      </c>
      <c r="GD32" s="157">
        <v>0</v>
      </c>
      <c r="GE32" s="157">
        <v>0</v>
      </c>
      <c r="GF32" s="157">
        <v>0</v>
      </c>
      <c r="GG32" s="157">
        <v>0</v>
      </c>
      <c r="GH32" s="157">
        <v>0</v>
      </c>
      <c r="GI32" s="157">
        <v>0</v>
      </c>
      <c r="GJ32" s="157">
        <v>0</v>
      </c>
      <c r="GK32" s="157">
        <v>0</v>
      </c>
      <c r="GL32" s="157">
        <v>0</v>
      </c>
      <c r="GM32" s="157">
        <v>0</v>
      </c>
      <c r="GN32" s="157">
        <v>2.1999999999999999E-2</v>
      </c>
      <c r="GO32" s="157">
        <v>4.1000000000000002E-2</v>
      </c>
      <c r="GP32" s="157">
        <v>4.1000000000000002E-2</v>
      </c>
      <c r="GQ32" s="157">
        <v>2.1000000000000001E-2</v>
      </c>
      <c r="GR32" s="157">
        <v>0</v>
      </c>
      <c r="GS32" s="157">
        <v>3.7999999999999999E-2</v>
      </c>
      <c r="GT32" s="157">
        <v>3.7999999999999999E-2</v>
      </c>
      <c r="GU32" s="157">
        <v>3.7999999999999999E-2</v>
      </c>
      <c r="GV32" s="157">
        <v>3.7999999999999999E-2</v>
      </c>
      <c r="GW32" s="157">
        <v>3.9E-2</v>
      </c>
      <c r="GX32" s="157">
        <v>3.9E-2</v>
      </c>
      <c r="GY32" s="157">
        <v>3.7999999999999999E-2</v>
      </c>
      <c r="GZ32" s="157">
        <v>3.6999999999999998E-2</v>
      </c>
      <c r="HA32" s="157">
        <v>3.6999999999999998E-2</v>
      </c>
      <c r="HB32" s="157">
        <v>3.6999999999999998E-2</v>
      </c>
      <c r="HC32" s="157">
        <v>3.7999999999999999E-2</v>
      </c>
      <c r="HD32" s="157">
        <v>3.6999999999999998E-2</v>
      </c>
      <c r="HE32" s="157">
        <v>3.6999999999999998E-2</v>
      </c>
      <c r="HF32" s="157">
        <v>3.6999999999999998E-2</v>
      </c>
      <c r="HG32" s="157">
        <v>3.6999999999999998E-2</v>
      </c>
      <c r="HH32" s="157">
        <v>3.5999999999999997E-2</v>
      </c>
      <c r="HI32" s="157">
        <v>3.5527000000000003E-2</v>
      </c>
      <c r="HJ32" s="157">
        <v>3.5000000000000003E-2</v>
      </c>
      <c r="HK32" s="157">
        <v>3.4000000000000002E-2</v>
      </c>
      <c r="HL32" s="157">
        <v>3.4000000000000002E-2</v>
      </c>
      <c r="HM32" s="157">
        <v>3.4000000000000002E-2</v>
      </c>
      <c r="HN32" s="157">
        <v>3.3000000000000002E-2</v>
      </c>
      <c r="HO32" s="157">
        <v>2.7E-2</v>
      </c>
      <c r="HP32" s="290" t="str">
        <f t="shared" si="0"/>
        <v>Орочени депозити (2,7%)</v>
      </c>
      <c r="HQ32" s="290" t="str">
        <f t="shared" si="1"/>
        <v>Term deposits (2,7%)</v>
      </c>
      <c r="HR32" s="290"/>
      <c r="HT32" s="260"/>
      <c r="HU32" s="260"/>
      <c r="HV32" s="260"/>
    </row>
    <row r="33" spans="1:230" ht="12.75" customHeight="1" x14ac:dyDescent="0.25">
      <c r="A33" s="316" t="s">
        <v>429</v>
      </c>
      <c r="B33" s="316" t="s">
        <v>430</v>
      </c>
      <c r="C33" s="158">
        <v>0</v>
      </c>
      <c r="D33" s="158">
        <v>0</v>
      </c>
      <c r="E33" s="158">
        <v>0</v>
      </c>
      <c r="F33" s="158">
        <v>0</v>
      </c>
      <c r="G33" s="158">
        <v>0</v>
      </c>
      <c r="H33" s="158">
        <v>0</v>
      </c>
      <c r="I33" s="158">
        <v>0</v>
      </c>
      <c r="J33" s="158">
        <v>0</v>
      </c>
      <c r="K33" s="158">
        <v>0</v>
      </c>
      <c r="L33" s="158">
        <v>0</v>
      </c>
      <c r="M33" s="158">
        <v>0</v>
      </c>
      <c r="N33" s="158">
        <v>0</v>
      </c>
      <c r="O33" s="158">
        <v>0</v>
      </c>
      <c r="P33" s="158">
        <v>0</v>
      </c>
      <c r="Q33" s="158">
        <v>0</v>
      </c>
      <c r="R33" s="158">
        <v>0</v>
      </c>
      <c r="S33" s="158">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58">
        <v>0</v>
      </c>
      <c r="AM33" s="158">
        <v>0</v>
      </c>
      <c r="AN33" s="158">
        <v>0</v>
      </c>
      <c r="AO33" s="158">
        <v>0</v>
      </c>
      <c r="AP33" s="158">
        <v>0</v>
      </c>
      <c r="AQ33" s="158">
        <v>0</v>
      </c>
      <c r="AR33" s="158">
        <v>0</v>
      </c>
      <c r="AS33" s="158">
        <v>0</v>
      </c>
      <c r="AT33" s="158">
        <v>0</v>
      </c>
      <c r="AU33" s="158">
        <v>0</v>
      </c>
      <c r="AV33" s="158">
        <v>0</v>
      </c>
      <c r="AW33" s="158">
        <v>0</v>
      </c>
      <c r="AX33" s="158">
        <v>0</v>
      </c>
      <c r="AY33" s="158">
        <v>0</v>
      </c>
      <c r="AZ33" s="158">
        <v>0</v>
      </c>
      <c r="BA33" s="158">
        <v>0</v>
      </c>
      <c r="BB33" s="158">
        <v>0</v>
      </c>
      <c r="BC33" s="158">
        <v>0</v>
      </c>
      <c r="BD33" s="158">
        <v>0</v>
      </c>
      <c r="BE33" s="158">
        <v>0</v>
      </c>
      <c r="BF33" s="158">
        <v>0</v>
      </c>
      <c r="BG33" s="158">
        <v>0</v>
      </c>
      <c r="BH33" s="158">
        <v>0</v>
      </c>
      <c r="BI33" s="158">
        <v>0</v>
      </c>
      <c r="BJ33" s="158">
        <v>0</v>
      </c>
      <c r="BK33" s="158">
        <v>0</v>
      </c>
      <c r="BL33" s="158">
        <v>0</v>
      </c>
      <c r="BM33" s="158">
        <v>0</v>
      </c>
      <c r="BN33" s="158">
        <v>0</v>
      </c>
      <c r="BO33" s="158">
        <v>0</v>
      </c>
      <c r="BP33" s="158">
        <v>0</v>
      </c>
      <c r="BQ33" s="158">
        <v>0</v>
      </c>
      <c r="BR33" s="158">
        <v>0</v>
      </c>
      <c r="BS33" s="158">
        <v>0</v>
      </c>
      <c r="BT33" s="158">
        <v>0</v>
      </c>
      <c r="BU33" s="158">
        <v>0</v>
      </c>
      <c r="BV33" s="158">
        <v>0</v>
      </c>
      <c r="BW33" s="158">
        <v>0</v>
      </c>
      <c r="BX33" s="158">
        <v>0</v>
      </c>
      <c r="BY33" s="158">
        <v>0</v>
      </c>
      <c r="BZ33" s="158">
        <v>0</v>
      </c>
      <c r="CA33" s="158">
        <v>0</v>
      </c>
      <c r="CB33" s="158">
        <v>0</v>
      </c>
      <c r="CC33" s="158">
        <v>0</v>
      </c>
      <c r="CD33" s="158">
        <v>0</v>
      </c>
      <c r="CE33" s="158">
        <v>0</v>
      </c>
      <c r="CF33" s="158">
        <v>0</v>
      </c>
      <c r="CG33" s="158">
        <v>0</v>
      </c>
      <c r="CH33" s="158">
        <v>0</v>
      </c>
      <c r="CI33" s="158">
        <v>0</v>
      </c>
      <c r="CJ33" s="158">
        <v>0</v>
      </c>
      <c r="CK33" s="158">
        <v>0</v>
      </c>
      <c r="CL33" s="158">
        <v>0</v>
      </c>
      <c r="CM33" s="158">
        <v>0</v>
      </c>
      <c r="CN33" s="158">
        <v>0</v>
      </c>
      <c r="CO33" s="158">
        <v>0</v>
      </c>
      <c r="CP33" s="158">
        <v>0</v>
      </c>
      <c r="CQ33" s="158">
        <v>0</v>
      </c>
      <c r="CR33" s="158">
        <v>0</v>
      </c>
      <c r="CS33" s="158">
        <v>0</v>
      </c>
      <c r="CT33" s="158">
        <v>0</v>
      </c>
      <c r="CU33" s="158">
        <v>0</v>
      </c>
      <c r="CV33" s="158">
        <v>0</v>
      </c>
      <c r="CW33" s="158">
        <v>0</v>
      </c>
      <c r="CX33" s="158">
        <v>0</v>
      </c>
      <c r="CY33" s="158">
        <v>0</v>
      </c>
      <c r="CZ33" s="158">
        <v>0</v>
      </c>
      <c r="DA33" s="158">
        <v>0</v>
      </c>
      <c r="DB33" s="158">
        <v>0</v>
      </c>
      <c r="DC33" s="158">
        <v>0</v>
      </c>
      <c r="DD33" s="158">
        <v>0</v>
      </c>
      <c r="DE33" s="158">
        <v>0</v>
      </c>
      <c r="DF33" s="158">
        <v>0</v>
      </c>
      <c r="DG33" s="158">
        <v>0</v>
      </c>
      <c r="DH33" s="158">
        <v>0</v>
      </c>
      <c r="DI33" s="158">
        <v>0</v>
      </c>
      <c r="DJ33" s="158">
        <v>0</v>
      </c>
      <c r="DK33" s="158">
        <v>0</v>
      </c>
      <c r="DL33" s="158">
        <v>0</v>
      </c>
      <c r="DM33" s="158">
        <v>0</v>
      </c>
      <c r="DN33" s="158">
        <v>0</v>
      </c>
      <c r="DO33" s="158">
        <v>0</v>
      </c>
      <c r="DP33" s="158">
        <v>0</v>
      </c>
      <c r="DQ33" s="158">
        <v>0</v>
      </c>
      <c r="DR33" s="158">
        <v>0</v>
      </c>
      <c r="DS33" s="158">
        <v>0</v>
      </c>
      <c r="DT33" s="158">
        <v>0</v>
      </c>
      <c r="DU33" s="158">
        <v>0</v>
      </c>
      <c r="DV33" s="158">
        <v>0</v>
      </c>
      <c r="DW33" s="158">
        <v>0</v>
      </c>
      <c r="DX33" s="158">
        <v>0</v>
      </c>
      <c r="DY33" s="158">
        <v>0</v>
      </c>
      <c r="DZ33" s="158">
        <v>0</v>
      </c>
      <c r="EA33" s="158">
        <v>0</v>
      </c>
      <c r="EB33" s="158">
        <v>0</v>
      </c>
      <c r="EC33" s="158">
        <v>0</v>
      </c>
      <c r="ED33" s="158">
        <v>0</v>
      </c>
      <c r="EE33" s="158">
        <v>0</v>
      </c>
      <c r="EF33" s="158">
        <v>0</v>
      </c>
      <c r="EG33" s="158">
        <v>0</v>
      </c>
      <c r="EH33" s="158">
        <v>0</v>
      </c>
      <c r="EI33" s="158">
        <v>0</v>
      </c>
      <c r="EJ33" s="158">
        <v>0</v>
      </c>
      <c r="EK33" s="158">
        <v>0</v>
      </c>
      <c r="EL33" s="158">
        <v>0</v>
      </c>
      <c r="EM33" s="158">
        <v>0</v>
      </c>
      <c r="EN33" s="158">
        <v>0</v>
      </c>
      <c r="EO33" s="158">
        <v>0</v>
      </c>
      <c r="EP33" s="158">
        <v>0</v>
      </c>
      <c r="EQ33" s="158">
        <v>0</v>
      </c>
      <c r="ER33" s="158">
        <v>0</v>
      </c>
      <c r="ES33" s="158">
        <v>0</v>
      </c>
      <c r="ET33" s="158">
        <v>0</v>
      </c>
      <c r="EU33" s="158">
        <v>0</v>
      </c>
      <c r="EV33" s="158">
        <v>0</v>
      </c>
      <c r="EW33" s="158">
        <v>0</v>
      </c>
      <c r="EX33" s="158">
        <v>0</v>
      </c>
      <c r="EY33" s="158">
        <v>0</v>
      </c>
      <c r="EZ33" s="158">
        <v>0</v>
      </c>
      <c r="FA33" s="158">
        <v>0</v>
      </c>
      <c r="FB33" s="158">
        <v>0</v>
      </c>
      <c r="FC33" s="158">
        <v>0</v>
      </c>
      <c r="FD33" s="158">
        <v>0</v>
      </c>
      <c r="FE33" s="158">
        <v>0</v>
      </c>
      <c r="FF33" s="158">
        <v>0</v>
      </c>
      <c r="FG33" s="158">
        <v>0</v>
      </c>
      <c r="FH33" s="158">
        <v>0</v>
      </c>
      <c r="FI33" s="158">
        <v>0</v>
      </c>
      <c r="FJ33" s="158">
        <v>0</v>
      </c>
      <c r="FK33" s="158">
        <v>0</v>
      </c>
      <c r="FL33" s="158">
        <v>0</v>
      </c>
      <c r="FM33" s="158">
        <v>0</v>
      </c>
      <c r="FN33" s="158">
        <v>0</v>
      </c>
      <c r="FO33" s="158">
        <v>0</v>
      </c>
      <c r="FP33" s="158">
        <v>0</v>
      </c>
      <c r="FQ33" s="158">
        <v>0</v>
      </c>
      <c r="FR33" s="158">
        <v>0</v>
      </c>
      <c r="FS33" s="158">
        <v>0</v>
      </c>
      <c r="FT33" s="158">
        <v>0</v>
      </c>
      <c r="FU33" s="158">
        <v>0</v>
      </c>
      <c r="FV33" s="158">
        <v>0</v>
      </c>
      <c r="FW33" s="158">
        <v>0</v>
      </c>
      <c r="FX33" s="158">
        <v>0</v>
      </c>
      <c r="FY33" s="158">
        <v>0</v>
      </c>
      <c r="FZ33" s="158">
        <v>0</v>
      </c>
      <c r="GA33" s="158">
        <v>0</v>
      </c>
      <c r="GB33" s="158">
        <v>0</v>
      </c>
      <c r="GC33" s="158">
        <v>0</v>
      </c>
      <c r="GD33" s="158">
        <v>0</v>
      </c>
      <c r="GE33" s="158">
        <v>0</v>
      </c>
      <c r="GF33" s="158">
        <v>0</v>
      </c>
      <c r="GG33" s="158">
        <v>0</v>
      </c>
      <c r="GH33" s="158">
        <v>0</v>
      </c>
      <c r="GI33" s="158">
        <v>0</v>
      </c>
      <c r="GJ33" s="158">
        <v>0</v>
      </c>
      <c r="GK33" s="158">
        <v>0</v>
      </c>
      <c r="GL33" s="158">
        <v>0</v>
      </c>
      <c r="GM33" s="158">
        <v>0</v>
      </c>
      <c r="GN33" s="158">
        <v>0</v>
      </c>
      <c r="GO33" s="158">
        <v>0</v>
      </c>
      <c r="GP33" s="158">
        <v>0</v>
      </c>
      <c r="GQ33" s="158">
        <v>0</v>
      </c>
      <c r="GR33" s="158">
        <v>0</v>
      </c>
      <c r="GS33" s="158">
        <v>0</v>
      </c>
      <c r="GT33" s="158">
        <v>0</v>
      </c>
      <c r="GU33" s="158">
        <v>0</v>
      </c>
      <c r="GV33" s="158">
        <v>0</v>
      </c>
      <c r="GW33" s="158">
        <v>0</v>
      </c>
      <c r="GX33" s="158">
        <v>0</v>
      </c>
      <c r="GY33" s="158">
        <v>0</v>
      </c>
      <c r="GZ33" s="158">
        <v>0</v>
      </c>
      <c r="HA33" s="158">
        <v>0</v>
      </c>
      <c r="HB33" s="158">
        <v>0</v>
      </c>
      <c r="HC33" s="158">
        <v>0</v>
      </c>
      <c r="HD33" s="158">
        <v>0</v>
      </c>
      <c r="HE33" s="158">
        <v>0</v>
      </c>
      <c r="HF33" s="158">
        <v>0</v>
      </c>
      <c r="HG33" s="158">
        <v>0</v>
      </c>
      <c r="HH33" s="158">
        <v>0</v>
      </c>
      <c r="HI33" s="158">
        <v>0</v>
      </c>
      <c r="HJ33" s="158">
        <v>0</v>
      </c>
      <c r="HK33" s="158">
        <v>0</v>
      </c>
      <c r="HL33" s="158">
        <v>0</v>
      </c>
      <c r="HM33" s="158">
        <v>0</v>
      </c>
      <c r="HN33" s="158">
        <v>0</v>
      </c>
      <c r="HO33" s="158">
        <v>0</v>
      </c>
      <c r="HP33" s="290"/>
      <c r="HQ33" s="290"/>
      <c r="HR33" s="290"/>
      <c r="HT33" s="260"/>
      <c r="HU33" s="260"/>
      <c r="HV33" s="260"/>
    </row>
    <row r="34" spans="1:230" ht="12.75" customHeight="1" x14ac:dyDescent="0.25">
      <c r="A34" s="315" t="s">
        <v>431</v>
      </c>
      <c r="B34" s="315" t="s">
        <v>432</v>
      </c>
      <c r="C34" s="157">
        <v>0</v>
      </c>
      <c r="D34" s="157">
        <v>0</v>
      </c>
      <c r="E34" s="157">
        <v>0</v>
      </c>
      <c r="F34" s="157">
        <v>0</v>
      </c>
      <c r="G34" s="157">
        <v>0</v>
      </c>
      <c r="H34" s="157">
        <v>0</v>
      </c>
      <c r="I34" s="157">
        <v>0</v>
      </c>
      <c r="J34" s="157">
        <v>0</v>
      </c>
      <c r="K34" s="157">
        <v>0</v>
      </c>
      <c r="L34" s="157">
        <v>0</v>
      </c>
      <c r="M34" s="157">
        <v>0</v>
      </c>
      <c r="N34" s="157">
        <v>0</v>
      </c>
      <c r="O34" s="157">
        <v>0</v>
      </c>
      <c r="P34" s="157">
        <v>0</v>
      </c>
      <c r="Q34" s="157">
        <v>0</v>
      </c>
      <c r="R34" s="157">
        <v>0</v>
      </c>
      <c r="S34" s="157">
        <v>0</v>
      </c>
      <c r="T34" s="157">
        <v>0</v>
      </c>
      <c r="U34" s="157">
        <v>0</v>
      </c>
      <c r="V34" s="157">
        <v>0</v>
      </c>
      <c r="W34" s="157">
        <v>0</v>
      </c>
      <c r="X34" s="157">
        <v>0</v>
      </c>
      <c r="Y34" s="157">
        <v>0</v>
      </c>
      <c r="Z34" s="157">
        <v>0</v>
      </c>
      <c r="AA34" s="157">
        <v>0</v>
      </c>
      <c r="AB34" s="157">
        <v>0</v>
      </c>
      <c r="AC34" s="157">
        <v>0</v>
      </c>
      <c r="AD34" s="157">
        <v>0</v>
      </c>
      <c r="AE34" s="157">
        <v>0</v>
      </c>
      <c r="AF34" s="157">
        <v>0</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0</v>
      </c>
      <c r="AW34" s="157">
        <v>0</v>
      </c>
      <c r="AX34" s="157">
        <v>0</v>
      </c>
      <c r="AY34" s="157">
        <v>0</v>
      </c>
      <c r="AZ34" s="157">
        <v>0</v>
      </c>
      <c r="BA34" s="157">
        <v>0</v>
      </c>
      <c r="BB34" s="157">
        <v>0</v>
      </c>
      <c r="BC34" s="157">
        <v>0</v>
      </c>
      <c r="BD34" s="157">
        <v>0</v>
      </c>
      <c r="BE34" s="157">
        <v>0</v>
      </c>
      <c r="BF34" s="157">
        <v>0</v>
      </c>
      <c r="BG34" s="157">
        <v>0</v>
      </c>
      <c r="BH34" s="157">
        <v>0</v>
      </c>
      <c r="BI34" s="157">
        <v>0</v>
      </c>
      <c r="BJ34" s="157">
        <v>0</v>
      </c>
      <c r="BK34" s="157">
        <v>0</v>
      </c>
      <c r="BL34" s="157">
        <v>0</v>
      </c>
      <c r="BM34" s="157">
        <v>0</v>
      </c>
      <c r="BN34" s="157">
        <v>0</v>
      </c>
      <c r="BO34" s="157">
        <v>0</v>
      </c>
      <c r="BP34" s="157">
        <v>0</v>
      </c>
      <c r="BQ34" s="157">
        <v>0</v>
      </c>
      <c r="BR34" s="157">
        <v>0</v>
      </c>
      <c r="BS34" s="157">
        <v>0</v>
      </c>
      <c r="BT34" s="157">
        <v>0</v>
      </c>
      <c r="BU34" s="157">
        <v>0</v>
      </c>
      <c r="BV34" s="157">
        <v>0</v>
      </c>
      <c r="BW34" s="157">
        <v>0</v>
      </c>
      <c r="BX34" s="157">
        <v>0</v>
      </c>
      <c r="BY34" s="157">
        <v>0</v>
      </c>
      <c r="BZ34" s="157">
        <v>0</v>
      </c>
      <c r="CA34" s="157">
        <v>0</v>
      </c>
      <c r="CB34" s="157">
        <v>0</v>
      </c>
      <c r="CC34" s="157">
        <v>0</v>
      </c>
      <c r="CD34" s="157">
        <v>0</v>
      </c>
      <c r="CE34" s="157">
        <v>0</v>
      </c>
      <c r="CF34" s="157">
        <v>0</v>
      </c>
      <c r="CG34" s="157">
        <v>0</v>
      </c>
      <c r="CH34" s="157">
        <v>0</v>
      </c>
      <c r="CI34" s="157">
        <v>0</v>
      </c>
      <c r="CJ34" s="157">
        <v>0</v>
      </c>
      <c r="CK34" s="157">
        <v>0</v>
      </c>
      <c r="CL34" s="157">
        <v>0</v>
      </c>
      <c r="CM34" s="157">
        <v>0</v>
      </c>
      <c r="CN34" s="157">
        <v>0</v>
      </c>
      <c r="CO34" s="157">
        <v>0</v>
      </c>
      <c r="CP34" s="157">
        <v>0</v>
      </c>
      <c r="CQ34" s="157">
        <v>0</v>
      </c>
      <c r="CR34" s="157">
        <v>0</v>
      </c>
      <c r="CS34" s="157">
        <v>0</v>
      </c>
      <c r="CT34" s="157">
        <v>0</v>
      </c>
      <c r="CU34" s="157">
        <v>0</v>
      </c>
      <c r="CV34" s="157">
        <v>0</v>
      </c>
      <c r="CW34" s="157">
        <v>0</v>
      </c>
      <c r="CX34" s="157">
        <v>0</v>
      </c>
      <c r="CY34" s="157">
        <v>0</v>
      </c>
      <c r="CZ34" s="157">
        <v>0</v>
      </c>
      <c r="DA34" s="157">
        <v>0</v>
      </c>
      <c r="DB34" s="157">
        <v>0</v>
      </c>
      <c r="DC34" s="157">
        <v>0</v>
      </c>
      <c r="DD34" s="157">
        <v>0</v>
      </c>
      <c r="DE34" s="157">
        <v>0</v>
      </c>
      <c r="DF34" s="157">
        <v>0</v>
      </c>
      <c r="DG34" s="157">
        <v>0</v>
      </c>
      <c r="DH34" s="157">
        <v>0</v>
      </c>
      <c r="DI34" s="157">
        <v>0</v>
      </c>
      <c r="DJ34" s="157">
        <v>0</v>
      </c>
      <c r="DK34" s="157">
        <v>0</v>
      </c>
      <c r="DL34" s="157">
        <v>0</v>
      </c>
      <c r="DM34" s="157">
        <v>0</v>
      </c>
      <c r="DN34" s="157">
        <v>0</v>
      </c>
      <c r="DO34" s="157">
        <v>0</v>
      </c>
      <c r="DP34" s="157">
        <v>0</v>
      </c>
      <c r="DQ34" s="157">
        <v>0</v>
      </c>
      <c r="DR34" s="157">
        <v>0</v>
      </c>
      <c r="DS34" s="157">
        <v>0</v>
      </c>
      <c r="DT34" s="157">
        <v>0</v>
      </c>
      <c r="DU34" s="157">
        <v>0</v>
      </c>
      <c r="DV34" s="157">
        <v>0</v>
      </c>
      <c r="DW34" s="157">
        <v>0</v>
      </c>
      <c r="DX34" s="157">
        <v>0</v>
      </c>
      <c r="DY34" s="157">
        <v>0</v>
      </c>
      <c r="DZ34" s="157">
        <v>0</v>
      </c>
      <c r="EA34" s="157">
        <v>0</v>
      </c>
      <c r="EB34" s="157">
        <v>0</v>
      </c>
      <c r="EC34" s="157">
        <v>0</v>
      </c>
      <c r="ED34" s="157">
        <v>0</v>
      </c>
      <c r="EE34" s="157">
        <v>0</v>
      </c>
      <c r="EF34" s="157">
        <v>0</v>
      </c>
      <c r="EG34" s="157">
        <v>0</v>
      </c>
      <c r="EH34" s="157">
        <v>0</v>
      </c>
      <c r="EI34" s="157">
        <v>0</v>
      </c>
      <c r="EJ34" s="157">
        <v>0</v>
      </c>
      <c r="EK34" s="157">
        <v>0</v>
      </c>
      <c r="EL34" s="157">
        <v>0</v>
      </c>
      <c r="EM34" s="157">
        <v>0</v>
      </c>
      <c r="EN34" s="157">
        <v>0</v>
      </c>
      <c r="EO34" s="157">
        <v>0</v>
      </c>
      <c r="EP34" s="157">
        <v>0</v>
      </c>
      <c r="EQ34" s="157">
        <v>0</v>
      </c>
      <c r="ER34" s="157">
        <v>0</v>
      </c>
      <c r="ES34" s="157">
        <v>0</v>
      </c>
      <c r="ET34" s="157">
        <v>0</v>
      </c>
      <c r="EU34" s="157">
        <v>0</v>
      </c>
      <c r="EV34" s="157">
        <v>0</v>
      </c>
      <c r="EW34" s="157">
        <v>0</v>
      </c>
      <c r="EX34" s="157">
        <v>0</v>
      </c>
      <c r="EY34" s="157">
        <v>0</v>
      </c>
      <c r="EZ34" s="157">
        <v>0</v>
      </c>
      <c r="FA34" s="157">
        <v>0</v>
      </c>
      <c r="FB34" s="157">
        <v>0</v>
      </c>
      <c r="FC34" s="157">
        <v>0</v>
      </c>
      <c r="FD34" s="157">
        <v>0</v>
      </c>
      <c r="FE34" s="157">
        <v>0</v>
      </c>
      <c r="FF34" s="157">
        <v>0</v>
      </c>
      <c r="FG34" s="157">
        <v>0</v>
      </c>
      <c r="FH34" s="157">
        <v>0</v>
      </c>
      <c r="FI34" s="157">
        <v>0</v>
      </c>
      <c r="FJ34" s="157">
        <v>0</v>
      </c>
      <c r="FK34" s="157">
        <v>0</v>
      </c>
      <c r="FL34" s="157">
        <v>0</v>
      </c>
      <c r="FM34" s="157">
        <v>0</v>
      </c>
      <c r="FN34" s="157">
        <v>0</v>
      </c>
      <c r="FO34" s="157">
        <v>0</v>
      </c>
      <c r="FP34" s="157">
        <v>0</v>
      </c>
      <c r="FQ34" s="157">
        <v>0</v>
      </c>
      <c r="FR34" s="157">
        <v>0</v>
      </c>
      <c r="FS34" s="157">
        <v>0</v>
      </c>
      <c r="FT34" s="157">
        <v>0</v>
      </c>
      <c r="FU34" s="157">
        <v>0</v>
      </c>
      <c r="FV34" s="157">
        <v>0</v>
      </c>
      <c r="FW34" s="157">
        <v>0</v>
      </c>
      <c r="FX34" s="157">
        <v>0</v>
      </c>
      <c r="FY34" s="157">
        <v>0</v>
      </c>
      <c r="FZ34" s="157">
        <v>0</v>
      </c>
      <c r="GA34" s="157">
        <v>0</v>
      </c>
      <c r="GB34" s="157">
        <v>0</v>
      </c>
      <c r="GC34" s="157">
        <v>0</v>
      </c>
      <c r="GD34" s="157">
        <v>0</v>
      </c>
      <c r="GE34" s="157">
        <v>0</v>
      </c>
      <c r="GF34" s="157">
        <v>0</v>
      </c>
      <c r="GG34" s="157">
        <v>0</v>
      </c>
      <c r="GH34" s="157">
        <v>0</v>
      </c>
      <c r="GI34" s="157">
        <v>0</v>
      </c>
      <c r="GJ34" s="157">
        <v>0</v>
      </c>
      <c r="GK34" s="157">
        <v>0</v>
      </c>
      <c r="GL34" s="157">
        <v>0</v>
      </c>
      <c r="GM34" s="157">
        <v>0</v>
      </c>
      <c r="GN34" s="157">
        <v>0</v>
      </c>
      <c r="GO34" s="157">
        <v>0</v>
      </c>
      <c r="GP34" s="157">
        <v>0</v>
      </c>
      <c r="GQ34" s="157">
        <v>0</v>
      </c>
      <c r="GR34" s="157">
        <v>0</v>
      </c>
      <c r="GS34" s="157">
        <v>0</v>
      </c>
      <c r="GT34" s="157">
        <v>0</v>
      </c>
      <c r="GU34" s="157">
        <v>0</v>
      </c>
      <c r="GV34" s="157">
        <v>0</v>
      </c>
      <c r="GW34" s="157">
        <v>0</v>
      </c>
      <c r="GX34" s="157">
        <v>0</v>
      </c>
      <c r="GY34" s="157">
        <v>0</v>
      </c>
      <c r="GZ34" s="157">
        <v>0</v>
      </c>
      <c r="HA34" s="157">
        <v>0</v>
      </c>
      <c r="HB34" s="157">
        <v>0</v>
      </c>
      <c r="HC34" s="157">
        <v>0</v>
      </c>
      <c r="HD34" s="157">
        <v>0</v>
      </c>
      <c r="HE34" s="157">
        <v>0</v>
      </c>
      <c r="HF34" s="157">
        <v>0</v>
      </c>
      <c r="HG34" s="157">
        <v>0</v>
      </c>
      <c r="HH34" s="157">
        <v>0</v>
      </c>
      <c r="HI34" s="157">
        <v>0</v>
      </c>
      <c r="HJ34" s="157">
        <v>0</v>
      </c>
      <c r="HK34" s="157">
        <v>0</v>
      </c>
      <c r="HL34" s="157">
        <v>0</v>
      </c>
      <c r="HM34" s="157">
        <v>0</v>
      </c>
      <c r="HN34" s="157">
        <v>0</v>
      </c>
      <c r="HO34" s="157">
        <v>0</v>
      </c>
      <c r="HP34" s="290" t="str">
        <f>CONCATENATE("У иностранству:  ХоВ (",TEXT(HO34,"0,0%;;-"),")")</f>
        <v>У иностранству:  ХоВ (-)</v>
      </c>
      <c r="HQ34" s="290" t="str">
        <f>CONCATENATE("Abroad:  Securities (",TEXT(HO34,"0,0%;;-"),")")</f>
        <v>Abroad:  Securities (-)</v>
      </c>
      <c r="HR34" s="290"/>
      <c r="HT34" s="260"/>
      <c r="HU34" s="260"/>
      <c r="HV34" s="260"/>
    </row>
    <row r="35" spans="1:230" ht="12.75" customHeight="1" x14ac:dyDescent="0.25">
      <c r="A35" s="315" t="s">
        <v>434</v>
      </c>
      <c r="B35" s="315" t="s">
        <v>436</v>
      </c>
      <c r="C35" s="157">
        <v>0</v>
      </c>
      <c r="D35" s="157">
        <v>0</v>
      </c>
      <c r="E35" s="157">
        <v>0</v>
      </c>
      <c r="F35" s="157">
        <v>0</v>
      </c>
      <c r="G35" s="157">
        <v>0</v>
      </c>
      <c r="H35" s="157">
        <v>0</v>
      </c>
      <c r="I35" s="157">
        <v>0</v>
      </c>
      <c r="J35" s="157">
        <v>0</v>
      </c>
      <c r="K35" s="157">
        <v>0</v>
      </c>
      <c r="L35" s="157">
        <v>0</v>
      </c>
      <c r="M35" s="157">
        <v>0</v>
      </c>
      <c r="N35" s="157">
        <v>0</v>
      </c>
      <c r="O35" s="157">
        <v>0</v>
      </c>
      <c r="P35" s="157">
        <v>0</v>
      </c>
      <c r="Q35" s="157">
        <v>0</v>
      </c>
      <c r="R35" s="157">
        <v>0</v>
      </c>
      <c r="S35" s="157">
        <v>0</v>
      </c>
      <c r="T35" s="157">
        <v>0</v>
      </c>
      <c r="U35" s="157">
        <v>0</v>
      </c>
      <c r="V35" s="157">
        <v>0</v>
      </c>
      <c r="W35" s="157">
        <v>0</v>
      </c>
      <c r="X35" s="157">
        <v>0</v>
      </c>
      <c r="Y35" s="157">
        <v>0</v>
      </c>
      <c r="Z35" s="157">
        <v>0</v>
      </c>
      <c r="AA35" s="157">
        <v>0</v>
      </c>
      <c r="AB35" s="157">
        <v>0</v>
      </c>
      <c r="AC35" s="157">
        <v>0</v>
      </c>
      <c r="AD35" s="157">
        <v>0</v>
      </c>
      <c r="AE35" s="157">
        <v>0</v>
      </c>
      <c r="AF35" s="157">
        <v>0</v>
      </c>
      <c r="AG35" s="157">
        <v>0</v>
      </c>
      <c r="AH35" s="157">
        <v>0</v>
      </c>
      <c r="AI35" s="157">
        <v>0</v>
      </c>
      <c r="AJ35" s="157">
        <v>0</v>
      </c>
      <c r="AK35" s="157">
        <v>0</v>
      </c>
      <c r="AL35" s="157">
        <v>0</v>
      </c>
      <c r="AM35" s="157">
        <v>0</v>
      </c>
      <c r="AN35" s="157">
        <v>0</v>
      </c>
      <c r="AO35" s="157">
        <v>0</v>
      </c>
      <c r="AP35" s="157">
        <v>0</v>
      </c>
      <c r="AQ35" s="157">
        <v>0</v>
      </c>
      <c r="AR35" s="157">
        <v>0</v>
      </c>
      <c r="AS35" s="157">
        <v>0</v>
      </c>
      <c r="AT35" s="157">
        <v>0</v>
      </c>
      <c r="AU35" s="157">
        <v>0</v>
      </c>
      <c r="AV35" s="157">
        <v>0</v>
      </c>
      <c r="AW35" s="157">
        <v>0</v>
      </c>
      <c r="AX35" s="157">
        <v>0</v>
      </c>
      <c r="AY35" s="157">
        <v>0</v>
      </c>
      <c r="AZ35" s="157">
        <v>0</v>
      </c>
      <c r="BA35" s="157">
        <v>0</v>
      </c>
      <c r="BB35" s="157">
        <v>0</v>
      </c>
      <c r="BC35" s="157">
        <v>0</v>
      </c>
      <c r="BD35" s="157">
        <v>0</v>
      </c>
      <c r="BE35" s="157">
        <v>0</v>
      </c>
      <c r="BF35" s="157">
        <v>0</v>
      </c>
      <c r="BG35" s="157">
        <v>0</v>
      </c>
      <c r="BH35" s="157">
        <v>0</v>
      </c>
      <c r="BI35" s="157">
        <v>0</v>
      </c>
      <c r="BJ35" s="157">
        <v>0</v>
      </c>
      <c r="BK35" s="157">
        <v>0</v>
      </c>
      <c r="BL35" s="157">
        <v>0</v>
      </c>
      <c r="BM35" s="157">
        <v>0</v>
      </c>
      <c r="BN35" s="157">
        <v>0</v>
      </c>
      <c r="BO35" s="157">
        <v>0</v>
      </c>
      <c r="BP35" s="157">
        <v>0</v>
      </c>
      <c r="BQ35" s="157">
        <v>0</v>
      </c>
      <c r="BR35" s="157">
        <v>0</v>
      </c>
      <c r="BS35" s="157">
        <v>0</v>
      </c>
      <c r="BT35" s="157">
        <v>0</v>
      </c>
      <c r="BU35" s="157">
        <v>0</v>
      </c>
      <c r="BV35" s="157">
        <v>0</v>
      </c>
      <c r="BW35" s="157">
        <v>0</v>
      </c>
      <c r="BX35" s="157">
        <v>0</v>
      </c>
      <c r="BY35" s="157">
        <v>0</v>
      </c>
      <c r="BZ35" s="157">
        <v>0</v>
      </c>
      <c r="CA35" s="157">
        <v>0</v>
      </c>
      <c r="CB35" s="157">
        <v>0</v>
      </c>
      <c r="CC35" s="157">
        <v>0</v>
      </c>
      <c r="CD35" s="157">
        <v>0</v>
      </c>
      <c r="CE35" s="157">
        <v>0</v>
      </c>
      <c r="CF35" s="157">
        <v>0</v>
      </c>
      <c r="CG35" s="157">
        <v>0</v>
      </c>
      <c r="CH35" s="157">
        <v>0</v>
      </c>
      <c r="CI35" s="157">
        <v>0</v>
      </c>
      <c r="CJ35" s="157">
        <v>0</v>
      </c>
      <c r="CK35" s="157">
        <v>0</v>
      </c>
      <c r="CL35" s="157">
        <v>0</v>
      </c>
      <c r="CM35" s="157">
        <v>0</v>
      </c>
      <c r="CN35" s="157">
        <v>0</v>
      </c>
      <c r="CO35" s="157">
        <v>0</v>
      </c>
      <c r="CP35" s="157">
        <v>0</v>
      </c>
      <c r="CQ35" s="157">
        <v>0</v>
      </c>
      <c r="CR35" s="157">
        <v>0</v>
      </c>
      <c r="CS35" s="157">
        <v>0</v>
      </c>
      <c r="CT35" s="157">
        <v>0</v>
      </c>
      <c r="CU35" s="157">
        <v>0</v>
      </c>
      <c r="CV35" s="157">
        <v>0</v>
      </c>
      <c r="CW35" s="157">
        <v>0</v>
      </c>
      <c r="CX35" s="157">
        <v>0</v>
      </c>
      <c r="CY35" s="157">
        <v>0</v>
      </c>
      <c r="CZ35" s="157">
        <v>0</v>
      </c>
      <c r="DA35" s="157">
        <v>0</v>
      </c>
      <c r="DB35" s="157">
        <v>0</v>
      </c>
      <c r="DC35" s="157">
        <v>0</v>
      </c>
      <c r="DD35" s="157">
        <v>0</v>
      </c>
      <c r="DE35" s="157">
        <v>0</v>
      </c>
      <c r="DF35" s="157">
        <v>0</v>
      </c>
      <c r="DG35" s="157">
        <v>0</v>
      </c>
      <c r="DH35" s="157">
        <v>0</v>
      </c>
      <c r="DI35" s="157">
        <v>0</v>
      </c>
      <c r="DJ35" s="157">
        <v>0</v>
      </c>
      <c r="DK35" s="157">
        <v>0</v>
      </c>
      <c r="DL35" s="157">
        <v>0</v>
      </c>
      <c r="DM35" s="157">
        <v>0</v>
      </c>
      <c r="DN35" s="157">
        <v>0</v>
      </c>
      <c r="DO35" s="157">
        <v>0</v>
      </c>
      <c r="DP35" s="157">
        <v>0</v>
      </c>
      <c r="DQ35" s="157">
        <v>0</v>
      </c>
      <c r="DR35" s="157">
        <v>0</v>
      </c>
      <c r="DS35" s="157">
        <v>0</v>
      </c>
      <c r="DT35" s="157">
        <v>0</v>
      </c>
      <c r="DU35" s="157">
        <v>0</v>
      </c>
      <c r="DV35" s="157">
        <v>0</v>
      </c>
      <c r="DW35" s="157">
        <v>0</v>
      </c>
      <c r="DX35" s="157">
        <v>0</v>
      </c>
      <c r="DY35" s="157">
        <v>0</v>
      </c>
      <c r="DZ35" s="157">
        <v>0</v>
      </c>
      <c r="EA35" s="157">
        <v>0</v>
      </c>
      <c r="EB35" s="157">
        <v>0</v>
      </c>
      <c r="EC35" s="157">
        <v>0</v>
      </c>
      <c r="ED35" s="157">
        <v>0</v>
      </c>
      <c r="EE35" s="157">
        <v>0</v>
      </c>
      <c r="EF35" s="157">
        <v>0</v>
      </c>
      <c r="EG35" s="157">
        <v>0</v>
      </c>
      <c r="EH35" s="157">
        <v>0</v>
      </c>
      <c r="EI35" s="157">
        <v>0</v>
      </c>
      <c r="EJ35" s="157">
        <v>0</v>
      </c>
      <c r="EK35" s="157">
        <v>0</v>
      </c>
      <c r="EL35" s="157">
        <v>0</v>
      </c>
      <c r="EM35" s="157">
        <v>0</v>
      </c>
      <c r="EN35" s="157">
        <v>0</v>
      </c>
      <c r="EO35" s="157">
        <v>0</v>
      </c>
      <c r="EP35" s="157">
        <v>0</v>
      </c>
      <c r="EQ35" s="157">
        <v>0</v>
      </c>
      <c r="ER35" s="157">
        <v>0</v>
      </c>
      <c r="ES35" s="157">
        <v>0</v>
      </c>
      <c r="ET35" s="157">
        <v>0</v>
      </c>
      <c r="EU35" s="157">
        <v>0</v>
      </c>
      <c r="EV35" s="157">
        <v>0</v>
      </c>
      <c r="EW35" s="157">
        <v>0</v>
      </c>
      <c r="EX35" s="157">
        <v>0</v>
      </c>
      <c r="EY35" s="157">
        <v>0</v>
      </c>
      <c r="EZ35" s="157">
        <v>0</v>
      </c>
      <c r="FA35" s="157">
        <v>0</v>
      </c>
      <c r="FB35" s="157">
        <v>0</v>
      </c>
      <c r="FC35" s="157">
        <v>0</v>
      </c>
      <c r="FD35" s="157">
        <v>0</v>
      </c>
      <c r="FE35" s="157">
        <v>0</v>
      </c>
      <c r="FF35" s="157">
        <v>0</v>
      </c>
      <c r="FG35" s="157">
        <v>0</v>
      </c>
      <c r="FH35" s="157">
        <v>0</v>
      </c>
      <c r="FI35" s="157">
        <v>0</v>
      </c>
      <c r="FJ35" s="157">
        <v>0</v>
      </c>
      <c r="FK35" s="157">
        <v>0</v>
      </c>
      <c r="FL35" s="157">
        <v>0</v>
      </c>
      <c r="FM35" s="157">
        <v>0</v>
      </c>
      <c r="FN35" s="157">
        <v>0</v>
      </c>
      <c r="FO35" s="157">
        <v>0</v>
      </c>
      <c r="FP35" s="157">
        <v>0</v>
      </c>
      <c r="FQ35" s="157">
        <v>0</v>
      </c>
      <c r="FR35" s="157">
        <v>0</v>
      </c>
      <c r="FS35" s="157">
        <v>0</v>
      </c>
      <c r="FT35" s="157">
        <v>0</v>
      </c>
      <c r="FU35" s="157">
        <v>0</v>
      </c>
      <c r="FV35" s="157">
        <v>0</v>
      </c>
      <c r="FW35" s="157">
        <v>0</v>
      </c>
      <c r="FX35" s="157">
        <v>0</v>
      </c>
      <c r="FY35" s="157">
        <v>0</v>
      </c>
      <c r="FZ35" s="157">
        <v>0</v>
      </c>
      <c r="GA35" s="157">
        <v>0</v>
      </c>
      <c r="GB35" s="157">
        <v>0</v>
      </c>
      <c r="GC35" s="157">
        <v>0</v>
      </c>
      <c r="GD35" s="157">
        <v>0</v>
      </c>
      <c r="GE35" s="157">
        <v>0</v>
      </c>
      <c r="GF35" s="157">
        <v>0</v>
      </c>
      <c r="GG35" s="157">
        <v>0</v>
      </c>
      <c r="GH35" s="157">
        <v>0</v>
      </c>
      <c r="GI35" s="157">
        <v>0</v>
      </c>
      <c r="GJ35" s="157">
        <v>0</v>
      </c>
      <c r="GK35" s="157">
        <v>0</v>
      </c>
      <c r="GL35" s="157">
        <v>0</v>
      </c>
      <c r="GM35" s="157">
        <v>0</v>
      </c>
      <c r="GN35" s="157">
        <v>0</v>
      </c>
      <c r="GO35" s="157">
        <v>0</v>
      </c>
      <c r="GP35" s="157">
        <v>0</v>
      </c>
      <c r="GQ35" s="157">
        <v>0</v>
      </c>
      <c r="GR35" s="157">
        <v>0</v>
      </c>
      <c r="GS35" s="157">
        <v>0</v>
      </c>
      <c r="GT35" s="157">
        <v>0</v>
      </c>
      <c r="GU35" s="157">
        <v>0</v>
      </c>
      <c r="GV35" s="157">
        <v>0</v>
      </c>
      <c r="GW35" s="157">
        <v>0</v>
      </c>
      <c r="GX35" s="157">
        <v>0</v>
      </c>
      <c r="GY35" s="157">
        <v>0</v>
      </c>
      <c r="GZ35" s="157">
        <v>0</v>
      </c>
      <c r="HA35" s="157">
        <v>0</v>
      </c>
      <c r="HB35" s="157">
        <v>0</v>
      </c>
      <c r="HC35" s="157">
        <v>0</v>
      </c>
      <c r="HD35" s="157">
        <v>0</v>
      </c>
      <c r="HE35" s="157">
        <v>0</v>
      </c>
      <c r="HF35" s="157">
        <v>0</v>
      </c>
      <c r="HG35" s="157">
        <v>0</v>
      </c>
      <c r="HH35" s="157">
        <v>0</v>
      </c>
      <c r="HI35" s="157">
        <v>0</v>
      </c>
      <c r="HJ35" s="157">
        <v>0</v>
      </c>
      <c r="HK35" s="157">
        <v>0</v>
      </c>
      <c r="HL35" s="157">
        <v>0</v>
      </c>
      <c r="HM35" s="157">
        <v>0</v>
      </c>
      <c r="HN35" s="157">
        <v>0</v>
      </c>
      <c r="HO35" s="157">
        <v>0</v>
      </c>
      <c r="HP35" s="290" t="str">
        <f>CONCATENATE("У иностранству:  Инв. фонд. (",TEXT(HO35,"0,0%;;-"),")")</f>
        <v>У иностранству:  Инв. фонд. (-)</v>
      </c>
      <c r="HQ35" s="290" t="str">
        <f>CONCATENATE("Abroad:  Inv. funds (",TEXT(HO35,"0,0%;;-"),")")</f>
        <v>Abroad:  Inv. funds (-)</v>
      </c>
      <c r="HR35" s="290"/>
      <c r="HT35" s="260"/>
      <c r="HU35" s="260"/>
      <c r="HV35" s="260"/>
    </row>
    <row r="36" spans="1:230" ht="12.75" customHeight="1" x14ac:dyDescent="0.25">
      <c r="A36" s="316" t="s">
        <v>75</v>
      </c>
      <c r="B36" s="316" t="s">
        <v>127</v>
      </c>
      <c r="C36" s="170">
        <v>0</v>
      </c>
      <c r="D36" s="158">
        <v>0</v>
      </c>
      <c r="E36" s="158">
        <v>0</v>
      </c>
      <c r="F36" s="158">
        <v>0</v>
      </c>
      <c r="G36" s="158">
        <v>0</v>
      </c>
      <c r="H36" s="158">
        <v>0.99875191055107793</v>
      </c>
      <c r="I36" s="158">
        <v>0.99700699999999998</v>
      </c>
      <c r="J36" s="158">
        <v>0.98077399999999992</v>
      </c>
      <c r="K36" s="158">
        <v>0.80269099999999993</v>
      </c>
      <c r="L36" s="158">
        <v>0.70837099999999997</v>
      </c>
      <c r="M36" s="158">
        <v>0.72046399999999999</v>
      </c>
      <c r="N36" s="158">
        <v>0.58271299999999993</v>
      </c>
      <c r="O36" s="158">
        <v>0.52366800000000002</v>
      </c>
      <c r="P36" s="158">
        <v>0.59106199999999998</v>
      </c>
      <c r="Q36" s="158">
        <v>0.63553399999999993</v>
      </c>
      <c r="R36" s="158">
        <v>0.66105799999999992</v>
      </c>
      <c r="S36" s="158">
        <v>0.63340799999999997</v>
      </c>
      <c r="T36" s="158">
        <v>0.671072</v>
      </c>
      <c r="U36" s="158">
        <v>0.60291600000000001</v>
      </c>
      <c r="V36" s="158">
        <v>0.59541699999999997</v>
      </c>
      <c r="W36" s="158">
        <v>0.61111199999999999</v>
      </c>
      <c r="X36" s="158">
        <v>0.62522699999999998</v>
      </c>
      <c r="Y36" s="158">
        <v>0.66437400000000002</v>
      </c>
      <c r="Z36" s="158">
        <v>0.67242099999999994</v>
      </c>
      <c r="AA36" s="158">
        <v>0.68332700000000002</v>
      </c>
      <c r="AB36" s="158">
        <v>0.70201000000000002</v>
      </c>
      <c r="AC36" s="158">
        <v>0.70687684511684168</v>
      </c>
      <c r="AD36" s="158">
        <v>0.371029</v>
      </c>
      <c r="AE36" s="158">
        <v>0.23503499999999999</v>
      </c>
      <c r="AF36" s="158">
        <v>0.25944200000000001</v>
      </c>
      <c r="AG36" s="158">
        <v>0.205154</v>
      </c>
      <c r="AH36" s="158">
        <v>0.33927199999999996</v>
      </c>
      <c r="AI36" s="158">
        <v>0.36410000000000003</v>
      </c>
      <c r="AJ36" s="158">
        <v>0.31385199999999996</v>
      </c>
      <c r="AK36" s="158">
        <v>0.29031200000000001</v>
      </c>
      <c r="AL36" s="158">
        <v>0.31362999999999996</v>
      </c>
      <c r="AM36" s="158">
        <v>0.23991699999999999</v>
      </c>
      <c r="AN36" s="158">
        <v>0.37170599999999998</v>
      </c>
      <c r="AO36" s="158">
        <v>0.38977400000000001</v>
      </c>
      <c r="AP36" s="158">
        <v>0.26449699999999998</v>
      </c>
      <c r="AQ36" s="158">
        <v>0.22039699999999998</v>
      </c>
      <c r="AR36" s="158">
        <v>0.23891399999999999</v>
      </c>
      <c r="AS36" s="158">
        <v>0.22551099999999999</v>
      </c>
      <c r="AT36" s="158">
        <v>0.23888899999999999</v>
      </c>
      <c r="AU36" s="158">
        <v>0.26277600000000001</v>
      </c>
      <c r="AV36" s="158">
        <v>0.25673999999999997</v>
      </c>
      <c r="AW36" s="158">
        <v>0.32928099999999999</v>
      </c>
      <c r="AX36" s="158">
        <v>0.338561</v>
      </c>
      <c r="AY36" s="158">
        <v>0.72117599999999993</v>
      </c>
      <c r="AZ36" s="158">
        <v>0.30676899999999996</v>
      </c>
      <c r="BA36" s="158">
        <v>0.28723799999999999</v>
      </c>
      <c r="BB36" s="158">
        <v>3.2001999999999996E-2</v>
      </c>
      <c r="BC36" s="158">
        <v>0.17357899999999998</v>
      </c>
      <c r="BD36" s="158">
        <v>0.12220399999999999</v>
      </c>
      <c r="BE36" s="158">
        <v>0.15865499999999999</v>
      </c>
      <c r="BF36" s="158">
        <v>3.5540999999999996E-2</v>
      </c>
      <c r="BG36" s="158">
        <v>2.6556E-2</v>
      </c>
      <c r="BH36" s="158">
        <v>3.2069E-2</v>
      </c>
      <c r="BI36" s="158">
        <v>4.4982999999999995E-2</v>
      </c>
      <c r="BJ36" s="158">
        <v>5.6377999999999998E-2</v>
      </c>
      <c r="BK36" s="158">
        <v>5.4953999999999996E-2</v>
      </c>
      <c r="BL36" s="158">
        <v>4.9575999999999995E-2</v>
      </c>
      <c r="BM36" s="158">
        <v>5.8196999999999999E-2</v>
      </c>
      <c r="BN36" s="158">
        <v>1.9786999999999999E-2</v>
      </c>
      <c r="BO36" s="158">
        <v>1.3129E-2</v>
      </c>
      <c r="BP36" s="158">
        <v>3.0714999999999999E-2</v>
      </c>
      <c r="BQ36" s="158">
        <v>5.8740999999999995E-2</v>
      </c>
      <c r="BR36" s="158">
        <v>1.4161E-2</v>
      </c>
      <c r="BS36" s="158">
        <v>9.6729999999999993E-3</v>
      </c>
      <c r="BT36" s="158">
        <v>1.9750999999999998E-2</v>
      </c>
      <c r="BU36" s="158">
        <v>2.3618999999999998E-2</v>
      </c>
      <c r="BV36" s="158">
        <v>3.3514999999999996E-2</v>
      </c>
      <c r="BW36" s="158">
        <v>5.6716999999999997E-2</v>
      </c>
      <c r="BX36" s="158">
        <v>3.6964999999999998E-2</v>
      </c>
      <c r="BY36" s="158">
        <v>5.2526999999999997E-2</v>
      </c>
      <c r="BZ36" s="158">
        <v>0.107891</v>
      </c>
      <c r="CA36" s="158">
        <v>5.1323999999999995E-2</v>
      </c>
      <c r="CB36" s="158">
        <v>2.5470999999999997E-2</v>
      </c>
      <c r="CC36" s="158">
        <v>1.7339999999999998E-2</v>
      </c>
      <c r="CD36" s="158">
        <v>1.3172E-2</v>
      </c>
      <c r="CE36" s="158">
        <v>1.4175999999999999E-2</v>
      </c>
      <c r="CF36" s="158">
        <v>1.779E-2</v>
      </c>
      <c r="CG36" s="158">
        <v>7.3029999999999996E-3</v>
      </c>
      <c r="CH36" s="158">
        <v>1.0971999999999999E-2</v>
      </c>
      <c r="CI36" s="158">
        <v>2.2033000000000001E-2</v>
      </c>
      <c r="CJ36" s="158">
        <v>3.6679999999999997E-2</v>
      </c>
      <c r="CK36" s="158">
        <v>1.4478999999999999E-2</v>
      </c>
      <c r="CL36" s="158">
        <v>1.2669999999999999E-2</v>
      </c>
      <c r="CM36" s="158">
        <v>9.9931999999999993E-2</v>
      </c>
      <c r="CN36" s="158">
        <v>1.7246999999999998E-2</v>
      </c>
      <c r="CO36" s="158">
        <v>3.6032000000000002E-2</v>
      </c>
      <c r="CP36" s="158">
        <v>5.3892999999999996E-2</v>
      </c>
      <c r="CQ36" s="158">
        <v>4.0702999999999996E-2</v>
      </c>
      <c r="CR36" s="158">
        <v>1.9174999999999998E-2</v>
      </c>
      <c r="CS36" s="158">
        <v>2.4955999999999999E-2</v>
      </c>
      <c r="CT36" s="158">
        <v>2.6574E-2</v>
      </c>
      <c r="CU36" s="158">
        <v>1.6479000000000001E-2</v>
      </c>
      <c r="CV36" s="158">
        <v>0.10158499999999999</v>
      </c>
      <c r="CW36" s="158">
        <v>5.8955999999999995E-2</v>
      </c>
      <c r="CX36" s="158">
        <v>7.3596999999999996E-2</v>
      </c>
      <c r="CY36" s="158">
        <v>1.3117999999999999E-2</v>
      </c>
      <c r="CZ36" s="158">
        <v>1.5201999999999999E-2</v>
      </c>
      <c r="DA36" s="158">
        <v>2.3127999999999999E-2</v>
      </c>
      <c r="DB36" s="158">
        <v>3.0551999999999999E-2</v>
      </c>
      <c r="DC36" s="158">
        <v>1.017E-2</v>
      </c>
      <c r="DD36" s="158">
        <v>2.5512E-2</v>
      </c>
      <c r="DE36" s="158">
        <v>3.4200000000000001E-2</v>
      </c>
      <c r="DF36" s="158">
        <v>9.3869999999999995E-3</v>
      </c>
      <c r="DG36" s="158">
        <v>1.2390999999999999E-2</v>
      </c>
      <c r="DH36" s="158">
        <v>2.3563000000000001E-2</v>
      </c>
      <c r="DI36" s="158">
        <v>3.9697999999999997E-2</v>
      </c>
      <c r="DJ36" s="158">
        <v>5.3592999999999995E-2</v>
      </c>
      <c r="DK36" s="158">
        <v>6.1710999999999995E-2</v>
      </c>
      <c r="DL36" s="158">
        <v>8.5000000000000006E-2</v>
      </c>
      <c r="DM36" s="158">
        <v>1.7242999999999998E-2</v>
      </c>
      <c r="DN36" s="158">
        <v>6.7000000000000004E-2</v>
      </c>
      <c r="DO36" s="158">
        <v>6.8164000000000002E-2</v>
      </c>
      <c r="DP36" s="158">
        <v>8.1000000000000003E-2</v>
      </c>
      <c r="DQ36" s="158">
        <v>8.6999999999999994E-2</v>
      </c>
      <c r="DR36" s="158">
        <v>1.9E-2</v>
      </c>
      <c r="DS36" s="158">
        <v>2.1000000000000001E-2</v>
      </c>
      <c r="DT36" s="158">
        <v>3.5999999999999997E-2</v>
      </c>
      <c r="DU36" s="158">
        <v>8.7369999999999989E-2</v>
      </c>
      <c r="DV36" s="158">
        <v>0.114</v>
      </c>
      <c r="DW36" s="158">
        <v>1.4999999999999999E-2</v>
      </c>
      <c r="DX36" s="158">
        <v>4.1000000000000002E-2</v>
      </c>
      <c r="DY36" s="158">
        <v>7.4999999999999997E-2</v>
      </c>
      <c r="DZ36" s="158">
        <v>9.2999999999999999E-2</v>
      </c>
      <c r="EA36" s="158">
        <v>0.114</v>
      </c>
      <c r="EB36" s="158">
        <v>0.13600000000000001</v>
      </c>
      <c r="EC36" s="158">
        <v>1.2E-2</v>
      </c>
      <c r="ED36" s="158">
        <v>4.2999999999999997E-2</v>
      </c>
      <c r="EE36" s="158">
        <v>0.06</v>
      </c>
      <c r="EF36" s="158">
        <v>0.125</v>
      </c>
      <c r="EG36" s="158">
        <v>0.16500000000000001</v>
      </c>
      <c r="EH36" s="158">
        <v>0.18</v>
      </c>
      <c r="EI36" s="158">
        <v>4.9000000000000002E-2</v>
      </c>
      <c r="EJ36" s="158">
        <v>9.1999999999999998E-2</v>
      </c>
      <c r="EK36" s="158">
        <v>6.5000000000000002E-2</v>
      </c>
      <c r="EL36" s="158">
        <v>0.126</v>
      </c>
      <c r="EM36" s="158">
        <v>0.13300000000000001</v>
      </c>
      <c r="EN36" s="158">
        <v>0.153</v>
      </c>
      <c r="EO36" s="158">
        <v>0.17</v>
      </c>
      <c r="EP36" s="158">
        <v>0.113</v>
      </c>
      <c r="EQ36" s="158">
        <v>0.104</v>
      </c>
      <c r="ER36" s="158">
        <v>0.123</v>
      </c>
      <c r="ES36" s="158">
        <v>3.1E-2</v>
      </c>
      <c r="ET36" s="158">
        <v>0.105</v>
      </c>
      <c r="EU36" s="158">
        <v>0.122</v>
      </c>
      <c r="EV36" s="158">
        <v>0.13600000000000001</v>
      </c>
      <c r="EW36" s="158">
        <v>1.4999999999999999E-2</v>
      </c>
      <c r="EX36" s="158">
        <v>2.4E-2</v>
      </c>
      <c r="EY36" s="158">
        <v>3.7999999999999999E-2</v>
      </c>
      <c r="EZ36" s="158">
        <v>8.4000000000000005E-2</v>
      </c>
      <c r="FA36" s="158">
        <v>9.7000000000000003E-2</v>
      </c>
      <c r="FB36" s="158">
        <v>2.8000000000000001E-2</v>
      </c>
      <c r="FC36" s="158">
        <v>0.04</v>
      </c>
      <c r="FD36" s="158">
        <v>3.9E-2</v>
      </c>
      <c r="FE36" s="158">
        <v>1.4E-2</v>
      </c>
      <c r="FF36" s="158">
        <v>7.0000000000000001E-3</v>
      </c>
      <c r="FG36" s="158">
        <v>4.5999999999999999E-2</v>
      </c>
      <c r="FH36" s="158">
        <v>6.7000000000000004E-2</v>
      </c>
      <c r="FI36" s="158">
        <v>6.9000000000000006E-2</v>
      </c>
      <c r="FJ36" s="158">
        <v>7.3375999999999997E-2</v>
      </c>
      <c r="FK36" s="158">
        <v>7.6999999999999999E-2</v>
      </c>
      <c r="FL36" s="158">
        <v>8.4000000000000005E-2</v>
      </c>
      <c r="FM36" s="158">
        <v>9.2999999999999999E-2</v>
      </c>
      <c r="FN36" s="158">
        <v>0.13300000000000001</v>
      </c>
      <c r="FO36" s="158">
        <v>0.13800000000000001</v>
      </c>
      <c r="FP36" s="158">
        <v>0.13900000000000001</v>
      </c>
      <c r="FQ36" s="158">
        <v>0.14399999999999999</v>
      </c>
      <c r="FR36" s="158">
        <v>2.8000000000000001E-2</v>
      </c>
      <c r="FS36" s="158">
        <v>0.04</v>
      </c>
      <c r="FT36" s="158">
        <v>8.5000000000000006E-2</v>
      </c>
      <c r="FU36" s="158">
        <v>4.4999999999999998E-2</v>
      </c>
      <c r="FV36" s="158">
        <v>4.9000000000000002E-2</v>
      </c>
      <c r="FW36" s="158">
        <v>5.5E-2</v>
      </c>
      <c r="FX36" s="158">
        <v>5.8000000000000003E-2</v>
      </c>
      <c r="FY36" s="158">
        <v>6.3E-2</v>
      </c>
      <c r="FZ36" s="158">
        <v>7.3999999999999996E-2</v>
      </c>
      <c r="GA36" s="158">
        <v>9.7000000000000003E-2</v>
      </c>
      <c r="GB36" s="158">
        <v>0.10100000000000001</v>
      </c>
      <c r="GC36" s="158">
        <v>0.115</v>
      </c>
      <c r="GD36" s="158">
        <v>0.16</v>
      </c>
      <c r="GE36" s="158">
        <v>0.16700000000000001</v>
      </c>
      <c r="GF36" s="158">
        <v>0.20699999999999999</v>
      </c>
      <c r="GG36" s="158">
        <v>0.214</v>
      </c>
      <c r="GH36" s="158">
        <v>0.16300000000000001</v>
      </c>
      <c r="GI36" s="158">
        <v>0.16200000000000001</v>
      </c>
      <c r="GJ36" s="158">
        <v>0.16500000000000001</v>
      </c>
      <c r="GK36" s="158">
        <v>0.17299999999999999</v>
      </c>
      <c r="GL36" s="158">
        <v>0.183</v>
      </c>
      <c r="GM36" s="158">
        <v>0.186</v>
      </c>
      <c r="GN36" s="158">
        <v>0.105</v>
      </c>
      <c r="GO36" s="158">
        <v>0.123</v>
      </c>
      <c r="GP36" s="158">
        <v>0.13200000000000001</v>
      </c>
      <c r="GQ36" s="158">
        <v>0.14799999999999999</v>
      </c>
      <c r="GR36" s="158">
        <v>0.188</v>
      </c>
      <c r="GS36" s="158">
        <v>0.128</v>
      </c>
      <c r="GT36" s="158">
        <v>8.2000000000000003E-2</v>
      </c>
      <c r="GU36" s="158">
        <v>8.5999999999999993E-2</v>
      </c>
      <c r="GV36" s="158">
        <v>5.2999999999999999E-2</v>
      </c>
      <c r="GW36" s="158">
        <v>6.5000000000000002E-2</v>
      </c>
      <c r="GX36" s="158">
        <v>7.5999999999999998E-2</v>
      </c>
      <c r="GY36" s="158">
        <v>9.7000000000000003E-2</v>
      </c>
      <c r="GZ36" s="158">
        <v>0.10100000000000001</v>
      </c>
      <c r="HA36" s="158">
        <v>0.126</v>
      </c>
      <c r="HB36" s="158">
        <v>8.3000000000000004E-2</v>
      </c>
      <c r="HC36" s="158">
        <v>9.7000000000000003E-2</v>
      </c>
      <c r="HD36" s="158">
        <v>0.12</v>
      </c>
      <c r="HE36" s="158">
        <v>0.03</v>
      </c>
      <c r="HF36" s="158">
        <v>4.9000000000000002E-2</v>
      </c>
      <c r="HG36" s="158">
        <v>0.05</v>
      </c>
      <c r="HH36" s="158">
        <v>0.11700000000000001</v>
      </c>
      <c r="HI36" s="158">
        <v>0.12564900000000001</v>
      </c>
      <c r="HJ36" s="158">
        <v>0.13400000000000001</v>
      </c>
      <c r="HK36" s="158">
        <v>0.11</v>
      </c>
      <c r="HL36" s="158">
        <v>8.6999999999999994E-2</v>
      </c>
      <c r="HM36" s="158">
        <v>0.05</v>
      </c>
      <c r="HN36" s="158">
        <v>6.0999999999999999E-2</v>
      </c>
      <c r="HO36" s="158">
        <v>7.4999999999999997E-2</v>
      </c>
      <c r="HP36" s="290" t="str">
        <f>CONCATENATE(A36," (",TEXT(HO36,"0,0%;;-"),")")</f>
        <v>Средства на кастоди рн. (7,5%)</v>
      </c>
      <c r="HQ36" s="290" t="str">
        <f>CONCATENATE(B36," (",TEXT(HO36,"0,0%;;-"),")")</f>
        <v>Transaction accounts (7,5%)</v>
      </c>
      <c r="HR36" s="290"/>
      <c r="HT36" s="260"/>
      <c r="HU36" s="260"/>
      <c r="HV36" s="260"/>
    </row>
    <row r="37" spans="1:230" ht="12.75" customHeight="1" x14ac:dyDescent="0.25">
      <c r="A37" s="317" t="s">
        <v>76</v>
      </c>
      <c r="B37" s="317" t="s">
        <v>140</v>
      </c>
      <c r="C37" s="171">
        <v>0</v>
      </c>
      <c r="D37" s="159">
        <v>0</v>
      </c>
      <c r="E37" s="159">
        <v>0</v>
      </c>
      <c r="F37" s="159">
        <v>0</v>
      </c>
      <c r="G37" s="159">
        <v>0</v>
      </c>
      <c r="H37" s="159">
        <v>1.2480894489219877E-3</v>
      </c>
      <c r="I37" s="159">
        <v>2.993E-3</v>
      </c>
      <c r="J37" s="159">
        <v>1.333E-3</v>
      </c>
      <c r="K37" s="159">
        <v>1.018E-3</v>
      </c>
      <c r="L37" s="159">
        <v>5.8100000000000003E-4</v>
      </c>
      <c r="M37" s="159">
        <v>4.73E-4</v>
      </c>
      <c r="N37" s="159">
        <v>1.3489999999999999E-3</v>
      </c>
      <c r="O37" s="159">
        <v>4.7086999999999997E-2</v>
      </c>
      <c r="P37" s="159">
        <v>2.52E-4</v>
      </c>
      <c r="Q37" s="159">
        <v>3.7170999999999996E-2</v>
      </c>
      <c r="R37" s="159">
        <v>6.326E-3</v>
      </c>
      <c r="S37" s="159">
        <v>1.1000000000000001E-3</v>
      </c>
      <c r="T37" s="159">
        <v>3.7999999999999995E-5</v>
      </c>
      <c r="U37" s="159">
        <v>8.548E-3</v>
      </c>
      <c r="V37" s="159">
        <v>6.0279999999999995E-3</v>
      </c>
      <c r="W37" s="159">
        <v>2.9799999999999998E-4</v>
      </c>
      <c r="X37" s="159">
        <v>7.7999999999999999E-5</v>
      </c>
      <c r="Y37" s="159">
        <v>8.2000000000000001E-5</v>
      </c>
      <c r="Z37" s="159">
        <v>2.0699999999999999E-4</v>
      </c>
      <c r="AA37" s="159">
        <v>1.2E-5</v>
      </c>
      <c r="AB37" s="159">
        <v>1.8999999999999998E-5</v>
      </c>
      <c r="AC37" s="159">
        <v>3.9702685999909981E-6</v>
      </c>
      <c r="AD37" s="159">
        <v>5.6999999999999996E-5</v>
      </c>
      <c r="AE37" s="159">
        <v>1.9999999999999999E-6</v>
      </c>
      <c r="AF37" s="159">
        <v>1.9999999999999999E-6</v>
      </c>
      <c r="AG37" s="159">
        <v>2.6374999999999999E-2</v>
      </c>
      <c r="AH37" s="159">
        <v>4.37E-4</v>
      </c>
      <c r="AI37" s="159">
        <v>9.7E-5</v>
      </c>
      <c r="AJ37" s="159">
        <v>3.1E-4</v>
      </c>
      <c r="AK37" s="159">
        <v>2.1999999999999999E-5</v>
      </c>
      <c r="AL37" s="159">
        <v>2.4000000000000001E-5</v>
      </c>
      <c r="AM37" s="159">
        <v>2.1899999999999998E-4</v>
      </c>
      <c r="AN37" s="159">
        <v>1.9999999999999999E-6</v>
      </c>
      <c r="AO37" s="159">
        <v>1.9999999999999999E-6</v>
      </c>
      <c r="AP37" s="159">
        <v>1.2999999999999999E-5</v>
      </c>
      <c r="AQ37" s="159">
        <v>5.5999999999999999E-5</v>
      </c>
      <c r="AR37" s="159">
        <v>1.8099999999999998E-4</v>
      </c>
      <c r="AS37" s="159">
        <v>3.5599999999999998E-4</v>
      </c>
      <c r="AT37" s="159">
        <v>3.0499999999999999E-4</v>
      </c>
      <c r="AU37" s="159">
        <v>1.9279999999999998E-3</v>
      </c>
      <c r="AV37" s="159">
        <v>2.7599999999999999E-4</v>
      </c>
      <c r="AW37" s="159">
        <v>8.7999999999999998E-5</v>
      </c>
      <c r="AX37" s="159">
        <v>8.599999999999999E-5</v>
      </c>
      <c r="AY37" s="159">
        <v>9.2E-5</v>
      </c>
      <c r="AZ37" s="159">
        <v>1.8299999999999998E-3</v>
      </c>
      <c r="BA37" s="159">
        <v>6.2000000000000003E-5</v>
      </c>
      <c r="BB37" s="159">
        <v>0.118325</v>
      </c>
      <c r="BC37" s="159">
        <v>2.1099999999999998E-4</v>
      </c>
      <c r="BD37" s="159">
        <v>8.599999999999999E-5</v>
      </c>
      <c r="BE37" s="159">
        <v>0.118682</v>
      </c>
      <c r="BF37" s="159">
        <v>0.18143499999999999</v>
      </c>
      <c r="BG37" s="159">
        <v>1.8E-5</v>
      </c>
      <c r="BH37" s="159">
        <v>3.9999999999999998E-6</v>
      </c>
      <c r="BI37" s="159">
        <v>9.7E-5</v>
      </c>
      <c r="BJ37" s="159">
        <v>9.9999999999999995E-7</v>
      </c>
      <c r="BK37" s="159">
        <v>4.6E-5</v>
      </c>
      <c r="BL37" s="159">
        <v>7.7000000000000001E-5</v>
      </c>
      <c r="BM37" s="159">
        <v>1.9999999999999999E-6</v>
      </c>
      <c r="BN37" s="159">
        <v>4.8999999999999998E-5</v>
      </c>
      <c r="BO37" s="159">
        <v>1.8E-5</v>
      </c>
      <c r="BP37" s="159">
        <v>3.0000000000000001E-6</v>
      </c>
      <c r="BQ37" s="159">
        <v>2.4999999999999998E-5</v>
      </c>
      <c r="BR37" s="159">
        <v>2.8E-5</v>
      </c>
      <c r="BS37" s="159">
        <v>2.4999999999999998E-5</v>
      </c>
      <c r="BT37" s="159">
        <v>6.9999999999999999E-6</v>
      </c>
      <c r="BU37" s="159">
        <v>2.4999999999999998E-5</v>
      </c>
      <c r="BV37" s="159">
        <v>1.9727999999999999E-2</v>
      </c>
      <c r="BW37" s="159">
        <v>5.704E-2</v>
      </c>
      <c r="BX37" s="159">
        <v>0.148676</v>
      </c>
      <c r="BY37" s="159">
        <v>8.2999999999999998E-5</v>
      </c>
      <c r="BZ37" s="159">
        <v>8.7999999999999998E-5</v>
      </c>
      <c r="CA37" s="159">
        <v>1.1499999999999999E-4</v>
      </c>
      <c r="CB37" s="159">
        <v>1.8E-5</v>
      </c>
      <c r="CC37" s="159">
        <v>5.3999999999999998E-5</v>
      </c>
      <c r="CD37" s="159">
        <v>1.7E-5</v>
      </c>
      <c r="CE37" s="159">
        <v>1.7E-5</v>
      </c>
      <c r="CF37" s="159">
        <v>1.9999999999999998E-5</v>
      </c>
      <c r="CG37" s="159">
        <v>3.8408999999999999E-2</v>
      </c>
      <c r="CH37" s="159">
        <v>2.3E-5</v>
      </c>
      <c r="CI37" s="159">
        <v>5.084E-3</v>
      </c>
      <c r="CJ37" s="159">
        <v>1.9951999999999998E-2</v>
      </c>
      <c r="CK37" s="159">
        <v>3.4999999999999997E-5</v>
      </c>
      <c r="CL37" s="159">
        <v>3.8999999999999999E-5</v>
      </c>
      <c r="CM37" s="159">
        <v>2.0999999999999999E-5</v>
      </c>
      <c r="CN37" s="159">
        <v>3.6000000000000001E-5</v>
      </c>
      <c r="CO37" s="159">
        <v>1.9999999999999998E-5</v>
      </c>
      <c r="CP37" s="159">
        <v>1.9999999999999998E-5</v>
      </c>
      <c r="CQ37" s="159">
        <v>2.1999999999999999E-5</v>
      </c>
      <c r="CR37" s="159">
        <v>3.7999999999999995E-5</v>
      </c>
      <c r="CS37" s="159">
        <v>2.3E-5</v>
      </c>
      <c r="CT37" s="159">
        <v>2.4999999999999998E-5</v>
      </c>
      <c r="CU37" s="159">
        <v>6.9999999999999994E-5</v>
      </c>
      <c r="CV37" s="159">
        <v>5.2603999999999998E-2</v>
      </c>
      <c r="CW37" s="159">
        <v>4.5999999999999996E-4</v>
      </c>
      <c r="CX37" s="159">
        <v>2.8E-5</v>
      </c>
      <c r="CY37" s="159">
        <v>4.1999999999999998E-5</v>
      </c>
      <c r="CZ37" s="159">
        <v>4.6E-5</v>
      </c>
      <c r="DA37" s="159">
        <v>3.1000000000000001E-5</v>
      </c>
      <c r="DB37" s="159">
        <v>2.9999999999999997E-5</v>
      </c>
      <c r="DC37" s="159">
        <v>7.2000000000000002E-5</v>
      </c>
      <c r="DD37" s="159">
        <v>3.1999999999999999E-5</v>
      </c>
      <c r="DE37" s="159">
        <v>3.1999999999999999E-5</v>
      </c>
      <c r="DF37" s="159">
        <v>7.3999999999999996E-5</v>
      </c>
      <c r="DG37" s="159">
        <v>3.1999999999999999E-5</v>
      </c>
      <c r="DH37" s="159">
        <v>0</v>
      </c>
      <c r="DI37" s="159">
        <v>3.9099999999999996E-4</v>
      </c>
      <c r="DJ37" s="159">
        <v>3.1999999999999999E-5</v>
      </c>
      <c r="DK37" s="159">
        <v>3.6000000000000001E-5</v>
      </c>
      <c r="DL37" s="159">
        <v>0</v>
      </c>
      <c r="DM37" s="159">
        <v>4.6999999999999997E-5</v>
      </c>
      <c r="DN37" s="159">
        <v>0</v>
      </c>
      <c r="DO37" s="159">
        <v>1.348E-3</v>
      </c>
      <c r="DP37" s="159">
        <v>0</v>
      </c>
      <c r="DQ37" s="159">
        <v>0</v>
      </c>
      <c r="DR37" s="159">
        <v>0</v>
      </c>
      <c r="DS37" s="159">
        <v>0</v>
      </c>
      <c r="DT37" s="159">
        <v>0</v>
      </c>
      <c r="DU37" s="159">
        <v>4.8999999999999998E-5</v>
      </c>
      <c r="DV37" s="159">
        <v>0</v>
      </c>
      <c r="DW37" s="159">
        <v>0</v>
      </c>
      <c r="DX37" s="159">
        <v>0</v>
      </c>
      <c r="DY37" s="159">
        <v>0</v>
      </c>
      <c r="DZ37" s="159">
        <v>0</v>
      </c>
      <c r="EA37" s="159">
        <v>0</v>
      </c>
      <c r="EB37" s="159">
        <v>0</v>
      </c>
      <c r="EC37" s="159">
        <v>0</v>
      </c>
      <c r="ED37" s="159">
        <v>0</v>
      </c>
      <c r="EE37" s="159">
        <v>0</v>
      </c>
      <c r="EF37" s="159">
        <v>0</v>
      </c>
      <c r="EG37" s="159">
        <v>0</v>
      </c>
      <c r="EH37" s="159">
        <v>0</v>
      </c>
      <c r="EI37" s="159">
        <v>0</v>
      </c>
      <c r="EJ37" s="159">
        <v>0</v>
      </c>
      <c r="EK37" s="159">
        <v>0</v>
      </c>
      <c r="EL37" s="159">
        <v>0</v>
      </c>
      <c r="EM37" s="159">
        <v>0</v>
      </c>
      <c r="EN37" s="159">
        <v>0</v>
      </c>
      <c r="EO37" s="159">
        <v>0</v>
      </c>
      <c r="EP37" s="159">
        <v>0</v>
      </c>
      <c r="EQ37" s="159">
        <v>0</v>
      </c>
      <c r="ER37" s="159">
        <v>0</v>
      </c>
      <c r="ES37" s="159">
        <v>0</v>
      </c>
      <c r="ET37" s="159">
        <v>0</v>
      </c>
      <c r="EU37" s="159">
        <v>0</v>
      </c>
      <c r="EV37" s="159">
        <v>0</v>
      </c>
      <c r="EW37" s="159">
        <v>0</v>
      </c>
      <c r="EX37" s="159">
        <v>0</v>
      </c>
      <c r="EY37" s="159">
        <v>0</v>
      </c>
      <c r="EZ37" s="159">
        <v>0</v>
      </c>
      <c r="FA37" s="159">
        <v>0</v>
      </c>
      <c r="FB37" s="159">
        <v>0</v>
      </c>
      <c r="FC37" s="159">
        <v>0</v>
      </c>
      <c r="FD37" s="159">
        <v>0</v>
      </c>
      <c r="FE37" s="159">
        <v>0</v>
      </c>
      <c r="FF37" s="159">
        <v>0</v>
      </c>
      <c r="FG37" s="159">
        <v>0</v>
      </c>
      <c r="FH37" s="159">
        <v>0</v>
      </c>
      <c r="FI37" s="159">
        <v>0</v>
      </c>
      <c r="FJ37" s="159">
        <v>2.8E-5</v>
      </c>
      <c r="FK37" s="159">
        <v>0</v>
      </c>
      <c r="FL37" s="159">
        <v>0</v>
      </c>
      <c r="FM37" s="159">
        <v>0</v>
      </c>
      <c r="FN37" s="159">
        <v>0</v>
      </c>
      <c r="FO37" s="159">
        <v>0</v>
      </c>
      <c r="FP37" s="159">
        <v>0</v>
      </c>
      <c r="FQ37" s="159">
        <v>1E-3</v>
      </c>
      <c r="FR37" s="159">
        <v>0</v>
      </c>
      <c r="FS37" s="159">
        <v>0</v>
      </c>
      <c r="FT37" s="159">
        <v>0</v>
      </c>
      <c r="FU37" s="159">
        <v>0</v>
      </c>
      <c r="FV37" s="159">
        <v>0</v>
      </c>
      <c r="FW37" s="159">
        <v>0</v>
      </c>
      <c r="FX37" s="159">
        <v>0</v>
      </c>
      <c r="FY37" s="159">
        <v>0</v>
      </c>
      <c r="FZ37" s="159">
        <v>0</v>
      </c>
      <c r="GA37" s="159">
        <v>0</v>
      </c>
      <c r="GB37" s="159">
        <v>0</v>
      </c>
      <c r="GC37" s="159">
        <v>0</v>
      </c>
      <c r="GD37" s="159">
        <v>0</v>
      </c>
      <c r="GE37" s="159">
        <v>0</v>
      </c>
      <c r="GF37" s="159">
        <v>0</v>
      </c>
      <c r="GG37" s="159">
        <v>0</v>
      </c>
      <c r="GH37" s="159">
        <v>0</v>
      </c>
      <c r="GI37" s="159">
        <v>0</v>
      </c>
      <c r="GJ37" s="159">
        <v>0</v>
      </c>
      <c r="GK37" s="159">
        <v>0</v>
      </c>
      <c r="GL37" s="159">
        <v>0</v>
      </c>
      <c r="GM37" s="159">
        <v>0</v>
      </c>
      <c r="GN37" s="159">
        <v>0</v>
      </c>
      <c r="GO37" s="159">
        <v>0</v>
      </c>
      <c r="GP37" s="159">
        <v>0</v>
      </c>
      <c r="GQ37" s="159">
        <v>0</v>
      </c>
      <c r="GR37" s="159">
        <v>0</v>
      </c>
      <c r="GS37" s="159">
        <v>0</v>
      </c>
      <c r="GT37" s="159">
        <v>0</v>
      </c>
      <c r="GU37" s="159">
        <v>0</v>
      </c>
      <c r="GV37" s="159">
        <v>0</v>
      </c>
      <c r="GW37" s="159">
        <v>0</v>
      </c>
      <c r="GX37" s="159">
        <v>0</v>
      </c>
      <c r="GY37" s="159">
        <v>0</v>
      </c>
      <c r="GZ37" s="159">
        <v>0</v>
      </c>
      <c r="HA37" s="159">
        <v>0</v>
      </c>
      <c r="HB37" s="159">
        <v>0</v>
      </c>
      <c r="HC37" s="159">
        <v>0</v>
      </c>
      <c r="HD37" s="159">
        <v>0</v>
      </c>
      <c r="HE37" s="159">
        <v>0</v>
      </c>
      <c r="HF37" s="159">
        <v>0</v>
      </c>
      <c r="HG37" s="159">
        <v>0</v>
      </c>
      <c r="HH37" s="159">
        <v>0</v>
      </c>
      <c r="HI37" s="159">
        <v>0</v>
      </c>
      <c r="HJ37" s="159">
        <v>0</v>
      </c>
      <c r="HK37" s="159">
        <v>0</v>
      </c>
      <c r="HL37" s="159">
        <v>0</v>
      </c>
      <c r="HM37" s="159">
        <v>0</v>
      </c>
      <c r="HN37" s="159">
        <v>0</v>
      </c>
      <c r="HO37" s="159">
        <v>0</v>
      </c>
      <c r="HP37" s="290" t="str">
        <f>CONCATENATE(A37," (",TEXT(HO37,"0,0%;;-"),")")</f>
        <v>Потраживања (-)</v>
      </c>
      <c r="HQ37" s="290" t="str">
        <f>CONCATENATE(B37," (",TEXT(HO37,"0,0%;;-"),")")</f>
        <v>Receivables (-)</v>
      </c>
      <c r="HR37" s="290"/>
      <c r="HT37" s="260"/>
      <c r="HU37" s="260"/>
      <c r="HV37" s="260"/>
    </row>
    <row r="38" spans="1:230" ht="12.75" customHeight="1" x14ac:dyDescent="0.25">
      <c r="A38" s="271" t="s">
        <v>439</v>
      </c>
      <c r="B38" s="271" t="s">
        <v>440</v>
      </c>
      <c r="C38" s="270" t="s">
        <v>263</v>
      </c>
      <c r="D38" s="270" t="s">
        <v>263</v>
      </c>
      <c r="E38" s="270" t="s">
        <v>263</v>
      </c>
      <c r="F38" s="270" t="s">
        <v>263</v>
      </c>
      <c r="G38" s="270" t="s">
        <v>263</v>
      </c>
      <c r="H38" s="270" t="s">
        <v>92</v>
      </c>
      <c r="I38" s="270" t="s">
        <v>264</v>
      </c>
      <c r="J38" s="270" t="s">
        <v>264</v>
      </c>
      <c r="K38" s="270" t="s">
        <v>288</v>
      </c>
      <c r="L38" s="270" t="s">
        <v>276</v>
      </c>
      <c r="M38" s="270" t="s">
        <v>275</v>
      </c>
      <c r="N38" s="270" t="s">
        <v>255</v>
      </c>
      <c r="O38" s="270" t="s">
        <v>275</v>
      </c>
      <c r="P38" s="270" t="s">
        <v>257</v>
      </c>
      <c r="Q38" s="270" t="s">
        <v>255</v>
      </c>
      <c r="R38" s="270" t="s">
        <v>255</v>
      </c>
      <c r="S38" s="270" t="s">
        <v>255</v>
      </c>
      <c r="T38" s="270" t="s">
        <v>256</v>
      </c>
      <c r="U38" s="270" t="s">
        <v>257</v>
      </c>
      <c r="V38" s="270" t="s">
        <v>261</v>
      </c>
      <c r="W38" s="270" t="s">
        <v>279</v>
      </c>
      <c r="X38" s="270" t="s">
        <v>288</v>
      </c>
      <c r="Y38" s="270" t="s">
        <v>274</v>
      </c>
      <c r="Z38" s="270" t="s">
        <v>288</v>
      </c>
      <c r="AA38" s="270" t="s">
        <v>258</v>
      </c>
      <c r="AB38" s="270" t="s">
        <v>258</v>
      </c>
      <c r="AC38" s="270" t="s">
        <v>262</v>
      </c>
      <c r="AD38" s="270" t="s">
        <v>259</v>
      </c>
      <c r="AE38" s="270" t="s">
        <v>260</v>
      </c>
      <c r="AF38" s="270" t="s">
        <v>258</v>
      </c>
      <c r="AG38" s="270" t="s">
        <v>256</v>
      </c>
      <c r="AH38" s="270" t="s">
        <v>255</v>
      </c>
      <c r="AI38" s="270" t="s">
        <v>256</v>
      </c>
      <c r="AJ38" s="270" t="s">
        <v>257</v>
      </c>
      <c r="AK38" s="270" t="s">
        <v>275</v>
      </c>
      <c r="AL38" s="270" t="s">
        <v>254</v>
      </c>
      <c r="AM38" s="270" t="s">
        <v>275</v>
      </c>
      <c r="AN38" s="270" t="s">
        <v>254</v>
      </c>
      <c r="AO38" s="270" t="s">
        <v>254</v>
      </c>
      <c r="AP38" s="270" t="s">
        <v>271</v>
      </c>
      <c r="AQ38" s="270" t="s">
        <v>275</v>
      </c>
      <c r="AR38" s="270" t="s">
        <v>254</v>
      </c>
      <c r="AS38" s="270" t="s">
        <v>289</v>
      </c>
      <c r="AT38" s="270" t="s">
        <v>253</v>
      </c>
      <c r="AU38" s="270" t="s">
        <v>253</v>
      </c>
      <c r="AV38" s="270" t="s">
        <v>261</v>
      </c>
      <c r="AW38" s="270" t="s">
        <v>261</v>
      </c>
      <c r="AX38" s="270" t="s">
        <v>255</v>
      </c>
      <c r="AY38" s="270" t="s">
        <v>253</v>
      </c>
      <c r="AZ38" s="270" t="s">
        <v>365</v>
      </c>
      <c r="BA38" s="270" t="s">
        <v>291</v>
      </c>
      <c r="BB38" s="270" t="s">
        <v>374</v>
      </c>
      <c r="BC38" s="270" t="s">
        <v>376</v>
      </c>
      <c r="BD38" s="270" t="s">
        <v>381</v>
      </c>
      <c r="BE38" s="270" t="s">
        <v>374</v>
      </c>
      <c r="BF38" s="270" t="s">
        <v>297</v>
      </c>
      <c r="BG38" s="270" t="s">
        <v>388</v>
      </c>
      <c r="BH38" s="270" t="s">
        <v>388</v>
      </c>
      <c r="BI38" s="270" t="s">
        <v>393</v>
      </c>
      <c r="BJ38" s="270" t="s">
        <v>388</v>
      </c>
      <c r="BK38" s="270" t="s">
        <v>492</v>
      </c>
      <c r="BL38" s="270" t="s">
        <v>388</v>
      </c>
      <c r="BM38" s="270" t="s">
        <v>492</v>
      </c>
      <c r="BN38" s="270" t="s">
        <v>388</v>
      </c>
      <c r="BO38" s="270" t="s">
        <v>393</v>
      </c>
      <c r="BP38" s="270" t="s">
        <v>492</v>
      </c>
      <c r="BQ38" s="270" t="s">
        <v>393</v>
      </c>
      <c r="BR38" s="270" t="s">
        <v>393</v>
      </c>
      <c r="BS38" s="270" t="s">
        <v>393</v>
      </c>
      <c r="BT38" s="270" t="s">
        <v>393</v>
      </c>
      <c r="BU38" s="270" t="s">
        <v>388</v>
      </c>
      <c r="BV38" s="270" t="s">
        <v>512</v>
      </c>
      <c r="BW38" s="270" t="s">
        <v>514</v>
      </c>
      <c r="BX38" s="270" t="s">
        <v>374</v>
      </c>
      <c r="BY38" s="270" t="s">
        <v>393</v>
      </c>
      <c r="BZ38" s="270" t="s">
        <v>388</v>
      </c>
      <c r="CA38" s="270" t="s">
        <v>393</v>
      </c>
      <c r="CB38" s="270" t="s">
        <v>393</v>
      </c>
      <c r="CC38" s="270" t="s">
        <v>393</v>
      </c>
      <c r="CD38" s="270" t="s">
        <v>393</v>
      </c>
      <c r="CE38" s="270" t="s">
        <v>393</v>
      </c>
      <c r="CF38" s="270" t="s">
        <v>393</v>
      </c>
      <c r="CG38" s="270" t="s">
        <v>543</v>
      </c>
      <c r="CH38" s="270" t="s">
        <v>393</v>
      </c>
      <c r="CI38" s="270" t="s">
        <v>492</v>
      </c>
      <c r="CJ38" s="270" t="s">
        <v>492</v>
      </c>
      <c r="CK38" s="270" t="s">
        <v>393</v>
      </c>
      <c r="CL38" s="270" t="s">
        <v>393</v>
      </c>
      <c r="CM38" s="270" t="s">
        <v>393</v>
      </c>
      <c r="CN38" s="270" t="s">
        <v>393</v>
      </c>
      <c r="CO38" s="270" t="s">
        <v>388</v>
      </c>
      <c r="CP38" s="270" t="s">
        <v>388</v>
      </c>
      <c r="CQ38" s="270" t="s">
        <v>492</v>
      </c>
      <c r="CR38" s="270" t="s">
        <v>388</v>
      </c>
      <c r="CS38" s="270" t="s">
        <v>388</v>
      </c>
      <c r="CT38" s="270" t="s">
        <v>492</v>
      </c>
      <c r="CU38" s="270" t="s">
        <v>388</v>
      </c>
      <c r="CV38" s="270" t="s">
        <v>376</v>
      </c>
      <c r="CW38" s="270" t="s">
        <v>591</v>
      </c>
      <c r="CX38" s="270" t="s">
        <v>514</v>
      </c>
      <c r="CY38" s="270" t="s">
        <v>393</v>
      </c>
      <c r="CZ38" s="270" t="s">
        <v>393</v>
      </c>
      <c r="DA38" s="270" t="s">
        <v>388</v>
      </c>
      <c r="DB38" s="270" t="s">
        <v>492</v>
      </c>
      <c r="DC38" s="270" t="s">
        <v>393</v>
      </c>
      <c r="DD38" s="270" t="s">
        <v>388</v>
      </c>
      <c r="DE38" s="270" t="s">
        <v>388</v>
      </c>
      <c r="DF38" s="270" t="s">
        <v>393</v>
      </c>
      <c r="DG38" s="270" t="s">
        <v>393</v>
      </c>
      <c r="DH38" s="270" t="s">
        <v>388</v>
      </c>
      <c r="DI38" s="270" t="s">
        <v>393</v>
      </c>
      <c r="DJ38" s="270" t="s">
        <v>388</v>
      </c>
      <c r="DK38" s="270" t="s">
        <v>388</v>
      </c>
      <c r="DL38" s="270" t="s">
        <v>492</v>
      </c>
      <c r="DM38" s="270" t="s">
        <v>388</v>
      </c>
      <c r="DN38" s="270" t="s">
        <v>514</v>
      </c>
      <c r="DO38" s="270" t="s">
        <v>514</v>
      </c>
      <c r="DP38" s="270" t="s">
        <v>514</v>
      </c>
      <c r="DQ38" s="270" t="s">
        <v>376</v>
      </c>
      <c r="DR38" s="270" t="s">
        <v>388</v>
      </c>
      <c r="DS38" s="270" t="s">
        <v>388</v>
      </c>
      <c r="DT38" s="270" t="s">
        <v>492</v>
      </c>
      <c r="DU38" s="270" t="s">
        <v>543</v>
      </c>
      <c r="DV38" s="270" t="s">
        <v>514</v>
      </c>
      <c r="DW38" s="270" t="s">
        <v>393</v>
      </c>
      <c r="DX38" s="270" t="s">
        <v>492</v>
      </c>
      <c r="DY38" s="270" t="s">
        <v>591</v>
      </c>
      <c r="DZ38" s="270" t="s">
        <v>376</v>
      </c>
      <c r="EA38" s="270" t="s">
        <v>694</v>
      </c>
      <c r="EB38" s="270" t="s">
        <v>265</v>
      </c>
      <c r="EC38" s="270" t="s">
        <v>393</v>
      </c>
      <c r="ED38" s="270" t="s">
        <v>512</v>
      </c>
      <c r="EE38" s="270" t="s">
        <v>543</v>
      </c>
      <c r="EF38" s="270" t="s">
        <v>265</v>
      </c>
      <c r="EG38" s="270" t="s">
        <v>706</v>
      </c>
      <c r="EH38" s="270" t="s">
        <v>374</v>
      </c>
      <c r="EI38" s="270" t="s">
        <v>543</v>
      </c>
      <c r="EJ38" s="270" t="s">
        <v>591</v>
      </c>
      <c r="EK38" s="270" t="s">
        <v>492</v>
      </c>
      <c r="EL38" s="270" t="s">
        <v>381</v>
      </c>
      <c r="EM38" s="270" t="s">
        <v>694</v>
      </c>
      <c r="EN38" s="270" t="s">
        <v>716</v>
      </c>
      <c r="EO38" s="270" t="s">
        <v>265</v>
      </c>
      <c r="EP38" s="270" t="s">
        <v>716</v>
      </c>
      <c r="EQ38" s="270" t="s">
        <v>694</v>
      </c>
      <c r="ER38" s="270" t="s">
        <v>265</v>
      </c>
      <c r="ES38" s="270" t="s">
        <v>393</v>
      </c>
      <c r="ET38" s="270" t="s">
        <v>388</v>
      </c>
      <c r="EU38" s="270" t="s">
        <v>492</v>
      </c>
      <c r="EV38" s="270" t="s">
        <v>512</v>
      </c>
      <c r="EW38" s="270" t="s">
        <v>393</v>
      </c>
      <c r="EX38" s="270" t="s">
        <v>388</v>
      </c>
      <c r="EY38" s="270" t="s">
        <v>492</v>
      </c>
      <c r="EZ38" s="270" t="s">
        <v>543</v>
      </c>
      <c r="FA38" s="270" t="s">
        <v>591</v>
      </c>
      <c r="FB38" s="270" t="s">
        <v>388</v>
      </c>
      <c r="FC38" s="270" t="s">
        <v>492</v>
      </c>
      <c r="FD38" s="270" t="s">
        <v>492</v>
      </c>
      <c r="FE38" s="270" t="s">
        <v>393</v>
      </c>
      <c r="FF38" s="270" t="s">
        <v>393</v>
      </c>
      <c r="FG38" s="270" t="s">
        <v>388</v>
      </c>
      <c r="FH38" s="270" t="s">
        <v>512</v>
      </c>
      <c r="FI38" s="270" t="s">
        <v>512</v>
      </c>
      <c r="FJ38" s="270" t="s">
        <v>512</v>
      </c>
      <c r="FK38" s="270" t="s">
        <v>512</v>
      </c>
      <c r="FL38" s="270" t="s">
        <v>543</v>
      </c>
      <c r="FM38" s="270" t="s">
        <v>591</v>
      </c>
      <c r="FN38" s="270" t="s">
        <v>591</v>
      </c>
      <c r="FO38" s="270" t="s">
        <v>514</v>
      </c>
      <c r="FP38" s="270" t="s">
        <v>514</v>
      </c>
      <c r="FQ38" s="270" t="s">
        <v>514</v>
      </c>
      <c r="FR38" s="270" t="s">
        <v>388</v>
      </c>
      <c r="FS38" s="270" t="s">
        <v>492</v>
      </c>
      <c r="FT38" s="270" t="s">
        <v>492</v>
      </c>
      <c r="FU38" s="270" t="s">
        <v>512</v>
      </c>
      <c r="FV38" s="270" t="s">
        <v>512</v>
      </c>
      <c r="FW38" s="270" t="s">
        <v>543</v>
      </c>
      <c r="FX38" s="270" t="s">
        <v>543</v>
      </c>
      <c r="FY38" s="270" t="s">
        <v>591</v>
      </c>
      <c r="FZ38" s="270" t="s">
        <v>591</v>
      </c>
      <c r="GA38" s="270" t="s">
        <v>514</v>
      </c>
      <c r="GB38" s="270" t="s">
        <v>514</v>
      </c>
      <c r="GC38" s="270" t="s">
        <v>376</v>
      </c>
      <c r="GD38" s="270" t="s">
        <v>265</v>
      </c>
      <c r="GE38" s="270" t="s">
        <v>706</v>
      </c>
      <c r="GF38" s="270" t="s">
        <v>786</v>
      </c>
      <c r="GG38" s="270" t="s">
        <v>788</v>
      </c>
      <c r="GH38" s="270" t="s">
        <v>791</v>
      </c>
      <c r="GI38" s="270" t="s">
        <v>791</v>
      </c>
      <c r="GJ38" s="270" t="s">
        <v>791</v>
      </c>
      <c r="GK38" s="270" t="s">
        <v>786</v>
      </c>
      <c r="GL38" s="270" t="s">
        <v>786</v>
      </c>
      <c r="GM38" s="270" t="s">
        <v>788</v>
      </c>
      <c r="GN38" s="270" t="s">
        <v>694</v>
      </c>
      <c r="GO38" s="270" t="s">
        <v>376</v>
      </c>
      <c r="GP38" s="270" t="s">
        <v>381</v>
      </c>
      <c r="GQ38" s="270" t="s">
        <v>381</v>
      </c>
      <c r="GR38" s="270" t="s">
        <v>265</v>
      </c>
      <c r="GS38" s="270" t="s">
        <v>716</v>
      </c>
      <c r="GT38" s="270" t="s">
        <v>376</v>
      </c>
      <c r="GU38" s="270" t="s">
        <v>381</v>
      </c>
      <c r="GV38" s="270" t="s">
        <v>543</v>
      </c>
      <c r="GW38" s="270" t="s">
        <v>591</v>
      </c>
      <c r="GX38" s="270" t="s">
        <v>514</v>
      </c>
      <c r="GY38" s="270" t="s">
        <v>381</v>
      </c>
      <c r="GZ38" s="270" t="s">
        <v>381</v>
      </c>
      <c r="HA38" s="270" t="s">
        <v>376</v>
      </c>
      <c r="HB38" s="270" t="s">
        <v>376</v>
      </c>
      <c r="HC38" s="270" t="s">
        <v>381</v>
      </c>
      <c r="HD38" s="270" t="s">
        <v>716</v>
      </c>
      <c r="HE38" s="270" t="s">
        <v>512</v>
      </c>
      <c r="HF38" s="270" t="s">
        <v>512</v>
      </c>
      <c r="HG38" s="270" t="s">
        <v>512</v>
      </c>
      <c r="HH38" s="270" t="s">
        <v>543</v>
      </c>
      <c r="HI38" s="270" t="s">
        <v>591</v>
      </c>
      <c r="HJ38" s="270" t="s">
        <v>591</v>
      </c>
      <c r="HK38" s="270" t="s">
        <v>381</v>
      </c>
      <c r="HL38" s="270" t="s">
        <v>381</v>
      </c>
      <c r="HM38" s="270" t="s">
        <v>543</v>
      </c>
      <c r="HN38" s="270" t="s">
        <v>591</v>
      </c>
      <c r="HO38" s="270" t="s">
        <v>591</v>
      </c>
      <c r="HT38" s="260"/>
      <c r="HU38" s="260"/>
      <c r="HV38" s="260"/>
    </row>
    <row r="39" spans="1:230" ht="12.75" customHeight="1" x14ac:dyDescent="0.25">
      <c r="HT39" s="260"/>
      <c r="HU39" s="260"/>
      <c r="HV39" s="260"/>
    </row>
    <row r="40" spans="1:230" ht="12.75" customHeight="1" x14ac:dyDescent="0.25">
      <c r="HT40" s="260"/>
      <c r="HU40" s="260"/>
      <c r="HV40" s="260"/>
    </row>
    <row r="41" spans="1:230" x14ac:dyDescent="0.25">
      <c r="HT41" s="260"/>
      <c r="HU41" s="260"/>
      <c r="HV41" s="260"/>
    </row>
    <row r="42" spans="1:230" x14ac:dyDescent="0.25">
      <c r="HT42" s="260"/>
      <c r="HU42" s="260"/>
      <c r="HV42" s="260"/>
    </row>
    <row r="43" spans="1:230" x14ac:dyDescent="0.25">
      <c r="HT43" s="260"/>
      <c r="HU43" s="260"/>
      <c r="HV43" s="260"/>
    </row>
    <row r="44" spans="1:230" x14ac:dyDescent="0.25">
      <c r="HT44" s="260"/>
      <c r="HU44" s="260"/>
      <c r="HV44" s="260"/>
    </row>
    <row r="45" spans="1:230" x14ac:dyDescent="0.25">
      <c r="HT45" s="260"/>
      <c r="HU45" s="260"/>
      <c r="HV45" s="260"/>
    </row>
    <row r="46" spans="1:230" x14ac:dyDescent="0.25">
      <c r="HT46" s="260"/>
      <c r="HU46" s="260"/>
      <c r="HV46" s="260"/>
    </row>
    <row r="47" spans="1:230" x14ac:dyDescent="0.25">
      <c r="HT47" s="260"/>
      <c r="HU47" s="260"/>
      <c r="HV47" s="260"/>
    </row>
  </sheetData>
  <mergeCells count="2">
    <mergeCell ref="A1:HO1"/>
    <mergeCell ref="A2:HO2"/>
  </mergeCells>
  <pageMargins left="0.47244094488188981" right="0.47244094488188981" top="0.23622047244094491" bottom="0" header="0" footer="0"/>
  <pageSetup paperSize="9" scale="87"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indexed="44"/>
  </sheetPr>
  <dimension ref="A1:HV47"/>
  <sheetViews>
    <sheetView showGridLines="0" topLeftCell="B2" zoomScaleNormal="100" workbookViewId="0">
      <selection activeCell="B24" sqref="B24:B38"/>
    </sheetView>
  </sheetViews>
  <sheetFormatPr defaultColWidth="9.109375" defaultRowHeight="13.2" outlineLevelCol="1" x14ac:dyDescent="0.25"/>
  <cols>
    <col min="1" max="1" width="23.6640625" style="60" hidden="1" customWidth="1"/>
    <col min="2" max="2" width="23.6640625" style="60" customWidth="1"/>
    <col min="3" max="19" width="7.88671875" style="60" hidden="1" customWidth="1" outlineLevel="1"/>
    <col min="20" max="27" width="7.88671875" style="60" hidden="1" customWidth="1" outlineLevel="1" collapsed="1"/>
    <col min="28" max="28" width="7.88671875" style="24" hidden="1" customWidth="1" collapsed="1"/>
    <col min="29" max="29" width="7.88671875" style="24" hidden="1" customWidth="1" outlineLevel="1" collapsed="1"/>
    <col min="30" max="39" width="7.88671875" style="60" hidden="1" customWidth="1" outlineLevel="1" collapsed="1"/>
    <col min="40" max="40" width="7.88671875" style="60" hidden="1" customWidth="1" collapsed="1"/>
    <col min="41" max="51" width="7.88671875" style="60" hidden="1" customWidth="1" outlineLevel="1" collapsed="1"/>
    <col min="52" max="52" width="7.88671875" style="60" hidden="1" customWidth="1" collapsed="1"/>
    <col min="53" max="63" width="7.88671875" style="60" hidden="1" customWidth="1" outlineLevel="1" collapsed="1"/>
    <col min="64" max="64" width="7.88671875" style="60" hidden="1" customWidth="1" collapsed="1"/>
    <col min="65" max="69" width="7.88671875" style="60" hidden="1" customWidth="1" outlineLevel="1" collapsed="1"/>
    <col min="70" max="75" width="7.88671875" style="60" hidden="1" customWidth="1" outlineLevel="1"/>
    <col min="76" max="76" width="7.88671875" style="60" hidden="1" customWidth="1" collapsed="1"/>
    <col min="77" max="78" width="7.88671875" style="60" hidden="1" customWidth="1" outlineLevel="1"/>
    <col min="79" max="79" width="7.88671875" style="60" hidden="1" customWidth="1" outlineLevel="1" collapsed="1"/>
    <col min="80" max="81" width="7.88671875" style="60" hidden="1" customWidth="1" outlineLevel="1"/>
    <col min="82" max="82" width="7.88671875" style="60" hidden="1" customWidth="1" outlineLevel="1" collapsed="1"/>
    <col min="83" max="84" width="7.88671875" style="60" hidden="1" customWidth="1" outlineLevel="1"/>
    <col min="85" max="85" width="7.88671875" style="60" hidden="1" customWidth="1" outlineLevel="1" collapsed="1"/>
    <col min="86" max="87" width="7.88671875" style="60" hidden="1" customWidth="1" outlineLevel="1"/>
    <col min="88" max="88" width="7.88671875" style="60" hidden="1" customWidth="1" collapsed="1"/>
    <col min="89" max="90" width="7.88671875" style="60" hidden="1" customWidth="1" outlineLevel="1"/>
    <col min="91" max="91" width="7.88671875" style="60" hidden="1" customWidth="1" outlineLevel="1" collapsed="1"/>
    <col min="92" max="93" width="7.88671875" style="60" hidden="1" customWidth="1" outlineLevel="1"/>
    <col min="94" max="94" width="7.88671875" style="60" hidden="1" customWidth="1" outlineLevel="1" collapsed="1"/>
    <col min="95" max="96" width="7.88671875" style="60" hidden="1" customWidth="1" outlineLevel="1"/>
    <col min="97" max="97" width="7.88671875" style="60" hidden="1" customWidth="1" outlineLevel="1" collapsed="1"/>
    <col min="98" max="99" width="7.88671875" style="60" hidden="1" customWidth="1" outlineLevel="1"/>
    <col min="100" max="100" width="7.88671875" style="60" hidden="1" customWidth="1" collapsed="1"/>
    <col min="101" max="102" width="7.88671875" style="60" hidden="1" customWidth="1" outlineLevel="1"/>
    <col min="103" max="103" width="7.88671875" style="60" hidden="1" customWidth="1" outlineLevel="1" collapsed="1"/>
    <col min="104" max="105" width="7.88671875" style="60" hidden="1" customWidth="1" outlineLevel="1"/>
    <col min="106" max="106" width="7.88671875" style="60" hidden="1" customWidth="1" outlineLevel="1" collapsed="1"/>
    <col min="107" max="108" width="7.88671875" style="60" hidden="1" customWidth="1" outlineLevel="1"/>
    <col min="109" max="109" width="7.88671875" style="60" hidden="1" customWidth="1" outlineLevel="1" collapsed="1"/>
    <col min="110" max="111" width="7.88671875" style="60" hidden="1" customWidth="1" outlineLevel="1"/>
    <col min="112" max="112" width="7.88671875" style="60" customWidth="1" collapsed="1"/>
    <col min="113" max="114" width="7.88671875" style="60" hidden="1" customWidth="1" outlineLevel="1"/>
    <col min="115" max="115" width="7.88671875" style="60" hidden="1" customWidth="1" outlineLevel="1" collapsed="1"/>
    <col min="116" max="117" width="7.88671875" style="60" hidden="1" customWidth="1" outlineLevel="1"/>
    <col min="118" max="118" width="7.88671875" style="60" hidden="1" customWidth="1" outlineLevel="1" collapsed="1"/>
    <col min="119" max="120" width="7.88671875" style="60" hidden="1" customWidth="1" outlineLevel="1"/>
    <col min="121" max="121" width="7.88671875" style="60" hidden="1" customWidth="1" outlineLevel="1" collapsed="1"/>
    <col min="122" max="123" width="7.88671875" style="60" hidden="1" customWidth="1" outlineLevel="1"/>
    <col min="124" max="124" width="7.88671875" style="60" customWidth="1" collapsed="1"/>
    <col min="125" max="126" width="7.88671875" style="60" hidden="1" customWidth="1" outlineLevel="1"/>
    <col min="127" max="127" width="7.88671875" style="60" hidden="1" customWidth="1" outlineLevel="1" collapsed="1"/>
    <col min="128" max="129" width="7.88671875" style="60" hidden="1" customWidth="1" outlineLevel="1"/>
    <col min="130" max="130" width="7.88671875" style="60" hidden="1" customWidth="1" outlineLevel="1" collapsed="1"/>
    <col min="131" max="132" width="7.88671875" style="60" hidden="1" customWidth="1" outlineLevel="1"/>
    <col min="133" max="133" width="7.88671875" style="60" hidden="1" customWidth="1" outlineLevel="1" collapsed="1"/>
    <col min="134" max="135" width="7.88671875" style="60" hidden="1" customWidth="1" outlineLevel="1"/>
    <col min="136" max="136" width="7.88671875" style="60" customWidth="1" collapsed="1"/>
    <col min="137" max="138" width="7.88671875" style="60" hidden="1" customWidth="1" outlineLevel="1"/>
    <col min="139" max="139" width="7.88671875" style="60" hidden="1" customWidth="1" outlineLevel="1" collapsed="1"/>
    <col min="140" max="141" width="7.88671875" style="60" hidden="1" customWidth="1" outlineLevel="1"/>
    <col min="142" max="142" width="7.88671875" style="60" hidden="1" customWidth="1" outlineLevel="1" collapsed="1"/>
    <col min="143" max="144" width="7.88671875" style="60" hidden="1" customWidth="1" outlineLevel="1"/>
    <col min="145" max="145" width="7.88671875" style="60" hidden="1" customWidth="1" outlineLevel="1" collapsed="1"/>
    <col min="146" max="147" width="7.88671875" style="60" hidden="1" customWidth="1" outlineLevel="1"/>
    <col min="148" max="148" width="7.88671875" style="60" customWidth="1" collapsed="1"/>
    <col min="149" max="150" width="7.88671875" style="60" hidden="1" customWidth="1" outlineLevel="1"/>
    <col min="151" max="151" width="7.88671875" style="60" hidden="1" customWidth="1" outlineLevel="1" collapsed="1"/>
    <col min="152" max="153" width="7.88671875" style="60" hidden="1" customWidth="1" outlineLevel="1"/>
    <col min="154" max="154" width="7.88671875" style="60" hidden="1" customWidth="1" outlineLevel="1" collapsed="1"/>
    <col min="155" max="156" width="7.88671875" style="60" hidden="1" customWidth="1" outlineLevel="1"/>
    <col min="157" max="157" width="7.88671875" style="60" hidden="1" customWidth="1" outlineLevel="1" collapsed="1"/>
    <col min="158" max="159" width="7.88671875" style="60" hidden="1" customWidth="1" outlineLevel="1"/>
    <col min="160" max="160" width="7.88671875" style="60" customWidth="1" collapsed="1"/>
    <col min="161" max="162" width="7.88671875" style="60" hidden="1" customWidth="1" outlineLevel="1"/>
    <col min="163" max="163" width="7.88671875" style="60" hidden="1" customWidth="1" outlineLevel="1" collapsed="1"/>
    <col min="164" max="165" width="7.88671875" style="60" hidden="1" customWidth="1" outlineLevel="1"/>
    <col min="166" max="166" width="7.88671875" style="60" hidden="1" customWidth="1" outlineLevel="1" collapsed="1"/>
    <col min="167" max="168" width="7.88671875" style="60" hidden="1" customWidth="1" outlineLevel="1"/>
    <col min="169" max="169" width="7.88671875" style="60" hidden="1" customWidth="1" outlineLevel="1" collapsed="1"/>
    <col min="170" max="171" width="7.88671875" style="60" hidden="1" customWidth="1" outlineLevel="1"/>
    <col min="172" max="172" width="7.88671875" style="60" customWidth="1" collapsed="1"/>
    <col min="173" max="174" width="7.88671875" style="60" hidden="1" customWidth="1" outlineLevel="1"/>
    <col min="175" max="175" width="7.88671875" style="60" hidden="1" customWidth="1" outlineLevel="1" collapsed="1"/>
    <col min="176" max="177" width="7.88671875" style="60" hidden="1" customWidth="1" outlineLevel="1"/>
    <col min="178" max="178" width="7.88671875" style="60" hidden="1" customWidth="1" outlineLevel="1" collapsed="1"/>
    <col min="179" max="180" width="7.88671875" style="60" hidden="1" customWidth="1" outlineLevel="1"/>
    <col min="181" max="181" width="7.88671875" style="60" hidden="1" customWidth="1" outlineLevel="1" collapsed="1"/>
    <col min="182" max="183" width="7.88671875" style="60" hidden="1" customWidth="1" outlineLevel="1"/>
    <col min="184" max="184" width="7.88671875" style="60" customWidth="1" collapsed="1"/>
    <col min="185" max="186" width="7.88671875" style="60" hidden="1" customWidth="1" outlineLevel="1"/>
    <col min="187" max="187" width="7.88671875" style="60" hidden="1" customWidth="1" outlineLevel="1" collapsed="1"/>
    <col min="188" max="189" width="7.88671875" style="60" hidden="1" customWidth="1" outlineLevel="1"/>
    <col min="190" max="190" width="7.88671875" style="60" hidden="1" customWidth="1" outlineLevel="1" collapsed="1"/>
    <col min="191" max="192" width="7.88671875" style="60" hidden="1" customWidth="1" outlineLevel="1"/>
    <col min="193" max="193" width="7.88671875" style="60" hidden="1" customWidth="1" outlineLevel="1" collapsed="1"/>
    <col min="194" max="195" width="7.88671875" style="60" hidden="1" customWidth="1" outlineLevel="1"/>
    <col min="196" max="196" width="7.88671875" style="60" customWidth="1" collapsed="1"/>
    <col min="197" max="198" width="7.88671875" style="60" hidden="1" customWidth="1" outlineLevel="1"/>
    <col min="199" max="199" width="7.88671875" style="60" hidden="1" customWidth="1" outlineLevel="1" collapsed="1"/>
    <col min="200" max="201" width="7.88671875" style="60" hidden="1" customWidth="1" outlineLevel="1"/>
    <col min="202" max="202" width="7.88671875" style="60" hidden="1" customWidth="1" outlineLevel="1" collapsed="1"/>
    <col min="203" max="204" width="7.88671875" style="60" hidden="1" customWidth="1" outlineLevel="1"/>
    <col min="205" max="205" width="7.88671875" style="60" hidden="1" customWidth="1" outlineLevel="1" collapsed="1"/>
    <col min="206" max="207" width="7.88671875" style="60" hidden="1" customWidth="1" outlineLevel="1"/>
    <col min="208" max="208" width="7.88671875" style="60" customWidth="1" collapsed="1"/>
    <col min="209" max="210" width="7.88671875" style="60" hidden="1" customWidth="1" outlineLevel="1"/>
    <col min="211" max="211" width="7.88671875" style="60" hidden="1" customWidth="1" outlineLevel="1" collapsed="1"/>
    <col min="212" max="213" width="7.88671875" style="60" hidden="1" customWidth="1" outlineLevel="1"/>
    <col min="214" max="214" width="7.88671875" style="60" hidden="1" customWidth="1" outlineLevel="1" collapsed="1"/>
    <col min="215" max="216" width="7.88671875" style="60" hidden="1" customWidth="1" outlineLevel="1"/>
    <col min="217" max="217" width="7.88671875" style="60" hidden="1" customWidth="1" outlineLevel="1" collapsed="1"/>
    <col min="218" max="219" width="7.88671875" style="60" hidden="1" customWidth="1" outlineLevel="1"/>
    <col min="220" max="220" width="7.88671875" style="60" customWidth="1" collapsed="1"/>
    <col min="221" max="222" width="7.88671875" style="60" hidden="1" customWidth="1" outlineLevel="1"/>
    <col min="223" max="223" width="7.88671875" style="60" customWidth="1" collapsed="1"/>
    <col min="224" max="227" width="9.109375" style="289"/>
    <col min="228" max="16384" width="9.109375" style="60"/>
  </cols>
  <sheetData>
    <row r="1" spans="1:230" ht="24.9" hidden="1" customHeight="1" x14ac:dyDescent="0.25">
      <c r="A1" s="660" t="s">
        <v>622</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1"/>
      <c r="BN1" s="661"/>
      <c r="BO1" s="661"/>
      <c r="BP1" s="661"/>
      <c r="BQ1" s="661"/>
      <c r="BR1" s="661"/>
      <c r="BS1" s="661"/>
      <c r="BT1" s="661"/>
      <c r="BU1" s="661"/>
      <c r="BV1" s="661"/>
      <c r="BW1" s="661"/>
      <c r="BX1" s="661"/>
      <c r="BY1" s="661"/>
      <c r="BZ1" s="661"/>
      <c r="CA1" s="661"/>
      <c r="CB1" s="661"/>
      <c r="CC1" s="661"/>
      <c r="CD1" s="661"/>
      <c r="CE1" s="661"/>
      <c r="CF1" s="661"/>
      <c r="CG1" s="661"/>
      <c r="CH1" s="661"/>
      <c r="CI1" s="661"/>
      <c r="CJ1" s="661"/>
      <c r="CK1" s="661"/>
      <c r="CL1" s="661"/>
      <c r="CM1" s="661"/>
      <c r="CN1" s="661"/>
      <c r="CO1" s="661"/>
      <c r="CP1" s="661"/>
      <c r="CQ1" s="661"/>
      <c r="CR1" s="661"/>
      <c r="CS1" s="661"/>
      <c r="CT1" s="661"/>
      <c r="CU1" s="661"/>
      <c r="CV1" s="661"/>
      <c r="CW1" s="661"/>
      <c r="CX1" s="661"/>
      <c r="CY1" s="661"/>
      <c r="CZ1" s="661"/>
      <c r="DA1" s="661"/>
      <c r="DB1" s="661"/>
      <c r="DC1" s="661"/>
      <c r="DD1" s="661"/>
      <c r="DE1" s="661"/>
      <c r="DF1" s="661"/>
      <c r="DG1" s="661"/>
      <c r="DH1" s="661"/>
      <c r="DI1" s="661"/>
      <c r="DJ1" s="661"/>
      <c r="DK1" s="661"/>
      <c r="DL1" s="661"/>
      <c r="DM1" s="661"/>
      <c r="DN1" s="661"/>
      <c r="DO1" s="661"/>
      <c r="DP1" s="661"/>
      <c r="DQ1" s="661"/>
      <c r="DR1" s="661"/>
      <c r="DS1" s="661"/>
      <c r="DT1" s="661"/>
      <c r="DU1" s="661"/>
      <c r="DV1" s="661"/>
      <c r="DW1" s="661"/>
      <c r="DX1" s="661"/>
      <c r="DY1" s="661"/>
      <c r="DZ1" s="661"/>
      <c r="EA1" s="661"/>
      <c r="EB1" s="661"/>
      <c r="EC1" s="661"/>
      <c r="ED1" s="661"/>
      <c r="EE1" s="661"/>
      <c r="EF1" s="661"/>
      <c r="EG1" s="661"/>
      <c r="EH1" s="661"/>
      <c r="EI1" s="661"/>
      <c r="EJ1" s="661"/>
      <c r="EK1" s="661"/>
      <c r="EL1" s="661"/>
      <c r="EM1" s="661"/>
      <c r="EN1" s="661"/>
      <c r="EO1" s="661"/>
      <c r="EP1" s="661"/>
      <c r="EQ1" s="661"/>
      <c r="ER1" s="661"/>
      <c r="ES1" s="661"/>
      <c r="ET1" s="661"/>
      <c r="EU1" s="661"/>
      <c r="EV1" s="661"/>
      <c r="EW1" s="661"/>
      <c r="EX1" s="661"/>
      <c r="EY1" s="661"/>
      <c r="EZ1" s="661"/>
      <c r="FA1" s="661"/>
      <c r="FB1" s="661"/>
      <c r="FC1" s="661"/>
      <c r="FD1" s="661"/>
      <c r="FE1" s="661"/>
      <c r="FF1" s="661"/>
      <c r="FG1" s="661"/>
      <c r="FH1" s="661"/>
      <c r="FI1" s="661"/>
      <c r="FJ1" s="661"/>
      <c r="FK1" s="661"/>
      <c r="FL1" s="661"/>
      <c r="FM1" s="661"/>
      <c r="FN1" s="661"/>
      <c r="FO1" s="661"/>
      <c r="FP1" s="661"/>
      <c r="FQ1" s="661"/>
      <c r="FR1" s="661"/>
      <c r="FS1" s="661"/>
      <c r="FT1" s="661"/>
      <c r="FU1" s="661"/>
      <c r="FV1" s="661"/>
      <c r="FW1" s="661"/>
      <c r="FX1" s="661"/>
      <c r="FY1" s="661"/>
      <c r="FZ1" s="661"/>
      <c r="GA1" s="661"/>
      <c r="GB1" s="661"/>
      <c r="GC1" s="661"/>
      <c r="GD1" s="661"/>
      <c r="GE1" s="661"/>
      <c r="GF1" s="661"/>
      <c r="GG1" s="661"/>
      <c r="GH1" s="661"/>
      <c r="GI1" s="661"/>
      <c r="GJ1" s="661"/>
      <c r="GK1" s="661"/>
      <c r="GL1" s="661"/>
      <c r="GM1" s="661"/>
      <c r="GN1" s="661"/>
      <c r="GO1" s="661"/>
      <c r="GP1" s="661"/>
      <c r="GQ1" s="661"/>
      <c r="GR1" s="661"/>
      <c r="GS1" s="661"/>
      <c r="GT1" s="661"/>
      <c r="GU1" s="661"/>
      <c r="GV1" s="661"/>
      <c r="GW1" s="661"/>
      <c r="GX1" s="661"/>
      <c r="GY1" s="661"/>
      <c r="GZ1" s="661"/>
      <c r="HA1" s="661"/>
      <c r="HB1" s="661"/>
      <c r="HC1" s="661"/>
      <c r="HD1" s="661"/>
      <c r="HE1" s="661"/>
      <c r="HF1" s="661"/>
      <c r="HG1" s="661"/>
      <c r="HH1" s="661"/>
      <c r="HI1" s="661"/>
      <c r="HJ1" s="661"/>
      <c r="HK1" s="661"/>
      <c r="HL1" s="661"/>
      <c r="HM1" s="661"/>
      <c r="HN1" s="661"/>
      <c r="HO1" s="661"/>
      <c r="HP1" s="293"/>
      <c r="HQ1" s="293"/>
      <c r="HR1" s="293"/>
      <c r="HS1" s="293"/>
      <c r="HT1" s="260"/>
      <c r="HU1" s="260"/>
      <c r="HV1" s="260"/>
    </row>
    <row r="2" spans="1:230" ht="24.9" customHeight="1" x14ac:dyDescent="0.25">
      <c r="A2" s="657" t="s">
        <v>623</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c r="DF2" s="659"/>
      <c r="DG2" s="659"/>
      <c r="DH2" s="659"/>
      <c r="DI2" s="659"/>
      <c r="DJ2" s="659"/>
      <c r="DK2" s="659"/>
      <c r="DL2" s="659"/>
      <c r="DM2" s="659"/>
      <c r="DN2" s="659"/>
      <c r="DO2" s="659"/>
      <c r="DP2" s="659"/>
      <c r="DQ2" s="659"/>
      <c r="DR2" s="659"/>
      <c r="DS2" s="659"/>
      <c r="DT2" s="659"/>
      <c r="DU2" s="659"/>
      <c r="DV2" s="659"/>
      <c r="DW2" s="659"/>
      <c r="DX2" s="659"/>
      <c r="DY2" s="659"/>
      <c r="DZ2" s="659"/>
      <c r="EA2" s="659"/>
      <c r="EB2" s="659"/>
      <c r="EC2" s="659"/>
      <c r="ED2" s="659"/>
      <c r="EE2" s="659"/>
      <c r="EF2" s="659"/>
      <c r="EG2" s="659"/>
      <c r="EH2" s="659"/>
      <c r="EI2" s="659"/>
      <c r="EJ2" s="659"/>
      <c r="EK2" s="659"/>
      <c r="EL2" s="659"/>
      <c r="EM2" s="659"/>
      <c r="EN2" s="659"/>
      <c r="EO2" s="659"/>
      <c r="EP2" s="659"/>
      <c r="EQ2" s="659"/>
      <c r="ER2" s="659"/>
      <c r="ES2" s="659"/>
      <c r="ET2" s="659"/>
      <c r="EU2" s="659"/>
      <c r="EV2" s="659"/>
      <c r="EW2" s="659"/>
      <c r="EX2" s="659"/>
      <c r="EY2" s="659"/>
      <c r="EZ2" s="659"/>
      <c r="FA2" s="659"/>
      <c r="FB2" s="659"/>
      <c r="FC2" s="659"/>
      <c r="FD2" s="659"/>
      <c r="FE2" s="659"/>
      <c r="FF2" s="659"/>
      <c r="FG2" s="659"/>
      <c r="FH2" s="659"/>
      <c r="FI2" s="659"/>
      <c r="FJ2" s="659"/>
      <c r="FK2" s="659"/>
      <c r="FL2" s="659"/>
      <c r="FM2" s="659"/>
      <c r="FN2" s="659"/>
      <c r="FO2" s="659"/>
      <c r="FP2" s="659"/>
      <c r="FQ2" s="659"/>
      <c r="FR2" s="659"/>
      <c r="FS2" s="659"/>
      <c r="FT2" s="659"/>
      <c r="FU2" s="659"/>
      <c r="FV2" s="659"/>
      <c r="FW2" s="659"/>
      <c r="FX2" s="659"/>
      <c r="FY2" s="659"/>
      <c r="FZ2" s="659"/>
      <c r="GA2" s="659"/>
      <c r="GB2" s="659"/>
      <c r="GC2" s="659"/>
      <c r="GD2" s="659"/>
      <c r="GE2" s="659"/>
      <c r="GF2" s="659"/>
      <c r="GG2" s="659"/>
      <c r="GH2" s="659"/>
      <c r="GI2" s="659"/>
      <c r="GJ2" s="659"/>
      <c r="GK2" s="659"/>
      <c r="GL2" s="659"/>
      <c r="GM2" s="659"/>
      <c r="GN2" s="659"/>
      <c r="GO2" s="659"/>
      <c r="GP2" s="659"/>
      <c r="GQ2" s="659"/>
      <c r="GR2" s="659"/>
      <c r="GS2" s="659"/>
      <c r="GT2" s="659"/>
      <c r="GU2" s="659"/>
      <c r="GV2" s="659"/>
      <c r="GW2" s="659"/>
      <c r="GX2" s="659"/>
      <c r="GY2" s="659"/>
      <c r="GZ2" s="659"/>
      <c r="HA2" s="659"/>
      <c r="HB2" s="659"/>
      <c r="HC2" s="659"/>
      <c r="HD2" s="659"/>
      <c r="HE2" s="659"/>
      <c r="HF2" s="659"/>
      <c r="HG2" s="659"/>
      <c r="HH2" s="659"/>
      <c r="HI2" s="659"/>
      <c r="HJ2" s="659"/>
      <c r="HK2" s="659"/>
      <c r="HL2" s="659"/>
      <c r="HM2" s="659"/>
      <c r="HN2" s="659"/>
      <c r="HO2" s="659"/>
      <c r="HP2" s="288"/>
      <c r="HQ2" s="288"/>
      <c r="HR2" s="288"/>
      <c r="HS2" s="288"/>
      <c r="HT2" s="260"/>
      <c r="HU2" s="260"/>
      <c r="HV2" s="260"/>
    </row>
    <row r="3" spans="1:230" ht="12.75" hidden="1" customHeight="1" x14ac:dyDescent="0.25">
      <c r="A3" s="24"/>
      <c r="B3" s="24"/>
      <c r="C3" s="24"/>
      <c r="D3" s="24"/>
      <c r="E3" s="24"/>
      <c r="F3" s="24"/>
      <c r="G3" s="24"/>
      <c r="H3" s="24"/>
      <c r="I3" s="24"/>
      <c r="J3" s="24"/>
      <c r="K3" s="24"/>
      <c r="L3" s="24"/>
      <c r="M3" s="24"/>
      <c r="N3" s="24"/>
      <c r="O3" s="24"/>
      <c r="P3" s="14"/>
      <c r="Q3" s="14"/>
      <c r="R3" s="14"/>
      <c r="S3" s="14"/>
      <c r="T3" s="14"/>
      <c r="U3" s="14"/>
      <c r="V3" s="14"/>
      <c r="W3" s="14"/>
      <c r="X3" s="14"/>
      <c r="Y3" s="16"/>
      <c r="Z3" s="15"/>
      <c r="AB3" s="60"/>
      <c r="AC3" s="60"/>
      <c r="HO3" s="22" t="s">
        <v>36</v>
      </c>
      <c r="HT3" s="260"/>
      <c r="HU3" s="260"/>
      <c r="HV3" s="260"/>
    </row>
    <row r="4" spans="1:230" ht="12.75" customHeight="1" x14ac:dyDescent="0.25">
      <c r="A4" s="24"/>
      <c r="B4" s="24"/>
      <c r="C4" s="24"/>
      <c r="D4" s="24"/>
      <c r="E4" s="24"/>
      <c r="F4" s="24"/>
      <c r="G4" s="24"/>
      <c r="H4" s="24"/>
      <c r="I4" s="24"/>
      <c r="J4" s="24"/>
      <c r="K4" s="24"/>
      <c r="L4" s="24"/>
      <c r="M4" s="24"/>
      <c r="N4" s="24"/>
      <c r="O4" s="24"/>
      <c r="P4" s="14"/>
      <c r="Q4" s="14"/>
      <c r="R4" s="14"/>
      <c r="S4" s="14"/>
      <c r="T4" s="14"/>
      <c r="U4" s="14"/>
      <c r="V4" s="14"/>
      <c r="W4" s="14"/>
      <c r="X4" s="14"/>
      <c r="Y4" s="16"/>
      <c r="Z4" s="15"/>
      <c r="AB4" s="60"/>
      <c r="AC4" s="60"/>
      <c r="HO4" s="87" t="s">
        <v>111</v>
      </c>
      <c r="HT4" s="260"/>
      <c r="HU4" s="260"/>
      <c r="HV4" s="260"/>
    </row>
    <row r="5" spans="1:230" ht="12.75" customHeight="1" x14ac:dyDescent="0.25">
      <c r="A5" s="29"/>
      <c r="B5" s="29"/>
      <c r="C5" s="122" t="s">
        <v>182</v>
      </c>
      <c r="D5" s="122" t="s">
        <v>155</v>
      </c>
      <c r="E5" s="122" t="s">
        <v>174</v>
      </c>
      <c r="F5" s="122" t="s">
        <v>175</v>
      </c>
      <c r="G5" s="122" t="s">
        <v>171</v>
      </c>
      <c r="H5" s="122" t="s">
        <v>176</v>
      </c>
      <c r="I5" s="122" t="s">
        <v>177</v>
      </c>
      <c r="J5" s="122" t="s">
        <v>172</v>
      </c>
      <c r="K5" s="122" t="s">
        <v>178</v>
      </c>
      <c r="L5" s="122" t="s">
        <v>179</v>
      </c>
      <c r="M5" s="122" t="s">
        <v>173</v>
      </c>
      <c r="N5" s="122" t="s">
        <v>180</v>
      </c>
      <c r="O5" s="122" t="s">
        <v>181</v>
      </c>
      <c r="P5" s="432" t="s">
        <v>527</v>
      </c>
      <c r="Q5" s="122" t="s">
        <v>157</v>
      </c>
      <c r="R5" s="122" t="s">
        <v>158</v>
      </c>
      <c r="S5" s="122" t="s">
        <v>159</v>
      </c>
      <c r="T5" s="122" t="s">
        <v>160</v>
      </c>
      <c r="U5" s="122" t="s">
        <v>153</v>
      </c>
      <c r="V5" s="122" t="s">
        <v>154</v>
      </c>
      <c r="W5" s="122" t="s">
        <v>161</v>
      </c>
      <c r="X5" s="122" t="s">
        <v>162</v>
      </c>
      <c r="Y5" s="122" t="s">
        <v>163</v>
      </c>
      <c r="Z5" s="122" t="s">
        <v>164</v>
      </c>
      <c r="AA5" s="122" t="s">
        <v>165</v>
      </c>
      <c r="AB5" s="432" t="s">
        <v>528</v>
      </c>
      <c r="AC5" s="122" t="s">
        <v>167</v>
      </c>
      <c r="AD5" s="122" t="s">
        <v>168</v>
      </c>
      <c r="AE5" s="122" t="s">
        <v>169</v>
      </c>
      <c r="AF5" s="122" t="s">
        <v>170</v>
      </c>
      <c r="AG5" s="122" t="s">
        <v>315</v>
      </c>
      <c r="AH5" s="122" t="s">
        <v>352</v>
      </c>
      <c r="AI5" s="122" t="s">
        <v>208</v>
      </c>
      <c r="AJ5" s="122" t="s">
        <v>95</v>
      </c>
      <c r="AK5" s="122" t="s">
        <v>35</v>
      </c>
      <c r="AL5" s="122" t="s">
        <v>19</v>
      </c>
      <c r="AM5" s="122" t="s">
        <v>25</v>
      </c>
      <c r="AN5" s="432" t="s">
        <v>529</v>
      </c>
      <c r="AO5" s="122" t="s">
        <v>349</v>
      </c>
      <c r="AP5" s="122" t="s">
        <v>341</v>
      </c>
      <c r="AQ5" s="122" t="s">
        <v>57</v>
      </c>
      <c r="AR5" s="122" t="s">
        <v>312</v>
      </c>
      <c r="AS5" s="122" t="s">
        <v>15</v>
      </c>
      <c r="AT5" s="122" t="s">
        <v>22</v>
      </c>
      <c r="AU5" s="122" t="s">
        <v>6</v>
      </c>
      <c r="AV5" s="122" t="s">
        <v>89</v>
      </c>
      <c r="AW5" s="122" t="s">
        <v>353</v>
      </c>
      <c r="AX5" s="122" t="s">
        <v>252</v>
      </c>
      <c r="AY5" s="122" t="s">
        <v>361</v>
      </c>
      <c r="AZ5" s="432" t="s">
        <v>530</v>
      </c>
      <c r="BA5" s="122" t="s">
        <v>366</v>
      </c>
      <c r="BB5" s="122" t="s">
        <v>372</v>
      </c>
      <c r="BC5" s="122" t="s">
        <v>375</v>
      </c>
      <c r="BD5" s="122" t="s">
        <v>379</v>
      </c>
      <c r="BE5" s="122" t="s">
        <v>382</v>
      </c>
      <c r="BF5" s="122" t="s">
        <v>384</v>
      </c>
      <c r="BG5" s="122" t="s">
        <v>387</v>
      </c>
      <c r="BH5" s="122" t="s">
        <v>389</v>
      </c>
      <c r="BI5" s="122" t="s">
        <v>392</v>
      </c>
      <c r="BJ5" s="122" t="s">
        <v>394</v>
      </c>
      <c r="BK5" s="122" t="s">
        <v>491</v>
      </c>
      <c r="BL5" s="432" t="s">
        <v>531</v>
      </c>
      <c r="BM5" s="122" t="s">
        <v>497</v>
      </c>
      <c r="BN5" s="122" t="s">
        <v>499</v>
      </c>
      <c r="BO5" s="122" t="s">
        <v>501</v>
      </c>
      <c r="BP5" s="122" t="s">
        <v>502</v>
      </c>
      <c r="BQ5" s="122" t="s">
        <v>504</v>
      </c>
      <c r="BR5" s="122" t="s">
        <v>507</v>
      </c>
      <c r="BS5" s="122" t="s">
        <v>508</v>
      </c>
      <c r="BT5" s="122" t="s">
        <v>509</v>
      </c>
      <c r="BU5" s="122" t="s">
        <v>510</v>
      </c>
      <c r="BV5" s="122" t="s">
        <v>511</v>
      </c>
      <c r="BW5" s="122" t="s">
        <v>513</v>
      </c>
      <c r="BX5" s="432" t="s">
        <v>532</v>
      </c>
      <c r="BY5" s="122" t="s">
        <v>536</v>
      </c>
      <c r="BZ5" s="122" t="s">
        <v>537</v>
      </c>
      <c r="CA5" s="431" t="s">
        <v>533</v>
      </c>
      <c r="CB5" s="122" t="s">
        <v>538</v>
      </c>
      <c r="CC5" s="122" t="s">
        <v>539</v>
      </c>
      <c r="CD5" s="431" t="s">
        <v>534</v>
      </c>
      <c r="CE5" s="122" t="s">
        <v>535</v>
      </c>
      <c r="CF5" s="122" t="s">
        <v>540</v>
      </c>
      <c r="CG5" s="431" t="s">
        <v>542</v>
      </c>
      <c r="CH5" s="122" t="s">
        <v>544</v>
      </c>
      <c r="CI5" s="122" t="s">
        <v>545</v>
      </c>
      <c r="CJ5" s="432" t="s">
        <v>547</v>
      </c>
      <c r="CK5" s="122" t="s">
        <v>554</v>
      </c>
      <c r="CL5" s="122" t="s">
        <v>565</v>
      </c>
      <c r="CM5" s="431" t="s">
        <v>567</v>
      </c>
      <c r="CN5" s="122" t="s">
        <v>569</v>
      </c>
      <c r="CO5" s="122" t="s">
        <v>572</v>
      </c>
      <c r="CP5" s="431" t="s">
        <v>575</v>
      </c>
      <c r="CQ5" s="122" t="s">
        <v>577</v>
      </c>
      <c r="CR5" s="122" t="s">
        <v>578</v>
      </c>
      <c r="CS5" s="431" t="s">
        <v>580</v>
      </c>
      <c r="CT5" s="122" t="s">
        <v>581</v>
      </c>
      <c r="CU5" s="122" t="s">
        <v>586</v>
      </c>
      <c r="CV5" s="432" t="s">
        <v>588</v>
      </c>
      <c r="CW5" s="122" t="s">
        <v>589</v>
      </c>
      <c r="CX5" s="122" t="s">
        <v>592</v>
      </c>
      <c r="CY5" s="431" t="s">
        <v>595</v>
      </c>
      <c r="CZ5" s="122" t="s">
        <v>596</v>
      </c>
      <c r="DA5" s="122" t="s">
        <v>597</v>
      </c>
      <c r="DB5" s="431" t="s">
        <v>599</v>
      </c>
      <c r="DC5" s="122" t="s">
        <v>600</v>
      </c>
      <c r="DD5" s="122" t="s">
        <v>602</v>
      </c>
      <c r="DE5" s="431" t="s">
        <v>604</v>
      </c>
      <c r="DF5" s="122" t="s">
        <v>605</v>
      </c>
      <c r="DG5" s="122" t="s">
        <v>606</v>
      </c>
      <c r="DH5" s="432" t="s">
        <v>608</v>
      </c>
      <c r="DI5" s="432" t="s">
        <v>609</v>
      </c>
      <c r="DJ5" s="432" t="s">
        <v>654</v>
      </c>
      <c r="DK5" s="432" t="s">
        <v>656</v>
      </c>
      <c r="DL5" s="432" t="s">
        <v>657</v>
      </c>
      <c r="DM5" s="432" t="s">
        <v>658</v>
      </c>
      <c r="DN5" s="432" t="s">
        <v>660</v>
      </c>
      <c r="DO5" s="432" t="s">
        <v>661</v>
      </c>
      <c r="DP5" s="432" t="s">
        <v>662</v>
      </c>
      <c r="DQ5" s="432" t="s">
        <v>664</v>
      </c>
      <c r="DR5" s="432" t="s">
        <v>665</v>
      </c>
      <c r="DS5" s="432" t="s">
        <v>681</v>
      </c>
      <c r="DT5" s="432" t="s">
        <v>683</v>
      </c>
      <c r="DU5" s="432" t="s">
        <v>684</v>
      </c>
      <c r="DV5" s="432" t="s">
        <v>686</v>
      </c>
      <c r="DW5" s="432" t="s">
        <v>688</v>
      </c>
      <c r="DX5" s="432" t="s">
        <v>689</v>
      </c>
      <c r="DY5" s="432" t="s">
        <v>690</v>
      </c>
      <c r="DZ5" s="432" t="s">
        <v>692</v>
      </c>
      <c r="EA5" s="432" t="s">
        <v>693</v>
      </c>
      <c r="EB5" s="432" t="s">
        <v>695</v>
      </c>
      <c r="EC5" s="432" t="s">
        <v>697</v>
      </c>
      <c r="ED5" s="432" t="s">
        <v>698</v>
      </c>
      <c r="EE5" s="432" t="s">
        <v>699</v>
      </c>
      <c r="EF5" s="432" t="s">
        <v>703</v>
      </c>
      <c r="EG5" s="432" t="s">
        <v>704</v>
      </c>
      <c r="EH5" s="432" t="s">
        <v>707</v>
      </c>
      <c r="EI5" s="432" t="s">
        <v>709</v>
      </c>
      <c r="EJ5" s="432" t="s">
        <v>710</v>
      </c>
      <c r="EK5" s="432" t="s">
        <v>711</v>
      </c>
      <c r="EL5" s="432" t="s">
        <v>713</v>
      </c>
      <c r="EM5" s="432" t="s">
        <v>714</v>
      </c>
      <c r="EN5" s="432" t="s">
        <v>715</v>
      </c>
      <c r="EO5" s="432" t="s">
        <v>718</v>
      </c>
      <c r="EP5" s="432" t="s">
        <v>719</v>
      </c>
      <c r="EQ5" s="432" t="s">
        <v>720</v>
      </c>
      <c r="ER5" s="432" t="s">
        <v>722</v>
      </c>
      <c r="ES5" s="432" t="s">
        <v>723</v>
      </c>
      <c r="ET5" s="432" t="s">
        <v>725</v>
      </c>
      <c r="EU5" s="432" t="s">
        <v>727</v>
      </c>
      <c r="EV5" s="432" t="s">
        <v>728</v>
      </c>
      <c r="EW5" s="432" t="s">
        <v>729</v>
      </c>
      <c r="EX5" s="432" t="s">
        <v>731</v>
      </c>
      <c r="EY5" s="432" t="s">
        <v>732</v>
      </c>
      <c r="EZ5" s="432" t="s">
        <v>733</v>
      </c>
      <c r="FA5" s="432" t="s">
        <v>735</v>
      </c>
      <c r="FB5" s="432" t="s">
        <v>736</v>
      </c>
      <c r="FC5" s="432" t="s">
        <v>737</v>
      </c>
      <c r="FD5" s="432" t="s">
        <v>739</v>
      </c>
      <c r="FE5" s="432" t="s">
        <v>740</v>
      </c>
      <c r="FF5" s="432" t="s">
        <v>742</v>
      </c>
      <c r="FG5" s="432" t="s">
        <v>744</v>
      </c>
      <c r="FH5" s="432" t="s">
        <v>745</v>
      </c>
      <c r="FI5" s="432" t="s">
        <v>746</v>
      </c>
      <c r="FJ5" s="432" t="s">
        <v>748</v>
      </c>
      <c r="FK5" s="432" t="s">
        <v>750</v>
      </c>
      <c r="FL5" s="432" t="s">
        <v>751</v>
      </c>
      <c r="FM5" s="432" t="s">
        <v>754</v>
      </c>
      <c r="FN5" s="432" t="s">
        <v>758</v>
      </c>
      <c r="FO5" s="432" t="s">
        <v>759</v>
      </c>
      <c r="FP5" s="432" t="s">
        <v>761</v>
      </c>
      <c r="FQ5" s="432" t="s">
        <v>762</v>
      </c>
      <c r="FR5" s="432" t="s">
        <v>764</v>
      </c>
      <c r="FS5" s="432" t="s">
        <v>766</v>
      </c>
      <c r="FT5" s="432" t="s">
        <v>767</v>
      </c>
      <c r="FU5" s="432" t="s">
        <v>768</v>
      </c>
      <c r="FV5" s="432" t="s">
        <v>770</v>
      </c>
      <c r="FW5" s="432" t="s">
        <v>771</v>
      </c>
      <c r="FX5" s="432" t="s">
        <v>772</v>
      </c>
      <c r="FY5" s="432" t="s">
        <v>774</v>
      </c>
      <c r="FZ5" s="432" t="s">
        <v>776</v>
      </c>
      <c r="GA5" s="432" t="s">
        <v>777</v>
      </c>
      <c r="GB5" s="432" t="s">
        <v>779</v>
      </c>
      <c r="GC5" s="432" t="s">
        <v>780</v>
      </c>
      <c r="GD5" s="432" t="s">
        <v>782</v>
      </c>
      <c r="GE5" s="432" t="s">
        <v>784</v>
      </c>
      <c r="GF5" s="432" t="s">
        <v>785</v>
      </c>
      <c r="GG5" s="432" t="s">
        <v>787</v>
      </c>
      <c r="GH5" s="432" t="s">
        <v>790</v>
      </c>
      <c r="GI5" s="432" t="s">
        <v>792</v>
      </c>
      <c r="GJ5" s="432" t="s">
        <v>793</v>
      </c>
      <c r="GK5" s="432" t="s">
        <v>795</v>
      </c>
      <c r="GL5" s="432" t="s">
        <v>796</v>
      </c>
      <c r="GM5" s="432" t="s">
        <v>798</v>
      </c>
      <c r="GN5" s="432" t="s">
        <v>800</v>
      </c>
      <c r="GO5" s="432" t="s">
        <v>801</v>
      </c>
      <c r="GP5" s="432" t="s">
        <v>803</v>
      </c>
      <c r="GQ5" s="432" t="s">
        <v>805</v>
      </c>
      <c r="GR5" s="432" t="s">
        <v>806</v>
      </c>
      <c r="GS5" s="432" t="s">
        <v>807</v>
      </c>
      <c r="GT5" s="432" t="s">
        <v>809</v>
      </c>
      <c r="GU5" s="432" t="s">
        <v>810</v>
      </c>
      <c r="GV5" s="432" t="s">
        <v>811</v>
      </c>
      <c r="GW5" s="432" t="s">
        <v>813</v>
      </c>
      <c r="GX5" s="432" t="s">
        <v>814</v>
      </c>
      <c r="GY5" s="432" t="s">
        <v>815</v>
      </c>
      <c r="GZ5" s="432" t="s">
        <v>817</v>
      </c>
      <c r="HA5" s="432" t="s">
        <v>818</v>
      </c>
      <c r="HB5" s="432" t="s">
        <v>820</v>
      </c>
      <c r="HC5" s="432" t="s">
        <v>822</v>
      </c>
      <c r="HD5" s="432" t="s">
        <v>824</v>
      </c>
      <c r="HE5" s="432" t="s">
        <v>825</v>
      </c>
      <c r="HF5" s="432" t="s">
        <v>827</v>
      </c>
      <c r="HG5" s="432" t="s">
        <v>828</v>
      </c>
      <c r="HH5" s="432" t="s">
        <v>830</v>
      </c>
      <c r="HI5" s="432" t="s">
        <v>832</v>
      </c>
      <c r="HJ5" s="432" t="s">
        <v>834</v>
      </c>
      <c r="HK5" s="432" t="s">
        <v>835</v>
      </c>
      <c r="HL5" s="432" t="s">
        <v>837</v>
      </c>
      <c r="HM5" s="432" t="s">
        <v>838</v>
      </c>
      <c r="HN5" s="432" t="s">
        <v>840</v>
      </c>
      <c r="HO5" s="432" t="s">
        <v>843</v>
      </c>
      <c r="HT5" s="260"/>
      <c r="HU5" s="260"/>
      <c r="HV5" s="260"/>
    </row>
    <row r="6" spans="1:230" ht="12.75" customHeight="1" x14ac:dyDescent="0.25">
      <c r="A6" s="314" t="s">
        <v>428</v>
      </c>
      <c r="B6" s="314" t="s">
        <v>438</v>
      </c>
      <c r="C6" s="266">
        <v>0</v>
      </c>
      <c r="D6" s="266">
        <v>0</v>
      </c>
      <c r="E6" s="266">
        <v>0</v>
      </c>
      <c r="F6" s="266">
        <v>0</v>
      </c>
      <c r="G6" s="266">
        <v>0</v>
      </c>
      <c r="H6" s="266">
        <v>0</v>
      </c>
      <c r="I6" s="266">
        <v>0</v>
      </c>
      <c r="J6" s="266">
        <v>0</v>
      </c>
      <c r="K6" s="266">
        <v>0</v>
      </c>
      <c r="L6" s="266">
        <v>0</v>
      </c>
      <c r="M6" s="266">
        <v>0</v>
      </c>
      <c r="N6" s="266">
        <v>0</v>
      </c>
      <c r="O6" s="266">
        <v>0</v>
      </c>
      <c r="P6" s="266">
        <v>0</v>
      </c>
      <c r="Q6" s="266">
        <v>0</v>
      </c>
      <c r="R6" s="266">
        <v>0</v>
      </c>
      <c r="S6" s="266">
        <v>0</v>
      </c>
      <c r="T6" s="266">
        <v>0</v>
      </c>
      <c r="U6" s="266">
        <v>0</v>
      </c>
      <c r="V6" s="266">
        <v>0</v>
      </c>
      <c r="W6" s="266">
        <v>0</v>
      </c>
      <c r="X6" s="266">
        <v>0</v>
      </c>
      <c r="Y6" s="266">
        <v>0</v>
      </c>
      <c r="Z6" s="266">
        <v>0</v>
      </c>
      <c r="AA6" s="266">
        <v>0</v>
      </c>
      <c r="AB6" s="266">
        <v>0</v>
      </c>
      <c r="AC6" s="266">
        <v>5.1197357448000004E-2</v>
      </c>
      <c r="AD6" s="266">
        <v>0.42479719000000005</v>
      </c>
      <c r="AE6" s="266">
        <v>0.98593564</v>
      </c>
      <c r="AF6" s="266">
        <v>2.15255631</v>
      </c>
      <c r="AG6" s="266">
        <v>2.44601544</v>
      </c>
      <c r="AH6" s="266">
        <v>3.6509274599999997</v>
      </c>
      <c r="AI6" s="266">
        <v>4.46367329</v>
      </c>
      <c r="AJ6" s="266">
        <v>5.9679084099999997</v>
      </c>
      <c r="AK6" s="266">
        <v>7.7742453999999999</v>
      </c>
      <c r="AL6" s="149">
        <v>9.6765290799999999</v>
      </c>
      <c r="AM6" s="149">
        <v>11.481485569999998</v>
      </c>
      <c r="AN6" s="149">
        <v>14.4061226</v>
      </c>
      <c r="AO6" s="149">
        <v>15.623596170000003</v>
      </c>
      <c r="AP6" s="149">
        <v>18.11673043</v>
      </c>
      <c r="AQ6" s="149">
        <v>20.604139960000001</v>
      </c>
      <c r="AR6" s="149">
        <v>22.568224879999999</v>
      </c>
      <c r="AS6" s="149">
        <v>24.291223160000001</v>
      </c>
      <c r="AT6" s="149">
        <v>28.515636880000002</v>
      </c>
      <c r="AU6" s="149">
        <v>31.498675219999999</v>
      </c>
      <c r="AV6" s="149">
        <v>33.175825719999999</v>
      </c>
      <c r="AW6" s="149">
        <v>35.840417860000002</v>
      </c>
      <c r="AX6" s="149">
        <v>39.821293489999995</v>
      </c>
      <c r="AY6" s="149">
        <v>41.759408809999996</v>
      </c>
      <c r="AZ6" s="149">
        <v>47.218340560000001</v>
      </c>
      <c r="BA6" s="149">
        <v>48.04037932</v>
      </c>
      <c r="BB6" s="149">
        <v>53.353182139999994</v>
      </c>
      <c r="BC6" s="149">
        <v>57.97484386</v>
      </c>
      <c r="BD6" s="149">
        <v>58.43351053</v>
      </c>
      <c r="BE6" s="149">
        <v>59.411307639999997</v>
      </c>
      <c r="BF6" s="149">
        <v>64.762519349999991</v>
      </c>
      <c r="BG6" s="149">
        <v>72.198596520000009</v>
      </c>
      <c r="BH6" s="149">
        <v>73.59061204999999</v>
      </c>
      <c r="BI6" s="149">
        <v>79.450613749999988</v>
      </c>
      <c r="BJ6" s="149">
        <v>83.852520430000013</v>
      </c>
      <c r="BK6" s="149">
        <v>89.236806610000002</v>
      </c>
      <c r="BL6" s="149">
        <v>90.175932779999997</v>
      </c>
      <c r="BM6" s="149">
        <v>102.99707411999999</v>
      </c>
      <c r="BN6" s="149">
        <v>107.8842188</v>
      </c>
      <c r="BO6" s="149">
        <v>115.92906055</v>
      </c>
      <c r="BP6" s="149">
        <v>120.58132067</v>
      </c>
      <c r="BQ6" s="149">
        <v>121.57378487</v>
      </c>
      <c r="BR6" s="149">
        <v>134.46727985000001</v>
      </c>
      <c r="BS6" s="149">
        <v>134.88522621000001</v>
      </c>
      <c r="BT6" s="149">
        <v>142.03066435</v>
      </c>
      <c r="BU6" s="149">
        <v>149.28406330999999</v>
      </c>
      <c r="BV6" s="149">
        <v>153.31932345999999</v>
      </c>
      <c r="BW6" s="149">
        <v>166.29223260000001</v>
      </c>
      <c r="BX6" s="149">
        <v>173.44652832</v>
      </c>
      <c r="BY6" s="149">
        <v>179.7073786</v>
      </c>
      <c r="BZ6" s="149">
        <v>182.95673478000001</v>
      </c>
      <c r="CA6" s="149">
        <v>190.34679994999999</v>
      </c>
      <c r="CB6" s="149">
        <v>197.80337011</v>
      </c>
      <c r="CC6" s="149">
        <v>194.10705132999999</v>
      </c>
      <c r="CD6" s="149">
        <v>203.32521238999999</v>
      </c>
      <c r="CE6" s="149">
        <v>212.46741793000001</v>
      </c>
      <c r="CF6" s="149">
        <v>215.79204147999999</v>
      </c>
      <c r="CG6" s="149">
        <v>218.77314602000001</v>
      </c>
      <c r="CH6" s="149">
        <v>209.42420485</v>
      </c>
      <c r="CI6" s="149">
        <v>230.44118865999999</v>
      </c>
      <c r="CJ6" s="149">
        <v>239.75084677999999</v>
      </c>
      <c r="CK6" s="149">
        <v>240.91326276000001</v>
      </c>
      <c r="CL6" s="149">
        <v>249.81342875999999</v>
      </c>
      <c r="CM6" s="149">
        <v>268.14530903999997</v>
      </c>
      <c r="CN6" s="149">
        <v>256.77248509999998</v>
      </c>
      <c r="CO6" s="149">
        <v>241.31816454</v>
      </c>
      <c r="CP6" s="149">
        <v>284.89217316999998</v>
      </c>
      <c r="CQ6" s="149">
        <v>297.84379920999999</v>
      </c>
      <c r="CR6" s="149">
        <v>316.56206415000003</v>
      </c>
      <c r="CS6" s="149">
        <v>318.45356276000001</v>
      </c>
      <c r="CT6" s="149">
        <v>326.53892295000003</v>
      </c>
      <c r="CU6" s="149">
        <v>328.11446977000003</v>
      </c>
      <c r="CV6" s="149">
        <v>327.28504948</v>
      </c>
      <c r="CW6" s="149">
        <v>318.88722103999999</v>
      </c>
      <c r="CX6" s="149">
        <v>347.32372899000001</v>
      </c>
      <c r="CY6" s="149">
        <v>363.13261619000002</v>
      </c>
      <c r="CZ6" s="149">
        <v>345.69379836000002</v>
      </c>
      <c r="DA6" s="149">
        <v>374.78822229999997</v>
      </c>
      <c r="DB6" s="149">
        <v>371.47341667000001</v>
      </c>
      <c r="DC6" s="149">
        <v>387.50581505000002</v>
      </c>
      <c r="DD6" s="149">
        <v>389.70307351999998</v>
      </c>
      <c r="DE6" s="149">
        <v>437.13268273</v>
      </c>
      <c r="DF6" s="149">
        <v>491.93583891999998</v>
      </c>
      <c r="DG6" s="149">
        <v>487.70586835</v>
      </c>
      <c r="DH6" s="149">
        <v>494.54924366</v>
      </c>
      <c r="DI6" s="149">
        <v>519.89638189000004</v>
      </c>
      <c r="DJ6" s="149">
        <v>540.15693343999999</v>
      </c>
      <c r="DK6" s="149">
        <v>535.71181404000004</v>
      </c>
      <c r="DL6" s="149">
        <v>550.4</v>
      </c>
      <c r="DM6" s="149">
        <v>558.11393830999998</v>
      </c>
      <c r="DN6" s="149">
        <v>557.79999999999995</v>
      </c>
      <c r="DO6" s="149">
        <v>592.74870220000003</v>
      </c>
      <c r="DP6" s="149">
        <v>589</v>
      </c>
      <c r="DQ6" s="149">
        <v>600</v>
      </c>
      <c r="DR6" s="149">
        <v>634.1</v>
      </c>
      <c r="DS6" s="149">
        <v>633.9</v>
      </c>
      <c r="DT6" s="149">
        <v>627.1</v>
      </c>
      <c r="DU6" s="149">
        <v>646.9</v>
      </c>
      <c r="DV6" s="149">
        <v>670.7</v>
      </c>
      <c r="DW6" s="149">
        <v>666.8</v>
      </c>
      <c r="DX6" s="149">
        <v>685</v>
      </c>
      <c r="DY6" s="149">
        <v>707.2</v>
      </c>
      <c r="DZ6" s="149">
        <v>716.5</v>
      </c>
      <c r="EA6" s="149">
        <v>725.1</v>
      </c>
      <c r="EB6" s="149">
        <v>734.2</v>
      </c>
      <c r="EC6" s="149">
        <v>738</v>
      </c>
      <c r="ED6" s="149">
        <v>764</v>
      </c>
      <c r="EE6" s="149">
        <v>769.5</v>
      </c>
      <c r="EF6" s="149">
        <v>777.3</v>
      </c>
      <c r="EG6" s="149">
        <v>788.2</v>
      </c>
      <c r="EH6" s="149">
        <v>821.5</v>
      </c>
      <c r="EI6" s="149">
        <v>844.1</v>
      </c>
      <c r="EJ6" s="149">
        <v>806.4</v>
      </c>
      <c r="EK6" s="149">
        <v>867.9</v>
      </c>
      <c r="EL6" s="149">
        <v>863.1</v>
      </c>
      <c r="EM6" s="149">
        <v>867.6</v>
      </c>
      <c r="EN6" s="149">
        <v>904.6</v>
      </c>
      <c r="EO6" s="149">
        <v>906.6</v>
      </c>
      <c r="EP6" s="149">
        <v>945.9</v>
      </c>
      <c r="EQ6" s="149">
        <v>960.7</v>
      </c>
      <c r="ER6" s="149">
        <v>1010.7</v>
      </c>
      <c r="ES6" s="149">
        <v>930.1</v>
      </c>
      <c r="ET6" s="149">
        <v>853.4</v>
      </c>
      <c r="EU6" s="149">
        <v>1034.0999999999999</v>
      </c>
      <c r="EV6" s="149">
        <v>1080.0999999999999</v>
      </c>
      <c r="EW6" s="149">
        <v>1084.8</v>
      </c>
      <c r="EX6" s="149">
        <v>1120.0999999999999</v>
      </c>
      <c r="EY6" s="149">
        <v>1149.5</v>
      </c>
      <c r="EZ6" s="149">
        <v>1157.0999999999999</v>
      </c>
      <c r="FA6" s="149">
        <v>1191.8</v>
      </c>
      <c r="FB6" s="149">
        <v>1218.4000000000001</v>
      </c>
      <c r="FC6" s="149">
        <v>1279.5999999999999</v>
      </c>
      <c r="FD6" s="149">
        <v>1305.8</v>
      </c>
      <c r="FE6" s="149">
        <v>1325.6</v>
      </c>
      <c r="FF6" s="149">
        <v>1334.2</v>
      </c>
      <c r="FG6" s="149">
        <v>1374.2</v>
      </c>
      <c r="FH6" s="149">
        <v>1367.4</v>
      </c>
      <c r="FI6" s="149">
        <v>1415.1</v>
      </c>
      <c r="FJ6" s="149">
        <v>1424.4550066899999</v>
      </c>
      <c r="FK6" s="149">
        <v>1438.8</v>
      </c>
      <c r="FL6" s="149">
        <v>1454.1</v>
      </c>
      <c r="FM6" s="149">
        <v>1469</v>
      </c>
      <c r="FN6" s="149">
        <v>1485.9</v>
      </c>
      <c r="FO6" s="149">
        <v>1449.3</v>
      </c>
      <c r="FP6" s="149">
        <v>1510.8</v>
      </c>
      <c r="FQ6" s="149">
        <v>1507.3</v>
      </c>
      <c r="FR6" s="149">
        <v>1576.4</v>
      </c>
      <c r="FS6" s="149">
        <v>1572.7</v>
      </c>
      <c r="FT6" s="149">
        <v>1633.1</v>
      </c>
      <c r="FU6" s="149">
        <v>1633.6</v>
      </c>
      <c r="FV6" s="149">
        <v>1614.2</v>
      </c>
      <c r="FW6" s="149">
        <v>1554.1</v>
      </c>
      <c r="FX6" s="149">
        <v>1665.5</v>
      </c>
      <c r="FY6" s="149">
        <v>1718.3</v>
      </c>
      <c r="FZ6" s="149">
        <v>1700.6</v>
      </c>
      <c r="GA6" s="149">
        <v>1713.9</v>
      </c>
      <c r="GB6" s="149">
        <v>1745.3</v>
      </c>
      <c r="GC6" s="149">
        <v>1743.7</v>
      </c>
      <c r="GD6" s="149">
        <v>1620.1</v>
      </c>
      <c r="GE6" s="149">
        <v>1673.1</v>
      </c>
      <c r="GF6" s="149">
        <v>1703.8</v>
      </c>
      <c r="GG6" s="149">
        <v>1767</v>
      </c>
      <c r="GH6" s="149">
        <v>1661.7</v>
      </c>
      <c r="GI6" s="149">
        <v>1731.7</v>
      </c>
      <c r="GJ6" s="149">
        <v>1588.8</v>
      </c>
      <c r="GK6" s="149">
        <v>1651.3</v>
      </c>
      <c r="GL6" s="149">
        <v>1643.5</v>
      </c>
      <c r="GM6" s="149">
        <v>1705.3</v>
      </c>
      <c r="GN6" s="149">
        <v>1722.8</v>
      </c>
      <c r="GO6" s="149">
        <v>1710.3</v>
      </c>
      <c r="GP6" s="149">
        <v>1685.3</v>
      </c>
      <c r="GQ6" s="149">
        <v>1700.1</v>
      </c>
      <c r="GR6" s="149">
        <v>1800.6</v>
      </c>
      <c r="GS6" s="149">
        <v>1738.6</v>
      </c>
      <c r="GT6" s="149">
        <v>1847.1</v>
      </c>
      <c r="GU6" s="149">
        <v>1877.3</v>
      </c>
      <c r="GV6" s="149">
        <v>1919.9</v>
      </c>
      <c r="GW6" s="149">
        <v>1935.6</v>
      </c>
      <c r="GX6" s="149">
        <v>1973</v>
      </c>
      <c r="GY6" s="149">
        <v>1982.5</v>
      </c>
      <c r="GZ6" s="149">
        <v>1995.4</v>
      </c>
      <c r="HA6" s="149">
        <v>2036</v>
      </c>
      <c r="HB6" s="149">
        <v>2008.4</v>
      </c>
      <c r="HC6" s="149">
        <v>2070.8000000000002</v>
      </c>
      <c r="HD6" s="149">
        <v>2040.8</v>
      </c>
      <c r="HE6" s="149">
        <v>2059.3000000000002</v>
      </c>
      <c r="HF6" s="149">
        <v>2074.6</v>
      </c>
      <c r="HG6" s="149">
        <v>2111.6</v>
      </c>
      <c r="HH6" s="149">
        <v>2224.9</v>
      </c>
      <c r="HI6" s="149">
        <v>2243.6999999999998</v>
      </c>
      <c r="HJ6" s="149">
        <v>2312.1999999999998</v>
      </c>
      <c r="HK6" s="149">
        <v>2322.1</v>
      </c>
      <c r="HL6" s="149">
        <v>2362.9</v>
      </c>
      <c r="HM6" s="149">
        <v>2382.5</v>
      </c>
      <c r="HN6" s="149">
        <v>2352.1</v>
      </c>
      <c r="HO6" s="149">
        <v>2473.6999999999998</v>
      </c>
      <c r="HT6" s="260"/>
      <c r="HU6" s="260"/>
      <c r="HV6" s="260"/>
    </row>
    <row r="7" spans="1:230" ht="12.75" customHeight="1" x14ac:dyDescent="0.25">
      <c r="A7" s="315" t="s">
        <v>72</v>
      </c>
      <c r="B7" s="315" t="s">
        <v>123</v>
      </c>
      <c r="C7" s="263">
        <v>0</v>
      </c>
      <c r="D7" s="263">
        <v>0</v>
      </c>
      <c r="E7" s="263">
        <v>0</v>
      </c>
      <c r="F7" s="263">
        <v>0</v>
      </c>
      <c r="G7" s="263">
        <v>0</v>
      </c>
      <c r="H7" s="263">
        <v>0</v>
      </c>
      <c r="I7" s="263">
        <v>0</v>
      </c>
      <c r="J7" s="263">
        <v>0</v>
      </c>
      <c r="K7" s="263">
        <v>0</v>
      </c>
      <c r="L7" s="263">
        <v>0</v>
      </c>
      <c r="M7" s="263">
        <v>0</v>
      </c>
      <c r="N7" s="263">
        <v>0</v>
      </c>
      <c r="O7" s="263">
        <v>0</v>
      </c>
      <c r="P7" s="263">
        <v>0</v>
      </c>
      <c r="Q7" s="263">
        <v>0</v>
      </c>
      <c r="R7" s="263">
        <v>0</v>
      </c>
      <c r="S7" s="263">
        <v>0</v>
      </c>
      <c r="T7" s="263">
        <v>0</v>
      </c>
      <c r="U7" s="263">
        <v>0</v>
      </c>
      <c r="V7" s="263">
        <v>0</v>
      </c>
      <c r="W7" s="263">
        <v>0</v>
      </c>
      <c r="X7" s="263">
        <v>0</v>
      </c>
      <c r="Y7" s="263">
        <v>0</v>
      </c>
      <c r="Z7" s="263">
        <v>0</v>
      </c>
      <c r="AA7" s="263">
        <v>0</v>
      </c>
      <c r="AB7" s="263">
        <v>0</v>
      </c>
      <c r="AC7" s="263">
        <v>0</v>
      </c>
      <c r="AD7" s="263">
        <v>0</v>
      </c>
      <c r="AE7" s="263">
        <v>0</v>
      </c>
      <c r="AF7" s="263">
        <v>0</v>
      </c>
      <c r="AG7" s="263">
        <v>0</v>
      </c>
      <c r="AH7" s="263">
        <v>0</v>
      </c>
      <c r="AI7" s="263">
        <v>0</v>
      </c>
      <c r="AJ7" s="263">
        <v>0</v>
      </c>
      <c r="AK7" s="263">
        <v>0</v>
      </c>
      <c r="AL7" s="150">
        <v>0</v>
      </c>
      <c r="AM7" s="150">
        <v>0</v>
      </c>
      <c r="AN7" s="150">
        <v>0</v>
      </c>
      <c r="AO7" s="150">
        <v>0</v>
      </c>
      <c r="AP7" s="150">
        <v>0</v>
      </c>
      <c r="AQ7" s="150">
        <v>0</v>
      </c>
      <c r="AR7" s="150">
        <v>0</v>
      </c>
      <c r="AS7" s="150">
        <v>0</v>
      </c>
      <c r="AT7" s="150">
        <v>0</v>
      </c>
      <c r="AU7" s="150">
        <v>0</v>
      </c>
      <c r="AV7" s="150">
        <v>0</v>
      </c>
      <c r="AW7" s="150">
        <v>0</v>
      </c>
      <c r="AX7" s="150">
        <v>0</v>
      </c>
      <c r="AY7" s="150">
        <v>0</v>
      </c>
      <c r="AZ7" s="150">
        <v>0</v>
      </c>
      <c r="BA7" s="150">
        <v>0</v>
      </c>
      <c r="BB7" s="150">
        <v>0</v>
      </c>
      <c r="BC7" s="150">
        <v>0</v>
      </c>
      <c r="BD7" s="150">
        <v>0</v>
      </c>
      <c r="BE7" s="150">
        <v>0</v>
      </c>
      <c r="BF7" s="150">
        <v>0</v>
      </c>
      <c r="BG7" s="150">
        <v>0</v>
      </c>
      <c r="BH7" s="150">
        <v>0</v>
      </c>
      <c r="BI7" s="150">
        <v>0</v>
      </c>
      <c r="BJ7" s="150">
        <v>0</v>
      </c>
      <c r="BK7" s="150">
        <v>0</v>
      </c>
      <c r="BL7" s="150">
        <v>0</v>
      </c>
      <c r="BM7" s="150">
        <v>0</v>
      </c>
      <c r="BN7" s="150">
        <v>0</v>
      </c>
      <c r="BO7" s="150">
        <v>0</v>
      </c>
      <c r="BP7" s="150">
        <v>0</v>
      </c>
      <c r="BQ7" s="150">
        <v>0</v>
      </c>
      <c r="BR7" s="150">
        <v>0</v>
      </c>
      <c r="BS7" s="150">
        <v>0</v>
      </c>
      <c r="BT7" s="150">
        <v>0</v>
      </c>
      <c r="BU7" s="150">
        <v>0</v>
      </c>
      <c r="BV7" s="150">
        <v>0</v>
      </c>
      <c r="BW7" s="150">
        <v>0</v>
      </c>
      <c r="BX7" s="150">
        <v>0</v>
      </c>
      <c r="BY7" s="150">
        <v>0</v>
      </c>
      <c r="BZ7" s="150">
        <v>0</v>
      </c>
      <c r="CA7" s="150">
        <v>0</v>
      </c>
      <c r="CB7" s="150">
        <v>0</v>
      </c>
      <c r="CC7" s="150">
        <v>0</v>
      </c>
      <c r="CD7" s="150">
        <v>0</v>
      </c>
      <c r="CE7" s="150">
        <v>0</v>
      </c>
      <c r="CF7" s="150">
        <v>0</v>
      </c>
      <c r="CG7" s="150">
        <v>0</v>
      </c>
      <c r="CH7" s="150">
        <v>0</v>
      </c>
      <c r="CI7" s="150">
        <v>0</v>
      </c>
      <c r="CJ7" s="150">
        <v>0</v>
      </c>
      <c r="CK7" s="150">
        <v>0</v>
      </c>
      <c r="CL7" s="150">
        <v>0</v>
      </c>
      <c r="CM7" s="150">
        <v>0</v>
      </c>
      <c r="CN7" s="150">
        <v>0</v>
      </c>
      <c r="CO7" s="150">
        <v>0</v>
      </c>
      <c r="CP7" s="150">
        <v>0</v>
      </c>
      <c r="CQ7" s="150">
        <v>0</v>
      </c>
      <c r="CR7" s="150">
        <v>0</v>
      </c>
      <c r="CS7" s="150">
        <v>0</v>
      </c>
      <c r="CT7" s="150">
        <v>0</v>
      </c>
      <c r="CU7" s="150">
        <v>0</v>
      </c>
      <c r="CV7" s="150">
        <v>0</v>
      </c>
      <c r="CW7" s="150">
        <v>0</v>
      </c>
      <c r="CX7" s="150">
        <v>0</v>
      </c>
      <c r="CY7" s="150">
        <v>0</v>
      </c>
      <c r="CZ7" s="150">
        <v>0</v>
      </c>
      <c r="DA7" s="150">
        <v>0</v>
      </c>
      <c r="DB7" s="150">
        <v>0</v>
      </c>
      <c r="DC7" s="150">
        <v>0</v>
      </c>
      <c r="DD7" s="150">
        <v>0</v>
      </c>
      <c r="DE7" s="150">
        <v>0</v>
      </c>
      <c r="DF7" s="150">
        <v>0</v>
      </c>
      <c r="DG7" s="150">
        <v>0</v>
      </c>
      <c r="DH7" s="150">
        <v>0</v>
      </c>
      <c r="DI7" s="150">
        <v>0</v>
      </c>
      <c r="DJ7" s="150">
        <v>0</v>
      </c>
      <c r="DK7" s="150">
        <v>0</v>
      </c>
      <c r="DL7" s="150">
        <v>0</v>
      </c>
      <c r="DM7" s="150">
        <v>0</v>
      </c>
      <c r="DN7" s="150">
        <v>0</v>
      </c>
      <c r="DO7" s="150">
        <v>0</v>
      </c>
      <c r="DP7" s="150">
        <v>0</v>
      </c>
      <c r="DQ7" s="150">
        <v>0</v>
      </c>
      <c r="DR7" s="150">
        <v>0</v>
      </c>
      <c r="DS7" s="150">
        <v>0</v>
      </c>
      <c r="DT7" s="150">
        <v>0</v>
      </c>
      <c r="DU7" s="150">
        <v>0</v>
      </c>
      <c r="DV7" s="150">
        <v>0</v>
      </c>
      <c r="DW7" s="150">
        <v>0</v>
      </c>
      <c r="DX7" s="150">
        <v>0</v>
      </c>
      <c r="DY7" s="150">
        <v>0</v>
      </c>
      <c r="DZ7" s="150">
        <v>0</v>
      </c>
      <c r="EA7" s="150">
        <v>0</v>
      </c>
      <c r="EB7" s="150">
        <v>0</v>
      </c>
      <c r="EC7" s="150">
        <v>0</v>
      </c>
      <c r="ED7" s="150">
        <v>0</v>
      </c>
      <c r="EE7" s="150">
        <v>0</v>
      </c>
      <c r="EF7" s="150">
        <v>0</v>
      </c>
      <c r="EG7" s="150">
        <v>0</v>
      </c>
      <c r="EH7" s="150">
        <v>0</v>
      </c>
      <c r="EI7" s="150">
        <v>0</v>
      </c>
      <c r="EJ7" s="150">
        <v>0</v>
      </c>
      <c r="EK7" s="150">
        <v>0</v>
      </c>
      <c r="EL7" s="150">
        <v>0</v>
      </c>
      <c r="EM7" s="150">
        <v>0</v>
      </c>
      <c r="EN7" s="150">
        <v>0</v>
      </c>
      <c r="EO7" s="150">
        <v>0</v>
      </c>
      <c r="EP7" s="150">
        <v>0</v>
      </c>
      <c r="EQ7" s="150">
        <v>0</v>
      </c>
      <c r="ER7" s="150">
        <v>0</v>
      </c>
      <c r="ES7" s="150">
        <v>0</v>
      </c>
      <c r="ET7" s="150">
        <v>0</v>
      </c>
      <c r="EU7" s="150">
        <v>0</v>
      </c>
      <c r="EV7" s="150">
        <v>0</v>
      </c>
      <c r="EW7" s="150">
        <v>0</v>
      </c>
      <c r="EX7" s="150">
        <v>0</v>
      </c>
      <c r="EY7" s="150">
        <v>0</v>
      </c>
      <c r="EZ7" s="150">
        <v>0</v>
      </c>
      <c r="FA7" s="150">
        <v>0</v>
      </c>
      <c r="FB7" s="150">
        <v>0</v>
      </c>
      <c r="FC7" s="150">
        <v>0</v>
      </c>
      <c r="FD7" s="150">
        <v>0</v>
      </c>
      <c r="FE7" s="150">
        <v>0</v>
      </c>
      <c r="FF7" s="150">
        <v>0</v>
      </c>
      <c r="FG7" s="150">
        <v>0</v>
      </c>
      <c r="FH7" s="150">
        <v>0</v>
      </c>
      <c r="FI7" s="150">
        <v>0</v>
      </c>
      <c r="FJ7" s="150">
        <v>0</v>
      </c>
      <c r="FK7" s="150">
        <v>0</v>
      </c>
      <c r="FL7" s="150">
        <v>0</v>
      </c>
      <c r="FM7" s="150">
        <v>0</v>
      </c>
      <c r="FN7" s="150">
        <v>0</v>
      </c>
      <c r="FO7" s="150">
        <v>0</v>
      </c>
      <c r="FP7" s="150">
        <v>0</v>
      </c>
      <c r="FQ7" s="150">
        <v>0</v>
      </c>
      <c r="FR7" s="150">
        <v>0</v>
      </c>
      <c r="FS7" s="150">
        <v>0</v>
      </c>
      <c r="FT7" s="150">
        <v>0</v>
      </c>
      <c r="FU7" s="150">
        <v>0</v>
      </c>
      <c r="FV7" s="150">
        <v>0</v>
      </c>
      <c r="FW7" s="150">
        <v>0</v>
      </c>
      <c r="FX7" s="150">
        <v>0</v>
      </c>
      <c r="FY7" s="150">
        <v>0</v>
      </c>
      <c r="FZ7" s="150">
        <v>0</v>
      </c>
      <c r="GA7" s="150">
        <v>0</v>
      </c>
      <c r="GB7" s="150">
        <v>0</v>
      </c>
      <c r="GC7" s="150">
        <v>0</v>
      </c>
      <c r="GD7" s="150">
        <v>0</v>
      </c>
      <c r="GE7" s="150">
        <v>0</v>
      </c>
      <c r="GF7" s="150">
        <v>0</v>
      </c>
      <c r="GG7" s="150">
        <v>0</v>
      </c>
      <c r="GH7" s="150">
        <v>0</v>
      </c>
      <c r="GI7" s="150">
        <v>0</v>
      </c>
      <c r="GJ7" s="150">
        <v>0</v>
      </c>
      <c r="GK7" s="150">
        <v>0</v>
      </c>
      <c r="GL7" s="150">
        <v>0</v>
      </c>
      <c r="GM7" s="150">
        <v>0</v>
      </c>
      <c r="GN7" s="150">
        <v>0</v>
      </c>
      <c r="GO7" s="150">
        <v>0</v>
      </c>
      <c r="GP7" s="150">
        <v>0</v>
      </c>
      <c r="GQ7" s="150">
        <v>0</v>
      </c>
      <c r="GR7" s="150">
        <v>0</v>
      </c>
      <c r="GS7" s="150">
        <v>0</v>
      </c>
      <c r="GT7" s="150">
        <v>0</v>
      </c>
      <c r="GU7" s="150">
        <v>0</v>
      </c>
      <c r="GV7" s="150">
        <v>0</v>
      </c>
      <c r="GW7" s="150">
        <v>0</v>
      </c>
      <c r="GX7" s="150">
        <v>0</v>
      </c>
      <c r="GY7" s="150">
        <v>0</v>
      </c>
      <c r="GZ7" s="150">
        <v>0</v>
      </c>
      <c r="HA7" s="150">
        <v>0</v>
      </c>
      <c r="HB7" s="150">
        <v>0</v>
      </c>
      <c r="HC7" s="150">
        <v>0</v>
      </c>
      <c r="HD7" s="150">
        <v>0</v>
      </c>
      <c r="HE7" s="150">
        <v>0</v>
      </c>
      <c r="HF7" s="150">
        <v>0</v>
      </c>
      <c r="HG7" s="150">
        <v>0</v>
      </c>
      <c r="HH7" s="150">
        <v>0</v>
      </c>
      <c r="HI7" s="150" t="s">
        <v>263</v>
      </c>
      <c r="HJ7" s="150">
        <v>0</v>
      </c>
      <c r="HK7" s="150">
        <v>0</v>
      </c>
      <c r="HL7" s="150">
        <v>0</v>
      </c>
      <c r="HM7" s="150">
        <v>0</v>
      </c>
      <c r="HN7" s="150">
        <v>0</v>
      </c>
      <c r="HO7" s="150">
        <v>0</v>
      </c>
      <c r="HT7" s="260"/>
      <c r="HU7" s="260"/>
      <c r="HV7" s="260"/>
    </row>
    <row r="8" spans="1:230" ht="12.75" customHeight="1" x14ac:dyDescent="0.25">
      <c r="A8" s="315" t="s">
        <v>359</v>
      </c>
      <c r="B8" s="315" t="s">
        <v>360</v>
      </c>
      <c r="C8" s="263">
        <v>0</v>
      </c>
      <c r="D8" s="263">
        <v>0</v>
      </c>
      <c r="E8" s="263">
        <v>0</v>
      </c>
      <c r="F8" s="263">
        <v>0</v>
      </c>
      <c r="G8" s="263">
        <v>0</v>
      </c>
      <c r="H8" s="263">
        <v>0</v>
      </c>
      <c r="I8" s="263">
        <v>0</v>
      </c>
      <c r="J8" s="263">
        <v>0</v>
      </c>
      <c r="K8" s="263">
        <v>0</v>
      </c>
      <c r="L8" s="263">
        <v>0</v>
      </c>
      <c r="M8" s="263">
        <v>0</v>
      </c>
      <c r="N8" s="263">
        <v>0</v>
      </c>
      <c r="O8" s="263">
        <v>0</v>
      </c>
      <c r="P8" s="263">
        <v>0</v>
      </c>
      <c r="Q8" s="263">
        <v>0</v>
      </c>
      <c r="R8" s="263">
        <v>0</v>
      </c>
      <c r="S8" s="263">
        <v>0</v>
      </c>
      <c r="T8" s="263">
        <v>0</v>
      </c>
      <c r="U8" s="263">
        <v>0</v>
      </c>
      <c r="V8" s="263">
        <v>0</v>
      </c>
      <c r="W8" s="263">
        <v>0</v>
      </c>
      <c r="X8" s="263">
        <v>0</v>
      </c>
      <c r="Y8" s="263">
        <v>0</v>
      </c>
      <c r="Z8" s="263">
        <v>0</v>
      </c>
      <c r="AA8" s="263">
        <v>0</v>
      </c>
      <c r="AB8" s="263">
        <v>0</v>
      </c>
      <c r="AC8" s="263">
        <v>3.7126687448000004E-2</v>
      </c>
      <c r="AD8" s="263">
        <v>0.16947608</v>
      </c>
      <c r="AE8" s="263">
        <v>0.301871</v>
      </c>
      <c r="AF8" s="263">
        <v>0.68632099999999996</v>
      </c>
      <c r="AG8" s="263">
        <v>0.77427085000000007</v>
      </c>
      <c r="AH8" s="263">
        <v>1.0330518</v>
      </c>
      <c r="AI8" s="263">
        <v>1.0390852399999999</v>
      </c>
      <c r="AJ8" s="263">
        <v>1.41014339</v>
      </c>
      <c r="AK8" s="263">
        <v>1.9859224799999999</v>
      </c>
      <c r="AL8" s="150">
        <v>2.3151126500000001</v>
      </c>
      <c r="AM8" s="150">
        <v>3.0485062599999999</v>
      </c>
      <c r="AN8" s="150">
        <v>3.7622564000000001</v>
      </c>
      <c r="AO8" s="150">
        <v>4.17914327</v>
      </c>
      <c r="AP8" s="150">
        <v>5.0059686900000004</v>
      </c>
      <c r="AQ8" s="150">
        <v>5.7373087500000004</v>
      </c>
      <c r="AR8" s="150">
        <v>5.7445807000000002</v>
      </c>
      <c r="AS8" s="150">
        <v>5.2559440999999998</v>
      </c>
      <c r="AT8" s="150">
        <v>7.4287340999999998</v>
      </c>
      <c r="AU8" s="150">
        <v>8.9461838</v>
      </c>
      <c r="AV8" s="150">
        <v>9.6051022699999997</v>
      </c>
      <c r="AW8" s="150">
        <v>10.33923581</v>
      </c>
      <c r="AX8" s="150">
        <v>11.582672260000001</v>
      </c>
      <c r="AY8" s="150">
        <v>11.409051570000001</v>
      </c>
      <c r="AZ8" s="150">
        <v>12.9774516</v>
      </c>
      <c r="BA8" s="150">
        <v>13.19686286</v>
      </c>
      <c r="BB8" s="150">
        <v>14.14194908</v>
      </c>
      <c r="BC8" s="150">
        <v>14.973097900000001</v>
      </c>
      <c r="BD8" s="150">
        <v>14.754930270000001</v>
      </c>
      <c r="BE8" s="150">
        <v>10.91210143</v>
      </c>
      <c r="BF8" s="150">
        <v>12.50877403</v>
      </c>
      <c r="BG8" s="150">
        <v>16.420554119999998</v>
      </c>
      <c r="BH8" s="150">
        <v>21.230662240000001</v>
      </c>
      <c r="BI8" s="150">
        <v>29.40448803</v>
      </c>
      <c r="BJ8" s="150">
        <v>35.60251779</v>
      </c>
      <c r="BK8" s="150">
        <v>42.090030759999998</v>
      </c>
      <c r="BL8" s="150">
        <v>43.778281460000002</v>
      </c>
      <c r="BM8" s="150">
        <v>57.678853619999998</v>
      </c>
      <c r="BN8" s="150">
        <v>58.965098689999998</v>
      </c>
      <c r="BO8" s="150">
        <v>63.983293179999997</v>
      </c>
      <c r="BP8" s="150">
        <v>66.544365999999997</v>
      </c>
      <c r="BQ8" s="150">
        <v>60.500700739999999</v>
      </c>
      <c r="BR8" s="150">
        <v>68.634055570000001</v>
      </c>
      <c r="BS8" s="150">
        <v>68.966357549999998</v>
      </c>
      <c r="BT8" s="150">
        <v>75.618889620000004</v>
      </c>
      <c r="BU8" s="150">
        <v>78.941001580000005</v>
      </c>
      <c r="BV8" s="150">
        <v>77.045062009999995</v>
      </c>
      <c r="BW8" s="150">
        <v>78.153527850000003</v>
      </c>
      <c r="BX8" s="150">
        <v>79.735872499999999</v>
      </c>
      <c r="BY8" s="150">
        <v>96.877346739999993</v>
      </c>
      <c r="BZ8" s="150">
        <v>98.497445299999995</v>
      </c>
      <c r="CA8" s="150">
        <v>109.21178901</v>
      </c>
      <c r="CB8" s="150">
        <v>119.49883242</v>
      </c>
      <c r="CC8" s="150">
        <v>124.28527192999999</v>
      </c>
      <c r="CD8" s="150">
        <v>132.54134325000001</v>
      </c>
      <c r="CE8" s="150">
        <v>145.27366728000001</v>
      </c>
      <c r="CF8" s="150">
        <v>148.37389471</v>
      </c>
      <c r="CG8" s="150">
        <v>153.27027312000001</v>
      </c>
      <c r="CH8" s="150">
        <v>160.21657886</v>
      </c>
      <c r="CI8" s="150">
        <v>187.37828683000001</v>
      </c>
      <c r="CJ8" s="150">
        <v>196.21227529000001</v>
      </c>
      <c r="CK8" s="150">
        <v>196.88409928999999</v>
      </c>
      <c r="CL8" s="150">
        <v>213.10555862999999</v>
      </c>
      <c r="CM8" s="150">
        <v>237.30105204</v>
      </c>
      <c r="CN8" s="150">
        <v>225.75626901999999</v>
      </c>
      <c r="CO8" s="150">
        <v>228.98490226000001</v>
      </c>
      <c r="CP8" s="150">
        <v>272.46265370999998</v>
      </c>
      <c r="CQ8" s="150">
        <v>285.33379933999998</v>
      </c>
      <c r="CR8" s="150">
        <v>303.94505430999999</v>
      </c>
      <c r="CS8" s="150">
        <v>305.76471058999999</v>
      </c>
      <c r="CT8" s="150">
        <v>313.77280732999998</v>
      </c>
      <c r="CU8" s="150">
        <v>315.27929123000001</v>
      </c>
      <c r="CV8" s="150">
        <v>327.28504948</v>
      </c>
      <c r="CW8" s="150">
        <v>318.88722103999999</v>
      </c>
      <c r="CX8" s="150">
        <v>347.32372899000001</v>
      </c>
      <c r="CY8" s="150">
        <v>363.13261619000002</v>
      </c>
      <c r="CZ8" s="150">
        <v>345.69379836000002</v>
      </c>
      <c r="DA8" s="150">
        <v>374.78822229999997</v>
      </c>
      <c r="DB8" s="150">
        <v>371.47341667000001</v>
      </c>
      <c r="DC8" s="150">
        <v>387.50581505000002</v>
      </c>
      <c r="DD8" s="150">
        <v>389.70307351999998</v>
      </c>
      <c r="DE8" s="150">
        <v>437.13268273</v>
      </c>
      <c r="DF8" s="150">
        <v>491.93583891999998</v>
      </c>
      <c r="DG8" s="150">
        <v>487.70586835</v>
      </c>
      <c r="DH8" s="150">
        <v>494.54924366</v>
      </c>
      <c r="DI8" s="150">
        <v>496.87001106000002</v>
      </c>
      <c r="DJ8" s="150">
        <v>540.15693343999999</v>
      </c>
      <c r="DK8" s="150">
        <v>535.71181404000004</v>
      </c>
      <c r="DL8" s="150">
        <v>528.29999999999995</v>
      </c>
      <c r="DM8" s="150">
        <v>558.11393830999998</v>
      </c>
      <c r="DN8" s="150">
        <v>557.79999999999995</v>
      </c>
      <c r="DO8" s="150">
        <v>590.74264065</v>
      </c>
      <c r="DP8" s="150">
        <v>587</v>
      </c>
      <c r="DQ8" s="150">
        <v>590</v>
      </c>
      <c r="DR8" s="150">
        <v>632</v>
      </c>
      <c r="DS8" s="150">
        <v>631.9</v>
      </c>
      <c r="DT8" s="150">
        <v>618</v>
      </c>
      <c r="DU8" s="150">
        <v>645.79999999999995</v>
      </c>
      <c r="DV8" s="150">
        <v>668.6</v>
      </c>
      <c r="DW8" s="150">
        <v>664.6</v>
      </c>
      <c r="DX8" s="150">
        <v>682.8</v>
      </c>
      <c r="DY8" s="150">
        <v>703</v>
      </c>
      <c r="DZ8" s="150">
        <v>704.3</v>
      </c>
      <c r="EA8" s="150">
        <v>716.9</v>
      </c>
      <c r="EB8" s="150">
        <v>718</v>
      </c>
      <c r="EC8" s="150">
        <v>721.7</v>
      </c>
      <c r="ED8" s="150">
        <v>761.6</v>
      </c>
      <c r="EE8" s="150">
        <v>757.1</v>
      </c>
      <c r="EF8" s="150">
        <v>754.9</v>
      </c>
      <c r="EG8" s="150">
        <v>765.7</v>
      </c>
      <c r="EH8" s="150">
        <v>799</v>
      </c>
      <c r="EI8" s="150">
        <v>842.5</v>
      </c>
      <c r="EJ8" s="150">
        <v>794.8</v>
      </c>
      <c r="EK8" s="150">
        <v>852.3</v>
      </c>
      <c r="EL8" s="150">
        <v>852.4</v>
      </c>
      <c r="EM8" s="150">
        <v>857</v>
      </c>
      <c r="EN8" s="150">
        <v>893.9</v>
      </c>
      <c r="EO8" s="150">
        <v>895.8</v>
      </c>
      <c r="EP8" s="150">
        <v>895.2</v>
      </c>
      <c r="EQ8" s="150">
        <v>869.8</v>
      </c>
      <c r="ER8" s="150">
        <v>919.5</v>
      </c>
      <c r="ES8" s="150">
        <v>919.3</v>
      </c>
      <c r="ET8" s="150">
        <v>842.6</v>
      </c>
      <c r="EU8" s="150">
        <v>1023.2</v>
      </c>
      <c r="EV8" s="150">
        <v>1054.2</v>
      </c>
      <c r="EW8" s="150">
        <v>1058.8</v>
      </c>
      <c r="EX8" s="150">
        <v>1059.0999999999999</v>
      </c>
      <c r="EY8" s="150">
        <v>1063.3</v>
      </c>
      <c r="EZ8" s="150">
        <v>1070.5999999999999</v>
      </c>
      <c r="FA8" s="150">
        <v>1120.2</v>
      </c>
      <c r="FB8" s="150">
        <v>1146.5999999999999</v>
      </c>
      <c r="FC8" s="150">
        <v>1207.5999999999999</v>
      </c>
      <c r="FD8" s="150">
        <v>1233.5999999999999</v>
      </c>
      <c r="FE8" s="150">
        <v>1218.2</v>
      </c>
      <c r="FF8" s="150">
        <v>1261.5999999999999</v>
      </c>
      <c r="FG8" s="150">
        <v>1301.3</v>
      </c>
      <c r="FH8" s="150">
        <v>1294.4000000000001</v>
      </c>
      <c r="FI8" s="150">
        <v>1301.9000000000001</v>
      </c>
      <c r="FJ8" s="150">
        <v>1310.94125517</v>
      </c>
      <c r="FK8" s="150">
        <v>1325</v>
      </c>
      <c r="FL8" s="150">
        <v>1340</v>
      </c>
      <c r="FM8" s="150">
        <v>1354.7</v>
      </c>
      <c r="FN8" s="150">
        <v>1371.3</v>
      </c>
      <c r="FO8" s="150">
        <v>1374.9</v>
      </c>
      <c r="FP8" s="150">
        <v>1436.2</v>
      </c>
      <c r="FQ8" s="150">
        <v>1432.4</v>
      </c>
      <c r="FR8" s="150">
        <v>1501.4</v>
      </c>
      <c r="FS8" s="150">
        <v>1487.5</v>
      </c>
      <c r="FT8" s="150">
        <v>1524.3</v>
      </c>
      <c r="FU8" s="150">
        <v>1524.6</v>
      </c>
      <c r="FV8" s="150">
        <v>1542.5</v>
      </c>
      <c r="FW8" s="150">
        <v>1482.3</v>
      </c>
      <c r="FX8" s="150">
        <v>1593.6</v>
      </c>
      <c r="FY8" s="150">
        <v>1646.2</v>
      </c>
      <c r="FZ8" s="150">
        <v>1628.5</v>
      </c>
      <c r="GA8" s="150">
        <v>1611.6</v>
      </c>
      <c r="GB8" s="150">
        <v>1642.9</v>
      </c>
      <c r="GC8" s="150">
        <v>1641.1</v>
      </c>
      <c r="GD8" s="150">
        <v>1517.3</v>
      </c>
      <c r="GE8" s="150">
        <v>1490</v>
      </c>
      <c r="GF8" s="150">
        <v>1520.6</v>
      </c>
      <c r="GG8" s="150">
        <v>1533.8</v>
      </c>
      <c r="GH8" s="150">
        <v>1428</v>
      </c>
      <c r="GI8" s="150">
        <v>1443</v>
      </c>
      <c r="GJ8" s="150">
        <v>1305.3</v>
      </c>
      <c r="GK8" s="150">
        <v>1297.2</v>
      </c>
      <c r="GL8" s="150">
        <v>1288.3</v>
      </c>
      <c r="GM8" s="150">
        <v>1304</v>
      </c>
      <c r="GN8" s="150">
        <v>1320.1</v>
      </c>
      <c r="GO8" s="150">
        <v>1306.2</v>
      </c>
      <c r="GP8" s="150">
        <v>1280</v>
      </c>
      <c r="GQ8" s="150">
        <v>1373.3</v>
      </c>
      <c r="GR8" s="150">
        <v>1392.1</v>
      </c>
      <c r="GS8" s="150">
        <v>1413.6</v>
      </c>
      <c r="GT8" s="150">
        <v>1520.9</v>
      </c>
      <c r="GU8" s="150">
        <v>1530.1</v>
      </c>
      <c r="GV8" s="150">
        <v>1520.8</v>
      </c>
      <c r="GW8" s="150">
        <v>1534.5</v>
      </c>
      <c r="GX8" s="150">
        <v>1570.2</v>
      </c>
      <c r="GY8" s="150">
        <v>1577.8</v>
      </c>
      <c r="GZ8" s="150">
        <v>1588.9</v>
      </c>
      <c r="HA8" s="150">
        <v>1627.7</v>
      </c>
      <c r="HB8" s="150">
        <v>1598.5</v>
      </c>
      <c r="HC8" s="150">
        <v>1659</v>
      </c>
      <c r="HD8" s="150">
        <v>1666.5</v>
      </c>
      <c r="HE8" s="150">
        <v>1683.2</v>
      </c>
      <c r="HF8" s="150">
        <v>1697</v>
      </c>
      <c r="HG8" s="150">
        <v>1827.5</v>
      </c>
      <c r="HH8" s="150">
        <v>1989.9</v>
      </c>
      <c r="HI8" s="150">
        <v>2007.5</v>
      </c>
      <c r="HJ8" s="150">
        <v>1994.6</v>
      </c>
      <c r="HK8" s="150">
        <v>2003.1</v>
      </c>
      <c r="HL8" s="150">
        <v>2007.5</v>
      </c>
      <c r="HM8" s="150">
        <v>2025.6</v>
      </c>
      <c r="HN8" s="150">
        <v>1994</v>
      </c>
      <c r="HO8" s="150">
        <v>2114.9</v>
      </c>
      <c r="HT8" s="260"/>
      <c r="HU8" s="260"/>
      <c r="HV8" s="260"/>
    </row>
    <row r="9" spans="1:230" ht="12.75" customHeight="1" x14ac:dyDescent="0.25">
      <c r="A9" s="315" t="s">
        <v>73</v>
      </c>
      <c r="B9" s="315" t="s">
        <v>125</v>
      </c>
      <c r="C9" s="263">
        <v>0</v>
      </c>
      <c r="D9" s="263">
        <v>0</v>
      </c>
      <c r="E9" s="263">
        <v>0</v>
      </c>
      <c r="F9" s="263">
        <v>0</v>
      </c>
      <c r="G9" s="263">
        <v>0</v>
      </c>
      <c r="H9" s="263">
        <v>0</v>
      </c>
      <c r="I9" s="263">
        <v>0</v>
      </c>
      <c r="J9" s="263">
        <v>0</v>
      </c>
      <c r="K9" s="263">
        <v>0</v>
      </c>
      <c r="L9" s="263">
        <v>0</v>
      </c>
      <c r="M9" s="263">
        <v>0</v>
      </c>
      <c r="N9" s="263">
        <v>0</v>
      </c>
      <c r="O9" s="263">
        <v>0</v>
      </c>
      <c r="P9" s="263">
        <v>0</v>
      </c>
      <c r="Q9" s="263">
        <v>0</v>
      </c>
      <c r="R9" s="263">
        <v>0</v>
      </c>
      <c r="S9" s="263">
        <v>0</v>
      </c>
      <c r="T9" s="263">
        <v>0</v>
      </c>
      <c r="U9" s="263">
        <v>0</v>
      </c>
      <c r="V9" s="263">
        <v>0</v>
      </c>
      <c r="W9" s="263">
        <v>0</v>
      </c>
      <c r="X9" s="263">
        <v>0</v>
      </c>
      <c r="Y9" s="263">
        <v>0</v>
      </c>
      <c r="Z9" s="263">
        <v>0</v>
      </c>
      <c r="AA9" s="263">
        <v>0</v>
      </c>
      <c r="AB9" s="263">
        <v>0</v>
      </c>
      <c r="AC9" s="263">
        <v>0</v>
      </c>
      <c r="AD9" s="263">
        <v>0.24107054999999999</v>
      </c>
      <c r="AE9" s="263">
        <v>0.66960849</v>
      </c>
      <c r="AF9" s="263">
        <v>1.35622928</v>
      </c>
      <c r="AG9" s="263">
        <v>1.5604123700000001</v>
      </c>
      <c r="AH9" s="263">
        <v>2.4341073999999998</v>
      </c>
      <c r="AI9" s="263">
        <v>3.2388205299999999</v>
      </c>
      <c r="AJ9" s="263">
        <v>4.2448530299999998</v>
      </c>
      <c r="AK9" s="263">
        <v>5.4724479099999996</v>
      </c>
      <c r="AL9" s="150">
        <v>6.8721049599999997</v>
      </c>
      <c r="AM9" s="150">
        <v>7.8393456099999996</v>
      </c>
      <c r="AN9" s="150">
        <v>9.9352137299999992</v>
      </c>
      <c r="AO9" s="150">
        <v>10.619954440000001</v>
      </c>
      <c r="AP9" s="150">
        <v>12.28054914</v>
      </c>
      <c r="AQ9" s="150">
        <v>13.83942541</v>
      </c>
      <c r="AR9" s="150">
        <v>15.78858638</v>
      </c>
      <c r="AS9" s="150">
        <v>17.74222838</v>
      </c>
      <c r="AT9" s="150">
        <v>19.785008220000002</v>
      </c>
      <c r="AU9" s="150">
        <v>21.241458189999999</v>
      </c>
      <c r="AV9" s="150">
        <v>21.848098740000001</v>
      </c>
      <c r="AW9" s="150">
        <v>23.76480784</v>
      </c>
      <c r="AX9" s="150">
        <v>26.488039199999999</v>
      </c>
      <c r="AY9" s="150">
        <v>28.182220130000001</v>
      </c>
      <c r="AZ9" s="150">
        <v>32.050117389999997</v>
      </c>
      <c r="BA9" s="150">
        <v>32.630110430000002</v>
      </c>
      <c r="BB9" s="150">
        <v>36.977382999999996</v>
      </c>
      <c r="BC9" s="150">
        <v>40.74526144</v>
      </c>
      <c r="BD9" s="150">
        <v>41.400191419999999</v>
      </c>
      <c r="BE9" s="150">
        <v>46.197323949999998</v>
      </c>
      <c r="BF9" s="150">
        <v>49.928240819999999</v>
      </c>
      <c r="BG9" s="150">
        <v>53.42812825</v>
      </c>
      <c r="BH9" s="150">
        <v>49.985626009999997</v>
      </c>
      <c r="BI9" s="150">
        <v>47.648179679999998</v>
      </c>
      <c r="BJ9" s="150">
        <v>45.827646950000002</v>
      </c>
      <c r="BK9" s="150">
        <v>42.424177219999997</v>
      </c>
      <c r="BL9" s="150">
        <v>41.621904059999999</v>
      </c>
      <c r="BM9" s="150">
        <v>40.490000639999998</v>
      </c>
      <c r="BN9" s="150">
        <v>44.042355039999997</v>
      </c>
      <c r="BO9" s="150">
        <v>47.017109150000003</v>
      </c>
      <c r="BP9" s="150">
        <v>49.058077269999998</v>
      </c>
      <c r="BQ9" s="150">
        <v>56.042313579999998</v>
      </c>
      <c r="BR9" s="150">
        <v>60.750689350000002</v>
      </c>
      <c r="BS9" s="150">
        <v>60.781800850000003</v>
      </c>
      <c r="BT9" s="150">
        <v>61.219079520000001</v>
      </c>
      <c r="BU9" s="150">
        <v>65.096284330000003</v>
      </c>
      <c r="BV9" s="150">
        <v>70.970858710000002</v>
      </c>
      <c r="BW9" s="150">
        <v>79.907408079999996</v>
      </c>
      <c r="BX9" s="150">
        <v>85.428576100000001</v>
      </c>
      <c r="BY9" s="150">
        <v>74.546209630000007</v>
      </c>
      <c r="BZ9" s="150">
        <v>75.329588090000001</v>
      </c>
      <c r="CA9" s="150">
        <v>71.942936630000005</v>
      </c>
      <c r="CB9" s="150">
        <v>69.115433519999996</v>
      </c>
      <c r="CC9" s="150">
        <v>69.821779399999997</v>
      </c>
      <c r="CD9" s="150">
        <v>70.783869139999993</v>
      </c>
      <c r="CE9" s="150">
        <v>67.193750649999998</v>
      </c>
      <c r="CF9" s="150">
        <v>67.418146770000007</v>
      </c>
      <c r="CG9" s="150">
        <v>65.5028729</v>
      </c>
      <c r="CH9" s="150">
        <v>49.207625989999997</v>
      </c>
      <c r="CI9" s="150">
        <v>43.062901830000001</v>
      </c>
      <c r="CJ9" s="150">
        <v>43.538571490000002</v>
      </c>
      <c r="CK9" s="150">
        <v>44.02916347</v>
      </c>
      <c r="CL9" s="150">
        <v>36.707870130000003</v>
      </c>
      <c r="CM9" s="150">
        <v>30.844256999999999</v>
      </c>
      <c r="CN9" s="150">
        <v>31.01621608</v>
      </c>
      <c r="CO9" s="150">
        <v>12.33326228</v>
      </c>
      <c r="CP9" s="150">
        <v>12.42951946</v>
      </c>
      <c r="CQ9" s="150">
        <v>12.50999987</v>
      </c>
      <c r="CR9" s="150">
        <v>12.61700984</v>
      </c>
      <c r="CS9" s="150">
        <v>12.688852170000001</v>
      </c>
      <c r="CT9" s="150">
        <v>12.766115620000001</v>
      </c>
      <c r="CU9" s="150">
        <v>12.835178539999999</v>
      </c>
      <c r="CV9" s="150">
        <v>0</v>
      </c>
      <c r="CW9" s="150">
        <v>0</v>
      </c>
      <c r="CX9" s="150">
        <v>0</v>
      </c>
      <c r="CY9" s="150">
        <v>0</v>
      </c>
      <c r="CZ9" s="150">
        <v>0</v>
      </c>
      <c r="DA9" s="150">
        <v>0</v>
      </c>
      <c r="DB9" s="150">
        <v>0</v>
      </c>
      <c r="DC9" s="150">
        <v>0</v>
      </c>
      <c r="DD9" s="150">
        <v>0</v>
      </c>
      <c r="DE9" s="150">
        <v>0</v>
      </c>
      <c r="DF9" s="150">
        <v>0</v>
      </c>
      <c r="DG9" s="150">
        <v>0</v>
      </c>
      <c r="DH9" s="150">
        <v>0</v>
      </c>
      <c r="DI9" s="150">
        <v>0</v>
      </c>
      <c r="DJ9" s="150">
        <v>0</v>
      </c>
      <c r="DK9" s="150">
        <v>0</v>
      </c>
      <c r="DL9" s="150">
        <v>0</v>
      </c>
      <c r="DM9" s="150">
        <v>0</v>
      </c>
      <c r="DN9" s="150">
        <v>0</v>
      </c>
      <c r="DO9" s="150">
        <v>0</v>
      </c>
      <c r="DP9" s="150">
        <v>0</v>
      </c>
      <c r="DQ9" s="150">
        <v>0</v>
      </c>
      <c r="DR9" s="150">
        <v>0</v>
      </c>
      <c r="DS9" s="150">
        <v>0</v>
      </c>
      <c r="DT9" s="150">
        <v>0</v>
      </c>
      <c r="DU9" s="150">
        <v>0</v>
      </c>
      <c r="DV9" s="150">
        <v>0</v>
      </c>
      <c r="DW9" s="150">
        <v>0</v>
      </c>
      <c r="DX9" s="150">
        <v>0</v>
      </c>
      <c r="DY9" s="150">
        <v>0</v>
      </c>
      <c r="DZ9" s="150">
        <v>0</v>
      </c>
      <c r="EA9" s="150">
        <v>0</v>
      </c>
      <c r="EB9" s="150">
        <v>0</v>
      </c>
      <c r="EC9" s="150">
        <v>0</v>
      </c>
      <c r="ED9" s="150">
        <v>0</v>
      </c>
      <c r="EE9" s="150">
        <v>0</v>
      </c>
      <c r="EF9" s="150">
        <v>0</v>
      </c>
      <c r="EG9" s="150">
        <v>0</v>
      </c>
      <c r="EH9" s="150">
        <v>0</v>
      </c>
      <c r="EI9" s="150">
        <v>0</v>
      </c>
      <c r="EJ9" s="150">
        <v>0</v>
      </c>
      <c r="EK9" s="150">
        <v>0</v>
      </c>
      <c r="EL9" s="150">
        <v>0</v>
      </c>
      <c r="EM9" s="150">
        <v>0</v>
      </c>
      <c r="EN9" s="150">
        <v>0</v>
      </c>
      <c r="EO9" s="150">
        <v>0</v>
      </c>
      <c r="EP9" s="150">
        <v>0</v>
      </c>
      <c r="EQ9" s="150">
        <v>0</v>
      </c>
      <c r="ER9" s="150">
        <v>0</v>
      </c>
      <c r="ES9" s="150">
        <v>0</v>
      </c>
      <c r="ET9" s="150">
        <v>0</v>
      </c>
      <c r="EU9" s="150">
        <v>0</v>
      </c>
      <c r="EV9" s="150">
        <v>0</v>
      </c>
      <c r="EW9" s="150">
        <v>0</v>
      </c>
      <c r="EX9" s="150">
        <v>0</v>
      </c>
      <c r="EY9" s="150">
        <v>0</v>
      </c>
      <c r="EZ9" s="150">
        <v>0</v>
      </c>
      <c r="FA9" s="150">
        <v>0</v>
      </c>
      <c r="FB9" s="150">
        <v>0</v>
      </c>
      <c r="FC9" s="150">
        <v>0</v>
      </c>
      <c r="FD9" s="150">
        <v>0</v>
      </c>
      <c r="FE9" s="150">
        <v>0</v>
      </c>
      <c r="FF9" s="150">
        <v>0</v>
      </c>
      <c r="FG9" s="150">
        <v>0</v>
      </c>
      <c r="FH9" s="150">
        <v>0</v>
      </c>
      <c r="FI9" s="150">
        <v>0</v>
      </c>
      <c r="FJ9" s="150">
        <v>0</v>
      </c>
      <c r="FK9" s="150">
        <v>0</v>
      </c>
      <c r="FL9" s="150">
        <v>0</v>
      </c>
      <c r="FM9" s="150">
        <v>0</v>
      </c>
      <c r="FN9" s="150">
        <v>0</v>
      </c>
      <c r="FO9" s="150">
        <v>0</v>
      </c>
      <c r="FP9" s="150">
        <v>0</v>
      </c>
      <c r="FQ9" s="150">
        <v>0</v>
      </c>
      <c r="FR9" s="150">
        <v>0</v>
      </c>
      <c r="FS9" s="150">
        <v>0</v>
      </c>
      <c r="FT9" s="150">
        <v>0</v>
      </c>
      <c r="FU9" s="150">
        <v>0</v>
      </c>
      <c r="FV9" s="150">
        <v>0</v>
      </c>
      <c r="FW9" s="150">
        <v>0</v>
      </c>
      <c r="FX9" s="150">
        <v>0</v>
      </c>
      <c r="FY9" s="150">
        <v>0</v>
      </c>
      <c r="FZ9" s="150">
        <v>0</v>
      </c>
      <c r="GA9" s="150">
        <v>0</v>
      </c>
      <c r="GB9" s="150">
        <v>0</v>
      </c>
      <c r="GC9" s="150">
        <v>0</v>
      </c>
      <c r="GD9" s="150">
        <v>0</v>
      </c>
      <c r="GE9" s="150">
        <v>0</v>
      </c>
      <c r="GF9" s="150">
        <v>0</v>
      </c>
      <c r="GG9" s="150">
        <v>0</v>
      </c>
      <c r="GH9" s="150">
        <v>0</v>
      </c>
      <c r="GI9" s="150">
        <v>0</v>
      </c>
      <c r="GJ9" s="150">
        <v>0</v>
      </c>
      <c r="GK9" s="150">
        <v>0</v>
      </c>
      <c r="GL9" s="150">
        <v>0</v>
      </c>
      <c r="GM9" s="150">
        <v>0</v>
      </c>
      <c r="GN9" s="150">
        <v>0</v>
      </c>
      <c r="GO9" s="150">
        <v>0</v>
      </c>
      <c r="GP9" s="150">
        <v>0</v>
      </c>
      <c r="GQ9" s="150">
        <v>0</v>
      </c>
      <c r="GR9" s="150">
        <v>0</v>
      </c>
      <c r="GS9" s="150">
        <v>0</v>
      </c>
      <c r="GT9" s="150">
        <v>0</v>
      </c>
      <c r="GU9" s="150">
        <v>0</v>
      </c>
      <c r="GV9" s="150">
        <v>0</v>
      </c>
      <c r="GW9" s="150">
        <v>0</v>
      </c>
      <c r="GX9" s="150">
        <v>0</v>
      </c>
      <c r="GY9" s="150">
        <v>0</v>
      </c>
      <c r="GZ9" s="150">
        <v>0</v>
      </c>
      <c r="HA9" s="150">
        <v>0</v>
      </c>
      <c r="HB9" s="150">
        <v>0</v>
      </c>
      <c r="HC9" s="150">
        <v>0</v>
      </c>
      <c r="HD9" s="150">
        <v>0</v>
      </c>
      <c r="HE9" s="150">
        <v>0</v>
      </c>
      <c r="HF9" s="150">
        <v>0</v>
      </c>
      <c r="HG9" s="150">
        <v>0</v>
      </c>
      <c r="HH9" s="150">
        <v>0</v>
      </c>
      <c r="HI9" s="150" t="s">
        <v>263</v>
      </c>
      <c r="HJ9" s="150">
        <v>0</v>
      </c>
      <c r="HK9" s="150">
        <v>0</v>
      </c>
      <c r="HL9" s="150">
        <v>0</v>
      </c>
      <c r="HM9" s="150">
        <v>0</v>
      </c>
      <c r="HN9" s="150">
        <v>0</v>
      </c>
      <c r="HO9" s="150">
        <v>0</v>
      </c>
      <c r="HT9" s="260"/>
      <c r="HU9" s="260"/>
      <c r="HV9" s="260"/>
    </row>
    <row r="10" spans="1:230" ht="12.75" customHeight="1" x14ac:dyDescent="0.25">
      <c r="A10" s="315" t="s">
        <v>8</v>
      </c>
      <c r="B10" s="315" t="s">
        <v>9</v>
      </c>
      <c r="C10" s="263">
        <v>0</v>
      </c>
      <c r="D10" s="263">
        <v>0</v>
      </c>
      <c r="E10" s="263">
        <v>0</v>
      </c>
      <c r="F10" s="263">
        <v>0</v>
      </c>
      <c r="G10" s="263">
        <v>0</v>
      </c>
      <c r="H10" s="263">
        <v>0</v>
      </c>
      <c r="I10" s="263">
        <v>0</v>
      </c>
      <c r="J10" s="263">
        <v>0</v>
      </c>
      <c r="K10" s="263">
        <v>0</v>
      </c>
      <c r="L10" s="263">
        <v>0</v>
      </c>
      <c r="M10" s="263">
        <v>0</v>
      </c>
      <c r="N10" s="263">
        <v>0</v>
      </c>
      <c r="O10" s="263">
        <v>0</v>
      </c>
      <c r="P10" s="263">
        <v>0</v>
      </c>
      <c r="Q10" s="263">
        <v>0</v>
      </c>
      <c r="R10" s="263">
        <v>0</v>
      </c>
      <c r="S10" s="263">
        <v>0</v>
      </c>
      <c r="T10" s="263">
        <v>0</v>
      </c>
      <c r="U10" s="263">
        <v>0</v>
      </c>
      <c r="V10" s="263">
        <v>0</v>
      </c>
      <c r="W10" s="263">
        <v>0</v>
      </c>
      <c r="X10" s="263">
        <v>0</v>
      </c>
      <c r="Y10" s="263">
        <v>0</v>
      </c>
      <c r="Z10" s="263">
        <v>0</v>
      </c>
      <c r="AA10" s="263">
        <v>0</v>
      </c>
      <c r="AB10" s="263">
        <v>0</v>
      </c>
      <c r="AC10" s="263">
        <v>0</v>
      </c>
      <c r="AD10" s="263">
        <v>0</v>
      </c>
      <c r="AE10" s="263">
        <v>0</v>
      </c>
      <c r="AF10" s="263">
        <v>0</v>
      </c>
      <c r="AG10" s="263">
        <v>0</v>
      </c>
      <c r="AH10" s="263">
        <v>0</v>
      </c>
      <c r="AI10" s="263">
        <v>0</v>
      </c>
      <c r="AJ10" s="263">
        <v>0</v>
      </c>
      <c r="AK10" s="263">
        <v>0</v>
      </c>
      <c r="AL10" s="150">
        <v>0</v>
      </c>
      <c r="AM10" s="150">
        <v>0</v>
      </c>
      <c r="AN10" s="150">
        <v>0</v>
      </c>
      <c r="AO10" s="150">
        <v>0</v>
      </c>
      <c r="AP10" s="150">
        <v>0</v>
      </c>
      <c r="AQ10" s="150">
        <v>0</v>
      </c>
      <c r="AR10" s="150">
        <v>0</v>
      </c>
      <c r="AS10" s="150">
        <v>0</v>
      </c>
      <c r="AT10" s="150">
        <v>0</v>
      </c>
      <c r="AU10" s="150">
        <v>0</v>
      </c>
      <c r="AV10" s="150">
        <v>0</v>
      </c>
      <c r="AW10" s="150">
        <v>0</v>
      </c>
      <c r="AX10" s="150">
        <v>0</v>
      </c>
      <c r="AY10" s="150">
        <v>0</v>
      </c>
      <c r="AZ10" s="150">
        <v>0</v>
      </c>
      <c r="BA10" s="150">
        <v>0</v>
      </c>
      <c r="BB10" s="150">
        <v>0</v>
      </c>
      <c r="BC10" s="150">
        <v>0</v>
      </c>
      <c r="BD10" s="150">
        <v>0</v>
      </c>
      <c r="BE10" s="150">
        <v>0</v>
      </c>
      <c r="BF10" s="150">
        <v>0</v>
      </c>
      <c r="BG10" s="150">
        <v>0</v>
      </c>
      <c r="BH10" s="150">
        <v>0</v>
      </c>
      <c r="BI10" s="150">
        <v>0</v>
      </c>
      <c r="BJ10" s="150">
        <v>0</v>
      </c>
      <c r="BK10" s="150">
        <v>0</v>
      </c>
      <c r="BL10" s="150">
        <v>0</v>
      </c>
      <c r="BM10" s="150">
        <v>0</v>
      </c>
      <c r="BN10" s="150">
        <v>0</v>
      </c>
      <c r="BO10" s="150">
        <v>0</v>
      </c>
      <c r="BP10" s="150">
        <v>0</v>
      </c>
      <c r="BQ10" s="150">
        <v>0</v>
      </c>
      <c r="BR10" s="150">
        <v>0</v>
      </c>
      <c r="BS10" s="150">
        <v>0</v>
      </c>
      <c r="BT10" s="150">
        <v>0</v>
      </c>
      <c r="BU10" s="150">
        <v>0</v>
      </c>
      <c r="BV10" s="150">
        <v>0</v>
      </c>
      <c r="BW10" s="150">
        <v>0</v>
      </c>
      <c r="BX10" s="150">
        <v>0</v>
      </c>
      <c r="BY10" s="150">
        <v>0</v>
      </c>
      <c r="BZ10" s="150">
        <v>0</v>
      </c>
      <c r="CA10" s="150">
        <v>0</v>
      </c>
      <c r="CB10" s="150">
        <v>0</v>
      </c>
      <c r="CC10" s="150">
        <v>0</v>
      </c>
      <c r="CD10" s="150">
        <v>0</v>
      </c>
      <c r="CE10" s="150">
        <v>0</v>
      </c>
      <c r="CF10" s="150">
        <v>0</v>
      </c>
      <c r="CG10" s="150">
        <v>0</v>
      </c>
      <c r="CH10" s="150">
        <v>0</v>
      </c>
      <c r="CI10" s="150">
        <v>0</v>
      </c>
      <c r="CJ10" s="150">
        <v>0</v>
      </c>
      <c r="CK10" s="150">
        <v>0</v>
      </c>
      <c r="CL10" s="150">
        <v>0</v>
      </c>
      <c r="CM10" s="150">
        <v>0</v>
      </c>
      <c r="CN10" s="150">
        <v>0</v>
      </c>
      <c r="CO10" s="150">
        <v>0</v>
      </c>
      <c r="CP10" s="150">
        <v>0</v>
      </c>
      <c r="CQ10" s="150">
        <v>0</v>
      </c>
      <c r="CR10" s="150">
        <v>0</v>
      </c>
      <c r="CS10" s="150">
        <v>0</v>
      </c>
      <c r="CT10" s="150">
        <v>0</v>
      </c>
      <c r="CU10" s="150">
        <v>0</v>
      </c>
      <c r="CV10" s="150">
        <v>0</v>
      </c>
      <c r="CW10" s="150">
        <v>0</v>
      </c>
      <c r="CX10" s="150">
        <v>0</v>
      </c>
      <c r="CY10" s="150">
        <v>0</v>
      </c>
      <c r="CZ10" s="150">
        <v>0</v>
      </c>
      <c r="DA10" s="150">
        <v>0</v>
      </c>
      <c r="DB10" s="150">
        <v>0</v>
      </c>
      <c r="DC10" s="150">
        <v>0</v>
      </c>
      <c r="DD10" s="150">
        <v>0</v>
      </c>
      <c r="DE10" s="150">
        <v>0</v>
      </c>
      <c r="DF10" s="150">
        <v>0</v>
      </c>
      <c r="DG10" s="150">
        <v>0</v>
      </c>
      <c r="DH10" s="150">
        <v>0</v>
      </c>
      <c r="DI10" s="150">
        <v>0</v>
      </c>
      <c r="DJ10" s="150">
        <v>0</v>
      </c>
      <c r="DK10" s="150">
        <v>0</v>
      </c>
      <c r="DL10" s="150">
        <v>0</v>
      </c>
      <c r="DM10" s="150">
        <v>0</v>
      </c>
      <c r="DN10" s="150">
        <v>0</v>
      </c>
      <c r="DO10" s="150">
        <v>0</v>
      </c>
      <c r="DP10" s="150">
        <v>0</v>
      </c>
      <c r="DQ10" s="150">
        <v>0</v>
      </c>
      <c r="DR10" s="150">
        <v>0</v>
      </c>
      <c r="DS10" s="150">
        <v>0</v>
      </c>
      <c r="DT10" s="150">
        <v>0</v>
      </c>
      <c r="DU10" s="150">
        <v>0</v>
      </c>
      <c r="DV10" s="150">
        <v>0</v>
      </c>
      <c r="DW10" s="150">
        <v>0</v>
      </c>
      <c r="DX10" s="150">
        <v>0</v>
      </c>
      <c r="DY10" s="150">
        <v>0</v>
      </c>
      <c r="DZ10" s="150">
        <v>0</v>
      </c>
      <c r="EA10" s="150">
        <v>0</v>
      </c>
      <c r="EB10" s="150">
        <v>0</v>
      </c>
      <c r="EC10" s="150">
        <v>0</v>
      </c>
      <c r="ED10" s="150">
        <v>0</v>
      </c>
      <c r="EE10" s="150">
        <v>0</v>
      </c>
      <c r="EF10" s="150">
        <v>0</v>
      </c>
      <c r="EG10" s="150">
        <v>0</v>
      </c>
      <c r="EH10" s="150">
        <v>0</v>
      </c>
      <c r="EI10" s="150">
        <v>0</v>
      </c>
      <c r="EJ10" s="150">
        <v>0</v>
      </c>
      <c r="EK10" s="150">
        <v>0</v>
      </c>
      <c r="EL10" s="150">
        <v>0</v>
      </c>
      <c r="EM10" s="150">
        <v>0</v>
      </c>
      <c r="EN10" s="150">
        <v>0</v>
      </c>
      <c r="EO10" s="150">
        <v>0</v>
      </c>
      <c r="EP10" s="150">
        <v>0</v>
      </c>
      <c r="EQ10" s="150">
        <v>0</v>
      </c>
      <c r="ER10" s="150">
        <v>0</v>
      </c>
      <c r="ES10" s="150">
        <v>0</v>
      </c>
      <c r="ET10" s="150">
        <v>0</v>
      </c>
      <c r="EU10" s="150">
        <v>0</v>
      </c>
      <c r="EV10" s="150">
        <v>0</v>
      </c>
      <c r="EW10" s="150">
        <v>0</v>
      </c>
      <c r="EX10" s="150">
        <v>0</v>
      </c>
      <c r="EY10" s="150">
        <v>0</v>
      </c>
      <c r="EZ10" s="150">
        <v>0</v>
      </c>
      <c r="FA10" s="150">
        <v>0</v>
      </c>
      <c r="FB10" s="150">
        <v>0</v>
      </c>
      <c r="FC10" s="150">
        <v>0</v>
      </c>
      <c r="FD10" s="150">
        <v>0</v>
      </c>
      <c r="FE10" s="150">
        <v>0</v>
      </c>
      <c r="FF10" s="150">
        <v>0</v>
      </c>
      <c r="FG10" s="150">
        <v>0</v>
      </c>
      <c r="FH10" s="150">
        <v>0</v>
      </c>
      <c r="FI10" s="150">
        <v>0</v>
      </c>
      <c r="FJ10" s="150">
        <v>0</v>
      </c>
      <c r="FK10" s="150">
        <v>0</v>
      </c>
      <c r="FL10" s="150">
        <v>0</v>
      </c>
      <c r="FM10" s="150">
        <v>0</v>
      </c>
      <c r="FN10" s="150">
        <v>0</v>
      </c>
      <c r="FO10" s="150">
        <v>0</v>
      </c>
      <c r="FP10" s="150">
        <v>0</v>
      </c>
      <c r="FQ10" s="150">
        <v>0</v>
      </c>
      <c r="FR10" s="150">
        <v>0</v>
      </c>
      <c r="FS10" s="150">
        <v>0</v>
      </c>
      <c r="FT10" s="150">
        <v>0</v>
      </c>
      <c r="FU10" s="150">
        <v>0</v>
      </c>
      <c r="FV10" s="150">
        <v>0</v>
      </c>
      <c r="FW10" s="150">
        <v>0</v>
      </c>
      <c r="FX10" s="150">
        <v>0</v>
      </c>
      <c r="FY10" s="150">
        <v>0</v>
      </c>
      <c r="FZ10" s="150">
        <v>0</v>
      </c>
      <c r="GA10" s="150">
        <v>0</v>
      </c>
      <c r="GB10" s="150">
        <v>0</v>
      </c>
      <c r="GC10" s="150">
        <v>0</v>
      </c>
      <c r="GD10" s="150">
        <v>0</v>
      </c>
      <c r="GE10" s="150">
        <v>0</v>
      </c>
      <c r="GF10" s="150">
        <v>0</v>
      </c>
      <c r="GG10" s="150">
        <v>0</v>
      </c>
      <c r="GH10" s="150">
        <v>0</v>
      </c>
      <c r="GI10" s="150">
        <v>0</v>
      </c>
      <c r="GJ10" s="150">
        <v>0</v>
      </c>
      <c r="GK10" s="150">
        <v>0</v>
      </c>
      <c r="GL10" s="150">
        <v>0</v>
      </c>
      <c r="GM10" s="150">
        <v>0</v>
      </c>
      <c r="GN10" s="150">
        <v>0</v>
      </c>
      <c r="GO10" s="150">
        <v>0</v>
      </c>
      <c r="GP10" s="150">
        <v>0</v>
      </c>
      <c r="GQ10" s="150">
        <v>0</v>
      </c>
      <c r="GR10" s="150">
        <v>0</v>
      </c>
      <c r="GS10" s="150">
        <v>0</v>
      </c>
      <c r="GT10" s="150">
        <v>0</v>
      </c>
      <c r="GU10" s="150">
        <v>0</v>
      </c>
      <c r="GV10" s="150">
        <v>0</v>
      </c>
      <c r="GW10" s="150">
        <v>0</v>
      </c>
      <c r="GX10" s="150">
        <v>0</v>
      </c>
      <c r="GY10" s="150">
        <v>0</v>
      </c>
      <c r="GZ10" s="150">
        <v>0</v>
      </c>
      <c r="HA10" s="150">
        <v>0</v>
      </c>
      <c r="HB10" s="150">
        <v>0</v>
      </c>
      <c r="HC10" s="150">
        <v>0</v>
      </c>
      <c r="HD10" s="150">
        <v>0</v>
      </c>
      <c r="HE10" s="150">
        <v>0</v>
      </c>
      <c r="HF10" s="150">
        <v>0</v>
      </c>
      <c r="HG10" s="150">
        <v>0</v>
      </c>
      <c r="HH10" s="150">
        <v>0</v>
      </c>
      <c r="HI10" s="150" t="s">
        <v>263</v>
      </c>
      <c r="HJ10" s="150">
        <v>0</v>
      </c>
      <c r="HK10" s="150">
        <v>0</v>
      </c>
      <c r="HL10" s="150">
        <v>35.1</v>
      </c>
      <c r="HM10" s="150">
        <v>35.299999999999997</v>
      </c>
      <c r="HN10" s="150">
        <v>35.5</v>
      </c>
      <c r="HO10" s="150">
        <v>35.1</v>
      </c>
      <c r="HT10" s="260"/>
      <c r="HU10" s="260"/>
      <c r="HV10" s="260"/>
    </row>
    <row r="11" spans="1:230" ht="12.75" customHeight="1" x14ac:dyDescent="0.25">
      <c r="A11" s="315" t="s">
        <v>433</v>
      </c>
      <c r="B11" s="315" t="s">
        <v>435</v>
      </c>
      <c r="C11" s="263">
        <v>0</v>
      </c>
      <c r="D11" s="263">
        <v>0</v>
      </c>
      <c r="E11" s="263">
        <v>0</v>
      </c>
      <c r="F11" s="263">
        <v>0</v>
      </c>
      <c r="G11" s="263">
        <v>0</v>
      </c>
      <c r="H11" s="263">
        <v>0</v>
      </c>
      <c r="I11" s="263">
        <v>0</v>
      </c>
      <c r="J11" s="263">
        <v>0</v>
      </c>
      <c r="K11" s="263">
        <v>0</v>
      </c>
      <c r="L11" s="263">
        <v>0</v>
      </c>
      <c r="M11" s="263">
        <v>0</v>
      </c>
      <c r="N11" s="263">
        <v>0</v>
      </c>
      <c r="O11" s="263">
        <v>0</v>
      </c>
      <c r="P11" s="263">
        <v>0</v>
      </c>
      <c r="Q11" s="263">
        <v>0</v>
      </c>
      <c r="R11" s="263">
        <v>0</v>
      </c>
      <c r="S11" s="263">
        <v>0</v>
      </c>
      <c r="T11" s="263">
        <v>0</v>
      </c>
      <c r="U11" s="263">
        <v>0</v>
      </c>
      <c r="V11" s="263">
        <v>0</v>
      </c>
      <c r="W11" s="263">
        <v>0</v>
      </c>
      <c r="X11" s="263">
        <v>0</v>
      </c>
      <c r="Y11" s="263">
        <v>0</v>
      </c>
      <c r="Z11" s="263">
        <v>0</v>
      </c>
      <c r="AA11" s="263">
        <v>0</v>
      </c>
      <c r="AB11" s="263">
        <v>0</v>
      </c>
      <c r="AC11" s="263">
        <v>0</v>
      </c>
      <c r="AD11" s="263">
        <v>0</v>
      </c>
      <c r="AE11" s="263">
        <v>0</v>
      </c>
      <c r="AF11" s="263">
        <v>0</v>
      </c>
      <c r="AG11" s="263">
        <v>0</v>
      </c>
      <c r="AH11" s="263">
        <v>0</v>
      </c>
      <c r="AI11" s="263">
        <v>0</v>
      </c>
      <c r="AJ11" s="263">
        <v>0</v>
      </c>
      <c r="AK11" s="263">
        <v>0</v>
      </c>
      <c r="AL11" s="150">
        <v>0</v>
      </c>
      <c r="AM11" s="150">
        <v>0</v>
      </c>
      <c r="AN11" s="150">
        <v>0</v>
      </c>
      <c r="AO11" s="150">
        <v>0</v>
      </c>
      <c r="AP11" s="150">
        <v>0</v>
      </c>
      <c r="AQ11" s="150">
        <v>0</v>
      </c>
      <c r="AR11" s="150">
        <v>0</v>
      </c>
      <c r="AS11" s="150">
        <v>0</v>
      </c>
      <c r="AT11" s="150">
        <v>0</v>
      </c>
      <c r="AU11" s="150">
        <v>0</v>
      </c>
      <c r="AV11" s="150">
        <v>0</v>
      </c>
      <c r="AW11" s="150">
        <v>0</v>
      </c>
      <c r="AX11" s="150">
        <v>0</v>
      </c>
      <c r="AY11" s="150">
        <v>0</v>
      </c>
      <c r="AZ11" s="150">
        <v>0</v>
      </c>
      <c r="BA11" s="150">
        <v>0</v>
      </c>
      <c r="BB11" s="150">
        <v>0</v>
      </c>
      <c r="BC11" s="150">
        <v>0</v>
      </c>
      <c r="BD11" s="150">
        <v>0</v>
      </c>
      <c r="BE11" s="150">
        <v>0</v>
      </c>
      <c r="BF11" s="150">
        <v>0</v>
      </c>
      <c r="BG11" s="150">
        <v>0</v>
      </c>
      <c r="BH11" s="150">
        <v>0</v>
      </c>
      <c r="BI11" s="150">
        <v>0</v>
      </c>
      <c r="BJ11" s="150">
        <v>0</v>
      </c>
      <c r="BK11" s="150">
        <v>0</v>
      </c>
      <c r="BL11" s="150">
        <v>0</v>
      </c>
      <c r="BM11" s="150">
        <v>0</v>
      </c>
      <c r="BN11" s="150">
        <v>0</v>
      </c>
      <c r="BO11" s="150">
        <v>0</v>
      </c>
      <c r="BP11" s="150">
        <v>0</v>
      </c>
      <c r="BQ11" s="150">
        <v>0</v>
      </c>
      <c r="BR11" s="150">
        <v>0</v>
      </c>
      <c r="BS11" s="150">
        <v>0</v>
      </c>
      <c r="BT11" s="150">
        <v>0</v>
      </c>
      <c r="BU11" s="150">
        <v>0</v>
      </c>
      <c r="BV11" s="150">
        <v>0</v>
      </c>
      <c r="BW11" s="150">
        <v>0</v>
      </c>
      <c r="BX11" s="150">
        <v>0</v>
      </c>
      <c r="BY11" s="150">
        <v>0</v>
      </c>
      <c r="BZ11" s="150">
        <v>0</v>
      </c>
      <c r="CA11" s="150">
        <v>0</v>
      </c>
      <c r="CB11" s="150">
        <v>0</v>
      </c>
      <c r="CC11" s="150">
        <v>0</v>
      </c>
      <c r="CD11" s="150">
        <v>0</v>
      </c>
      <c r="CE11" s="150">
        <v>0</v>
      </c>
      <c r="CF11" s="150">
        <v>0</v>
      </c>
      <c r="CG11" s="150">
        <v>0</v>
      </c>
      <c r="CH11" s="150">
        <v>0</v>
      </c>
      <c r="CI11" s="150">
        <v>0</v>
      </c>
      <c r="CJ11" s="150">
        <v>0</v>
      </c>
      <c r="CK11" s="150">
        <v>0</v>
      </c>
      <c r="CL11" s="150">
        <v>0</v>
      </c>
      <c r="CM11" s="150">
        <v>0</v>
      </c>
      <c r="CN11" s="150">
        <v>0</v>
      </c>
      <c r="CO11" s="150">
        <v>0</v>
      </c>
      <c r="CP11" s="150">
        <v>0</v>
      </c>
      <c r="CQ11" s="150">
        <v>0</v>
      </c>
      <c r="CR11" s="150">
        <v>0</v>
      </c>
      <c r="CS11" s="150">
        <v>0</v>
      </c>
      <c r="CT11" s="150">
        <v>0</v>
      </c>
      <c r="CU11" s="150">
        <v>0</v>
      </c>
      <c r="CV11" s="150">
        <v>0</v>
      </c>
      <c r="CW11" s="150">
        <v>0</v>
      </c>
      <c r="CX11" s="150">
        <v>0</v>
      </c>
      <c r="CY11" s="150">
        <v>0</v>
      </c>
      <c r="CZ11" s="150">
        <v>0</v>
      </c>
      <c r="DA11" s="150">
        <v>0</v>
      </c>
      <c r="DB11" s="150">
        <v>0</v>
      </c>
      <c r="DC11" s="150">
        <v>0</v>
      </c>
      <c r="DD11" s="150">
        <v>0</v>
      </c>
      <c r="DE11" s="150">
        <v>0</v>
      </c>
      <c r="DF11" s="150">
        <v>0</v>
      </c>
      <c r="DG11" s="150">
        <v>0</v>
      </c>
      <c r="DH11" s="150">
        <v>0</v>
      </c>
      <c r="DI11" s="150">
        <v>0</v>
      </c>
      <c r="DJ11" s="150">
        <v>0</v>
      </c>
      <c r="DK11" s="150">
        <v>0</v>
      </c>
      <c r="DL11" s="150">
        <v>0</v>
      </c>
      <c r="DM11" s="150">
        <v>0</v>
      </c>
      <c r="DN11" s="150">
        <v>0</v>
      </c>
      <c r="DO11" s="150">
        <v>0</v>
      </c>
      <c r="DP11" s="150">
        <v>0</v>
      </c>
      <c r="DQ11" s="150">
        <v>0</v>
      </c>
      <c r="DR11" s="150">
        <v>0</v>
      </c>
      <c r="DS11" s="150">
        <v>0</v>
      </c>
      <c r="DT11" s="150">
        <v>0</v>
      </c>
      <c r="DU11" s="150">
        <v>0</v>
      </c>
      <c r="DV11" s="150">
        <v>0</v>
      </c>
      <c r="DW11" s="150">
        <v>0</v>
      </c>
      <c r="DX11" s="150">
        <v>0</v>
      </c>
      <c r="DY11" s="150">
        <v>0</v>
      </c>
      <c r="DZ11" s="150">
        <v>0</v>
      </c>
      <c r="EA11" s="150">
        <v>0</v>
      </c>
      <c r="EB11" s="150">
        <v>0</v>
      </c>
      <c r="EC11" s="150">
        <v>0</v>
      </c>
      <c r="ED11" s="150">
        <v>0</v>
      </c>
      <c r="EE11" s="150">
        <v>0</v>
      </c>
      <c r="EF11" s="150">
        <v>0</v>
      </c>
      <c r="EG11" s="150">
        <v>0</v>
      </c>
      <c r="EH11" s="150">
        <v>0</v>
      </c>
      <c r="EI11" s="150">
        <v>0</v>
      </c>
      <c r="EJ11" s="150">
        <v>0</v>
      </c>
      <c r="EK11" s="150">
        <v>0</v>
      </c>
      <c r="EL11" s="150">
        <v>0</v>
      </c>
      <c r="EM11" s="150">
        <v>0</v>
      </c>
      <c r="EN11" s="150">
        <v>0</v>
      </c>
      <c r="EO11" s="150">
        <v>0</v>
      </c>
      <c r="EP11" s="150">
        <v>0</v>
      </c>
      <c r="EQ11" s="150">
        <v>0</v>
      </c>
      <c r="ER11" s="150">
        <v>0</v>
      </c>
      <c r="ES11" s="150">
        <v>0</v>
      </c>
      <c r="ET11" s="150">
        <v>0</v>
      </c>
      <c r="EU11" s="150">
        <v>0</v>
      </c>
      <c r="EV11" s="150">
        <v>0</v>
      </c>
      <c r="EW11" s="150">
        <v>0</v>
      </c>
      <c r="EX11" s="150">
        <v>0</v>
      </c>
      <c r="EY11" s="150">
        <v>0</v>
      </c>
      <c r="EZ11" s="150">
        <v>0</v>
      </c>
      <c r="FA11" s="150">
        <v>0</v>
      </c>
      <c r="FB11" s="150">
        <v>0</v>
      </c>
      <c r="FC11" s="150">
        <v>0</v>
      </c>
      <c r="FD11" s="150">
        <v>0</v>
      </c>
      <c r="FE11" s="150">
        <v>0</v>
      </c>
      <c r="FF11" s="150">
        <v>0</v>
      </c>
      <c r="FG11" s="150">
        <v>0</v>
      </c>
      <c r="FH11" s="150">
        <v>0</v>
      </c>
      <c r="FI11" s="150">
        <v>0</v>
      </c>
      <c r="FJ11" s="150">
        <v>0</v>
      </c>
      <c r="FK11" s="150">
        <v>0</v>
      </c>
      <c r="FL11" s="150">
        <v>0</v>
      </c>
      <c r="FM11" s="150">
        <v>0</v>
      </c>
      <c r="FN11" s="150">
        <v>0</v>
      </c>
      <c r="FO11" s="150">
        <v>0</v>
      </c>
      <c r="FP11" s="150">
        <v>0</v>
      </c>
      <c r="FQ11" s="150">
        <v>0</v>
      </c>
      <c r="FR11" s="150">
        <v>0</v>
      </c>
      <c r="FS11" s="150">
        <v>0</v>
      </c>
      <c r="FT11" s="150">
        <v>0</v>
      </c>
      <c r="FU11" s="150">
        <v>0</v>
      </c>
      <c r="FV11" s="150">
        <v>0</v>
      </c>
      <c r="FW11" s="150">
        <v>0</v>
      </c>
      <c r="FX11" s="150">
        <v>0</v>
      </c>
      <c r="FY11" s="150">
        <v>0</v>
      </c>
      <c r="FZ11" s="150">
        <v>0</v>
      </c>
      <c r="GA11" s="150">
        <v>0</v>
      </c>
      <c r="GB11" s="150">
        <v>0</v>
      </c>
      <c r="GC11" s="150">
        <v>0</v>
      </c>
      <c r="GD11" s="150">
        <v>0</v>
      </c>
      <c r="GE11" s="150">
        <v>0</v>
      </c>
      <c r="GF11" s="150">
        <v>0</v>
      </c>
      <c r="GG11" s="150">
        <v>0</v>
      </c>
      <c r="GH11" s="150">
        <v>0</v>
      </c>
      <c r="GI11" s="150">
        <v>0</v>
      </c>
      <c r="GJ11" s="150">
        <v>0</v>
      </c>
      <c r="GK11" s="150">
        <v>0</v>
      </c>
      <c r="GL11" s="150">
        <v>0</v>
      </c>
      <c r="GM11" s="150">
        <v>0</v>
      </c>
      <c r="GN11" s="150">
        <v>0</v>
      </c>
      <c r="GO11" s="150">
        <v>0</v>
      </c>
      <c r="GP11" s="150">
        <v>0</v>
      </c>
      <c r="GQ11" s="150">
        <v>0</v>
      </c>
      <c r="GR11" s="150">
        <v>0</v>
      </c>
      <c r="GS11" s="150">
        <v>0</v>
      </c>
      <c r="GT11" s="150">
        <v>0</v>
      </c>
      <c r="GU11" s="150">
        <v>0</v>
      </c>
      <c r="GV11" s="150">
        <v>0</v>
      </c>
      <c r="GW11" s="150">
        <v>0</v>
      </c>
      <c r="GX11" s="150">
        <v>0</v>
      </c>
      <c r="GY11" s="150">
        <v>0</v>
      </c>
      <c r="GZ11" s="150">
        <v>0</v>
      </c>
      <c r="HA11" s="150">
        <v>0</v>
      </c>
      <c r="HB11" s="150">
        <v>0</v>
      </c>
      <c r="HC11" s="150">
        <v>0</v>
      </c>
      <c r="HD11" s="150">
        <v>0</v>
      </c>
      <c r="HE11" s="150">
        <v>0</v>
      </c>
      <c r="HF11" s="150">
        <v>0</v>
      </c>
      <c r="HG11" s="150">
        <v>0</v>
      </c>
      <c r="HH11" s="150">
        <v>0</v>
      </c>
      <c r="HI11" s="150" t="s">
        <v>263</v>
      </c>
      <c r="HJ11" s="150">
        <v>0</v>
      </c>
      <c r="HK11" s="150">
        <v>0</v>
      </c>
      <c r="HL11" s="150">
        <v>0</v>
      </c>
      <c r="HM11" s="150">
        <v>0</v>
      </c>
      <c r="HN11" s="150">
        <v>0</v>
      </c>
      <c r="HO11" s="150">
        <v>0</v>
      </c>
      <c r="HT11" s="260"/>
      <c r="HU11" s="260"/>
      <c r="HV11" s="260"/>
    </row>
    <row r="12" spans="1:230" ht="12.75" customHeight="1" x14ac:dyDescent="0.25">
      <c r="A12" s="315" t="s">
        <v>434</v>
      </c>
      <c r="B12" s="315" t="s">
        <v>436</v>
      </c>
      <c r="C12" s="263">
        <v>0</v>
      </c>
      <c r="D12" s="263">
        <v>0</v>
      </c>
      <c r="E12" s="263">
        <v>0</v>
      </c>
      <c r="F12" s="263">
        <v>0</v>
      </c>
      <c r="G12" s="263">
        <v>0</v>
      </c>
      <c r="H12" s="263">
        <v>0</v>
      </c>
      <c r="I12" s="263">
        <v>0</v>
      </c>
      <c r="J12" s="263">
        <v>0</v>
      </c>
      <c r="K12" s="263">
        <v>0</v>
      </c>
      <c r="L12" s="263">
        <v>0</v>
      </c>
      <c r="M12" s="263">
        <v>0</v>
      </c>
      <c r="N12" s="263">
        <v>0</v>
      </c>
      <c r="O12" s="263">
        <v>0</v>
      </c>
      <c r="P12" s="263">
        <v>0</v>
      </c>
      <c r="Q12" s="263">
        <v>0</v>
      </c>
      <c r="R12" s="263">
        <v>0</v>
      </c>
      <c r="S12" s="263">
        <v>0</v>
      </c>
      <c r="T12" s="263">
        <v>0</v>
      </c>
      <c r="U12" s="263">
        <v>0</v>
      </c>
      <c r="V12" s="263">
        <v>0</v>
      </c>
      <c r="W12" s="263">
        <v>0</v>
      </c>
      <c r="X12" s="263">
        <v>0</v>
      </c>
      <c r="Y12" s="263">
        <v>0</v>
      </c>
      <c r="Z12" s="263">
        <v>0</v>
      </c>
      <c r="AA12" s="263">
        <v>0</v>
      </c>
      <c r="AB12" s="263">
        <v>0</v>
      </c>
      <c r="AC12" s="263">
        <v>0</v>
      </c>
      <c r="AD12" s="263">
        <v>0</v>
      </c>
      <c r="AE12" s="263">
        <v>0</v>
      </c>
      <c r="AF12" s="263">
        <v>0</v>
      </c>
      <c r="AG12" s="263">
        <v>0</v>
      </c>
      <c r="AH12" s="263">
        <v>0</v>
      </c>
      <c r="AI12" s="263">
        <v>0</v>
      </c>
      <c r="AJ12" s="263">
        <v>0</v>
      </c>
      <c r="AK12" s="263">
        <v>0</v>
      </c>
      <c r="AL12" s="150">
        <v>0</v>
      </c>
      <c r="AM12" s="150">
        <v>0</v>
      </c>
      <c r="AN12" s="150">
        <v>0</v>
      </c>
      <c r="AO12" s="150">
        <v>0</v>
      </c>
      <c r="AP12" s="150">
        <v>0</v>
      </c>
      <c r="AQ12" s="150">
        <v>0</v>
      </c>
      <c r="AR12" s="150">
        <v>0</v>
      </c>
      <c r="AS12" s="150">
        <v>0</v>
      </c>
      <c r="AT12" s="150">
        <v>0</v>
      </c>
      <c r="AU12" s="150">
        <v>0</v>
      </c>
      <c r="AV12" s="150">
        <v>0</v>
      </c>
      <c r="AW12" s="150">
        <v>0</v>
      </c>
      <c r="AX12" s="150">
        <v>0</v>
      </c>
      <c r="AY12" s="150">
        <v>0</v>
      </c>
      <c r="AZ12" s="150">
        <v>0</v>
      </c>
      <c r="BA12" s="150">
        <v>0</v>
      </c>
      <c r="BB12" s="150">
        <v>0</v>
      </c>
      <c r="BC12" s="150">
        <v>0</v>
      </c>
      <c r="BD12" s="150">
        <v>0</v>
      </c>
      <c r="BE12" s="150">
        <v>0</v>
      </c>
      <c r="BF12" s="150">
        <v>0</v>
      </c>
      <c r="BG12" s="150">
        <v>0</v>
      </c>
      <c r="BH12" s="150">
        <v>0</v>
      </c>
      <c r="BI12" s="150">
        <v>0</v>
      </c>
      <c r="BJ12" s="150">
        <v>0</v>
      </c>
      <c r="BK12" s="150">
        <v>0</v>
      </c>
      <c r="BL12" s="150">
        <v>0</v>
      </c>
      <c r="BM12" s="150">
        <v>0</v>
      </c>
      <c r="BN12" s="150">
        <v>0</v>
      </c>
      <c r="BO12" s="150">
        <v>0</v>
      </c>
      <c r="BP12" s="150">
        <v>0</v>
      </c>
      <c r="BQ12" s="150">
        <v>0</v>
      </c>
      <c r="BR12" s="150">
        <v>0</v>
      </c>
      <c r="BS12" s="150">
        <v>0</v>
      </c>
      <c r="BT12" s="150">
        <v>0</v>
      </c>
      <c r="BU12" s="150">
        <v>0</v>
      </c>
      <c r="BV12" s="150">
        <v>0</v>
      </c>
      <c r="BW12" s="150">
        <v>0</v>
      </c>
      <c r="BX12" s="150">
        <v>0</v>
      </c>
      <c r="BY12" s="150">
        <v>0</v>
      </c>
      <c r="BZ12" s="150">
        <v>0</v>
      </c>
      <c r="CA12" s="150">
        <v>0</v>
      </c>
      <c r="CB12" s="150">
        <v>0</v>
      </c>
      <c r="CC12" s="150">
        <v>0</v>
      </c>
      <c r="CD12" s="150">
        <v>0</v>
      </c>
      <c r="CE12" s="150">
        <v>0</v>
      </c>
      <c r="CF12" s="150">
        <v>0</v>
      </c>
      <c r="CG12" s="150">
        <v>0</v>
      </c>
      <c r="CH12" s="150">
        <v>0</v>
      </c>
      <c r="CI12" s="150">
        <v>0</v>
      </c>
      <c r="CJ12" s="150">
        <v>0</v>
      </c>
      <c r="CK12" s="150">
        <v>0</v>
      </c>
      <c r="CL12" s="150">
        <v>0</v>
      </c>
      <c r="CM12" s="150">
        <v>0</v>
      </c>
      <c r="CN12" s="150">
        <v>0</v>
      </c>
      <c r="CO12" s="150">
        <v>0</v>
      </c>
      <c r="CP12" s="150">
        <v>0</v>
      </c>
      <c r="CQ12" s="150">
        <v>0</v>
      </c>
      <c r="CR12" s="150">
        <v>0</v>
      </c>
      <c r="CS12" s="150">
        <v>0</v>
      </c>
      <c r="CT12" s="150">
        <v>0</v>
      </c>
      <c r="CU12" s="150">
        <v>0</v>
      </c>
      <c r="CV12" s="150">
        <v>0</v>
      </c>
      <c r="CW12" s="150">
        <v>0</v>
      </c>
      <c r="CX12" s="150">
        <v>0</v>
      </c>
      <c r="CY12" s="150">
        <v>0</v>
      </c>
      <c r="CZ12" s="150">
        <v>0</v>
      </c>
      <c r="DA12" s="150">
        <v>0</v>
      </c>
      <c r="DB12" s="150">
        <v>0</v>
      </c>
      <c r="DC12" s="150">
        <v>0</v>
      </c>
      <c r="DD12" s="150">
        <v>0</v>
      </c>
      <c r="DE12" s="150">
        <v>0</v>
      </c>
      <c r="DF12" s="150">
        <v>0</v>
      </c>
      <c r="DG12" s="150">
        <v>0</v>
      </c>
      <c r="DH12" s="150">
        <v>0</v>
      </c>
      <c r="DI12" s="150">
        <v>0</v>
      </c>
      <c r="DJ12" s="150">
        <v>0</v>
      </c>
      <c r="DK12" s="150">
        <v>0</v>
      </c>
      <c r="DL12" s="150">
        <v>0</v>
      </c>
      <c r="DM12" s="150">
        <v>0</v>
      </c>
      <c r="DN12" s="150">
        <v>0</v>
      </c>
      <c r="DO12" s="150">
        <v>2.0060615500000001</v>
      </c>
      <c r="DP12" s="150">
        <v>2</v>
      </c>
      <c r="DQ12" s="150">
        <v>10</v>
      </c>
      <c r="DR12" s="150">
        <v>2.1</v>
      </c>
      <c r="DS12" s="150">
        <v>2.1</v>
      </c>
      <c r="DT12" s="150">
        <v>9.1</v>
      </c>
      <c r="DU12" s="150">
        <v>1.1000000000000001</v>
      </c>
      <c r="DV12" s="150">
        <v>2.1</v>
      </c>
      <c r="DW12" s="150">
        <v>2.2000000000000002</v>
      </c>
      <c r="DX12" s="150">
        <v>2.2000000000000002</v>
      </c>
      <c r="DY12" s="150">
        <v>4.2</v>
      </c>
      <c r="DZ12" s="150">
        <v>12.2</v>
      </c>
      <c r="EA12" s="150">
        <v>8.1999999999999993</v>
      </c>
      <c r="EB12" s="150">
        <v>16.3</v>
      </c>
      <c r="EC12" s="150">
        <v>16.3</v>
      </c>
      <c r="ED12" s="150">
        <v>2.4</v>
      </c>
      <c r="EE12" s="150">
        <v>12.4</v>
      </c>
      <c r="EF12" s="150">
        <v>22.4</v>
      </c>
      <c r="EG12" s="150">
        <v>22.5</v>
      </c>
      <c r="EH12" s="150">
        <v>22.5</v>
      </c>
      <c r="EI12" s="150">
        <v>1.6</v>
      </c>
      <c r="EJ12" s="150">
        <v>11.6</v>
      </c>
      <c r="EK12" s="150">
        <v>15.6</v>
      </c>
      <c r="EL12" s="150">
        <v>10.7</v>
      </c>
      <c r="EM12" s="150">
        <v>10.7</v>
      </c>
      <c r="EN12" s="150">
        <v>10.7</v>
      </c>
      <c r="EO12" s="150">
        <v>10.7</v>
      </c>
      <c r="EP12" s="150">
        <v>10.8</v>
      </c>
      <c r="EQ12" s="150">
        <v>10.8</v>
      </c>
      <c r="ER12" s="150">
        <v>10.8</v>
      </c>
      <c r="ES12" s="150">
        <v>10.8</v>
      </c>
      <c r="ET12" s="150">
        <v>10.9</v>
      </c>
      <c r="EU12" s="150">
        <v>10.9</v>
      </c>
      <c r="EV12" s="150">
        <v>10.9</v>
      </c>
      <c r="EW12" s="150">
        <v>10.9</v>
      </c>
      <c r="EX12" s="150">
        <v>11</v>
      </c>
      <c r="EY12" s="150">
        <v>11</v>
      </c>
      <c r="EZ12" s="150">
        <v>11</v>
      </c>
      <c r="FA12" s="150">
        <v>11</v>
      </c>
      <c r="FB12" s="150">
        <v>11.1</v>
      </c>
      <c r="FC12" s="150">
        <v>11.1</v>
      </c>
      <c r="FD12" s="150">
        <v>11.1</v>
      </c>
      <c r="FE12" s="150">
        <v>11.1</v>
      </c>
      <c r="FF12" s="150">
        <v>11.1</v>
      </c>
      <c r="FG12" s="150">
        <v>11.2</v>
      </c>
      <c r="FH12" s="150">
        <v>11.2</v>
      </c>
      <c r="FI12" s="150">
        <v>11.2</v>
      </c>
      <c r="FJ12" s="150">
        <v>11.19177822</v>
      </c>
      <c r="FK12" s="150">
        <v>11.2</v>
      </c>
      <c r="FL12" s="150">
        <v>11.2</v>
      </c>
      <c r="FM12" s="150">
        <v>11.2</v>
      </c>
      <c r="FN12" s="150">
        <v>11.2</v>
      </c>
      <c r="FO12" s="150">
        <v>11.2</v>
      </c>
      <c r="FP12" s="150">
        <v>11.3</v>
      </c>
      <c r="FQ12" s="150">
        <v>11.3</v>
      </c>
      <c r="FR12" s="150">
        <v>11.3</v>
      </c>
      <c r="FS12" s="150">
        <v>21.3</v>
      </c>
      <c r="FT12" s="150">
        <v>21.3</v>
      </c>
      <c r="FU12" s="150">
        <v>21.3</v>
      </c>
      <c r="FV12" s="150">
        <v>21.4</v>
      </c>
      <c r="FW12" s="150">
        <v>21.4</v>
      </c>
      <c r="FX12" s="150">
        <v>21.4</v>
      </c>
      <c r="FY12" s="150">
        <v>21.4</v>
      </c>
      <c r="FZ12" s="150">
        <v>21.4</v>
      </c>
      <c r="GA12" s="150">
        <v>21.4</v>
      </c>
      <c r="GB12" s="150">
        <v>21.4</v>
      </c>
      <c r="GC12" s="150">
        <v>21.5</v>
      </c>
      <c r="GD12" s="150">
        <v>21.5</v>
      </c>
      <c r="GE12" s="150">
        <v>21.5</v>
      </c>
      <c r="GF12" s="150">
        <v>21.5</v>
      </c>
      <c r="GG12" s="150">
        <v>21.5</v>
      </c>
      <c r="GH12" s="150">
        <v>21.5</v>
      </c>
      <c r="GI12" s="150">
        <v>5.9</v>
      </c>
      <c r="GJ12" s="150">
        <v>0</v>
      </c>
      <c r="GK12" s="150">
        <v>0</v>
      </c>
      <c r="GL12" s="150">
        <v>0</v>
      </c>
      <c r="GM12" s="150">
        <v>0</v>
      </c>
      <c r="GN12" s="150">
        <v>0</v>
      </c>
      <c r="GO12" s="150">
        <v>0</v>
      </c>
      <c r="GP12" s="150">
        <v>0</v>
      </c>
      <c r="GQ12" s="150">
        <v>0</v>
      </c>
      <c r="GR12" s="150">
        <v>0</v>
      </c>
      <c r="GS12" s="150">
        <v>0</v>
      </c>
      <c r="GT12" s="150">
        <v>0</v>
      </c>
      <c r="GU12" s="150">
        <v>0</v>
      </c>
      <c r="GV12" s="150">
        <v>0</v>
      </c>
      <c r="GW12" s="150">
        <v>0</v>
      </c>
      <c r="GX12" s="150">
        <v>0</v>
      </c>
      <c r="GY12" s="150">
        <v>0</v>
      </c>
      <c r="GZ12" s="150">
        <v>0</v>
      </c>
      <c r="HA12" s="150">
        <v>0</v>
      </c>
      <c r="HB12" s="150">
        <v>0</v>
      </c>
      <c r="HC12" s="150">
        <v>0</v>
      </c>
      <c r="HD12" s="150">
        <v>0</v>
      </c>
      <c r="HE12" s="150">
        <v>0</v>
      </c>
      <c r="HF12" s="150">
        <v>0</v>
      </c>
      <c r="HG12" s="150">
        <v>0</v>
      </c>
      <c r="HH12" s="150">
        <v>0</v>
      </c>
      <c r="HI12" s="150" t="s">
        <v>263</v>
      </c>
      <c r="HJ12" s="150">
        <v>0</v>
      </c>
      <c r="HK12" s="150">
        <v>0</v>
      </c>
      <c r="HL12" s="150">
        <v>0</v>
      </c>
      <c r="HM12" s="150">
        <v>0</v>
      </c>
      <c r="HN12" s="150">
        <v>0</v>
      </c>
      <c r="HO12" s="150">
        <v>0</v>
      </c>
      <c r="HT12" s="260"/>
      <c r="HU12" s="260"/>
      <c r="HV12" s="260"/>
    </row>
    <row r="13" spans="1:230" ht="12.75" customHeight="1" x14ac:dyDescent="0.25">
      <c r="A13" s="315" t="s">
        <v>427</v>
      </c>
      <c r="B13" s="315" t="s">
        <v>437</v>
      </c>
      <c r="C13" s="263">
        <v>0</v>
      </c>
      <c r="D13" s="263">
        <v>0</v>
      </c>
      <c r="E13" s="263">
        <v>0</v>
      </c>
      <c r="F13" s="263">
        <v>0</v>
      </c>
      <c r="G13" s="263">
        <v>0</v>
      </c>
      <c r="H13" s="263">
        <v>0</v>
      </c>
      <c r="I13" s="263">
        <v>0</v>
      </c>
      <c r="J13" s="263">
        <v>0</v>
      </c>
      <c r="K13" s="263">
        <v>0</v>
      </c>
      <c r="L13" s="263">
        <v>0</v>
      </c>
      <c r="M13" s="263">
        <v>0</v>
      </c>
      <c r="N13" s="263">
        <v>0</v>
      </c>
      <c r="O13" s="263">
        <v>0</v>
      </c>
      <c r="P13" s="263">
        <v>0</v>
      </c>
      <c r="Q13" s="263">
        <v>0</v>
      </c>
      <c r="R13" s="263">
        <v>0</v>
      </c>
      <c r="S13" s="263">
        <v>0</v>
      </c>
      <c r="T13" s="263">
        <v>0</v>
      </c>
      <c r="U13" s="263">
        <v>0</v>
      </c>
      <c r="V13" s="263">
        <v>0</v>
      </c>
      <c r="W13" s="263">
        <v>0</v>
      </c>
      <c r="X13" s="263">
        <v>0</v>
      </c>
      <c r="Y13" s="263">
        <v>0</v>
      </c>
      <c r="Z13" s="263">
        <v>0</v>
      </c>
      <c r="AA13" s="263">
        <v>0</v>
      </c>
      <c r="AB13" s="263">
        <v>0</v>
      </c>
      <c r="AC13" s="263">
        <v>0</v>
      </c>
      <c r="AD13" s="263">
        <v>0</v>
      </c>
      <c r="AE13" s="263">
        <v>0</v>
      </c>
      <c r="AF13" s="263">
        <v>0</v>
      </c>
      <c r="AG13" s="263">
        <v>0</v>
      </c>
      <c r="AH13" s="263">
        <v>0</v>
      </c>
      <c r="AI13" s="263">
        <v>0</v>
      </c>
      <c r="AJ13" s="263">
        <v>0</v>
      </c>
      <c r="AK13" s="263">
        <v>0</v>
      </c>
      <c r="AL13" s="150">
        <v>0</v>
      </c>
      <c r="AM13" s="150">
        <v>0</v>
      </c>
      <c r="AN13" s="150">
        <v>0</v>
      </c>
      <c r="AO13" s="150">
        <v>0</v>
      </c>
      <c r="AP13" s="150">
        <v>0</v>
      </c>
      <c r="AQ13" s="150">
        <v>0</v>
      </c>
      <c r="AR13" s="150">
        <v>0</v>
      </c>
      <c r="AS13" s="150">
        <v>0</v>
      </c>
      <c r="AT13" s="150">
        <v>0</v>
      </c>
      <c r="AU13" s="150">
        <v>0</v>
      </c>
      <c r="AV13" s="150">
        <v>0</v>
      </c>
      <c r="AW13" s="150">
        <v>0</v>
      </c>
      <c r="AX13" s="150">
        <v>0</v>
      </c>
      <c r="AY13" s="150">
        <v>0</v>
      </c>
      <c r="AZ13" s="150">
        <v>0</v>
      </c>
      <c r="BA13" s="150">
        <v>0</v>
      </c>
      <c r="BB13" s="150">
        <v>0</v>
      </c>
      <c r="BC13" s="150">
        <v>0</v>
      </c>
      <c r="BD13" s="150">
        <v>0</v>
      </c>
      <c r="BE13" s="150">
        <v>0</v>
      </c>
      <c r="BF13" s="150">
        <v>0</v>
      </c>
      <c r="BG13" s="150">
        <v>0</v>
      </c>
      <c r="BH13" s="150">
        <v>0</v>
      </c>
      <c r="BI13" s="150">
        <v>0</v>
      </c>
      <c r="BJ13" s="150">
        <v>0</v>
      </c>
      <c r="BK13" s="150">
        <v>0</v>
      </c>
      <c r="BL13" s="150">
        <v>0</v>
      </c>
      <c r="BM13" s="150">
        <v>0</v>
      </c>
      <c r="BN13" s="150">
        <v>0</v>
      </c>
      <c r="BO13" s="150">
        <v>0</v>
      </c>
      <c r="BP13" s="150">
        <v>0</v>
      </c>
      <c r="BQ13" s="150">
        <v>0</v>
      </c>
      <c r="BR13" s="150">
        <v>0</v>
      </c>
      <c r="BS13" s="150">
        <v>0</v>
      </c>
      <c r="BT13" s="150">
        <v>0</v>
      </c>
      <c r="BU13" s="150">
        <v>0</v>
      </c>
      <c r="BV13" s="150">
        <v>0</v>
      </c>
      <c r="BW13" s="150">
        <v>0</v>
      </c>
      <c r="BX13" s="150">
        <v>0</v>
      </c>
      <c r="BY13" s="150">
        <v>0</v>
      </c>
      <c r="BZ13" s="150">
        <v>0</v>
      </c>
      <c r="CA13" s="150">
        <v>0</v>
      </c>
      <c r="CB13" s="150">
        <v>0</v>
      </c>
      <c r="CC13" s="150">
        <v>0</v>
      </c>
      <c r="CD13" s="150">
        <v>0</v>
      </c>
      <c r="CE13" s="150">
        <v>0</v>
      </c>
      <c r="CF13" s="150">
        <v>0</v>
      </c>
      <c r="CG13" s="150">
        <v>0</v>
      </c>
      <c r="CH13" s="150">
        <v>0</v>
      </c>
      <c r="CI13" s="150">
        <v>0</v>
      </c>
      <c r="CJ13" s="150">
        <v>0</v>
      </c>
      <c r="CK13" s="150">
        <v>0</v>
      </c>
      <c r="CL13" s="150">
        <v>0</v>
      </c>
      <c r="CM13" s="150">
        <v>0</v>
      </c>
      <c r="CN13" s="150">
        <v>0</v>
      </c>
      <c r="CO13" s="150">
        <v>0</v>
      </c>
      <c r="CP13" s="150">
        <v>0</v>
      </c>
      <c r="CQ13" s="150">
        <v>0</v>
      </c>
      <c r="CR13" s="150">
        <v>0</v>
      </c>
      <c r="CS13" s="150">
        <v>0</v>
      </c>
      <c r="CT13" s="150">
        <v>0</v>
      </c>
      <c r="CU13" s="150">
        <v>0</v>
      </c>
      <c r="CV13" s="150">
        <v>0</v>
      </c>
      <c r="CW13" s="150">
        <v>0</v>
      </c>
      <c r="CX13" s="150">
        <v>0</v>
      </c>
      <c r="CY13" s="150">
        <v>0</v>
      </c>
      <c r="CZ13" s="150">
        <v>0</v>
      </c>
      <c r="DA13" s="150">
        <v>0</v>
      </c>
      <c r="DB13" s="150">
        <v>0</v>
      </c>
      <c r="DC13" s="150">
        <v>0</v>
      </c>
      <c r="DD13" s="150">
        <v>0</v>
      </c>
      <c r="DE13" s="150">
        <v>0</v>
      </c>
      <c r="DF13" s="150">
        <v>0</v>
      </c>
      <c r="DG13" s="150">
        <v>0</v>
      </c>
      <c r="DH13" s="150">
        <v>0</v>
      </c>
      <c r="DI13" s="150">
        <v>0</v>
      </c>
      <c r="DJ13" s="150">
        <v>0</v>
      </c>
      <c r="DK13" s="150">
        <v>0</v>
      </c>
      <c r="DL13" s="150">
        <v>0</v>
      </c>
      <c r="DM13" s="150">
        <v>0</v>
      </c>
      <c r="DN13" s="150">
        <v>0</v>
      </c>
      <c r="DO13" s="150">
        <v>0</v>
      </c>
      <c r="DP13" s="150">
        <v>0</v>
      </c>
      <c r="DQ13" s="150">
        <v>0</v>
      </c>
      <c r="DR13" s="150">
        <v>0</v>
      </c>
      <c r="DS13" s="150">
        <v>0</v>
      </c>
      <c r="DT13" s="150">
        <v>0</v>
      </c>
      <c r="DU13" s="150">
        <v>0</v>
      </c>
      <c r="DV13" s="150">
        <v>0</v>
      </c>
      <c r="DW13" s="150">
        <v>0</v>
      </c>
      <c r="DX13" s="150">
        <v>0</v>
      </c>
      <c r="DY13" s="150">
        <v>0</v>
      </c>
      <c r="DZ13" s="150">
        <v>0</v>
      </c>
      <c r="EA13" s="150">
        <v>0</v>
      </c>
      <c r="EB13" s="150">
        <v>0</v>
      </c>
      <c r="EC13" s="150">
        <v>0</v>
      </c>
      <c r="ED13" s="150">
        <v>0</v>
      </c>
      <c r="EE13" s="150">
        <v>0</v>
      </c>
      <c r="EF13" s="150">
        <v>0</v>
      </c>
      <c r="EG13" s="150">
        <v>0</v>
      </c>
      <c r="EH13" s="150">
        <v>0</v>
      </c>
      <c r="EI13" s="150">
        <v>0</v>
      </c>
      <c r="EJ13" s="150">
        <v>0</v>
      </c>
      <c r="EK13" s="150">
        <v>0</v>
      </c>
      <c r="EL13" s="150">
        <v>0</v>
      </c>
      <c r="EM13" s="150">
        <v>0</v>
      </c>
      <c r="EN13" s="150">
        <v>0</v>
      </c>
      <c r="EO13" s="150">
        <v>0</v>
      </c>
      <c r="EP13" s="150">
        <v>0</v>
      </c>
      <c r="EQ13" s="150">
        <v>0</v>
      </c>
      <c r="ER13" s="150">
        <v>0</v>
      </c>
      <c r="ES13" s="150">
        <v>0</v>
      </c>
      <c r="ET13" s="150">
        <v>0</v>
      </c>
      <c r="EU13" s="150">
        <v>0</v>
      </c>
      <c r="EV13" s="150">
        <v>0</v>
      </c>
      <c r="EW13" s="150">
        <v>0</v>
      </c>
      <c r="EX13" s="150">
        <v>0</v>
      </c>
      <c r="EY13" s="150">
        <v>0</v>
      </c>
      <c r="EZ13" s="150">
        <v>0</v>
      </c>
      <c r="FA13" s="150">
        <v>0</v>
      </c>
      <c r="FB13" s="150">
        <v>0</v>
      </c>
      <c r="FC13" s="150">
        <v>0</v>
      </c>
      <c r="FD13" s="150">
        <v>0</v>
      </c>
      <c r="FE13" s="150">
        <v>0</v>
      </c>
      <c r="FF13" s="150">
        <v>0</v>
      </c>
      <c r="FG13" s="150">
        <v>0</v>
      </c>
      <c r="FH13" s="150">
        <v>0</v>
      </c>
      <c r="FI13" s="150">
        <v>0</v>
      </c>
      <c r="FJ13" s="150">
        <v>0</v>
      </c>
      <c r="FK13" s="150">
        <v>0</v>
      </c>
      <c r="FL13" s="150">
        <v>0</v>
      </c>
      <c r="FM13" s="150">
        <v>0</v>
      </c>
      <c r="FN13" s="150">
        <v>0</v>
      </c>
      <c r="FO13" s="150">
        <v>0</v>
      </c>
      <c r="FP13" s="150">
        <v>0</v>
      </c>
      <c r="FQ13" s="150">
        <v>0</v>
      </c>
      <c r="FR13" s="150">
        <v>0</v>
      </c>
      <c r="FS13" s="150">
        <v>0</v>
      </c>
      <c r="FT13" s="150">
        <v>0</v>
      </c>
      <c r="FU13" s="150">
        <v>0</v>
      </c>
      <c r="FV13" s="150">
        <v>0</v>
      </c>
      <c r="FW13" s="150">
        <v>0</v>
      </c>
      <c r="FX13" s="150">
        <v>0</v>
      </c>
      <c r="FY13" s="150">
        <v>0</v>
      </c>
      <c r="FZ13" s="150">
        <v>0</v>
      </c>
      <c r="GA13" s="150">
        <v>0</v>
      </c>
      <c r="GB13" s="150">
        <v>0</v>
      </c>
      <c r="GC13" s="150">
        <v>0</v>
      </c>
      <c r="GD13" s="150">
        <v>0</v>
      </c>
      <c r="GE13" s="150">
        <v>0</v>
      </c>
      <c r="GF13" s="150">
        <v>0</v>
      </c>
      <c r="GG13" s="150">
        <v>0</v>
      </c>
      <c r="GH13" s="150">
        <v>0</v>
      </c>
      <c r="GI13" s="150">
        <v>0</v>
      </c>
      <c r="GJ13" s="150">
        <v>0</v>
      </c>
      <c r="GK13" s="150">
        <v>0</v>
      </c>
      <c r="GL13" s="150">
        <v>0</v>
      </c>
      <c r="GM13" s="150">
        <v>0</v>
      </c>
      <c r="GN13" s="150">
        <v>0</v>
      </c>
      <c r="GO13" s="150">
        <v>0</v>
      </c>
      <c r="GP13" s="150">
        <v>0</v>
      </c>
      <c r="GQ13" s="150">
        <v>0</v>
      </c>
      <c r="GR13" s="150">
        <v>0</v>
      </c>
      <c r="GS13" s="150">
        <v>0</v>
      </c>
      <c r="GT13" s="150">
        <v>0</v>
      </c>
      <c r="GU13" s="150">
        <v>0</v>
      </c>
      <c r="GV13" s="150">
        <v>0</v>
      </c>
      <c r="GW13" s="150">
        <v>0</v>
      </c>
      <c r="GX13" s="150">
        <v>0</v>
      </c>
      <c r="GY13" s="150">
        <v>0</v>
      </c>
      <c r="GZ13" s="150">
        <v>0</v>
      </c>
      <c r="HA13" s="150">
        <v>0</v>
      </c>
      <c r="HB13" s="150">
        <v>0</v>
      </c>
      <c r="HC13" s="150">
        <v>0</v>
      </c>
      <c r="HD13" s="150">
        <v>0</v>
      </c>
      <c r="HE13" s="150">
        <v>0</v>
      </c>
      <c r="HF13" s="150">
        <v>0</v>
      </c>
      <c r="HG13" s="150">
        <v>0</v>
      </c>
      <c r="HH13" s="150">
        <v>0</v>
      </c>
      <c r="HI13" s="150" t="s">
        <v>263</v>
      </c>
      <c r="HJ13" s="150">
        <v>0</v>
      </c>
      <c r="HK13" s="150">
        <v>0</v>
      </c>
      <c r="HL13" s="150">
        <v>0</v>
      </c>
      <c r="HM13" s="150">
        <v>0</v>
      </c>
      <c r="HN13" s="150">
        <v>0</v>
      </c>
      <c r="HO13" s="150">
        <v>0</v>
      </c>
      <c r="HT13" s="260"/>
      <c r="HU13" s="260"/>
      <c r="HV13" s="260"/>
    </row>
    <row r="14" spans="1:230" ht="12.75" customHeight="1" x14ac:dyDescent="0.25">
      <c r="A14" s="315" t="s">
        <v>74</v>
      </c>
      <c r="B14" s="315" t="s">
        <v>126</v>
      </c>
      <c r="C14" s="263">
        <v>0</v>
      </c>
      <c r="D14" s="263">
        <v>0</v>
      </c>
      <c r="E14" s="263">
        <v>0</v>
      </c>
      <c r="F14" s="263">
        <v>0</v>
      </c>
      <c r="G14" s="263">
        <v>0</v>
      </c>
      <c r="H14" s="263">
        <v>0</v>
      </c>
      <c r="I14" s="263">
        <v>0</v>
      </c>
      <c r="J14" s="263">
        <v>0</v>
      </c>
      <c r="K14" s="263">
        <v>0</v>
      </c>
      <c r="L14" s="263">
        <v>0</v>
      </c>
      <c r="M14" s="263">
        <v>0</v>
      </c>
      <c r="N14" s="263">
        <v>0</v>
      </c>
      <c r="O14" s="263">
        <v>0</v>
      </c>
      <c r="P14" s="263">
        <v>0</v>
      </c>
      <c r="Q14" s="263">
        <v>0</v>
      </c>
      <c r="R14" s="263">
        <v>0</v>
      </c>
      <c r="S14" s="263">
        <v>0</v>
      </c>
      <c r="T14" s="263">
        <v>0</v>
      </c>
      <c r="U14" s="263">
        <v>0</v>
      </c>
      <c r="V14" s="263">
        <v>0</v>
      </c>
      <c r="W14" s="263">
        <v>0</v>
      </c>
      <c r="X14" s="263">
        <v>0</v>
      </c>
      <c r="Y14" s="263">
        <v>0</v>
      </c>
      <c r="Z14" s="263">
        <v>0</v>
      </c>
      <c r="AA14" s="263">
        <v>0</v>
      </c>
      <c r="AB14" s="263">
        <v>0</v>
      </c>
      <c r="AC14" s="263">
        <v>1.407067E-2</v>
      </c>
      <c r="AD14" s="263">
        <v>1.4250560000000001E-2</v>
      </c>
      <c r="AE14" s="263">
        <v>1.4456150000000001E-2</v>
      </c>
      <c r="AF14" s="263">
        <v>0.11000603</v>
      </c>
      <c r="AG14" s="263">
        <v>0.11133222</v>
      </c>
      <c r="AH14" s="263">
        <v>0.18376826000000002</v>
      </c>
      <c r="AI14" s="263">
        <v>0.18576751999999999</v>
      </c>
      <c r="AJ14" s="263">
        <v>0.31291199000000003</v>
      </c>
      <c r="AK14" s="263">
        <v>0.31587501000000001</v>
      </c>
      <c r="AL14" s="150">
        <v>0.48931147000000003</v>
      </c>
      <c r="AM14" s="150">
        <v>0.59363370000000004</v>
      </c>
      <c r="AN14" s="150">
        <v>0.70865246999999998</v>
      </c>
      <c r="AO14" s="150">
        <v>0.82449846000000004</v>
      </c>
      <c r="AP14" s="150">
        <v>0.83021259999999997</v>
      </c>
      <c r="AQ14" s="150">
        <v>1.0274057999999999</v>
      </c>
      <c r="AR14" s="150">
        <v>1.0350577999999999</v>
      </c>
      <c r="AS14" s="150">
        <v>1.2930506799999999</v>
      </c>
      <c r="AT14" s="150">
        <v>1.30189456</v>
      </c>
      <c r="AU14" s="150">
        <v>1.31103323</v>
      </c>
      <c r="AV14" s="150">
        <v>1.7226247100000001</v>
      </c>
      <c r="AW14" s="150">
        <v>1.7363742099999999</v>
      </c>
      <c r="AX14" s="150">
        <v>1.7505820300000001</v>
      </c>
      <c r="AY14" s="150">
        <v>2.16813711</v>
      </c>
      <c r="AZ14" s="150">
        <v>2.1907715699999999</v>
      </c>
      <c r="BA14" s="150">
        <v>2.2134060299999998</v>
      </c>
      <c r="BB14" s="150">
        <v>2.23385006</v>
      </c>
      <c r="BC14" s="150">
        <v>2.2564845199999999</v>
      </c>
      <c r="BD14" s="150">
        <v>2.2783888399999999</v>
      </c>
      <c r="BE14" s="150">
        <v>2.3018822600000002</v>
      </c>
      <c r="BF14" s="150">
        <v>2.3255045000000001</v>
      </c>
      <c r="BG14" s="150">
        <v>2.34991415</v>
      </c>
      <c r="BH14" s="150">
        <v>2.3743238</v>
      </c>
      <c r="BI14" s="150">
        <v>2.3979460399999999</v>
      </c>
      <c r="BJ14" s="150">
        <v>2.4223556899999998</v>
      </c>
      <c r="BK14" s="150">
        <v>4.7225986300000002</v>
      </c>
      <c r="BL14" s="150">
        <v>4.7757472600000002</v>
      </c>
      <c r="BM14" s="150">
        <v>4.8282198599999999</v>
      </c>
      <c r="BN14" s="150">
        <v>4.8767650700000003</v>
      </c>
      <c r="BO14" s="150">
        <v>4.92865822</v>
      </c>
      <c r="BP14" s="150">
        <v>4.9788774</v>
      </c>
      <c r="BQ14" s="150">
        <v>5.0307705499999997</v>
      </c>
      <c r="BR14" s="150">
        <v>5.0825349299999996</v>
      </c>
      <c r="BS14" s="150">
        <v>5.1370678099999996</v>
      </c>
      <c r="BT14" s="150">
        <v>5.1926952100000001</v>
      </c>
      <c r="BU14" s="150">
        <v>5.2467774</v>
      </c>
      <c r="BV14" s="150">
        <v>5.3034027400000001</v>
      </c>
      <c r="BW14" s="150">
        <v>8.2312966700000008</v>
      </c>
      <c r="BX14" s="150">
        <v>8.2820797200000005</v>
      </c>
      <c r="BY14" s="150">
        <v>8.2838222300000002</v>
      </c>
      <c r="BZ14" s="150">
        <v>9.1297013899999993</v>
      </c>
      <c r="CA14" s="150">
        <v>9.1920743100000006</v>
      </c>
      <c r="CB14" s="150">
        <v>9.1891041700000002</v>
      </c>
      <c r="CC14" s="150">
        <v>0</v>
      </c>
      <c r="CD14" s="150">
        <v>0</v>
      </c>
      <c r="CE14" s="150">
        <v>0</v>
      </c>
      <c r="CF14" s="150">
        <v>0</v>
      </c>
      <c r="CG14" s="150">
        <v>0</v>
      </c>
      <c r="CH14" s="150">
        <v>0</v>
      </c>
      <c r="CI14" s="150">
        <v>0</v>
      </c>
      <c r="CJ14" s="150">
        <v>0</v>
      </c>
      <c r="CK14" s="150">
        <v>0</v>
      </c>
      <c r="CL14" s="150">
        <v>0</v>
      </c>
      <c r="CM14" s="150">
        <v>0</v>
      </c>
      <c r="CN14" s="150">
        <v>0</v>
      </c>
      <c r="CO14" s="150">
        <v>0</v>
      </c>
      <c r="CP14" s="150">
        <v>0</v>
      </c>
      <c r="CQ14" s="150">
        <v>0</v>
      </c>
      <c r="CR14" s="150">
        <v>0</v>
      </c>
      <c r="CS14" s="150">
        <v>0</v>
      </c>
      <c r="CT14" s="150">
        <v>0</v>
      </c>
      <c r="CU14" s="150">
        <v>0</v>
      </c>
      <c r="CV14" s="150">
        <v>0</v>
      </c>
      <c r="CW14" s="150">
        <v>0</v>
      </c>
      <c r="CX14" s="150">
        <v>0</v>
      </c>
      <c r="CY14" s="150">
        <v>0</v>
      </c>
      <c r="CZ14" s="150">
        <v>0</v>
      </c>
      <c r="DA14" s="150">
        <v>0</v>
      </c>
      <c r="DB14" s="150">
        <v>0</v>
      </c>
      <c r="DC14" s="150">
        <v>0</v>
      </c>
      <c r="DD14" s="150">
        <v>0</v>
      </c>
      <c r="DE14" s="150">
        <v>0</v>
      </c>
      <c r="DF14" s="150">
        <v>0</v>
      </c>
      <c r="DG14" s="150">
        <v>0</v>
      </c>
      <c r="DH14" s="150">
        <v>0</v>
      </c>
      <c r="DI14" s="150">
        <v>23.026370830000001</v>
      </c>
      <c r="DJ14" s="150">
        <v>0</v>
      </c>
      <c r="DK14" s="150">
        <v>0</v>
      </c>
      <c r="DL14" s="150">
        <v>22</v>
      </c>
      <c r="DM14" s="150">
        <v>0</v>
      </c>
      <c r="DN14" s="150">
        <v>0</v>
      </c>
      <c r="DO14" s="150">
        <v>0</v>
      </c>
      <c r="DP14" s="150">
        <v>0</v>
      </c>
      <c r="DQ14" s="150">
        <v>0</v>
      </c>
      <c r="DR14" s="150">
        <v>0</v>
      </c>
      <c r="DS14" s="150">
        <v>0</v>
      </c>
      <c r="DT14" s="150">
        <v>0</v>
      </c>
      <c r="DU14" s="150">
        <v>0</v>
      </c>
      <c r="DV14" s="150">
        <v>0</v>
      </c>
      <c r="DW14" s="150">
        <v>0</v>
      </c>
      <c r="DX14" s="150">
        <v>0</v>
      </c>
      <c r="DY14" s="150">
        <v>0</v>
      </c>
      <c r="DZ14" s="150">
        <v>0</v>
      </c>
      <c r="EA14" s="150">
        <v>0</v>
      </c>
      <c r="EB14" s="150">
        <v>0</v>
      </c>
      <c r="EC14" s="150">
        <v>0</v>
      </c>
      <c r="ED14" s="150">
        <v>0</v>
      </c>
      <c r="EE14" s="150">
        <v>0</v>
      </c>
      <c r="EF14" s="150">
        <v>0</v>
      </c>
      <c r="EG14" s="150">
        <v>0</v>
      </c>
      <c r="EH14" s="150">
        <v>0</v>
      </c>
      <c r="EI14" s="150">
        <v>0</v>
      </c>
      <c r="EJ14" s="150">
        <v>0</v>
      </c>
      <c r="EK14" s="150">
        <v>0</v>
      </c>
      <c r="EL14" s="150">
        <v>0</v>
      </c>
      <c r="EM14" s="150">
        <v>0</v>
      </c>
      <c r="EN14" s="150">
        <v>0</v>
      </c>
      <c r="EO14" s="150">
        <v>0</v>
      </c>
      <c r="EP14" s="150">
        <v>40</v>
      </c>
      <c r="EQ14" s="150">
        <v>80.099999999999994</v>
      </c>
      <c r="ER14" s="150">
        <v>80.3</v>
      </c>
      <c r="ES14" s="150">
        <v>0</v>
      </c>
      <c r="ET14" s="150">
        <v>0</v>
      </c>
      <c r="EU14" s="150">
        <v>0</v>
      </c>
      <c r="EV14" s="150">
        <v>15</v>
      </c>
      <c r="EW14" s="150">
        <v>15</v>
      </c>
      <c r="EX14" s="150">
        <v>50</v>
      </c>
      <c r="EY14" s="150">
        <v>75.2</v>
      </c>
      <c r="EZ14" s="150">
        <v>75.5</v>
      </c>
      <c r="FA14" s="150">
        <v>60.5</v>
      </c>
      <c r="FB14" s="150">
        <v>60.7</v>
      </c>
      <c r="FC14" s="150">
        <v>60.9</v>
      </c>
      <c r="FD14" s="150">
        <v>61.1</v>
      </c>
      <c r="FE14" s="150">
        <v>96.3</v>
      </c>
      <c r="FF14" s="150">
        <v>61.5</v>
      </c>
      <c r="FG14" s="150">
        <v>61.7</v>
      </c>
      <c r="FH14" s="150">
        <v>61.9</v>
      </c>
      <c r="FI14" s="150">
        <v>102.1</v>
      </c>
      <c r="FJ14" s="150">
        <v>102.3219733</v>
      </c>
      <c r="FK14" s="150">
        <v>102.6</v>
      </c>
      <c r="FL14" s="150">
        <v>102.9</v>
      </c>
      <c r="FM14" s="150">
        <v>103.1</v>
      </c>
      <c r="FN14" s="150">
        <v>103.4</v>
      </c>
      <c r="FO14" s="150">
        <v>63.2</v>
      </c>
      <c r="FP14" s="150">
        <v>63.4</v>
      </c>
      <c r="FQ14" s="150">
        <v>63.5</v>
      </c>
      <c r="FR14" s="150">
        <v>63.7</v>
      </c>
      <c r="FS14" s="150">
        <v>63.9</v>
      </c>
      <c r="FT14" s="150">
        <v>87.5</v>
      </c>
      <c r="FU14" s="150">
        <v>87.7</v>
      </c>
      <c r="FV14" s="150">
        <v>50.3</v>
      </c>
      <c r="FW14" s="150">
        <v>50.4</v>
      </c>
      <c r="FX14" s="150">
        <v>50.5</v>
      </c>
      <c r="FY14" s="150">
        <v>50.6</v>
      </c>
      <c r="FZ14" s="150">
        <v>50.7</v>
      </c>
      <c r="GA14" s="150">
        <v>80.900000000000006</v>
      </c>
      <c r="GB14" s="150">
        <v>81</v>
      </c>
      <c r="GC14" s="150">
        <v>81.2</v>
      </c>
      <c r="GD14" s="150">
        <v>81.3</v>
      </c>
      <c r="GE14" s="150">
        <v>161.6</v>
      </c>
      <c r="GF14" s="150">
        <v>161.69999999999999</v>
      </c>
      <c r="GG14" s="150">
        <v>211.8</v>
      </c>
      <c r="GH14" s="150">
        <v>212.2</v>
      </c>
      <c r="GI14" s="150">
        <v>282.7</v>
      </c>
      <c r="GJ14" s="150">
        <v>283.5</v>
      </c>
      <c r="GK14" s="150">
        <v>354.1</v>
      </c>
      <c r="GL14" s="150">
        <v>355.2</v>
      </c>
      <c r="GM14" s="150">
        <v>401.3</v>
      </c>
      <c r="GN14" s="150">
        <v>402.7</v>
      </c>
      <c r="GO14" s="150">
        <v>404.1</v>
      </c>
      <c r="GP14" s="150">
        <v>405.3</v>
      </c>
      <c r="GQ14" s="150">
        <v>326.8</v>
      </c>
      <c r="GR14" s="150">
        <v>408.5</v>
      </c>
      <c r="GS14" s="150">
        <v>324.89999999999998</v>
      </c>
      <c r="GT14" s="150">
        <v>326.3</v>
      </c>
      <c r="GU14" s="150">
        <v>347.2</v>
      </c>
      <c r="GV14" s="150">
        <v>399.1</v>
      </c>
      <c r="GW14" s="150">
        <v>401</v>
      </c>
      <c r="GX14" s="150">
        <v>402.9</v>
      </c>
      <c r="GY14" s="150">
        <v>404.6</v>
      </c>
      <c r="GZ14" s="150">
        <v>406.5</v>
      </c>
      <c r="HA14" s="150">
        <v>408.3</v>
      </c>
      <c r="HB14" s="150">
        <v>409.9</v>
      </c>
      <c r="HC14" s="150">
        <v>411.8</v>
      </c>
      <c r="HD14" s="150">
        <v>374.3</v>
      </c>
      <c r="HE14" s="150">
        <v>376.1</v>
      </c>
      <c r="HF14" s="150">
        <v>377.7</v>
      </c>
      <c r="HG14" s="150">
        <v>284.10000000000002</v>
      </c>
      <c r="HH14" s="150">
        <v>235</v>
      </c>
      <c r="HI14" s="150">
        <v>236.2</v>
      </c>
      <c r="HJ14" s="150">
        <v>317.60000000000002</v>
      </c>
      <c r="HK14" s="150">
        <v>319</v>
      </c>
      <c r="HL14" s="150">
        <v>320.3</v>
      </c>
      <c r="HM14" s="150">
        <v>321.5</v>
      </c>
      <c r="HN14" s="150">
        <v>322.60000000000002</v>
      </c>
      <c r="HO14" s="150">
        <v>323.7</v>
      </c>
      <c r="HT14" s="260"/>
      <c r="HU14" s="260"/>
      <c r="HV14" s="260"/>
    </row>
    <row r="15" spans="1:230" ht="12.75" customHeight="1" x14ac:dyDescent="0.25">
      <c r="A15" s="316" t="s">
        <v>429</v>
      </c>
      <c r="B15" s="316" t="s">
        <v>430</v>
      </c>
      <c r="C15" s="264">
        <v>0</v>
      </c>
      <c r="D15" s="264">
        <v>0</v>
      </c>
      <c r="E15" s="264">
        <v>0</v>
      </c>
      <c r="F15" s="264">
        <v>0</v>
      </c>
      <c r="G15" s="264">
        <v>0</v>
      </c>
      <c r="H15" s="264">
        <v>0</v>
      </c>
      <c r="I15" s="264">
        <v>0</v>
      </c>
      <c r="J15" s="264">
        <v>0</v>
      </c>
      <c r="K15" s="264">
        <v>0</v>
      </c>
      <c r="L15" s="264">
        <v>0</v>
      </c>
      <c r="M15" s="264">
        <v>0</v>
      </c>
      <c r="N15" s="264">
        <v>0</v>
      </c>
      <c r="O15" s="264">
        <v>0</v>
      </c>
      <c r="P15" s="264">
        <v>0</v>
      </c>
      <c r="Q15" s="264">
        <v>0</v>
      </c>
      <c r="R15" s="264">
        <v>0</v>
      </c>
      <c r="S15" s="264">
        <v>0</v>
      </c>
      <c r="T15" s="264">
        <v>0</v>
      </c>
      <c r="U15" s="264">
        <v>0</v>
      </c>
      <c r="V15" s="264">
        <v>0</v>
      </c>
      <c r="W15" s="264">
        <v>0</v>
      </c>
      <c r="X15" s="264">
        <v>0</v>
      </c>
      <c r="Y15" s="264">
        <v>0</v>
      </c>
      <c r="Z15" s="264">
        <v>0</v>
      </c>
      <c r="AA15" s="264">
        <v>0</v>
      </c>
      <c r="AB15" s="264">
        <v>0</v>
      </c>
      <c r="AC15" s="264">
        <v>0</v>
      </c>
      <c r="AD15" s="264">
        <v>0</v>
      </c>
      <c r="AE15" s="264">
        <v>0</v>
      </c>
      <c r="AF15" s="264">
        <v>0</v>
      </c>
      <c r="AG15" s="264">
        <v>0</v>
      </c>
      <c r="AH15" s="264">
        <v>0</v>
      </c>
      <c r="AI15" s="264">
        <v>0</v>
      </c>
      <c r="AJ15" s="264">
        <v>0</v>
      </c>
      <c r="AK15" s="264">
        <v>0</v>
      </c>
      <c r="AL15" s="152">
        <v>0</v>
      </c>
      <c r="AM15" s="152">
        <v>0</v>
      </c>
      <c r="AN15" s="152">
        <v>0</v>
      </c>
      <c r="AO15" s="152">
        <v>0</v>
      </c>
      <c r="AP15" s="152">
        <v>0</v>
      </c>
      <c r="AQ15" s="152">
        <v>0</v>
      </c>
      <c r="AR15" s="152">
        <v>0</v>
      </c>
      <c r="AS15" s="152">
        <v>0</v>
      </c>
      <c r="AT15" s="152">
        <v>0</v>
      </c>
      <c r="AU15" s="152">
        <v>0</v>
      </c>
      <c r="AV15" s="152">
        <v>0</v>
      </c>
      <c r="AW15" s="152">
        <v>0</v>
      </c>
      <c r="AX15" s="152">
        <v>0</v>
      </c>
      <c r="AY15" s="152">
        <v>0</v>
      </c>
      <c r="AZ15" s="152">
        <v>0</v>
      </c>
      <c r="BA15" s="152">
        <v>0</v>
      </c>
      <c r="BB15" s="152">
        <v>0</v>
      </c>
      <c r="BC15" s="152">
        <v>0</v>
      </c>
      <c r="BD15" s="152">
        <v>0</v>
      </c>
      <c r="BE15" s="152">
        <v>0</v>
      </c>
      <c r="BF15" s="152">
        <v>0</v>
      </c>
      <c r="BG15" s="152">
        <v>0</v>
      </c>
      <c r="BH15" s="152">
        <v>0</v>
      </c>
      <c r="BI15" s="152">
        <v>0</v>
      </c>
      <c r="BJ15" s="152">
        <v>0</v>
      </c>
      <c r="BK15" s="152">
        <v>0</v>
      </c>
      <c r="BL15" s="152">
        <v>0</v>
      </c>
      <c r="BM15" s="152">
        <v>0</v>
      </c>
      <c r="BN15" s="152">
        <v>0</v>
      </c>
      <c r="BO15" s="152">
        <v>0</v>
      </c>
      <c r="BP15" s="152">
        <v>0</v>
      </c>
      <c r="BQ15" s="152">
        <v>0</v>
      </c>
      <c r="BR15" s="152">
        <v>0</v>
      </c>
      <c r="BS15" s="152">
        <v>0</v>
      </c>
      <c r="BT15" s="152">
        <v>0</v>
      </c>
      <c r="BU15" s="152">
        <v>0</v>
      </c>
      <c r="BV15" s="152">
        <v>0</v>
      </c>
      <c r="BW15" s="152">
        <v>0</v>
      </c>
      <c r="BX15" s="152">
        <v>0</v>
      </c>
      <c r="BY15" s="152">
        <v>0</v>
      </c>
      <c r="BZ15" s="152">
        <v>0</v>
      </c>
      <c r="CA15" s="152">
        <v>0</v>
      </c>
      <c r="CB15" s="152">
        <v>0</v>
      </c>
      <c r="CC15" s="152">
        <v>0</v>
      </c>
      <c r="CD15" s="152">
        <v>0</v>
      </c>
      <c r="CE15" s="152">
        <v>0</v>
      </c>
      <c r="CF15" s="152">
        <v>0</v>
      </c>
      <c r="CG15" s="152">
        <v>0</v>
      </c>
      <c r="CH15" s="152">
        <v>0</v>
      </c>
      <c r="CI15" s="152">
        <v>0</v>
      </c>
      <c r="CJ15" s="152">
        <v>0</v>
      </c>
      <c r="CK15" s="152">
        <v>0</v>
      </c>
      <c r="CL15" s="152">
        <v>0</v>
      </c>
      <c r="CM15" s="152">
        <v>0</v>
      </c>
      <c r="CN15" s="152">
        <v>0</v>
      </c>
      <c r="CO15" s="152">
        <v>0</v>
      </c>
      <c r="CP15" s="152">
        <v>0</v>
      </c>
      <c r="CQ15" s="152">
        <v>0</v>
      </c>
      <c r="CR15" s="152">
        <v>0</v>
      </c>
      <c r="CS15" s="152">
        <v>0</v>
      </c>
      <c r="CT15" s="152">
        <v>0</v>
      </c>
      <c r="CU15" s="152">
        <v>0</v>
      </c>
      <c r="CV15" s="152">
        <v>0</v>
      </c>
      <c r="CW15" s="152">
        <v>0</v>
      </c>
      <c r="CX15" s="152">
        <v>0</v>
      </c>
      <c r="CY15" s="152">
        <v>0</v>
      </c>
      <c r="CZ15" s="152">
        <v>0</v>
      </c>
      <c r="DA15" s="152">
        <v>0</v>
      </c>
      <c r="DB15" s="152">
        <v>0</v>
      </c>
      <c r="DC15" s="152">
        <v>0</v>
      </c>
      <c r="DD15" s="152">
        <v>0</v>
      </c>
      <c r="DE15" s="152">
        <v>0</v>
      </c>
      <c r="DF15" s="152">
        <v>0</v>
      </c>
      <c r="DG15" s="152">
        <v>0</v>
      </c>
      <c r="DH15" s="152">
        <v>0</v>
      </c>
      <c r="DI15" s="152">
        <v>0</v>
      </c>
      <c r="DJ15" s="152">
        <v>0</v>
      </c>
      <c r="DK15" s="152">
        <v>0</v>
      </c>
      <c r="DL15" s="152">
        <v>0</v>
      </c>
      <c r="DM15" s="152">
        <v>0</v>
      </c>
      <c r="DN15" s="152">
        <v>0</v>
      </c>
      <c r="DO15" s="152">
        <v>0</v>
      </c>
      <c r="DP15" s="152">
        <v>0</v>
      </c>
      <c r="DQ15" s="152">
        <v>0</v>
      </c>
      <c r="DR15" s="152">
        <v>0</v>
      </c>
      <c r="DS15" s="152">
        <v>0</v>
      </c>
      <c r="DT15" s="152">
        <v>0</v>
      </c>
      <c r="DU15" s="152">
        <v>0</v>
      </c>
      <c r="DV15" s="152">
        <v>0</v>
      </c>
      <c r="DW15" s="152">
        <v>0</v>
      </c>
      <c r="DX15" s="152">
        <v>0</v>
      </c>
      <c r="DY15" s="152">
        <v>0</v>
      </c>
      <c r="DZ15" s="152">
        <v>0</v>
      </c>
      <c r="EA15" s="152">
        <v>0</v>
      </c>
      <c r="EB15" s="152">
        <v>0</v>
      </c>
      <c r="EC15" s="152">
        <v>0</v>
      </c>
      <c r="ED15" s="152">
        <v>0</v>
      </c>
      <c r="EE15" s="152">
        <v>0</v>
      </c>
      <c r="EF15" s="152">
        <v>0</v>
      </c>
      <c r="EG15" s="152">
        <v>0</v>
      </c>
      <c r="EH15" s="152">
        <v>0</v>
      </c>
      <c r="EI15" s="152">
        <v>0</v>
      </c>
      <c r="EJ15" s="152">
        <v>0</v>
      </c>
      <c r="EK15" s="152">
        <v>0</v>
      </c>
      <c r="EL15" s="152">
        <v>0</v>
      </c>
      <c r="EM15" s="152">
        <v>0</v>
      </c>
      <c r="EN15" s="152">
        <v>0</v>
      </c>
      <c r="EO15" s="152">
        <v>0</v>
      </c>
      <c r="EP15" s="152">
        <v>0</v>
      </c>
      <c r="EQ15" s="152">
        <v>0</v>
      </c>
      <c r="ER15" s="152">
        <v>0</v>
      </c>
      <c r="ES15" s="152">
        <v>0</v>
      </c>
      <c r="ET15" s="152">
        <v>0</v>
      </c>
      <c r="EU15" s="152">
        <v>0</v>
      </c>
      <c r="EV15" s="152">
        <v>0</v>
      </c>
      <c r="EW15" s="152">
        <v>0</v>
      </c>
      <c r="EX15" s="152">
        <v>0</v>
      </c>
      <c r="EY15" s="152">
        <v>0</v>
      </c>
      <c r="EZ15" s="152">
        <v>0</v>
      </c>
      <c r="FA15" s="152">
        <v>0</v>
      </c>
      <c r="FB15" s="152">
        <v>0</v>
      </c>
      <c r="FC15" s="152">
        <v>0</v>
      </c>
      <c r="FD15" s="152">
        <v>0</v>
      </c>
      <c r="FE15" s="152">
        <v>0</v>
      </c>
      <c r="FF15" s="152">
        <v>0</v>
      </c>
      <c r="FG15" s="152">
        <v>0</v>
      </c>
      <c r="FH15" s="152">
        <v>0</v>
      </c>
      <c r="FI15" s="152">
        <v>0</v>
      </c>
      <c r="FJ15" s="152">
        <v>0</v>
      </c>
      <c r="FK15" s="152">
        <v>0</v>
      </c>
      <c r="FL15" s="152">
        <v>0</v>
      </c>
      <c r="FM15" s="152">
        <v>0</v>
      </c>
      <c r="FN15" s="152">
        <v>0</v>
      </c>
      <c r="FO15" s="152">
        <v>0</v>
      </c>
      <c r="FP15" s="152">
        <v>0</v>
      </c>
      <c r="FQ15" s="152">
        <v>0</v>
      </c>
      <c r="FR15" s="152">
        <v>0</v>
      </c>
      <c r="FS15" s="152">
        <v>0</v>
      </c>
      <c r="FT15" s="152">
        <v>0</v>
      </c>
      <c r="FU15" s="152">
        <v>0</v>
      </c>
      <c r="FV15" s="152">
        <v>0</v>
      </c>
      <c r="FW15" s="152">
        <v>0</v>
      </c>
      <c r="FX15" s="152">
        <v>0</v>
      </c>
      <c r="FY15" s="152">
        <v>0</v>
      </c>
      <c r="FZ15" s="152">
        <v>0</v>
      </c>
      <c r="GA15" s="152">
        <v>0</v>
      </c>
      <c r="GB15" s="152">
        <v>0</v>
      </c>
      <c r="GC15" s="152">
        <v>0</v>
      </c>
      <c r="GD15" s="152">
        <v>0</v>
      </c>
      <c r="GE15" s="152">
        <v>0</v>
      </c>
      <c r="GF15" s="152">
        <v>0</v>
      </c>
      <c r="GG15" s="152">
        <v>0</v>
      </c>
      <c r="GH15" s="152">
        <v>0</v>
      </c>
      <c r="GI15" s="152">
        <v>0</v>
      </c>
      <c r="GJ15" s="152">
        <v>0</v>
      </c>
      <c r="GK15" s="152">
        <v>0</v>
      </c>
      <c r="GL15" s="152">
        <v>0</v>
      </c>
      <c r="GM15" s="152">
        <v>0</v>
      </c>
      <c r="GN15" s="152">
        <v>0</v>
      </c>
      <c r="GO15" s="152">
        <v>0</v>
      </c>
      <c r="GP15" s="152">
        <v>0</v>
      </c>
      <c r="GQ15" s="152">
        <v>0</v>
      </c>
      <c r="GR15" s="152">
        <v>0</v>
      </c>
      <c r="GS15" s="152">
        <v>0</v>
      </c>
      <c r="GT15" s="152">
        <v>0</v>
      </c>
      <c r="GU15" s="152">
        <v>0</v>
      </c>
      <c r="GV15" s="152">
        <v>0</v>
      </c>
      <c r="GW15" s="152">
        <v>0</v>
      </c>
      <c r="GX15" s="152">
        <v>0</v>
      </c>
      <c r="GY15" s="152">
        <v>0</v>
      </c>
      <c r="GZ15" s="152">
        <v>0</v>
      </c>
      <c r="HA15" s="152">
        <v>0</v>
      </c>
      <c r="HB15" s="152">
        <v>0</v>
      </c>
      <c r="HC15" s="152">
        <v>0</v>
      </c>
      <c r="HD15" s="152">
        <v>0</v>
      </c>
      <c r="HE15" s="152">
        <v>0</v>
      </c>
      <c r="HF15" s="152">
        <v>0</v>
      </c>
      <c r="HG15" s="152">
        <v>0</v>
      </c>
      <c r="HH15" s="152">
        <v>0</v>
      </c>
      <c r="HI15" s="152" t="s">
        <v>263</v>
      </c>
      <c r="HJ15" s="152">
        <v>0</v>
      </c>
      <c r="HK15" s="152">
        <v>0</v>
      </c>
      <c r="HL15" s="152">
        <v>0</v>
      </c>
      <c r="HM15" s="152">
        <v>0</v>
      </c>
      <c r="HN15" s="152">
        <v>0</v>
      </c>
      <c r="HO15" s="166">
        <v>0</v>
      </c>
      <c r="HT15" s="260"/>
      <c r="HU15" s="260"/>
      <c r="HV15" s="260"/>
    </row>
    <row r="16" spans="1:230" ht="12.75" customHeight="1" x14ac:dyDescent="0.25">
      <c r="A16" s="315" t="s">
        <v>431</v>
      </c>
      <c r="B16" s="315" t="s">
        <v>432</v>
      </c>
      <c r="C16" s="263">
        <v>0</v>
      </c>
      <c r="D16" s="263">
        <v>0</v>
      </c>
      <c r="E16" s="263">
        <v>0</v>
      </c>
      <c r="F16" s="263">
        <v>0</v>
      </c>
      <c r="G16" s="263">
        <v>0</v>
      </c>
      <c r="H16" s="263">
        <v>0</v>
      </c>
      <c r="I16" s="263">
        <v>0</v>
      </c>
      <c r="J16" s="263">
        <v>0</v>
      </c>
      <c r="K16" s="263">
        <v>0</v>
      </c>
      <c r="L16" s="263">
        <v>0</v>
      </c>
      <c r="M16" s="263">
        <v>0</v>
      </c>
      <c r="N16" s="263">
        <v>0</v>
      </c>
      <c r="O16" s="263">
        <v>0</v>
      </c>
      <c r="P16" s="263">
        <v>0</v>
      </c>
      <c r="Q16" s="263">
        <v>0</v>
      </c>
      <c r="R16" s="263">
        <v>0</v>
      </c>
      <c r="S16" s="263">
        <v>0</v>
      </c>
      <c r="T16" s="263">
        <v>0</v>
      </c>
      <c r="U16" s="263">
        <v>0</v>
      </c>
      <c r="V16" s="263">
        <v>0</v>
      </c>
      <c r="W16" s="263">
        <v>0</v>
      </c>
      <c r="X16" s="263">
        <v>0</v>
      </c>
      <c r="Y16" s="263">
        <v>0</v>
      </c>
      <c r="Z16" s="263">
        <v>0</v>
      </c>
      <c r="AA16" s="263">
        <v>0</v>
      </c>
      <c r="AB16" s="263">
        <v>0</v>
      </c>
      <c r="AC16" s="263">
        <v>0</v>
      </c>
      <c r="AD16" s="263">
        <v>0</v>
      </c>
      <c r="AE16" s="263">
        <v>0</v>
      </c>
      <c r="AF16" s="263">
        <v>0</v>
      </c>
      <c r="AG16" s="263">
        <v>0</v>
      </c>
      <c r="AH16" s="263">
        <v>0</v>
      </c>
      <c r="AI16" s="263">
        <v>0</v>
      </c>
      <c r="AJ16" s="263">
        <v>0</v>
      </c>
      <c r="AK16" s="263">
        <v>0</v>
      </c>
      <c r="AL16" s="150">
        <v>0</v>
      </c>
      <c r="AM16" s="150">
        <v>0</v>
      </c>
      <c r="AN16" s="150">
        <v>0</v>
      </c>
      <c r="AO16" s="150">
        <v>0</v>
      </c>
      <c r="AP16" s="150">
        <v>0</v>
      </c>
      <c r="AQ16" s="150">
        <v>0</v>
      </c>
      <c r="AR16" s="150">
        <v>0</v>
      </c>
      <c r="AS16" s="150">
        <v>0</v>
      </c>
      <c r="AT16" s="150">
        <v>0</v>
      </c>
      <c r="AU16" s="150">
        <v>0</v>
      </c>
      <c r="AV16" s="150">
        <v>0</v>
      </c>
      <c r="AW16" s="150">
        <v>0</v>
      </c>
      <c r="AX16" s="150">
        <v>0</v>
      </c>
      <c r="AY16" s="150">
        <v>0</v>
      </c>
      <c r="AZ16" s="150">
        <v>0</v>
      </c>
      <c r="BA16" s="150">
        <v>0</v>
      </c>
      <c r="BB16" s="150">
        <v>0</v>
      </c>
      <c r="BC16" s="150">
        <v>0</v>
      </c>
      <c r="BD16" s="150">
        <v>0</v>
      </c>
      <c r="BE16" s="150">
        <v>0</v>
      </c>
      <c r="BF16" s="150">
        <v>0</v>
      </c>
      <c r="BG16" s="150">
        <v>0</v>
      </c>
      <c r="BH16" s="150">
        <v>0</v>
      </c>
      <c r="BI16" s="150">
        <v>0</v>
      </c>
      <c r="BJ16" s="150">
        <v>0</v>
      </c>
      <c r="BK16" s="150">
        <v>0</v>
      </c>
      <c r="BL16" s="150">
        <v>0</v>
      </c>
      <c r="BM16" s="150">
        <v>0</v>
      </c>
      <c r="BN16" s="150">
        <v>0</v>
      </c>
      <c r="BO16" s="150">
        <v>0</v>
      </c>
      <c r="BP16" s="150">
        <v>0</v>
      </c>
      <c r="BQ16" s="150">
        <v>0</v>
      </c>
      <c r="BR16" s="150">
        <v>0</v>
      </c>
      <c r="BS16" s="150">
        <v>0</v>
      </c>
      <c r="BT16" s="150">
        <v>0</v>
      </c>
      <c r="BU16" s="150">
        <v>0</v>
      </c>
      <c r="BV16" s="150">
        <v>0</v>
      </c>
      <c r="BW16" s="150">
        <v>0</v>
      </c>
      <c r="BX16" s="150">
        <v>0</v>
      </c>
      <c r="BY16" s="150">
        <v>0</v>
      </c>
      <c r="BZ16" s="150">
        <v>0</v>
      </c>
      <c r="CA16" s="150">
        <v>0</v>
      </c>
      <c r="CB16" s="150">
        <v>0</v>
      </c>
      <c r="CC16" s="150">
        <v>0</v>
      </c>
      <c r="CD16" s="150">
        <v>0</v>
      </c>
      <c r="CE16" s="150">
        <v>0</v>
      </c>
      <c r="CF16" s="150">
        <v>0</v>
      </c>
      <c r="CG16" s="150">
        <v>0</v>
      </c>
      <c r="CH16" s="150">
        <v>0</v>
      </c>
      <c r="CI16" s="150">
        <v>0</v>
      </c>
      <c r="CJ16" s="150">
        <v>0</v>
      </c>
      <c r="CK16" s="150">
        <v>0</v>
      </c>
      <c r="CL16" s="150">
        <v>0</v>
      </c>
      <c r="CM16" s="150">
        <v>0</v>
      </c>
      <c r="CN16" s="150">
        <v>0</v>
      </c>
      <c r="CO16" s="150">
        <v>0</v>
      </c>
      <c r="CP16" s="150">
        <v>0</v>
      </c>
      <c r="CQ16" s="150">
        <v>0</v>
      </c>
      <c r="CR16" s="150">
        <v>0</v>
      </c>
      <c r="CS16" s="150">
        <v>0</v>
      </c>
      <c r="CT16" s="150">
        <v>0</v>
      </c>
      <c r="CU16" s="150">
        <v>0</v>
      </c>
      <c r="CV16" s="150">
        <v>0</v>
      </c>
      <c r="CW16" s="150">
        <v>0</v>
      </c>
      <c r="CX16" s="150">
        <v>0</v>
      </c>
      <c r="CY16" s="150">
        <v>0</v>
      </c>
      <c r="CZ16" s="150">
        <v>0</v>
      </c>
      <c r="DA16" s="150">
        <v>0</v>
      </c>
      <c r="DB16" s="150">
        <v>0</v>
      </c>
      <c r="DC16" s="150">
        <v>0</v>
      </c>
      <c r="DD16" s="150">
        <v>0</v>
      </c>
      <c r="DE16" s="150">
        <v>0</v>
      </c>
      <c r="DF16" s="150">
        <v>0</v>
      </c>
      <c r="DG16" s="150">
        <v>0</v>
      </c>
      <c r="DH16" s="150">
        <v>0</v>
      </c>
      <c r="DI16" s="150">
        <v>0</v>
      </c>
      <c r="DJ16" s="150">
        <v>0</v>
      </c>
      <c r="DK16" s="150">
        <v>0</v>
      </c>
      <c r="DL16" s="150">
        <v>0</v>
      </c>
      <c r="DM16" s="150">
        <v>0</v>
      </c>
      <c r="DN16" s="150">
        <v>0</v>
      </c>
      <c r="DO16" s="150">
        <v>0</v>
      </c>
      <c r="DP16" s="150">
        <v>0</v>
      </c>
      <c r="DQ16" s="150">
        <v>0</v>
      </c>
      <c r="DR16" s="150">
        <v>0</v>
      </c>
      <c r="DS16" s="150">
        <v>0</v>
      </c>
      <c r="DT16" s="150">
        <v>0</v>
      </c>
      <c r="DU16" s="150">
        <v>0</v>
      </c>
      <c r="DV16" s="150">
        <v>0</v>
      </c>
      <c r="DW16" s="150">
        <v>0</v>
      </c>
      <c r="DX16" s="150">
        <v>0</v>
      </c>
      <c r="DY16" s="150">
        <v>0</v>
      </c>
      <c r="DZ16" s="150">
        <v>0</v>
      </c>
      <c r="EA16" s="150">
        <v>0</v>
      </c>
      <c r="EB16" s="150">
        <v>0</v>
      </c>
      <c r="EC16" s="150">
        <v>0</v>
      </c>
      <c r="ED16" s="150">
        <v>0</v>
      </c>
      <c r="EE16" s="150">
        <v>0</v>
      </c>
      <c r="EF16" s="150">
        <v>0</v>
      </c>
      <c r="EG16" s="150">
        <v>0</v>
      </c>
      <c r="EH16" s="150">
        <v>0</v>
      </c>
      <c r="EI16" s="150">
        <v>0</v>
      </c>
      <c r="EJ16" s="150">
        <v>0</v>
      </c>
      <c r="EK16" s="150">
        <v>0</v>
      </c>
      <c r="EL16" s="150">
        <v>0</v>
      </c>
      <c r="EM16" s="150">
        <v>0</v>
      </c>
      <c r="EN16" s="150">
        <v>0</v>
      </c>
      <c r="EO16" s="150">
        <v>0</v>
      </c>
      <c r="EP16" s="150">
        <v>0</v>
      </c>
      <c r="EQ16" s="150">
        <v>0</v>
      </c>
      <c r="ER16" s="150">
        <v>0</v>
      </c>
      <c r="ES16" s="150">
        <v>0</v>
      </c>
      <c r="ET16" s="150">
        <v>0</v>
      </c>
      <c r="EU16" s="150">
        <v>0</v>
      </c>
      <c r="EV16" s="150">
        <v>0</v>
      </c>
      <c r="EW16" s="150">
        <v>0</v>
      </c>
      <c r="EX16" s="150">
        <v>0</v>
      </c>
      <c r="EY16" s="150">
        <v>0</v>
      </c>
      <c r="EZ16" s="150">
        <v>0</v>
      </c>
      <c r="FA16" s="150">
        <v>0</v>
      </c>
      <c r="FB16" s="150">
        <v>0</v>
      </c>
      <c r="FC16" s="150">
        <v>0</v>
      </c>
      <c r="FD16" s="150">
        <v>0</v>
      </c>
      <c r="FE16" s="150">
        <v>0</v>
      </c>
      <c r="FF16" s="150">
        <v>0</v>
      </c>
      <c r="FG16" s="150">
        <v>0</v>
      </c>
      <c r="FH16" s="150">
        <v>0</v>
      </c>
      <c r="FI16" s="150">
        <v>0</v>
      </c>
      <c r="FJ16" s="150">
        <v>0</v>
      </c>
      <c r="FK16" s="150">
        <v>0</v>
      </c>
      <c r="FL16" s="150">
        <v>0</v>
      </c>
      <c r="FM16" s="150">
        <v>0</v>
      </c>
      <c r="FN16" s="150">
        <v>0</v>
      </c>
      <c r="FO16" s="150">
        <v>0</v>
      </c>
      <c r="FP16" s="150">
        <v>0</v>
      </c>
      <c r="FQ16" s="150">
        <v>0</v>
      </c>
      <c r="FR16" s="150">
        <v>0</v>
      </c>
      <c r="FS16" s="150">
        <v>0</v>
      </c>
      <c r="FT16" s="150">
        <v>0</v>
      </c>
      <c r="FU16" s="150">
        <v>0</v>
      </c>
      <c r="FV16" s="150">
        <v>0</v>
      </c>
      <c r="FW16" s="150">
        <v>0</v>
      </c>
      <c r="FX16" s="150">
        <v>0</v>
      </c>
      <c r="FY16" s="150">
        <v>0</v>
      </c>
      <c r="FZ16" s="150">
        <v>0</v>
      </c>
      <c r="GA16" s="150">
        <v>0</v>
      </c>
      <c r="GB16" s="150">
        <v>0</v>
      </c>
      <c r="GC16" s="150">
        <v>0</v>
      </c>
      <c r="GD16" s="150">
        <v>0</v>
      </c>
      <c r="GE16" s="150">
        <v>0</v>
      </c>
      <c r="GF16" s="150">
        <v>0</v>
      </c>
      <c r="GG16" s="150">
        <v>0</v>
      </c>
      <c r="GH16" s="150">
        <v>0</v>
      </c>
      <c r="GI16" s="150">
        <v>0</v>
      </c>
      <c r="GJ16" s="150">
        <v>0</v>
      </c>
      <c r="GK16" s="150">
        <v>0</v>
      </c>
      <c r="GL16" s="150">
        <v>0</v>
      </c>
      <c r="GM16" s="150">
        <v>0</v>
      </c>
      <c r="GN16" s="150">
        <v>0</v>
      </c>
      <c r="GO16" s="150">
        <v>0</v>
      </c>
      <c r="GP16" s="150">
        <v>0</v>
      </c>
      <c r="GQ16" s="150">
        <v>0</v>
      </c>
      <c r="GR16" s="150">
        <v>0</v>
      </c>
      <c r="GS16" s="150">
        <v>0</v>
      </c>
      <c r="GT16" s="150">
        <v>0</v>
      </c>
      <c r="GU16" s="150">
        <v>0</v>
      </c>
      <c r="GV16" s="150">
        <v>0</v>
      </c>
      <c r="GW16" s="150">
        <v>0</v>
      </c>
      <c r="GX16" s="150">
        <v>0</v>
      </c>
      <c r="GY16" s="150">
        <v>0</v>
      </c>
      <c r="GZ16" s="150">
        <v>0</v>
      </c>
      <c r="HA16" s="150">
        <v>0</v>
      </c>
      <c r="HB16" s="150">
        <v>0</v>
      </c>
      <c r="HC16" s="150">
        <v>0</v>
      </c>
      <c r="HD16" s="150">
        <v>0</v>
      </c>
      <c r="HE16" s="150">
        <v>0</v>
      </c>
      <c r="HF16" s="150">
        <v>0</v>
      </c>
      <c r="HG16" s="150">
        <v>0</v>
      </c>
      <c r="HH16" s="150">
        <v>0</v>
      </c>
      <c r="HI16" s="150" t="s">
        <v>263</v>
      </c>
      <c r="HJ16" s="150">
        <v>0</v>
      </c>
      <c r="HK16" s="150">
        <v>0</v>
      </c>
      <c r="HL16" s="150">
        <v>0</v>
      </c>
      <c r="HM16" s="150">
        <v>0</v>
      </c>
      <c r="HN16" s="150">
        <v>0</v>
      </c>
      <c r="HO16" s="150">
        <v>0</v>
      </c>
      <c r="HT16" s="260"/>
      <c r="HU16" s="260"/>
      <c r="HV16" s="260"/>
    </row>
    <row r="17" spans="1:230" ht="12.75" customHeight="1" x14ac:dyDescent="0.25">
      <c r="A17" s="315" t="s">
        <v>434</v>
      </c>
      <c r="B17" s="315" t="s">
        <v>436</v>
      </c>
      <c r="C17" s="263">
        <v>0</v>
      </c>
      <c r="D17" s="263">
        <v>0</v>
      </c>
      <c r="E17" s="263">
        <v>0</v>
      </c>
      <c r="F17" s="263">
        <v>0</v>
      </c>
      <c r="G17" s="263">
        <v>0</v>
      </c>
      <c r="H17" s="263">
        <v>0</v>
      </c>
      <c r="I17" s="263">
        <v>0</v>
      </c>
      <c r="J17" s="263">
        <v>0</v>
      </c>
      <c r="K17" s="263">
        <v>0</v>
      </c>
      <c r="L17" s="263">
        <v>0</v>
      </c>
      <c r="M17" s="263">
        <v>0</v>
      </c>
      <c r="N17" s="263">
        <v>0</v>
      </c>
      <c r="O17" s="263">
        <v>0</v>
      </c>
      <c r="P17" s="263">
        <v>0</v>
      </c>
      <c r="Q17" s="263">
        <v>0</v>
      </c>
      <c r="R17" s="263">
        <v>0</v>
      </c>
      <c r="S17" s="263">
        <v>0</v>
      </c>
      <c r="T17" s="263">
        <v>0</v>
      </c>
      <c r="U17" s="263">
        <v>0</v>
      </c>
      <c r="V17" s="263">
        <v>0</v>
      </c>
      <c r="W17" s="263">
        <v>0</v>
      </c>
      <c r="X17" s="263">
        <v>0</v>
      </c>
      <c r="Y17" s="263">
        <v>0</v>
      </c>
      <c r="Z17" s="263">
        <v>0</v>
      </c>
      <c r="AA17" s="263">
        <v>0</v>
      </c>
      <c r="AB17" s="263">
        <v>0</v>
      </c>
      <c r="AC17" s="263">
        <v>0</v>
      </c>
      <c r="AD17" s="263">
        <v>0</v>
      </c>
      <c r="AE17" s="263">
        <v>0</v>
      </c>
      <c r="AF17" s="263">
        <v>0</v>
      </c>
      <c r="AG17" s="263">
        <v>0</v>
      </c>
      <c r="AH17" s="263">
        <v>0</v>
      </c>
      <c r="AI17" s="263">
        <v>0</v>
      </c>
      <c r="AJ17" s="263">
        <v>0</v>
      </c>
      <c r="AK17" s="263">
        <v>0</v>
      </c>
      <c r="AL17" s="150">
        <v>0</v>
      </c>
      <c r="AM17" s="150">
        <v>0</v>
      </c>
      <c r="AN17" s="150">
        <v>0</v>
      </c>
      <c r="AO17" s="150">
        <v>0</v>
      </c>
      <c r="AP17" s="150">
        <v>0</v>
      </c>
      <c r="AQ17" s="150">
        <v>0</v>
      </c>
      <c r="AR17" s="150">
        <v>0</v>
      </c>
      <c r="AS17" s="150">
        <v>0</v>
      </c>
      <c r="AT17" s="150">
        <v>0</v>
      </c>
      <c r="AU17" s="150">
        <v>0</v>
      </c>
      <c r="AV17" s="150">
        <v>0</v>
      </c>
      <c r="AW17" s="150">
        <v>0</v>
      </c>
      <c r="AX17" s="150">
        <v>0</v>
      </c>
      <c r="AY17" s="150">
        <v>0</v>
      </c>
      <c r="AZ17" s="150">
        <v>0</v>
      </c>
      <c r="BA17" s="150">
        <v>0</v>
      </c>
      <c r="BB17" s="150">
        <v>0</v>
      </c>
      <c r="BC17" s="150">
        <v>0</v>
      </c>
      <c r="BD17" s="150">
        <v>0</v>
      </c>
      <c r="BE17" s="150">
        <v>0</v>
      </c>
      <c r="BF17" s="150">
        <v>0</v>
      </c>
      <c r="BG17" s="150">
        <v>0</v>
      </c>
      <c r="BH17" s="150">
        <v>0</v>
      </c>
      <c r="BI17" s="150">
        <v>0</v>
      </c>
      <c r="BJ17" s="150">
        <v>0</v>
      </c>
      <c r="BK17" s="150">
        <v>0</v>
      </c>
      <c r="BL17" s="150">
        <v>0</v>
      </c>
      <c r="BM17" s="150">
        <v>0</v>
      </c>
      <c r="BN17" s="150">
        <v>0</v>
      </c>
      <c r="BO17" s="150">
        <v>0</v>
      </c>
      <c r="BP17" s="150">
        <v>0</v>
      </c>
      <c r="BQ17" s="150">
        <v>0</v>
      </c>
      <c r="BR17" s="150">
        <v>0</v>
      </c>
      <c r="BS17" s="150">
        <v>0</v>
      </c>
      <c r="BT17" s="150">
        <v>0</v>
      </c>
      <c r="BU17" s="150">
        <v>0</v>
      </c>
      <c r="BV17" s="150">
        <v>0</v>
      </c>
      <c r="BW17" s="150">
        <v>0</v>
      </c>
      <c r="BX17" s="150">
        <v>0</v>
      </c>
      <c r="BY17" s="150">
        <v>0</v>
      </c>
      <c r="BZ17" s="150">
        <v>0</v>
      </c>
      <c r="CA17" s="150">
        <v>0</v>
      </c>
      <c r="CB17" s="150">
        <v>0</v>
      </c>
      <c r="CC17" s="150">
        <v>0</v>
      </c>
      <c r="CD17" s="150">
        <v>0</v>
      </c>
      <c r="CE17" s="150">
        <v>0</v>
      </c>
      <c r="CF17" s="150">
        <v>0</v>
      </c>
      <c r="CG17" s="150">
        <v>0</v>
      </c>
      <c r="CH17" s="150">
        <v>0</v>
      </c>
      <c r="CI17" s="150">
        <v>0</v>
      </c>
      <c r="CJ17" s="150">
        <v>0</v>
      </c>
      <c r="CK17" s="150">
        <v>0</v>
      </c>
      <c r="CL17" s="150">
        <v>0</v>
      </c>
      <c r="CM17" s="150">
        <v>0</v>
      </c>
      <c r="CN17" s="150">
        <v>0</v>
      </c>
      <c r="CO17" s="150">
        <v>0</v>
      </c>
      <c r="CP17" s="150">
        <v>0</v>
      </c>
      <c r="CQ17" s="150">
        <v>0</v>
      </c>
      <c r="CR17" s="150">
        <v>0</v>
      </c>
      <c r="CS17" s="150">
        <v>0</v>
      </c>
      <c r="CT17" s="150">
        <v>0</v>
      </c>
      <c r="CU17" s="150">
        <v>0</v>
      </c>
      <c r="CV17" s="150">
        <v>0</v>
      </c>
      <c r="CW17" s="150">
        <v>0</v>
      </c>
      <c r="CX17" s="150">
        <v>0</v>
      </c>
      <c r="CY17" s="150">
        <v>0</v>
      </c>
      <c r="CZ17" s="150">
        <v>0</v>
      </c>
      <c r="DA17" s="150">
        <v>0</v>
      </c>
      <c r="DB17" s="150">
        <v>0</v>
      </c>
      <c r="DC17" s="150">
        <v>0</v>
      </c>
      <c r="DD17" s="150">
        <v>0</v>
      </c>
      <c r="DE17" s="150">
        <v>0</v>
      </c>
      <c r="DF17" s="150">
        <v>0</v>
      </c>
      <c r="DG17" s="150">
        <v>0</v>
      </c>
      <c r="DH17" s="150">
        <v>0</v>
      </c>
      <c r="DI17" s="150">
        <v>0</v>
      </c>
      <c r="DJ17" s="150">
        <v>0</v>
      </c>
      <c r="DK17" s="150">
        <v>0</v>
      </c>
      <c r="DL17" s="150">
        <v>0</v>
      </c>
      <c r="DM17" s="150">
        <v>0</v>
      </c>
      <c r="DN17" s="150">
        <v>0</v>
      </c>
      <c r="DO17" s="150">
        <v>0</v>
      </c>
      <c r="DP17" s="150">
        <v>0</v>
      </c>
      <c r="DQ17" s="150">
        <v>0</v>
      </c>
      <c r="DR17" s="150">
        <v>0</v>
      </c>
      <c r="DS17" s="150">
        <v>0</v>
      </c>
      <c r="DT17" s="150">
        <v>0</v>
      </c>
      <c r="DU17" s="150">
        <v>0</v>
      </c>
      <c r="DV17" s="150">
        <v>0</v>
      </c>
      <c r="DW17" s="150">
        <v>0</v>
      </c>
      <c r="DX17" s="150">
        <v>0</v>
      </c>
      <c r="DY17" s="150">
        <v>0</v>
      </c>
      <c r="DZ17" s="150">
        <v>0</v>
      </c>
      <c r="EA17" s="150">
        <v>0</v>
      </c>
      <c r="EB17" s="150">
        <v>0</v>
      </c>
      <c r="EC17" s="150">
        <v>0</v>
      </c>
      <c r="ED17" s="150">
        <v>0</v>
      </c>
      <c r="EE17" s="150">
        <v>0</v>
      </c>
      <c r="EF17" s="150">
        <v>0</v>
      </c>
      <c r="EG17" s="150">
        <v>0</v>
      </c>
      <c r="EH17" s="150">
        <v>0</v>
      </c>
      <c r="EI17" s="150">
        <v>0</v>
      </c>
      <c r="EJ17" s="150">
        <v>0</v>
      </c>
      <c r="EK17" s="150">
        <v>0</v>
      </c>
      <c r="EL17" s="150">
        <v>0</v>
      </c>
      <c r="EM17" s="150">
        <v>0</v>
      </c>
      <c r="EN17" s="150">
        <v>0</v>
      </c>
      <c r="EO17" s="150">
        <v>0</v>
      </c>
      <c r="EP17" s="150">
        <v>0</v>
      </c>
      <c r="EQ17" s="150">
        <v>0</v>
      </c>
      <c r="ER17" s="150">
        <v>0</v>
      </c>
      <c r="ES17" s="150">
        <v>0</v>
      </c>
      <c r="ET17" s="150">
        <v>0</v>
      </c>
      <c r="EU17" s="150">
        <v>0</v>
      </c>
      <c r="EV17" s="150">
        <v>0</v>
      </c>
      <c r="EW17" s="150">
        <v>0</v>
      </c>
      <c r="EX17" s="150">
        <v>0</v>
      </c>
      <c r="EY17" s="150">
        <v>0</v>
      </c>
      <c r="EZ17" s="150">
        <v>0</v>
      </c>
      <c r="FA17" s="150">
        <v>0</v>
      </c>
      <c r="FB17" s="150">
        <v>0</v>
      </c>
      <c r="FC17" s="150">
        <v>0</v>
      </c>
      <c r="FD17" s="150">
        <v>0</v>
      </c>
      <c r="FE17" s="150">
        <v>0</v>
      </c>
      <c r="FF17" s="150">
        <v>0</v>
      </c>
      <c r="FG17" s="150">
        <v>0</v>
      </c>
      <c r="FH17" s="150">
        <v>0</v>
      </c>
      <c r="FI17" s="150">
        <v>0</v>
      </c>
      <c r="FJ17" s="150">
        <v>0</v>
      </c>
      <c r="FK17" s="150">
        <v>0</v>
      </c>
      <c r="FL17" s="150">
        <v>0</v>
      </c>
      <c r="FM17" s="150">
        <v>0</v>
      </c>
      <c r="FN17" s="150">
        <v>0</v>
      </c>
      <c r="FO17" s="150">
        <v>0</v>
      </c>
      <c r="FP17" s="150">
        <v>0</v>
      </c>
      <c r="FQ17" s="150">
        <v>0</v>
      </c>
      <c r="FR17" s="150">
        <v>0</v>
      </c>
      <c r="FS17" s="150">
        <v>0</v>
      </c>
      <c r="FT17" s="150">
        <v>0</v>
      </c>
      <c r="FU17" s="150">
        <v>0</v>
      </c>
      <c r="FV17" s="150">
        <v>0</v>
      </c>
      <c r="FW17" s="150">
        <v>0</v>
      </c>
      <c r="FX17" s="150">
        <v>0</v>
      </c>
      <c r="FY17" s="150">
        <v>0</v>
      </c>
      <c r="FZ17" s="150">
        <v>0</v>
      </c>
      <c r="GA17" s="150">
        <v>0</v>
      </c>
      <c r="GB17" s="150">
        <v>0</v>
      </c>
      <c r="GC17" s="150">
        <v>0</v>
      </c>
      <c r="GD17" s="150">
        <v>0</v>
      </c>
      <c r="GE17" s="150">
        <v>0</v>
      </c>
      <c r="GF17" s="150">
        <v>0</v>
      </c>
      <c r="GG17" s="150">
        <v>0</v>
      </c>
      <c r="GH17" s="150">
        <v>0</v>
      </c>
      <c r="GI17" s="150">
        <v>0</v>
      </c>
      <c r="GJ17" s="150">
        <v>0</v>
      </c>
      <c r="GK17" s="150">
        <v>0</v>
      </c>
      <c r="GL17" s="150">
        <v>0</v>
      </c>
      <c r="GM17" s="150">
        <v>0</v>
      </c>
      <c r="GN17" s="150">
        <v>0</v>
      </c>
      <c r="GO17" s="150">
        <v>0</v>
      </c>
      <c r="GP17" s="150">
        <v>0</v>
      </c>
      <c r="GQ17" s="150">
        <v>0</v>
      </c>
      <c r="GR17" s="150">
        <v>0</v>
      </c>
      <c r="GS17" s="150">
        <v>0</v>
      </c>
      <c r="GT17" s="150">
        <v>0</v>
      </c>
      <c r="GU17" s="150">
        <v>0</v>
      </c>
      <c r="GV17" s="150">
        <v>0</v>
      </c>
      <c r="GW17" s="150">
        <v>0</v>
      </c>
      <c r="GX17" s="150">
        <v>0</v>
      </c>
      <c r="GY17" s="150">
        <v>0</v>
      </c>
      <c r="GZ17" s="150">
        <v>0</v>
      </c>
      <c r="HA17" s="150">
        <v>0</v>
      </c>
      <c r="HB17" s="150">
        <v>0</v>
      </c>
      <c r="HC17" s="150">
        <v>0</v>
      </c>
      <c r="HD17" s="150">
        <v>0</v>
      </c>
      <c r="HE17" s="150">
        <v>0</v>
      </c>
      <c r="HF17" s="150">
        <v>0</v>
      </c>
      <c r="HG17" s="150">
        <v>0</v>
      </c>
      <c r="HH17" s="150">
        <v>0</v>
      </c>
      <c r="HI17" s="150" t="s">
        <v>263</v>
      </c>
      <c r="HJ17" s="150">
        <v>0</v>
      </c>
      <c r="HK17" s="150">
        <v>0</v>
      </c>
      <c r="HL17" s="150">
        <v>0</v>
      </c>
      <c r="HM17" s="150">
        <v>0</v>
      </c>
      <c r="HN17" s="150">
        <v>0</v>
      </c>
      <c r="HO17" s="150">
        <v>0</v>
      </c>
      <c r="HT17" s="260"/>
      <c r="HU17" s="260"/>
      <c r="HV17" s="260"/>
    </row>
    <row r="18" spans="1:230" ht="12.75" customHeight="1" x14ac:dyDescent="0.25">
      <c r="A18" s="316" t="s">
        <v>75</v>
      </c>
      <c r="B18" s="316" t="s">
        <v>127</v>
      </c>
      <c r="C18" s="320">
        <v>0</v>
      </c>
      <c r="D18" s="261">
        <v>0</v>
      </c>
      <c r="E18" s="261">
        <v>0</v>
      </c>
      <c r="F18" s="261">
        <v>0</v>
      </c>
      <c r="G18" s="261">
        <v>0</v>
      </c>
      <c r="H18" s="261">
        <v>0</v>
      </c>
      <c r="I18" s="261">
        <v>0</v>
      </c>
      <c r="J18" s="261">
        <v>0</v>
      </c>
      <c r="K18" s="261">
        <v>0</v>
      </c>
      <c r="L18" s="261">
        <v>0</v>
      </c>
      <c r="M18" s="261">
        <v>0</v>
      </c>
      <c r="N18" s="261">
        <v>0</v>
      </c>
      <c r="O18" s="261">
        <v>0</v>
      </c>
      <c r="P18" s="261">
        <v>0</v>
      </c>
      <c r="Q18" s="261">
        <v>0</v>
      </c>
      <c r="R18" s="261">
        <v>0</v>
      </c>
      <c r="S18" s="261">
        <v>0</v>
      </c>
      <c r="T18" s="261">
        <v>0</v>
      </c>
      <c r="U18" s="261">
        <v>0</v>
      </c>
      <c r="V18" s="261">
        <v>0</v>
      </c>
      <c r="W18" s="261">
        <v>0</v>
      </c>
      <c r="X18" s="261">
        <v>0</v>
      </c>
      <c r="Y18" s="261">
        <v>0</v>
      </c>
      <c r="Z18" s="261">
        <v>0</v>
      </c>
      <c r="AA18" s="261">
        <v>4.0223130000000003E-2</v>
      </c>
      <c r="AB18" s="261">
        <v>0.17128436</v>
      </c>
      <c r="AC18" s="261">
        <v>0.32983353999999998</v>
      </c>
      <c r="AD18" s="261">
        <v>0.30694302000000001</v>
      </c>
      <c r="AE18" s="261">
        <v>0.16843404000000001</v>
      </c>
      <c r="AF18" s="261">
        <v>0.30725162</v>
      </c>
      <c r="AG18" s="261">
        <v>0.26359647000000003</v>
      </c>
      <c r="AH18" s="261">
        <v>0.18417644999999999</v>
      </c>
      <c r="AI18" s="261">
        <v>0.35665528000000002</v>
      </c>
      <c r="AJ18" s="261">
        <v>0.47767514</v>
      </c>
      <c r="AK18" s="261">
        <v>0.48375678</v>
      </c>
      <c r="AL18" s="153">
        <v>0.55461117999999998</v>
      </c>
      <c r="AM18" s="153">
        <v>0.96864607999999996</v>
      </c>
      <c r="AN18" s="153">
        <v>0.77855510000000006</v>
      </c>
      <c r="AO18" s="153">
        <v>1.08848123</v>
      </c>
      <c r="AP18" s="153">
        <v>0.89438145000000002</v>
      </c>
      <c r="AQ18" s="153">
        <v>0.90749909000000006</v>
      </c>
      <c r="AR18" s="153">
        <v>1.4959873299999999</v>
      </c>
      <c r="AS18" s="153">
        <v>2.6043098100000002</v>
      </c>
      <c r="AT18" s="153">
        <v>2.7961526999999999</v>
      </c>
      <c r="AU18" s="153">
        <v>1.95856619</v>
      </c>
      <c r="AV18" s="153">
        <v>2.7889954000000001</v>
      </c>
      <c r="AW18" s="153">
        <v>3.3307564599999999</v>
      </c>
      <c r="AX18" s="153">
        <v>2.2877818799999998</v>
      </c>
      <c r="AY18" s="153">
        <v>3.2620309999999999</v>
      </c>
      <c r="AZ18" s="153">
        <v>2.5200443300000002</v>
      </c>
      <c r="BA18" s="153">
        <v>3.7979698900000001</v>
      </c>
      <c r="BB18" s="153">
        <v>1.85087369</v>
      </c>
      <c r="BC18" s="153">
        <v>1.11971336</v>
      </c>
      <c r="BD18" s="153">
        <v>4.3614098700000001</v>
      </c>
      <c r="BE18" s="153">
        <v>6.4968825900000002</v>
      </c>
      <c r="BF18" s="153">
        <v>6.6245032100000003</v>
      </c>
      <c r="BG18" s="153">
        <v>4.1808081100000001</v>
      </c>
      <c r="BH18" s="153">
        <v>7.1592413099999996</v>
      </c>
      <c r="BI18" s="153">
        <v>5.7536870899999997</v>
      </c>
      <c r="BJ18" s="153">
        <v>6.1311128999999998</v>
      </c>
      <c r="BK18" s="153">
        <v>6.9015270099999997</v>
      </c>
      <c r="BL18" s="153">
        <v>13.390265729999999</v>
      </c>
      <c r="BM18" s="153">
        <v>4.5871108400000002</v>
      </c>
      <c r="BN18" s="153">
        <v>5.3817026500000003</v>
      </c>
      <c r="BO18" s="153">
        <v>3.2771202399999999</v>
      </c>
      <c r="BP18" s="153">
        <v>4.5285389900000004</v>
      </c>
      <c r="BQ18" s="153">
        <v>10.29295918</v>
      </c>
      <c r="BR18" s="153">
        <v>3.2634802500000002</v>
      </c>
      <c r="BS18" s="153">
        <v>9.1830507000000008</v>
      </c>
      <c r="BT18" s="153">
        <v>7.3919693500000001</v>
      </c>
      <c r="BU18" s="153">
        <v>5.08054234</v>
      </c>
      <c r="BV18" s="153">
        <v>6.8406687000000002</v>
      </c>
      <c r="BW18" s="153">
        <v>1.1387372499999999</v>
      </c>
      <c r="BX18" s="153">
        <v>4.6565815400000004</v>
      </c>
      <c r="BY18" s="153">
        <v>3.0315816999999998</v>
      </c>
      <c r="BZ18" s="153">
        <v>6.4115767899999998</v>
      </c>
      <c r="CA18" s="153">
        <v>6.9344902399999997</v>
      </c>
      <c r="CB18" s="153">
        <v>7.6369202300000003</v>
      </c>
      <c r="CC18" s="153">
        <v>18.024488640000001</v>
      </c>
      <c r="CD18" s="153">
        <v>17.979534130000001</v>
      </c>
      <c r="CE18" s="153">
        <v>14.21287315</v>
      </c>
      <c r="CF18" s="153">
        <v>14.83948065</v>
      </c>
      <c r="CG18" s="153">
        <v>17.735897170000001</v>
      </c>
      <c r="CH18" s="153">
        <v>30.75256714</v>
      </c>
      <c r="CI18" s="153">
        <v>16.2002804</v>
      </c>
      <c r="CJ18" s="153">
        <v>17.844027029999999</v>
      </c>
      <c r="CK18" s="153">
        <v>22.14455594</v>
      </c>
      <c r="CL18" s="153">
        <v>19.16421862</v>
      </c>
      <c r="CM18" s="153">
        <v>19.04807495</v>
      </c>
      <c r="CN18" s="153">
        <v>37.237886719999999</v>
      </c>
      <c r="CO18" s="153">
        <v>61.333523620000001</v>
      </c>
      <c r="CP18" s="153">
        <v>24.605592819999998</v>
      </c>
      <c r="CQ18" s="153">
        <v>18.28135335</v>
      </c>
      <c r="CR18" s="153">
        <v>4.7277695299999998</v>
      </c>
      <c r="CS18" s="153">
        <v>11.508310379999999</v>
      </c>
      <c r="CT18" s="153">
        <v>7.7812990700000002</v>
      </c>
      <c r="CU18" s="153">
        <v>14.797935259999999</v>
      </c>
      <c r="CV18" s="153">
        <v>21.786548929999999</v>
      </c>
      <c r="CW18" s="153">
        <v>50.538504320000001</v>
      </c>
      <c r="CX18" s="153">
        <v>30.025221930000001</v>
      </c>
      <c r="CY18" s="153">
        <v>30.251816300000002</v>
      </c>
      <c r="CZ18" s="153">
        <v>60.974404069999999</v>
      </c>
      <c r="DA18" s="153">
        <v>37.785671569999998</v>
      </c>
      <c r="DB18" s="153">
        <v>44.907048760000002</v>
      </c>
      <c r="DC18" s="153">
        <v>35.19470407</v>
      </c>
      <c r="DD18" s="153">
        <v>43.400184609999997</v>
      </c>
      <c r="DE18" s="153">
        <v>17.17380957</v>
      </c>
      <c r="DF18" s="153">
        <v>4.5668435199999999</v>
      </c>
      <c r="DG18" s="153">
        <v>17.407381480000002</v>
      </c>
      <c r="DH18" s="153">
        <v>19.849448979999998</v>
      </c>
      <c r="DI18" s="153">
        <v>15.02825741</v>
      </c>
      <c r="DJ18" s="153">
        <v>8.3723668199999999</v>
      </c>
      <c r="DK18" s="153">
        <v>22.802140850000001</v>
      </c>
      <c r="DL18" s="153">
        <v>22.9</v>
      </c>
      <c r="DM18" s="153">
        <v>19.935141269999999</v>
      </c>
      <c r="DN18" s="153">
        <v>31.8</v>
      </c>
      <c r="DO18" s="153">
        <v>7.8194676100000002</v>
      </c>
      <c r="DP18" s="153">
        <v>19.3</v>
      </c>
      <c r="DQ18" s="153">
        <v>30.4</v>
      </c>
      <c r="DR18" s="153">
        <v>4.9000000000000004</v>
      </c>
      <c r="DS18" s="153">
        <v>15.3</v>
      </c>
      <c r="DT18" s="153">
        <v>32.700000000000003</v>
      </c>
      <c r="DU18" s="153">
        <v>26.2</v>
      </c>
      <c r="DV18" s="153">
        <v>10.3</v>
      </c>
      <c r="DW18" s="153">
        <v>24.9</v>
      </c>
      <c r="DX18" s="153">
        <v>21.7</v>
      </c>
      <c r="DY18" s="153">
        <v>5.9</v>
      </c>
      <c r="DZ18" s="153">
        <v>8.3000000000000007</v>
      </c>
      <c r="EA18" s="153">
        <v>11.1</v>
      </c>
      <c r="EB18" s="153">
        <v>9.9</v>
      </c>
      <c r="EC18" s="153">
        <v>21.6</v>
      </c>
      <c r="ED18" s="153">
        <v>13.2</v>
      </c>
      <c r="EE18" s="153">
        <v>20.399999999999999</v>
      </c>
      <c r="EF18" s="153">
        <v>20.399999999999999</v>
      </c>
      <c r="EG18" s="153">
        <v>43.4</v>
      </c>
      <c r="EH18" s="153">
        <v>17.399999999999999</v>
      </c>
      <c r="EI18" s="153">
        <v>8.6</v>
      </c>
      <c r="EJ18" s="153">
        <v>43.2</v>
      </c>
      <c r="EK18" s="153">
        <v>14.6</v>
      </c>
      <c r="EL18" s="153">
        <v>33</v>
      </c>
      <c r="EM18" s="153">
        <v>42.2</v>
      </c>
      <c r="EN18" s="153">
        <v>20.7</v>
      </c>
      <c r="EO18" s="153">
        <v>35.700000000000003</v>
      </c>
      <c r="EP18" s="153">
        <v>18.100000000000001</v>
      </c>
      <c r="EQ18" s="153">
        <v>19.100000000000001</v>
      </c>
      <c r="ER18" s="153">
        <v>10.5</v>
      </c>
      <c r="ES18" s="153">
        <v>117.2</v>
      </c>
      <c r="ET18" s="153">
        <v>209.4</v>
      </c>
      <c r="EU18" s="153">
        <v>49.7</v>
      </c>
      <c r="EV18" s="153">
        <v>16.899999999999999</v>
      </c>
      <c r="EW18" s="153">
        <v>38</v>
      </c>
      <c r="EX18" s="153">
        <v>17.7</v>
      </c>
      <c r="EY18" s="153">
        <v>14.1</v>
      </c>
      <c r="EZ18" s="153">
        <v>46.7</v>
      </c>
      <c r="FA18" s="153">
        <v>36.700000000000003</v>
      </c>
      <c r="FB18" s="153">
        <v>43.7</v>
      </c>
      <c r="FC18" s="153">
        <v>21.4</v>
      </c>
      <c r="FD18" s="153">
        <v>24.7</v>
      </c>
      <c r="FE18" s="153">
        <v>26.2</v>
      </c>
      <c r="FF18" s="153">
        <v>45.5</v>
      </c>
      <c r="FG18" s="153">
        <v>23</v>
      </c>
      <c r="FH18" s="153">
        <v>28.4</v>
      </c>
      <c r="FI18" s="153">
        <v>11.6</v>
      </c>
      <c r="FJ18" s="153">
        <v>16.145457830000002</v>
      </c>
      <c r="FK18" s="153">
        <v>21.5</v>
      </c>
      <c r="FL18" s="153">
        <v>24.1</v>
      </c>
      <c r="FM18" s="153">
        <v>22.6</v>
      </c>
      <c r="FN18" s="153">
        <v>20.2</v>
      </c>
      <c r="FO18" s="153">
        <v>73.400000000000006</v>
      </c>
      <c r="FP18" s="153">
        <v>42.7</v>
      </c>
      <c r="FQ18" s="153">
        <v>72.5</v>
      </c>
      <c r="FR18" s="153">
        <v>23.6</v>
      </c>
      <c r="FS18" s="153">
        <v>48.9</v>
      </c>
      <c r="FT18" s="153">
        <v>16.399999999999999</v>
      </c>
      <c r="FU18" s="153">
        <v>25</v>
      </c>
      <c r="FV18" s="153">
        <v>54.5</v>
      </c>
      <c r="FW18" s="153">
        <v>141.6</v>
      </c>
      <c r="FX18" s="153">
        <v>49.6</v>
      </c>
      <c r="FY18" s="153">
        <v>20.100000000000001</v>
      </c>
      <c r="FZ18" s="153">
        <v>32.700000000000003</v>
      </c>
      <c r="GA18" s="153">
        <v>18.600000000000001</v>
      </c>
      <c r="GB18" s="153">
        <v>77.599999999999994</v>
      </c>
      <c r="GC18" s="153">
        <v>65.5</v>
      </c>
      <c r="GD18" s="153">
        <v>160.9</v>
      </c>
      <c r="GE18" s="153">
        <v>77.099999999999994</v>
      </c>
      <c r="GF18" s="153">
        <v>93.2</v>
      </c>
      <c r="GG18" s="153">
        <v>48.5</v>
      </c>
      <c r="GH18" s="153">
        <v>55.7</v>
      </c>
      <c r="GI18" s="153">
        <v>12.3</v>
      </c>
      <c r="GJ18" s="153">
        <v>75.5</v>
      </c>
      <c r="GK18" s="153">
        <v>37.9</v>
      </c>
      <c r="GL18" s="153">
        <v>50.7</v>
      </c>
      <c r="GM18" s="153">
        <v>13.2</v>
      </c>
      <c r="GN18" s="153">
        <v>22.9</v>
      </c>
      <c r="GO18" s="153">
        <v>53.2</v>
      </c>
      <c r="GP18" s="153">
        <v>91.8</v>
      </c>
      <c r="GQ18" s="153">
        <v>133.4</v>
      </c>
      <c r="GR18" s="153">
        <v>29.5</v>
      </c>
      <c r="GS18" s="153">
        <v>123.2</v>
      </c>
      <c r="GT18" s="153">
        <v>53.7</v>
      </c>
      <c r="GU18" s="153">
        <v>45.4</v>
      </c>
      <c r="GV18" s="153">
        <v>38.4</v>
      </c>
      <c r="GW18" s="153">
        <v>51</v>
      </c>
      <c r="GX18" s="153">
        <v>25.5</v>
      </c>
      <c r="GY18" s="153">
        <v>41.8</v>
      </c>
      <c r="GZ18" s="153">
        <v>50.9</v>
      </c>
      <c r="HA18" s="153">
        <v>45.9</v>
      </c>
      <c r="HB18" s="153">
        <v>89.5</v>
      </c>
      <c r="HC18" s="153">
        <v>88.1</v>
      </c>
      <c r="HD18" s="153">
        <v>137.80000000000001</v>
      </c>
      <c r="HE18" s="153">
        <v>150</v>
      </c>
      <c r="HF18" s="153">
        <v>169.6</v>
      </c>
      <c r="HG18" s="153">
        <v>170.1</v>
      </c>
      <c r="HH18" s="153">
        <v>86.2</v>
      </c>
      <c r="HI18" s="153">
        <v>126.3</v>
      </c>
      <c r="HJ18" s="153">
        <v>111.4</v>
      </c>
      <c r="HK18" s="153">
        <v>125.1</v>
      </c>
      <c r="HL18" s="153">
        <v>110.4</v>
      </c>
      <c r="HM18" s="153">
        <v>126</v>
      </c>
      <c r="HN18" s="153">
        <v>175.4</v>
      </c>
      <c r="HO18" s="153">
        <v>85.5</v>
      </c>
      <c r="HT18" s="260"/>
      <c r="HU18" s="260"/>
      <c r="HV18" s="260"/>
    </row>
    <row r="19" spans="1:230" ht="12.75" customHeight="1" x14ac:dyDescent="0.25">
      <c r="A19" s="317" t="s">
        <v>76</v>
      </c>
      <c r="B19" s="317" t="s">
        <v>140</v>
      </c>
      <c r="C19" s="321">
        <v>0</v>
      </c>
      <c r="D19" s="262">
        <v>0</v>
      </c>
      <c r="E19" s="262">
        <v>0</v>
      </c>
      <c r="F19" s="262">
        <v>0</v>
      </c>
      <c r="G19" s="262">
        <v>0</v>
      </c>
      <c r="H19" s="262">
        <v>0</v>
      </c>
      <c r="I19" s="262">
        <v>0</v>
      </c>
      <c r="J19" s="262">
        <v>0</v>
      </c>
      <c r="K19" s="262">
        <v>0</v>
      </c>
      <c r="L19" s="262">
        <v>0</v>
      </c>
      <c r="M19" s="262">
        <v>0</v>
      </c>
      <c r="N19" s="262">
        <v>0</v>
      </c>
      <c r="O19" s="262">
        <v>0</v>
      </c>
      <c r="P19" s="262">
        <v>0</v>
      </c>
      <c r="Q19" s="262">
        <v>0</v>
      </c>
      <c r="R19" s="262">
        <v>0</v>
      </c>
      <c r="S19" s="262">
        <v>0</v>
      </c>
      <c r="T19" s="262">
        <v>0</v>
      </c>
      <c r="U19" s="262">
        <v>0</v>
      </c>
      <c r="V19" s="262">
        <v>0</v>
      </c>
      <c r="W19" s="262">
        <v>0</v>
      </c>
      <c r="X19" s="262">
        <v>0</v>
      </c>
      <c r="Y19" s="262">
        <v>0</v>
      </c>
      <c r="Z19" s="262">
        <v>0</v>
      </c>
      <c r="AA19" s="262">
        <v>1E-8</v>
      </c>
      <c r="AB19" s="262">
        <v>4.9999999999999998E-8</v>
      </c>
      <c r="AC19" s="262">
        <v>2.0788E-4</v>
      </c>
      <c r="AD19" s="262">
        <v>1.78812E-3</v>
      </c>
      <c r="AE19" s="262">
        <v>3.7245200000000003E-3</v>
      </c>
      <c r="AF19" s="262">
        <v>5.0877400000000003E-3</v>
      </c>
      <c r="AG19" s="262">
        <v>6.9210080000000007E-2</v>
      </c>
      <c r="AH19" s="262">
        <v>7.3853199999999999E-3</v>
      </c>
      <c r="AI19" s="262">
        <v>6.7349999999999997E-3</v>
      </c>
      <c r="AJ19" s="262">
        <v>8.3527800000000006E-3</v>
      </c>
      <c r="AK19" s="262">
        <v>1.1166580000000001E-2</v>
      </c>
      <c r="AL19" s="154">
        <v>7.60262E-3</v>
      </c>
      <c r="AM19" s="154">
        <v>7.6868200000000005E-3</v>
      </c>
      <c r="AN19" s="154">
        <v>1.652611E-2</v>
      </c>
      <c r="AO19" s="154">
        <v>1.171295E-2</v>
      </c>
      <c r="AP19" s="154">
        <v>1.7939799999999999E-2</v>
      </c>
      <c r="AQ19" s="154">
        <v>1.7904960000000001E-2</v>
      </c>
      <c r="AR19" s="154">
        <v>8.4240400000000007E-3</v>
      </c>
      <c r="AS19" s="154">
        <v>1.096598E-2</v>
      </c>
      <c r="AT19" s="154">
        <v>2.4921249999999999E-2</v>
      </c>
      <c r="AU19" s="154">
        <v>2.3554950000000002E-2</v>
      </c>
      <c r="AV19" s="154">
        <v>1.7171510000000001E-2</v>
      </c>
      <c r="AW19" s="154">
        <v>8.4903700000000006E-3</v>
      </c>
      <c r="AX19" s="154">
        <v>8.7431000000000002E-3</v>
      </c>
      <c r="AY19" s="154">
        <v>2.8E-5</v>
      </c>
      <c r="AZ19" s="154">
        <v>1.337728E-2</v>
      </c>
      <c r="BA19" s="154">
        <v>5.4494299999999999E-3</v>
      </c>
      <c r="BB19" s="154">
        <v>2.6790120000000001E-2</v>
      </c>
      <c r="BC19" s="154">
        <v>1.5792380000000002E-2</v>
      </c>
      <c r="BD19" s="154">
        <v>1.6483859999999999E-2</v>
      </c>
      <c r="BE19" s="154">
        <v>0.72541350999999998</v>
      </c>
      <c r="BF19" s="154">
        <v>0.53810354000000005</v>
      </c>
      <c r="BG19" s="154">
        <v>1.869759E-2</v>
      </c>
      <c r="BH19" s="154">
        <v>3.3041248300000001</v>
      </c>
      <c r="BI19" s="154">
        <v>3.0641419999999999E-2</v>
      </c>
      <c r="BJ19" s="154">
        <v>7.3801300000000004E-3</v>
      </c>
      <c r="BK19" s="154">
        <v>3.3799780000000001E-2</v>
      </c>
      <c r="BL19" s="154">
        <v>3.9228300000000004E-3</v>
      </c>
      <c r="BM19" s="154">
        <v>3.8548590000000001E-2</v>
      </c>
      <c r="BN19" s="154">
        <v>2.1003433500000002</v>
      </c>
      <c r="BO19" s="154">
        <v>2.1481210000000001E-2</v>
      </c>
      <c r="BP19" s="154">
        <v>2.7063520000000001E-2</v>
      </c>
      <c r="BQ19" s="154">
        <v>2.2182920000000002E-2</v>
      </c>
      <c r="BR19" s="154">
        <v>1.7784620000000001E-2</v>
      </c>
      <c r="BS19" s="154">
        <v>5.9193330099999999</v>
      </c>
      <c r="BT19" s="154">
        <v>8.2000000000000001E-5</v>
      </c>
      <c r="BU19" s="154">
        <v>1.5999999999999999E-4</v>
      </c>
      <c r="BV19" s="154">
        <v>2.28443291</v>
      </c>
      <c r="BW19" s="154">
        <v>1.9326920000000001E-2</v>
      </c>
      <c r="BX19" s="154">
        <v>3.1261490000000003E-2</v>
      </c>
      <c r="BY19" s="154">
        <v>2.4602479999999999E-2</v>
      </c>
      <c r="BZ19" s="154">
        <v>1.6899999999999999E-4</v>
      </c>
      <c r="CA19" s="154">
        <v>3.2342740000000002E-2</v>
      </c>
      <c r="CB19" s="154">
        <v>1.3300000000000001E-4</v>
      </c>
      <c r="CC19" s="154">
        <v>2.9353290000000001E-2</v>
      </c>
      <c r="CD19" s="154">
        <v>1.9542239999999999E-2</v>
      </c>
      <c r="CE19" s="154">
        <v>3.6738609999999998E-2</v>
      </c>
      <c r="CF19" s="154">
        <v>8.2969800000000007E-3</v>
      </c>
      <c r="CG19" s="154">
        <v>1.51413E-2</v>
      </c>
      <c r="CH19" s="154">
        <v>1.9390250000000001E-2</v>
      </c>
      <c r="CI19" s="154">
        <v>3.2704539999999997E-2</v>
      </c>
      <c r="CJ19" s="154">
        <v>2.5821500000000001E-2</v>
      </c>
      <c r="CK19" s="154">
        <v>3.2399999999999996E-4</v>
      </c>
      <c r="CL19" s="154">
        <v>1.09921E-3</v>
      </c>
      <c r="CM19" s="154">
        <v>5.1123399999999999E-3</v>
      </c>
      <c r="CN19" s="154">
        <v>1.412591E-2</v>
      </c>
      <c r="CO19" s="154">
        <v>1.8672E-4</v>
      </c>
      <c r="CP19" s="154">
        <v>5.2773999999999996E-4</v>
      </c>
      <c r="CQ19" s="154">
        <v>2.0047000000000001E-4</v>
      </c>
      <c r="CR19" s="154">
        <v>5.9736400000000005E-3</v>
      </c>
      <c r="CS19" s="154">
        <v>2.4746000000000002E-4</v>
      </c>
      <c r="CT19" s="154">
        <v>7.31915E-3</v>
      </c>
      <c r="CU19" s="154">
        <v>7.4191000000000005E-3</v>
      </c>
      <c r="CV19" s="154">
        <v>5.4588700000000002E-3</v>
      </c>
      <c r="CW19" s="154">
        <v>8.4303999999999998E-4</v>
      </c>
      <c r="CX19" s="154">
        <v>21.66694266</v>
      </c>
      <c r="CY19" s="154">
        <v>1.55411E-3</v>
      </c>
      <c r="CZ19" s="154">
        <v>1.01223E-3</v>
      </c>
      <c r="DA19" s="154">
        <v>8.5570000000000004E-4</v>
      </c>
      <c r="DB19" s="154">
        <v>3.0231000000000002E-4</v>
      </c>
      <c r="DC19" s="154">
        <v>4.9047000000000001E-4</v>
      </c>
      <c r="DD19" s="154">
        <v>2.4437999999999999E-4</v>
      </c>
      <c r="DE19" s="154">
        <v>8.3529999999999997E-4</v>
      </c>
      <c r="DF19" s="154">
        <v>5.1434499999999999E-3</v>
      </c>
      <c r="DG19" s="154">
        <v>8.4885000000000006E-4</v>
      </c>
      <c r="DH19" s="154">
        <v>1.6922E-3</v>
      </c>
      <c r="DI19" s="154">
        <v>1.41366E-3</v>
      </c>
      <c r="DJ19" s="154">
        <v>6.01258E-3</v>
      </c>
      <c r="DK19" s="154">
        <v>1.4042900000000001E-3</v>
      </c>
      <c r="DL19" s="154">
        <v>0</v>
      </c>
      <c r="DM19" s="154">
        <v>5.2473199999999998E-3</v>
      </c>
      <c r="DN19" s="154">
        <v>0</v>
      </c>
      <c r="DO19" s="154">
        <v>5.5065699999999997E-3</v>
      </c>
      <c r="DP19" s="154">
        <v>0</v>
      </c>
      <c r="DQ19" s="154">
        <v>0</v>
      </c>
      <c r="DR19" s="154">
        <v>0</v>
      </c>
      <c r="DS19" s="154">
        <v>0</v>
      </c>
      <c r="DT19" s="154">
        <v>0</v>
      </c>
      <c r="DU19" s="154">
        <v>0</v>
      </c>
      <c r="DV19" s="154">
        <v>0</v>
      </c>
      <c r="DW19" s="154">
        <v>0</v>
      </c>
      <c r="DX19" s="154">
        <v>0</v>
      </c>
      <c r="DY19" s="154">
        <v>0</v>
      </c>
      <c r="DZ19" s="154">
        <v>0</v>
      </c>
      <c r="EA19" s="154">
        <v>0</v>
      </c>
      <c r="EB19" s="154">
        <v>0</v>
      </c>
      <c r="EC19" s="154">
        <v>0</v>
      </c>
      <c r="ED19" s="154">
        <v>0</v>
      </c>
      <c r="EE19" s="154">
        <v>0</v>
      </c>
      <c r="EF19" s="154">
        <v>0</v>
      </c>
      <c r="EG19" s="154">
        <v>0</v>
      </c>
      <c r="EH19" s="154">
        <v>0</v>
      </c>
      <c r="EI19" s="154">
        <v>0</v>
      </c>
      <c r="EJ19" s="154">
        <v>18</v>
      </c>
      <c r="EK19" s="154">
        <v>0</v>
      </c>
      <c r="EL19" s="154">
        <v>0</v>
      </c>
      <c r="EM19" s="154">
        <v>0</v>
      </c>
      <c r="EN19" s="154">
        <v>0</v>
      </c>
      <c r="EO19" s="154">
        <v>0</v>
      </c>
      <c r="EP19" s="154">
        <v>0</v>
      </c>
      <c r="EQ19" s="154">
        <v>0</v>
      </c>
      <c r="ER19" s="154">
        <v>0</v>
      </c>
      <c r="ES19" s="154">
        <v>0</v>
      </c>
      <c r="ET19" s="154">
        <v>0</v>
      </c>
      <c r="EU19" s="154">
        <v>0</v>
      </c>
      <c r="EV19" s="154">
        <v>0</v>
      </c>
      <c r="EW19" s="154">
        <v>0</v>
      </c>
      <c r="EX19" s="154">
        <v>0</v>
      </c>
      <c r="EY19" s="154">
        <v>0</v>
      </c>
      <c r="EZ19" s="154">
        <v>0</v>
      </c>
      <c r="FA19" s="154">
        <v>0</v>
      </c>
      <c r="FB19" s="154">
        <v>0</v>
      </c>
      <c r="FC19" s="154">
        <v>0</v>
      </c>
      <c r="FD19" s="154">
        <v>0</v>
      </c>
      <c r="FE19" s="154">
        <v>0</v>
      </c>
      <c r="FF19" s="154">
        <v>0</v>
      </c>
      <c r="FG19" s="154">
        <v>0</v>
      </c>
      <c r="FH19" s="154">
        <v>0</v>
      </c>
      <c r="FI19" s="154">
        <v>0</v>
      </c>
      <c r="FJ19" s="154">
        <v>1.185041E-2</v>
      </c>
      <c r="FK19" s="154">
        <v>0</v>
      </c>
      <c r="FL19" s="154">
        <v>0</v>
      </c>
      <c r="FM19" s="154">
        <v>0</v>
      </c>
      <c r="FN19" s="154">
        <v>0</v>
      </c>
      <c r="FO19" s="154">
        <v>0</v>
      </c>
      <c r="FP19" s="154">
        <v>0</v>
      </c>
      <c r="FQ19" s="154">
        <v>1.2</v>
      </c>
      <c r="FR19" s="154">
        <v>0</v>
      </c>
      <c r="FS19" s="154">
        <v>0</v>
      </c>
      <c r="FT19" s="154">
        <v>0</v>
      </c>
      <c r="FU19" s="154">
        <v>0</v>
      </c>
      <c r="FV19" s="154">
        <v>0</v>
      </c>
      <c r="FW19" s="154">
        <v>0</v>
      </c>
      <c r="FX19" s="154">
        <v>0</v>
      </c>
      <c r="FY19" s="154">
        <v>0</v>
      </c>
      <c r="FZ19" s="154">
        <v>0</v>
      </c>
      <c r="GA19" s="154">
        <v>0</v>
      </c>
      <c r="GB19" s="154">
        <v>0</v>
      </c>
      <c r="GC19" s="154">
        <v>0</v>
      </c>
      <c r="GD19" s="154">
        <v>0</v>
      </c>
      <c r="GE19" s="154">
        <v>0</v>
      </c>
      <c r="GF19" s="154">
        <v>0</v>
      </c>
      <c r="GG19" s="154">
        <v>0</v>
      </c>
      <c r="GH19" s="154">
        <v>0</v>
      </c>
      <c r="GI19" s="154">
        <v>1.7</v>
      </c>
      <c r="GJ19" s="154">
        <v>0</v>
      </c>
      <c r="GK19" s="154">
        <v>0</v>
      </c>
      <c r="GL19" s="154">
        <v>0</v>
      </c>
      <c r="GM19" s="154">
        <v>0</v>
      </c>
      <c r="GN19" s="154">
        <v>0</v>
      </c>
      <c r="GO19" s="154">
        <v>0</v>
      </c>
      <c r="GP19" s="154">
        <v>0</v>
      </c>
      <c r="GQ19" s="154">
        <v>0</v>
      </c>
      <c r="GR19" s="154">
        <v>0</v>
      </c>
      <c r="GS19" s="154">
        <v>0</v>
      </c>
      <c r="GT19" s="154">
        <v>0</v>
      </c>
      <c r="GU19" s="154">
        <v>0</v>
      </c>
      <c r="GV19" s="154">
        <v>0</v>
      </c>
      <c r="GW19" s="154">
        <v>0</v>
      </c>
      <c r="GX19" s="154">
        <v>0</v>
      </c>
      <c r="GY19" s="154">
        <v>0</v>
      </c>
      <c r="GZ19" s="154">
        <v>0</v>
      </c>
      <c r="HA19" s="154">
        <v>0</v>
      </c>
      <c r="HB19" s="154">
        <v>0</v>
      </c>
      <c r="HC19" s="154">
        <v>0</v>
      </c>
      <c r="HD19" s="154">
        <v>0</v>
      </c>
      <c r="HE19" s="154">
        <v>0</v>
      </c>
      <c r="HF19" s="154">
        <v>0</v>
      </c>
      <c r="HG19" s="154">
        <v>0</v>
      </c>
      <c r="HH19" s="154">
        <v>0</v>
      </c>
      <c r="HI19" s="154" t="s">
        <v>263</v>
      </c>
      <c r="HJ19" s="154">
        <v>0</v>
      </c>
      <c r="HK19" s="154">
        <v>0</v>
      </c>
      <c r="HL19" s="154">
        <v>0</v>
      </c>
      <c r="HM19" s="154">
        <v>0</v>
      </c>
      <c r="HN19" s="154">
        <v>0</v>
      </c>
      <c r="HO19" s="167">
        <v>0</v>
      </c>
      <c r="HT19" s="260"/>
      <c r="HU19" s="260"/>
      <c r="HV19" s="260"/>
    </row>
    <row r="20" spans="1:230" ht="12.75" customHeight="1" x14ac:dyDescent="0.25">
      <c r="A20" s="292" t="s">
        <v>77</v>
      </c>
      <c r="B20" s="292" t="s">
        <v>128</v>
      </c>
      <c r="C20" s="322">
        <v>0</v>
      </c>
      <c r="D20" s="265">
        <v>0</v>
      </c>
      <c r="E20" s="265">
        <v>0</v>
      </c>
      <c r="F20" s="265">
        <v>0</v>
      </c>
      <c r="G20" s="265">
        <v>0</v>
      </c>
      <c r="H20" s="265">
        <v>0</v>
      </c>
      <c r="I20" s="265">
        <v>0</v>
      </c>
      <c r="J20" s="265">
        <v>0</v>
      </c>
      <c r="K20" s="265">
        <v>0</v>
      </c>
      <c r="L20" s="265">
        <v>0</v>
      </c>
      <c r="M20" s="265">
        <v>0</v>
      </c>
      <c r="N20" s="265">
        <v>0</v>
      </c>
      <c r="O20" s="265">
        <v>0</v>
      </c>
      <c r="P20" s="265">
        <v>0</v>
      </c>
      <c r="Q20" s="265">
        <v>0</v>
      </c>
      <c r="R20" s="265">
        <v>0</v>
      </c>
      <c r="S20" s="265">
        <v>0</v>
      </c>
      <c r="T20" s="265">
        <v>0</v>
      </c>
      <c r="U20" s="265">
        <v>0</v>
      </c>
      <c r="V20" s="265">
        <v>0</v>
      </c>
      <c r="W20" s="265">
        <v>0</v>
      </c>
      <c r="X20" s="265">
        <v>0</v>
      </c>
      <c r="Y20" s="265">
        <v>0</v>
      </c>
      <c r="Z20" s="265">
        <v>0</v>
      </c>
      <c r="AA20" s="265">
        <v>4.0223139999999998E-2</v>
      </c>
      <c r="AB20" s="265">
        <v>0.17128441</v>
      </c>
      <c r="AC20" s="265">
        <v>0.38123877744800005</v>
      </c>
      <c r="AD20" s="265">
        <v>0.73352833000000006</v>
      </c>
      <c r="AE20" s="265">
        <v>1.1580942000000001</v>
      </c>
      <c r="AF20" s="265">
        <v>2.4648956700000002</v>
      </c>
      <c r="AG20" s="265">
        <v>2.77882199</v>
      </c>
      <c r="AH20" s="265">
        <v>3.84248923</v>
      </c>
      <c r="AI20" s="265">
        <v>4.82706357</v>
      </c>
      <c r="AJ20" s="265">
        <v>6.4539363300000003</v>
      </c>
      <c r="AK20" s="265">
        <v>8.2691687599999995</v>
      </c>
      <c r="AL20" s="155">
        <v>10.23874288</v>
      </c>
      <c r="AM20" s="155">
        <v>12.457818469999999</v>
      </c>
      <c r="AN20" s="155">
        <v>15.201203810000001</v>
      </c>
      <c r="AO20" s="155">
        <v>16.723790350000002</v>
      </c>
      <c r="AP20" s="155">
        <v>19.029051679999998</v>
      </c>
      <c r="AQ20" s="155">
        <v>21.529544009999999</v>
      </c>
      <c r="AR20" s="155">
        <v>24.072636249999999</v>
      </c>
      <c r="AS20" s="155">
        <v>26.90649895</v>
      </c>
      <c r="AT20" s="155">
        <v>31.336710830000001</v>
      </c>
      <c r="AU20" s="155">
        <v>33.480796359999999</v>
      </c>
      <c r="AV20" s="155">
        <v>35.981992630000001</v>
      </c>
      <c r="AW20" s="155">
        <v>39.179664690000003</v>
      </c>
      <c r="AX20" s="155">
        <v>42.117818470000003</v>
      </c>
      <c r="AY20" s="155">
        <v>45.021467809999997</v>
      </c>
      <c r="AZ20" s="155">
        <v>49.751762169999999</v>
      </c>
      <c r="BA20" s="155">
        <v>51.843798640000003</v>
      </c>
      <c r="BB20" s="155">
        <v>55.230845950000003</v>
      </c>
      <c r="BC20" s="155">
        <v>59.110349599999999</v>
      </c>
      <c r="BD20" s="155">
        <v>62.811404260000003</v>
      </c>
      <c r="BE20" s="155">
        <v>66.633603739999998</v>
      </c>
      <c r="BF20" s="155">
        <v>71.9251261</v>
      </c>
      <c r="BG20" s="155">
        <v>76.398102219999998</v>
      </c>
      <c r="BH20" s="155">
        <v>84.053978189999995</v>
      </c>
      <c r="BI20" s="155">
        <v>85.234942259999997</v>
      </c>
      <c r="BJ20" s="155">
        <v>89.991013460000005</v>
      </c>
      <c r="BK20" s="155">
        <v>96.172133400000007</v>
      </c>
      <c r="BL20" s="155">
        <v>103.57012134</v>
      </c>
      <c r="BM20" s="155">
        <v>107.62273355000001</v>
      </c>
      <c r="BN20" s="155">
        <v>115.3662648</v>
      </c>
      <c r="BO20" s="155">
        <v>119.227662</v>
      </c>
      <c r="BP20" s="155">
        <v>125.13692318</v>
      </c>
      <c r="BQ20" s="155">
        <v>131.88892697</v>
      </c>
      <c r="BR20" s="155">
        <v>137.74854472000001</v>
      </c>
      <c r="BS20" s="155">
        <v>149.98760992000001</v>
      </c>
      <c r="BT20" s="155">
        <v>149.4227157</v>
      </c>
      <c r="BU20" s="155">
        <v>154.36476565000001</v>
      </c>
      <c r="BV20" s="155">
        <v>162.44442506999999</v>
      </c>
      <c r="BW20" s="155">
        <v>167.45029676999999</v>
      </c>
      <c r="BX20" s="155">
        <v>178.13437135000001</v>
      </c>
      <c r="BY20" s="155">
        <v>182.76356278</v>
      </c>
      <c r="BZ20" s="155">
        <v>189.36848057</v>
      </c>
      <c r="CA20" s="155">
        <v>197.31363293000001</v>
      </c>
      <c r="CB20" s="155">
        <v>205.44042334</v>
      </c>
      <c r="CC20" s="155">
        <v>212.16089325999999</v>
      </c>
      <c r="CD20" s="155">
        <v>221.32428876</v>
      </c>
      <c r="CE20" s="155">
        <v>226.71702969</v>
      </c>
      <c r="CF20" s="155">
        <v>230.63981910999999</v>
      </c>
      <c r="CG20" s="155">
        <v>236.52418449000001</v>
      </c>
      <c r="CH20" s="155">
        <v>240.19616224000001</v>
      </c>
      <c r="CI20" s="155">
        <v>246.67417359999999</v>
      </c>
      <c r="CJ20" s="155">
        <v>257.62069530999997</v>
      </c>
      <c r="CK20" s="155">
        <v>263.05814270000002</v>
      </c>
      <c r="CL20" s="155">
        <v>268.97874659000001</v>
      </c>
      <c r="CM20" s="155">
        <v>287.19849633000001</v>
      </c>
      <c r="CN20" s="155">
        <v>294.02449773000001</v>
      </c>
      <c r="CO20" s="155">
        <v>302.65187487999998</v>
      </c>
      <c r="CP20" s="155">
        <v>309.49829373</v>
      </c>
      <c r="CQ20" s="155">
        <v>316.12535302999999</v>
      </c>
      <c r="CR20" s="155">
        <v>321.29580731999999</v>
      </c>
      <c r="CS20" s="155">
        <v>329.96212059999999</v>
      </c>
      <c r="CT20" s="155">
        <v>334.32754117000002</v>
      </c>
      <c r="CU20" s="155">
        <v>342.91982412999999</v>
      </c>
      <c r="CV20" s="155">
        <v>349.07705728000002</v>
      </c>
      <c r="CW20" s="155">
        <v>369.42656840000001</v>
      </c>
      <c r="CX20" s="155">
        <v>399.01589358000001</v>
      </c>
      <c r="CY20" s="155">
        <v>393.38598660000002</v>
      </c>
      <c r="CZ20" s="155">
        <v>406.66921466000002</v>
      </c>
      <c r="DA20" s="155">
        <v>412.57474956999999</v>
      </c>
      <c r="DB20" s="155">
        <v>416.38076774000001</v>
      </c>
      <c r="DC20" s="155">
        <v>422.70100959000001</v>
      </c>
      <c r="DD20" s="155">
        <v>433.10350251</v>
      </c>
      <c r="DE20" s="155">
        <v>454.30732760000001</v>
      </c>
      <c r="DF20" s="155">
        <v>496.50782588999999</v>
      </c>
      <c r="DG20" s="155">
        <v>505.11409867999998</v>
      </c>
      <c r="DH20" s="155">
        <v>514.40038484000002</v>
      </c>
      <c r="DI20" s="155">
        <v>534.92605295999999</v>
      </c>
      <c r="DJ20" s="155">
        <v>548.53531283999996</v>
      </c>
      <c r="DK20" s="155">
        <v>558.51535918000002</v>
      </c>
      <c r="DL20" s="155">
        <v>573.29999999999995</v>
      </c>
      <c r="DM20" s="155">
        <v>578.05432689999998</v>
      </c>
      <c r="DN20" s="155">
        <v>589.6</v>
      </c>
      <c r="DO20" s="155">
        <v>600.57367638000005</v>
      </c>
      <c r="DP20" s="155">
        <v>608.29999999999995</v>
      </c>
      <c r="DQ20" s="155">
        <v>630.4</v>
      </c>
      <c r="DR20" s="155">
        <v>638.9</v>
      </c>
      <c r="DS20" s="155">
        <v>649.20000000000005</v>
      </c>
      <c r="DT20" s="155">
        <v>659.8</v>
      </c>
      <c r="DU20" s="155">
        <v>673.1</v>
      </c>
      <c r="DV20" s="155">
        <v>681.1</v>
      </c>
      <c r="DW20" s="155">
        <v>691.7</v>
      </c>
      <c r="DX20" s="155">
        <v>706.7</v>
      </c>
      <c r="DY20" s="155">
        <v>713.1</v>
      </c>
      <c r="DZ20" s="155">
        <v>724.9</v>
      </c>
      <c r="EA20" s="155">
        <v>736.2</v>
      </c>
      <c r="EB20" s="155">
        <v>744.1</v>
      </c>
      <c r="EC20" s="155">
        <v>759.5</v>
      </c>
      <c r="ED20" s="155">
        <v>777.2</v>
      </c>
      <c r="EE20" s="155">
        <v>789.9</v>
      </c>
      <c r="EF20" s="155">
        <v>797.7</v>
      </c>
      <c r="EG20" s="155">
        <v>831.6</v>
      </c>
      <c r="EH20" s="155">
        <v>839</v>
      </c>
      <c r="EI20" s="155">
        <v>852.7</v>
      </c>
      <c r="EJ20" s="155">
        <v>867.6</v>
      </c>
      <c r="EK20" s="155">
        <v>882.5</v>
      </c>
      <c r="EL20" s="155">
        <v>896</v>
      </c>
      <c r="EM20" s="155">
        <v>909.8</v>
      </c>
      <c r="EN20" s="155">
        <v>925.3</v>
      </c>
      <c r="EO20" s="155">
        <v>942.3</v>
      </c>
      <c r="EP20" s="155">
        <v>964</v>
      </c>
      <c r="EQ20" s="155">
        <v>979.7</v>
      </c>
      <c r="ER20" s="155">
        <v>1021.2</v>
      </c>
      <c r="ES20" s="155">
        <v>1047.4000000000001</v>
      </c>
      <c r="ET20" s="155">
        <v>1062.9000000000001</v>
      </c>
      <c r="EU20" s="155">
        <v>1083.8</v>
      </c>
      <c r="EV20" s="155">
        <v>1096.9000000000001</v>
      </c>
      <c r="EW20" s="155">
        <v>1122.8</v>
      </c>
      <c r="EX20" s="155">
        <v>1137.8</v>
      </c>
      <c r="EY20" s="155">
        <v>1163.5999999999999</v>
      </c>
      <c r="EZ20" s="155">
        <v>1203.8</v>
      </c>
      <c r="FA20" s="155">
        <v>1228.5</v>
      </c>
      <c r="FB20" s="155">
        <v>1262.2</v>
      </c>
      <c r="FC20" s="155">
        <v>1300.9000000000001</v>
      </c>
      <c r="FD20" s="155">
        <v>1330.5</v>
      </c>
      <c r="FE20" s="155">
        <v>1351.8</v>
      </c>
      <c r="FF20" s="155">
        <v>1379.8</v>
      </c>
      <c r="FG20" s="155">
        <v>1397.2</v>
      </c>
      <c r="FH20" s="155">
        <v>1395.8</v>
      </c>
      <c r="FI20" s="155">
        <v>1426.8</v>
      </c>
      <c r="FJ20" s="155">
        <v>1440.6123149299999</v>
      </c>
      <c r="FK20" s="155">
        <v>1460.3</v>
      </c>
      <c r="FL20" s="155">
        <v>1478.2</v>
      </c>
      <c r="FM20" s="155">
        <v>1491.6</v>
      </c>
      <c r="FN20" s="155">
        <v>1506.2</v>
      </c>
      <c r="FO20" s="155">
        <v>1522.7</v>
      </c>
      <c r="FP20" s="155">
        <v>1553.6</v>
      </c>
      <c r="FQ20" s="155">
        <v>1581</v>
      </c>
      <c r="FR20" s="155">
        <v>1600</v>
      </c>
      <c r="FS20" s="155">
        <v>1621.6</v>
      </c>
      <c r="FT20" s="155">
        <v>1649.4</v>
      </c>
      <c r="FU20" s="155">
        <v>1658.6</v>
      </c>
      <c r="FV20" s="155">
        <v>1668.7</v>
      </c>
      <c r="FW20" s="155">
        <v>1695.7</v>
      </c>
      <c r="FX20" s="155">
        <v>1715.1</v>
      </c>
      <c r="FY20" s="155">
        <v>1738.4</v>
      </c>
      <c r="FZ20" s="155">
        <v>1733.4</v>
      </c>
      <c r="GA20" s="155">
        <v>1732.5</v>
      </c>
      <c r="GB20" s="155">
        <v>1823</v>
      </c>
      <c r="GC20" s="155">
        <v>1809.3</v>
      </c>
      <c r="GD20" s="155">
        <v>1781</v>
      </c>
      <c r="GE20" s="155">
        <v>1750.2</v>
      </c>
      <c r="GF20" s="155">
        <v>1796.9</v>
      </c>
      <c r="GG20" s="155">
        <v>1815.5</v>
      </c>
      <c r="GH20" s="155">
        <v>1717.4</v>
      </c>
      <c r="GI20" s="155">
        <v>1745.7</v>
      </c>
      <c r="GJ20" s="155">
        <v>1664.3</v>
      </c>
      <c r="GK20" s="155">
        <v>1689.2</v>
      </c>
      <c r="GL20" s="155">
        <v>1694.1</v>
      </c>
      <c r="GM20" s="155">
        <v>1718.5</v>
      </c>
      <c r="GN20" s="155">
        <v>1745.7</v>
      </c>
      <c r="GO20" s="155">
        <v>1763.5</v>
      </c>
      <c r="GP20" s="155">
        <v>1777.1</v>
      </c>
      <c r="GQ20" s="155">
        <v>1833.5</v>
      </c>
      <c r="GR20" s="155">
        <v>1830.1</v>
      </c>
      <c r="GS20" s="155">
        <v>1861.8</v>
      </c>
      <c r="GT20" s="155">
        <v>1900.8</v>
      </c>
      <c r="GU20" s="155">
        <v>1922.7</v>
      </c>
      <c r="GV20" s="155">
        <v>1958.3</v>
      </c>
      <c r="GW20" s="155">
        <v>1986.5</v>
      </c>
      <c r="GX20" s="155">
        <v>1998.5</v>
      </c>
      <c r="GY20" s="155">
        <v>2024.2</v>
      </c>
      <c r="GZ20" s="155">
        <v>2046.3</v>
      </c>
      <c r="HA20" s="155">
        <v>2082</v>
      </c>
      <c r="HB20" s="155">
        <v>2098</v>
      </c>
      <c r="HC20" s="155">
        <v>2158.9</v>
      </c>
      <c r="HD20" s="155">
        <v>2178.5</v>
      </c>
      <c r="HE20" s="155">
        <v>2209.3000000000002</v>
      </c>
      <c r="HF20" s="155">
        <v>2244.1999999999998</v>
      </c>
      <c r="HG20" s="155">
        <v>2281.6999999999998</v>
      </c>
      <c r="HH20" s="155">
        <v>2311.1</v>
      </c>
      <c r="HI20" s="155">
        <v>2370</v>
      </c>
      <c r="HJ20" s="155">
        <v>2423.6</v>
      </c>
      <c r="HK20" s="155">
        <v>2447.1999999999998</v>
      </c>
      <c r="HL20" s="155">
        <v>2473.3000000000002</v>
      </c>
      <c r="HM20" s="155">
        <v>2508.5</v>
      </c>
      <c r="HN20" s="155">
        <v>2527.6</v>
      </c>
      <c r="HO20" s="155">
        <v>2559.1999999999998</v>
      </c>
      <c r="HT20" s="260"/>
      <c r="HU20" s="260"/>
      <c r="HV20" s="260"/>
    </row>
    <row r="21" spans="1:230" ht="12.75" hidden="1"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17"/>
      <c r="Z21" s="17"/>
      <c r="AB21" s="60"/>
      <c r="AC21" s="60"/>
      <c r="HO21" s="78" t="s">
        <v>91</v>
      </c>
      <c r="HT21" s="260"/>
      <c r="HU21" s="260"/>
      <c r="HV21" s="260"/>
    </row>
    <row r="22" spans="1:230" ht="12.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17"/>
      <c r="Z22" s="17"/>
      <c r="AB22" s="60"/>
      <c r="AC22" s="60"/>
      <c r="HO22" s="78" t="s">
        <v>122</v>
      </c>
      <c r="HT22" s="260"/>
      <c r="HU22" s="260"/>
      <c r="HV22" s="260"/>
    </row>
    <row r="23" spans="1:230" ht="12.75" customHeight="1" x14ac:dyDescent="0.25">
      <c r="A23" s="29"/>
      <c r="B23" s="29"/>
      <c r="C23" s="122" t="s">
        <v>182</v>
      </c>
      <c r="D23" s="122" t="s">
        <v>155</v>
      </c>
      <c r="E23" s="122" t="s">
        <v>174</v>
      </c>
      <c r="F23" s="122" t="s">
        <v>175</v>
      </c>
      <c r="G23" s="122" t="s">
        <v>171</v>
      </c>
      <c r="H23" s="122" t="s">
        <v>176</v>
      </c>
      <c r="I23" s="122" t="s">
        <v>177</v>
      </c>
      <c r="J23" s="122" t="s">
        <v>172</v>
      </c>
      <c r="K23" s="122" t="s">
        <v>178</v>
      </c>
      <c r="L23" s="122" t="s">
        <v>179</v>
      </c>
      <c r="M23" s="122" t="s">
        <v>173</v>
      </c>
      <c r="N23" s="122" t="s">
        <v>180</v>
      </c>
      <c r="O23" s="122" t="s">
        <v>181</v>
      </c>
      <c r="P23" s="432" t="s">
        <v>527</v>
      </c>
      <c r="Q23" s="122" t="s">
        <v>157</v>
      </c>
      <c r="R23" s="122" t="s">
        <v>158</v>
      </c>
      <c r="S23" s="122" t="s">
        <v>159</v>
      </c>
      <c r="T23" s="122" t="s">
        <v>160</v>
      </c>
      <c r="U23" s="122" t="s">
        <v>153</v>
      </c>
      <c r="V23" s="122" t="s">
        <v>154</v>
      </c>
      <c r="W23" s="122" t="s">
        <v>161</v>
      </c>
      <c r="X23" s="122" t="s">
        <v>162</v>
      </c>
      <c r="Y23" s="122" t="s">
        <v>163</v>
      </c>
      <c r="Z23" s="122" t="s">
        <v>164</v>
      </c>
      <c r="AA23" s="122" t="s">
        <v>165</v>
      </c>
      <c r="AB23" s="432" t="s">
        <v>528</v>
      </c>
      <c r="AC23" s="122" t="s">
        <v>167</v>
      </c>
      <c r="AD23" s="122" t="s">
        <v>168</v>
      </c>
      <c r="AE23" s="122" t="s">
        <v>169</v>
      </c>
      <c r="AF23" s="122" t="s">
        <v>170</v>
      </c>
      <c r="AG23" s="122" t="s">
        <v>315</v>
      </c>
      <c r="AH23" s="122" t="s">
        <v>352</v>
      </c>
      <c r="AI23" s="122" t="s">
        <v>208</v>
      </c>
      <c r="AJ23" s="122" t="s">
        <v>95</v>
      </c>
      <c r="AK23" s="122" t="s">
        <v>35</v>
      </c>
      <c r="AL23" s="122" t="s">
        <v>19</v>
      </c>
      <c r="AM23" s="122" t="s">
        <v>25</v>
      </c>
      <c r="AN23" s="432" t="s">
        <v>529</v>
      </c>
      <c r="AO23" s="122" t="s">
        <v>349</v>
      </c>
      <c r="AP23" s="122" t="s">
        <v>341</v>
      </c>
      <c r="AQ23" s="122" t="s">
        <v>57</v>
      </c>
      <c r="AR23" s="122" t="s">
        <v>312</v>
      </c>
      <c r="AS23" s="122" t="s">
        <v>15</v>
      </c>
      <c r="AT23" s="122" t="s">
        <v>22</v>
      </c>
      <c r="AU23" s="122" t="s">
        <v>6</v>
      </c>
      <c r="AV23" s="122" t="s">
        <v>89</v>
      </c>
      <c r="AW23" s="122" t="s">
        <v>353</v>
      </c>
      <c r="AX23" s="122" t="s">
        <v>252</v>
      </c>
      <c r="AY23" s="122" t="s">
        <v>361</v>
      </c>
      <c r="AZ23" s="432" t="s">
        <v>530</v>
      </c>
      <c r="BA23" s="122" t="s">
        <v>366</v>
      </c>
      <c r="BB23" s="122" t="s">
        <v>372</v>
      </c>
      <c r="BC23" s="122" t="s">
        <v>375</v>
      </c>
      <c r="BD23" s="122" t="s">
        <v>379</v>
      </c>
      <c r="BE23" s="122" t="s">
        <v>382</v>
      </c>
      <c r="BF23" s="122" t="s">
        <v>384</v>
      </c>
      <c r="BG23" s="122" t="s">
        <v>387</v>
      </c>
      <c r="BH23" s="122" t="s">
        <v>389</v>
      </c>
      <c r="BI23" s="122" t="s">
        <v>392</v>
      </c>
      <c r="BJ23" s="122" t="s">
        <v>394</v>
      </c>
      <c r="BK23" s="122" t="s">
        <v>491</v>
      </c>
      <c r="BL23" s="432" t="s">
        <v>531</v>
      </c>
      <c r="BM23" s="122" t="s">
        <v>497</v>
      </c>
      <c r="BN23" s="122" t="s">
        <v>499</v>
      </c>
      <c r="BO23" s="122" t="s">
        <v>501</v>
      </c>
      <c r="BP23" s="122" t="s">
        <v>502</v>
      </c>
      <c r="BQ23" s="122" t="s">
        <v>504</v>
      </c>
      <c r="BR23" s="122" t="s">
        <v>507</v>
      </c>
      <c r="BS23" s="122" t="s">
        <v>508</v>
      </c>
      <c r="BT23" s="122" t="s">
        <v>509</v>
      </c>
      <c r="BU23" s="122" t="s">
        <v>510</v>
      </c>
      <c r="BV23" s="122" t="s">
        <v>511</v>
      </c>
      <c r="BW23" s="122" t="s">
        <v>513</v>
      </c>
      <c r="BX23" s="432" t="s">
        <v>532</v>
      </c>
      <c r="BY23" s="122" t="s">
        <v>536</v>
      </c>
      <c r="BZ23" s="122" t="s">
        <v>537</v>
      </c>
      <c r="CA23" s="431" t="s">
        <v>533</v>
      </c>
      <c r="CB23" s="122" t="s">
        <v>538</v>
      </c>
      <c r="CC23" s="122" t="s">
        <v>539</v>
      </c>
      <c r="CD23" s="431" t="s">
        <v>534</v>
      </c>
      <c r="CE23" s="122" t="s">
        <v>535</v>
      </c>
      <c r="CF23" s="122" t="s">
        <v>540</v>
      </c>
      <c r="CG23" s="431" t="s">
        <v>542</v>
      </c>
      <c r="CH23" s="122" t="s">
        <v>544</v>
      </c>
      <c r="CI23" s="122" t="s">
        <v>545</v>
      </c>
      <c r="CJ23" s="432" t="s">
        <v>547</v>
      </c>
      <c r="CK23" s="122" t="s">
        <v>554</v>
      </c>
      <c r="CL23" s="122" t="s">
        <v>565</v>
      </c>
      <c r="CM23" s="431" t="s">
        <v>567</v>
      </c>
      <c r="CN23" s="122" t="s">
        <v>569</v>
      </c>
      <c r="CO23" s="122" t="s">
        <v>572</v>
      </c>
      <c r="CP23" s="431" t="s">
        <v>575</v>
      </c>
      <c r="CQ23" s="122" t="s">
        <v>577</v>
      </c>
      <c r="CR23" s="122" t="s">
        <v>578</v>
      </c>
      <c r="CS23" s="431" t="s">
        <v>580</v>
      </c>
      <c r="CT23" s="122" t="s">
        <v>581</v>
      </c>
      <c r="CU23" s="122" t="s">
        <v>586</v>
      </c>
      <c r="CV23" s="432" t="s">
        <v>588</v>
      </c>
      <c r="CW23" s="122" t="s">
        <v>589</v>
      </c>
      <c r="CX23" s="122" t="s">
        <v>592</v>
      </c>
      <c r="CY23" s="431" t="s">
        <v>595</v>
      </c>
      <c r="CZ23" s="122" t="s">
        <v>596</v>
      </c>
      <c r="DA23" s="122" t="s">
        <v>597</v>
      </c>
      <c r="DB23" s="431" t="s">
        <v>599</v>
      </c>
      <c r="DC23" s="122" t="s">
        <v>600</v>
      </c>
      <c r="DD23" s="122" t="s">
        <v>602</v>
      </c>
      <c r="DE23" s="431" t="s">
        <v>604</v>
      </c>
      <c r="DF23" s="122" t="s">
        <v>605</v>
      </c>
      <c r="DG23" s="122" t="s">
        <v>606</v>
      </c>
      <c r="DH23" s="432" t="s">
        <v>608</v>
      </c>
      <c r="DI23" s="432" t="s">
        <v>609</v>
      </c>
      <c r="DJ23" s="432" t="s">
        <v>654</v>
      </c>
      <c r="DK23" s="432" t="s">
        <v>656</v>
      </c>
      <c r="DL23" s="432" t="s">
        <v>657</v>
      </c>
      <c r="DM23" s="432" t="s">
        <v>658</v>
      </c>
      <c r="DN23" s="432" t="s">
        <v>660</v>
      </c>
      <c r="DO23" s="432" t="s">
        <v>661</v>
      </c>
      <c r="DP23" s="432" t="s">
        <v>662</v>
      </c>
      <c r="DQ23" s="432" t="s">
        <v>664</v>
      </c>
      <c r="DR23" s="432" t="s">
        <v>665</v>
      </c>
      <c r="DS23" s="432" t="s">
        <v>681</v>
      </c>
      <c r="DT23" s="432" t="s">
        <v>683</v>
      </c>
      <c r="DU23" s="432" t="s">
        <v>684</v>
      </c>
      <c r="DV23" s="432" t="s">
        <v>686</v>
      </c>
      <c r="DW23" s="432" t="s">
        <v>688</v>
      </c>
      <c r="DX23" s="432" t="s">
        <v>689</v>
      </c>
      <c r="DY23" s="432" t="s">
        <v>690</v>
      </c>
      <c r="DZ23" s="432" t="s">
        <v>692</v>
      </c>
      <c r="EA23" s="432" t="s">
        <v>693</v>
      </c>
      <c r="EB23" s="432" t="s">
        <v>695</v>
      </c>
      <c r="EC23" s="432" t="s">
        <v>697</v>
      </c>
      <c r="ED23" s="432" t="s">
        <v>698</v>
      </c>
      <c r="EE23" s="432" t="s">
        <v>699</v>
      </c>
      <c r="EF23" s="432" t="s">
        <v>703</v>
      </c>
      <c r="EG23" s="432" t="s">
        <v>704</v>
      </c>
      <c r="EH23" s="432" t="s">
        <v>707</v>
      </c>
      <c r="EI23" s="432" t="s">
        <v>709</v>
      </c>
      <c r="EJ23" s="432" t="s">
        <v>710</v>
      </c>
      <c r="EK23" s="432" t="s">
        <v>711</v>
      </c>
      <c r="EL23" s="432" t="s">
        <v>713</v>
      </c>
      <c r="EM23" s="432" t="s">
        <v>714</v>
      </c>
      <c r="EN23" s="432" t="s">
        <v>715</v>
      </c>
      <c r="EO23" s="432" t="s">
        <v>718</v>
      </c>
      <c r="EP23" s="432" t="s">
        <v>719</v>
      </c>
      <c r="EQ23" s="432" t="s">
        <v>720</v>
      </c>
      <c r="ER23" s="432" t="s">
        <v>722</v>
      </c>
      <c r="ES23" s="432" t="s">
        <v>723</v>
      </c>
      <c r="ET23" s="432" t="s">
        <v>725</v>
      </c>
      <c r="EU23" s="432" t="s">
        <v>727</v>
      </c>
      <c r="EV23" s="432" t="s">
        <v>728</v>
      </c>
      <c r="EW23" s="432" t="s">
        <v>729</v>
      </c>
      <c r="EX23" s="432" t="s">
        <v>731</v>
      </c>
      <c r="EY23" s="432" t="s">
        <v>732</v>
      </c>
      <c r="EZ23" s="432" t="s">
        <v>733</v>
      </c>
      <c r="FA23" s="432" t="s">
        <v>735</v>
      </c>
      <c r="FB23" s="432" t="s">
        <v>736</v>
      </c>
      <c r="FC23" s="432" t="s">
        <v>737</v>
      </c>
      <c r="FD23" s="432" t="s">
        <v>739</v>
      </c>
      <c r="FE23" s="432" t="s">
        <v>740</v>
      </c>
      <c r="FF23" s="432" t="s">
        <v>742</v>
      </c>
      <c r="FG23" s="432" t="s">
        <v>744</v>
      </c>
      <c r="FH23" s="432" t="s">
        <v>745</v>
      </c>
      <c r="FI23" s="432" t="s">
        <v>746</v>
      </c>
      <c r="FJ23" s="432" t="s">
        <v>748</v>
      </c>
      <c r="FK23" s="432" t="s">
        <v>750</v>
      </c>
      <c r="FL23" s="432" t="s">
        <v>751</v>
      </c>
      <c r="FM23" s="432" t="s">
        <v>754</v>
      </c>
      <c r="FN23" s="432" t="s">
        <v>758</v>
      </c>
      <c r="FO23" s="432" t="s">
        <v>759</v>
      </c>
      <c r="FP23" s="432" t="s">
        <v>761</v>
      </c>
      <c r="FQ23" s="432" t="s">
        <v>762</v>
      </c>
      <c r="FR23" s="432" t="s">
        <v>764</v>
      </c>
      <c r="FS23" s="432" t="s">
        <v>766</v>
      </c>
      <c r="FT23" s="432" t="s">
        <v>767</v>
      </c>
      <c r="FU23" s="432" t="s">
        <v>768</v>
      </c>
      <c r="FV23" s="432" t="s">
        <v>770</v>
      </c>
      <c r="FW23" s="432" t="s">
        <v>771</v>
      </c>
      <c r="FX23" s="432" t="s">
        <v>772</v>
      </c>
      <c r="FY23" s="432" t="s">
        <v>774</v>
      </c>
      <c r="FZ23" s="432" t="s">
        <v>776</v>
      </c>
      <c r="GA23" s="432" t="s">
        <v>777</v>
      </c>
      <c r="GB23" s="432" t="s">
        <v>779</v>
      </c>
      <c r="GC23" s="432" t="s">
        <v>780</v>
      </c>
      <c r="GD23" s="432" t="s">
        <v>782</v>
      </c>
      <c r="GE23" s="432" t="s">
        <v>784</v>
      </c>
      <c r="GF23" s="432" t="s">
        <v>785</v>
      </c>
      <c r="GG23" s="432" t="s">
        <v>787</v>
      </c>
      <c r="GH23" s="432" t="s">
        <v>790</v>
      </c>
      <c r="GI23" s="432" t="s">
        <v>792</v>
      </c>
      <c r="GJ23" s="432" t="s">
        <v>793</v>
      </c>
      <c r="GK23" s="432" t="s">
        <v>795</v>
      </c>
      <c r="GL23" s="432" t="s">
        <v>796</v>
      </c>
      <c r="GM23" s="432" t="s">
        <v>798</v>
      </c>
      <c r="GN23" s="432" t="s">
        <v>800</v>
      </c>
      <c r="GO23" s="432" t="s">
        <v>801</v>
      </c>
      <c r="GP23" s="432" t="s">
        <v>803</v>
      </c>
      <c r="GQ23" s="432" t="s">
        <v>805</v>
      </c>
      <c r="GR23" s="432" t="s">
        <v>806</v>
      </c>
      <c r="GS23" s="432" t="s">
        <v>807</v>
      </c>
      <c r="GT23" s="432" t="s">
        <v>809</v>
      </c>
      <c r="GU23" s="432" t="s">
        <v>810</v>
      </c>
      <c r="GV23" s="432" t="s">
        <v>811</v>
      </c>
      <c r="GW23" s="432" t="s">
        <v>813</v>
      </c>
      <c r="GX23" s="432" t="s">
        <v>814</v>
      </c>
      <c r="GY23" s="432" t="s">
        <v>815</v>
      </c>
      <c r="GZ23" s="432" t="s">
        <v>817</v>
      </c>
      <c r="HA23" s="432" t="s">
        <v>818</v>
      </c>
      <c r="HB23" s="432" t="s">
        <v>820</v>
      </c>
      <c r="HC23" s="432" t="s">
        <v>822</v>
      </c>
      <c r="HD23" s="432" t="s">
        <v>824</v>
      </c>
      <c r="HE23" s="432" t="s">
        <v>825</v>
      </c>
      <c r="HF23" s="432" t="s">
        <v>827</v>
      </c>
      <c r="HG23" s="432" t="s">
        <v>828</v>
      </c>
      <c r="HH23" s="432" t="s">
        <v>830</v>
      </c>
      <c r="HI23" s="432" t="s">
        <v>832</v>
      </c>
      <c r="HJ23" s="432" t="s">
        <v>834</v>
      </c>
      <c r="HK23" s="432" t="s">
        <v>835</v>
      </c>
      <c r="HL23" s="432" t="s">
        <v>837</v>
      </c>
      <c r="HM23" s="432" t="s">
        <v>838</v>
      </c>
      <c r="HN23" s="432" t="s">
        <v>840</v>
      </c>
      <c r="HO23" s="432" t="s">
        <v>843</v>
      </c>
      <c r="HT23" s="260"/>
      <c r="HU23" s="260"/>
      <c r="HV23" s="260"/>
    </row>
    <row r="24" spans="1:230" ht="12.75" customHeight="1" x14ac:dyDescent="0.25">
      <c r="A24" s="314" t="s">
        <v>428</v>
      </c>
      <c r="B24" s="314" t="s">
        <v>438</v>
      </c>
      <c r="C24" s="156">
        <v>0</v>
      </c>
      <c r="D24" s="156">
        <v>0</v>
      </c>
      <c r="E24" s="156">
        <v>0</v>
      </c>
      <c r="F24" s="156">
        <v>0</v>
      </c>
      <c r="G24" s="156">
        <v>0</v>
      </c>
      <c r="H24" s="156">
        <v>0</v>
      </c>
      <c r="I24" s="156">
        <v>0</v>
      </c>
      <c r="J24" s="156">
        <v>0</v>
      </c>
      <c r="K24" s="156">
        <v>0</v>
      </c>
      <c r="L24" s="156">
        <v>0</v>
      </c>
      <c r="M24" s="156">
        <v>0</v>
      </c>
      <c r="N24" s="156">
        <v>0</v>
      </c>
      <c r="O24" s="156">
        <v>0</v>
      </c>
      <c r="P24" s="156">
        <v>0</v>
      </c>
      <c r="Q24" s="156">
        <v>0</v>
      </c>
      <c r="R24" s="156">
        <v>0</v>
      </c>
      <c r="S24" s="156">
        <v>0</v>
      </c>
      <c r="T24" s="156">
        <v>0</v>
      </c>
      <c r="U24" s="156">
        <v>0</v>
      </c>
      <c r="V24" s="156">
        <v>0</v>
      </c>
      <c r="W24" s="156">
        <v>0</v>
      </c>
      <c r="X24" s="156">
        <v>0</v>
      </c>
      <c r="Y24" s="156">
        <v>0</v>
      </c>
      <c r="Z24" s="156">
        <v>0</v>
      </c>
      <c r="AA24" s="156">
        <v>0</v>
      </c>
      <c r="AB24" s="156">
        <v>0</v>
      </c>
      <c r="AC24" s="156">
        <v>0.13429210373276676</v>
      </c>
      <c r="AD24" s="156">
        <v>0.57911599999999996</v>
      </c>
      <c r="AE24" s="156">
        <v>0.85134200000000004</v>
      </c>
      <c r="AF24" s="156">
        <v>0.87328699999999992</v>
      </c>
      <c r="AG24" s="156">
        <v>0.88023499999999988</v>
      </c>
      <c r="AH24" s="156">
        <v>0.95014699999999985</v>
      </c>
      <c r="AI24" s="156">
        <v>0.92471799999999993</v>
      </c>
      <c r="AJ24" s="156">
        <v>0.92469199999999985</v>
      </c>
      <c r="AK24" s="156">
        <v>0.94014900000000001</v>
      </c>
      <c r="AL24" s="156">
        <v>0.9450869999999999</v>
      </c>
      <c r="AM24" s="156">
        <v>0.92162699999999997</v>
      </c>
      <c r="AN24" s="156">
        <v>0.94769800000000004</v>
      </c>
      <c r="AO24" s="156">
        <v>0.93421100000000001</v>
      </c>
      <c r="AP24" s="156">
        <v>0.95205700000000004</v>
      </c>
      <c r="AQ24" s="156">
        <v>0.95701800000000004</v>
      </c>
      <c r="AR24" s="156">
        <v>0.93750399999999989</v>
      </c>
      <c r="AS24" s="156">
        <v>0.90280099999999996</v>
      </c>
      <c r="AT24" s="156">
        <v>0.90997299999999992</v>
      </c>
      <c r="AU24" s="156">
        <v>0.94079999999999997</v>
      </c>
      <c r="AV24" s="156">
        <v>0.92200899999999997</v>
      </c>
      <c r="AW24" s="156">
        <v>0.91477099999999989</v>
      </c>
      <c r="AX24" s="156">
        <v>0.94547400000000004</v>
      </c>
      <c r="AY24" s="156">
        <v>0.92754700000000001</v>
      </c>
      <c r="AZ24" s="156">
        <v>0.94907799999999998</v>
      </c>
      <c r="BA24" s="156">
        <v>0.92663399999999996</v>
      </c>
      <c r="BB24" s="156">
        <v>0.96600200000000003</v>
      </c>
      <c r="BC24" s="156">
        <v>0.9807880000000001</v>
      </c>
      <c r="BD24" s="156">
        <v>0.9302999999999999</v>
      </c>
      <c r="BE24" s="156">
        <v>0.89161500000000005</v>
      </c>
      <c r="BF24" s="156">
        <v>0.90041299999999991</v>
      </c>
      <c r="BG24" s="156">
        <v>0.94503199999999987</v>
      </c>
      <c r="BH24" s="156">
        <v>0.87551899999999994</v>
      </c>
      <c r="BI24" s="156">
        <v>0.93213599999999985</v>
      </c>
      <c r="BJ24" s="156">
        <v>0.93178699999999992</v>
      </c>
      <c r="BK24" s="156">
        <v>0.92788699999999991</v>
      </c>
      <c r="BL24" s="156">
        <v>0.87067699999999992</v>
      </c>
      <c r="BM24" s="156">
        <v>0.95701899999999995</v>
      </c>
      <c r="BN24" s="156">
        <v>0.93514599999999992</v>
      </c>
      <c r="BO24" s="156">
        <v>0.97233499999999995</v>
      </c>
      <c r="BP24" s="156">
        <v>0.96359299999999992</v>
      </c>
      <c r="BQ24" s="156">
        <v>0.92178799999999994</v>
      </c>
      <c r="BR24" s="156">
        <v>0.9761749999999999</v>
      </c>
      <c r="BS24" s="156">
        <v>0.89930899999999991</v>
      </c>
      <c r="BT24" s="156">
        <v>0.95052999999999999</v>
      </c>
      <c r="BU24" s="156">
        <v>0.96708699999999992</v>
      </c>
      <c r="BV24" s="156">
        <v>0.94382499999999991</v>
      </c>
      <c r="BW24" s="156">
        <v>0.99308299999999994</v>
      </c>
      <c r="BX24" s="156">
        <v>0.97368399999999999</v>
      </c>
      <c r="BY24" s="156">
        <v>0.98327699999999996</v>
      </c>
      <c r="BZ24" s="156">
        <v>0.96613899999999997</v>
      </c>
      <c r="CA24" s="156">
        <v>0.96468799999999999</v>
      </c>
      <c r="CB24" s="156">
        <v>0.96282699999999999</v>
      </c>
      <c r="CC24" s="156">
        <v>0.91490000000000005</v>
      </c>
      <c r="CD24" s="156">
        <v>0.91867599999999994</v>
      </c>
      <c r="CE24" s="156">
        <v>0.93714599999999992</v>
      </c>
      <c r="CF24" s="156">
        <v>0.93562299999999998</v>
      </c>
      <c r="CG24" s="156">
        <v>0.92495099999999997</v>
      </c>
      <c r="CH24" s="156">
        <v>0.87188899999999991</v>
      </c>
      <c r="CI24" s="156">
        <v>0.93419099999999999</v>
      </c>
      <c r="CJ24" s="156">
        <v>0.93063399999999996</v>
      </c>
      <c r="CK24" s="156">
        <v>0.91581699999999999</v>
      </c>
      <c r="CL24" s="156">
        <v>0.92874599999999996</v>
      </c>
      <c r="CM24" s="156">
        <v>0.93365899999999991</v>
      </c>
      <c r="CN24" s="156">
        <v>0.87330299999999994</v>
      </c>
      <c r="CO24" s="156">
        <v>0.79734399999999994</v>
      </c>
      <c r="CP24" s="156">
        <v>0.92049599999999998</v>
      </c>
      <c r="CQ24" s="156">
        <v>0.94216800000000001</v>
      </c>
      <c r="CR24" s="156">
        <v>0.98526599999999998</v>
      </c>
      <c r="CS24" s="156">
        <v>0.96512100000000001</v>
      </c>
      <c r="CT24" s="156">
        <v>0.97670199999999996</v>
      </c>
      <c r="CU24" s="156">
        <v>0.95682599999999995</v>
      </c>
      <c r="CV24" s="156">
        <v>0.93757099999999993</v>
      </c>
      <c r="CW24" s="156">
        <v>0.86319399999999991</v>
      </c>
      <c r="CX24" s="156">
        <v>0.87045099999999997</v>
      </c>
      <c r="CY24" s="156">
        <v>0.92309699999999995</v>
      </c>
      <c r="CZ24" s="156">
        <v>0.85006399999999993</v>
      </c>
      <c r="DA24" s="156">
        <v>0.90841299999999991</v>
      </c>
      <c r="DB24" s="156">
        <v>0.89215099999999992</v>
      </c>
      <c r="DC24" s="156">
        <v>0.91673799999999994</v>
      </c>
      <c r="DD24" s="156">
        <v>0.89979199999999993</v>
      </c>
      <c r="DE24" s="156">
        <v>0.96219599999999994</v>
      </c>
      <c r="DF24" s="156">
        <v>0.99079499999999998</v>
      </c>
      <c r="DG24" s="156">
        <v>0.965534</v>
      </c>
      <c r="DH24" s="156">
        <v>0.96140799999999993</v>
      </c>
      <c r="DI24" s="156">
        <v>0.97190399999999999</v>
      </c>
      <c r="DJ24" s="156">
        <v>0.98472599999999999</v>
      </c>
      <c r="DK24" s="156">
        <v>0.95917399999999997</v>
      </c>
      <c r="DL24" s="156">
        <v>0.96</v>
      </c>
      <c r="DM24" s="156">
        <v>0.96550599999999998</v>
      </c>
      <c r="DN24" s="156">
        <v>0.94599999999999995</v>
      </c>
      <c r="DO24" s="156">
        <v>0.98696799999999996</v>
      </c>
      <c r="DP24" s="156">
        <v>0.96799999999999997</v>
      </c>
      <c r="DQ24" s="156">
        <v>0.95199999999999996</v>
      </c>
      <c r="DR24" s="156">
        <v>0.99199999999999999</v>
      </c>
      <c r="DS24" s="156">
        <v>0.97599999999999998</v>
      </c>
      <c r="DT24" s="156">
        <v>0.95</v>
      </c>
      <c r="DU24" s="156">
        <v>0.96112199999999992</v>
      </c>
      <c r="DV24" s="156">
        <v>0.98499999999999999</v>
      </c>
      <c r="DW24" s="156">
        <v>0.96399999999999997</v>
      </c>
      <c r="DX24" s="156">
        <v>0.96899999999999997</v>
      </c>
      <c r="DY24" s="156">
        <v>0.99199999999999999</v>
      </c>
      <c r="DZ24" s="156">
        <v>0.98899999999999999</v>
      </c>
      <c r="EA24" s="156">
        <v>0.98499999999999999</v>
      </c>
      <c r="EB24" s="156">
        <v>0.98699999999999999</v>
      </c>
      <c r="EC24" s="156">
        <v>0.97199999999999998</v>
      </c>
      <c r="ED24" s="156">
        <v>0.98299999999999998</v>
      </c>
      <c r="EE24" s="156">
        <v>0.97399999999999998</v>
      </c>
      <c r="EF24" s="156">
        <v>0.97399999999999998</v>
      </c>
      <c r="EG24" s="156">
        <v>0.94799999999999995</v>
      </c>
      <c r="EH24" s="156">
        <v>0.97899999999999998</v>
      </c>
      <c r="EI24" s="156">
        <v>0.99</v>
      </c>
      <c r="EJ24" s="156">
        <v>0.92900000000000005</v>
      </c>
      <c r="EK24" s="156">
        <v>0.98299999999999998</v>
      </c>
      <c r="EL24" s="156">
        <v>0.96299999999999997</v>
      </c>
      <c r="EM24" s="156">
        <v>0.95399999999999996</v>
      </c>
      <c r="EN24" s="156">
        <v>0.97799999999999998</v>
      </c>
      <c r="EO24" s="156">
        <v>0.96199999999999997</v>
      </c>
      <c r="EP24" s="156">
        <v>0.98099999999999998</v>
      </c>
      <c r="EQ24" s="156">
        <v>0.98099999999999998</v>
      </c>
      <c r="ER24" s="156">
        <v>0.99</v>
      </c>
      <c r="ES24" s="156">
        <v>0.88800000000000001</v>
      </c>
      <c r="ET24" s="156">
        <v>0.80300000000000005</v>
      </c>
      <c r="EU24" s="156">
        <v>0.95399999999999996</v>
      </c>
      <c r="EV24" s="156">
        <v>0.98499999999999999</v>
      </c>
      <c r="EW24" s="156">
        <v>0.96599999999999997</v>
      </c>
      <c r="EX24" s="156">
        <v>0.98399999999999999</v>
      </c>
      <c r="EY24" s="156">
        <v>0.98799999999999999</v>
      </c>
      <c r="EZ24" s="156">
        <v>0.96099999999999997</v>
      </c>
      <c r="FA24" s="156">
        <v>0.97</v>
      </c>
      <c r="FB24" s="156">
        <v>0.96499999999999997</v>
      </c>
      <c r="FC24" s="156">
        <v>0.98399999999999999</v>
      </c>
      <c r="FD24" s="156">
        <v>0.98099999999999998</v>
      </c>
      <c r="FE24" s="156">
        <v>0.98099999999999998</v>
      </c>
      <c r="FF24" s="156">
        <v>0.96699999999999997</v>
      </c>
      <c r="FG24" s="156">
        <v>0.98399999999999999</v>
      </c>
      <c r="FH24" s="156">
        <v>0.98</v>
      </c>
      <c r="FI24" s="156">
        <v>0.99199999999999999</v>
      </c>
      <c r="FJ24" s="156">
        <v>0.98878499999999991</v>
      </c>
      <c r="FK24" s="156">
        <v>0.98499999999999999</v>
      </c>
      <c r="FL24" s="156">
        <v>0.98399999999999999</v>
      </c>
      <c r="FM24" s="156">
        <v>0.98499999999999999</v>
      </c>
      <c r="FN24" s="156">
        <v>0.98699999999999999</v>
      </c>
      <c r="FO24" s="156">
        <v>0.95199999999999996</v>
      </c>
      <c r="FP24" s="156">
        <v>0.97199999999999998</v>
      </c>
      <c r="FQ24" s="156">
        <v>0.95299999999999996</v>
      </c>
      <c r="FR24" s="156">
        <v>0.98499999999999999</v>
      </c>
      <c r="FS24" s="156">
        <v>0.97</v>
      </c>
      <c r="FT24" s="156">
        <v>0.99</v>
      </c>
      <c r="FU24" s="156">
        <v>0.98499999999999999</v>
      </c>
      <c r="FV24" s="156">
        <v>0.96699999999999997</v>
      </c>
      <c r="FW24" s="156">
        <v>0.91700000000000004</v>
      </c>
      <c r="FX24" s="156">
        <v>0.97099999999999997</v>
      </c>
      <c r="FY24" s="156">
        <v>0.98799999999999999</v>
      </c>
      <c r="FZ24" s="156">
        <v>0.98099999999999998</v>
      </c>
      <c r="GA24" s="156">
        <v>0.98899999999999999</v>
      </c>
      <c r="GB24" s="156">
        <v>0.95699999999999996</v>
      </c>
      <c r="GC24" s="156">
        <v>0.96399999999999997</v>
      </c>
      <c r="GD24" s="156">
        <v>0.91</v>
      </c>
      <c r="GE24" s="156">
        <v>0.95599999999999996</v>
      </c>
      <c r="GF24" s="156">
        <v>0.94799999999999995</v>
      </c>
      <c r="GG24" s="156">
        <v>0.97299999999999998</v>
      </c>
      <c r="GH24" s="156">
        <v>0.96799999999999997</v>
      </c>
      <c r="GI24" s="156">
        <v>0.99199999999999999</v>
      </c>
      <c r="GJ24" s="156">
        <v>0.95499999999999996</v>
      </c>
      <c r="GK24" s="156">
        <v>0.97799999999999998</v>
      </c>
      <c r="GL24" s="156">
        <v>0.97</v>
      </c>
      <c r="GM24" s="156">
        <v>0.99199999999999999</v>
      </c>
      <c r="GN24" s="156">
        <v>0.98699999999999999</v>
      </c>
      <c r="GO24" s="156">
        <v>0.97</v>
      </c>
      <c r="GP24" s="156">
        <v>0.94799999999999995</v>
      </c>
      <c r="GQ24" s="156">
        <v>0.92700000000000005</v>
      </c>
      <c r="GR24" s="156">
        <v>0.98399999999999999</v>
      </c>
      <c r="GS24" s="156">
        <v>0.93400000000000005</v>
      </c>
      <c r="GT24" s="156">
        <v>0.97199999999999998</v>
      </c>
      <c r="GU24" s="156">
        <v>0.97599999999999998</v>
      </c>
      <c r="GV24" s="156">
        <v>0.98</v>
      </c>
      <c r="GW24" s="156">
        <v>0.97399999999999998</v>
      </c>
      <c r="GX24" s="156">
        <v>0.98699999999999999</v>
      </c>
      <c r="GY24" s="156">
        <v>0.97899999999999998</v>
      </c>
      <c r="GZ24" s="156">
        <v>0.97499999999999998</v>
      </c>
      <c r="HA24" s="156">
        <v>0.97799999999999998</v>
      </c>
      <c r="HB24" s="156">
        <v>0.95699999999999996</v>
      </c>
      <c r="HC24" s="156">
        <v>0.95899999999999996</v>
      </c>
      <c r="HD24" s="156">
        <v>0.93700000000000006</v>
      </c>
      <c r="HE24" s="156">
        <v>0.93200000000000005</v>
      </c>
      <c r="HF24" s="156">
        <v>0.92400000000000004</v>
      </c>
      <c r="HG24" s="156">
        <v>0.92500000000000004</v>
      </c>
      <c r="HH24" s="156">
        <v>0.96299999999999997</v>
      </c>
      <c r="HI24" s="156">
        <v>0.94671899999999998</v>
      </c>
      <c r="HJ24" s="156">
        <v>0.95399999999999996</v>
      </c>
      <c r="HK24" s="156">
        <v>0.94899999999999995</v>
      </c>
      <c r="HL24" s="156">
        <v>0.95499999999999996</v>
      </c>
      <c r="HM24" s="156">
        <v>0.95</v>
      </c>
      <c r="HN24" s="156">
        <v>0.93100000000000005</v>
      </c>
      <c r="HO24" s="156">
        <v>0.96699999999999997</v>
      </c>
      <c r="HT24" s="260"/>
      <c r="HU24" s="260"/>
      <c r="HV24" s="260"/>
    </row>
    <row r="25" spans="1:230" ht="12.75" customHeight="1" x14ac:dyDescent="0.25">
      <c r="A25" s="315" t="s">
        <v>72</v>
      </c>
      <c r="B25" s="315" t="s">
        <v>123</v>
      </c>
      <c r="C25" s="157">
        <v>0</v>
      </c>
      <c r="D25" s="157">
        <v>0</v>
      </c>
      <c r="E25" s="157">
        <v>0</v>
      </c>
      <c r="F25" s="157">
        <v>0</v>
      </c>
      <c r="G25" s="157">
        <v>0</v>
      </c>
      <c r="H25" s="157">
        <v>0</v>
      </c>
      <c r="I25" s="157">
        <v>0</v>
      </c>
      <c r="J25" s="157">
        <v>0</v>
      </c>
      <c r="K25" s="157">
        <v>0</v>
      </c>
      <c r="L25" s="157">
        <v>0</v>
      </c>
      <c r="M25" s="157">
        <v>0</v>
      </c>
      <c r="N25" s="157">
        <v>0</v>
      </c>
      <c r="O25" s="157">
        <v>0</v>
      </c>
      <c r="P25" s="157">
        <v>0</v>
      </c>
      <c r="Q25" s="157">
        <v>0</v>
      </c>
      <c r="R25" s="157">
        <v>0</v>
      </c>
      <c r="S25" s="157">
        <v>0</v>
      </c>
      <c r="T25" s="157">
        <v>0</v>
      </c>
      <c r="U25" s="157">
        <v>0</v>
      </c>
      <c r="V25" s="157">
        <v>0</v>
      </c>
      <c r="W25" s="157">
        <v>0</v>
      </c>
      <c r="X25" s="157">
        <v>0</v>
      </c>
      <c r="Y25" s="157">
        <v>0</v>
      </c>
      <c r="Z25" s="157">
        <v>0</v>
      </c>
      <c r="AA25" s="157">
        <v>0</v>
      </c>
      <c r="AB25" s="157">
        <v>0</v>
      </c>
      <c r="AC25" s="157">
        <v>0</v>
      </c>
      <c r="AD25" s="157">
        <v>0</v>
      </c>
      <c r="AE25" s="157">
        <v>0</v>
      </c>
      <c r="AF25" s="157">
        <v>0</v>
      </c>
      <c r="AG25" s="157">
        <v>0</v>
      </c>
      <c r="AH25" s="157">
        <v>0</v>
      </c>
      <c r="AI25" s="157">
        <v>0</v>
      </c>
      <c r="AJ25" s="157">
        <v>0</v>
      </c>
      <c r="AK25" s="157">
        <v>0</v>
      </c>
      <c r="AL25" s="157">
        <v>0</v>
      </c>
      <c r="AM25" s="157">
        <v>0</v>
      </c>
      <c r="AN25" s="157">
        <v>0</v>
      </c>
      <c r="AO25" s="157">
        <v>0</v>
      </c>
      <c r="AP25" s="157">
        <v>0</v>
      </c>
      <c r="AQ25" s="157">
        <v>0</v>
      </c>
      <c r="AR25" s="157">
        <v>0</v>
      </c>
      <c r="AS25" s="157">
        <v>0</v>
      </c>
      <c r="AT25" s="157">
        <v>0</v>
      </c>
      <c r="AU25" s="157">
        <v>0</v>
      </c>
      <c r="AV25" s="157">
        <v>0</v>
      </c>
      <c r="AW25" s="157">
        <v>0</v>
      </c>
      <c r="AX25" s="157">
        <v>0</v>
      </c>
      <c r="AY25" s="157">
        <v>0</v>
      </c>
      <c r="AZ25" s="157">
        <v>0</v>
      </c>
      <c r="BA25" s="157">
        <v>0</v>
      </c>
      <c r="BB25" s="157">
        <v>0</v>
      </c>
      <c r="BC25" s="157">
        <v>0</v>
      </c>
      <c r="BD25" s="157">
        <v>0</v>
      </c>
      <c r="BE25" s="157">
        <v>0</v>
      </c>
      <c r="BF25" s="157">
        <v>0</v>
      </c>
      <c r="BG25" s="157">
        <v>0</v>
      </c>
      <c r="BH25" s="157">
        <v>0</v>
      </c>
      <c r="BI25" s="157">
        <v>0</v>
      </c>
      <c r="BJ25" s="157">
        <v>0</v>
      </c>
      <c r="BK25" s="157">
        <v>0</v>
      </c>
      <c r="BL25" s="157">
        <v>0</v>
      </c>
      <c r="BM25" s="157">
        <v>0</v>
      </c>
      <c r="BN25" s="157">
        <v>0</v>
      </c>
      <c r="BO25" s="157">
        <v>0</v>
      </c>
      <c r="BP25" s="157">
        <v>0</v>
      </c>
      <c r="BQ25" s="157">
        <v>0</v>
      </c>
      <c r="BR25" s="157">
        <v>0</v>
      </c>
      <c r="BS25" s="157">
        <v>0</v>
      </c>
      <c r="BT25" s="157">
        <v>0</v>
      </c>
      <c r="BU25" s="157">
        <v>0</v>
      </c>
      <c r="BV25" s="157">
        <v>0</v>
      </c>
      <c r="BW25" s="157">
        <v>0</v>
      </c>
      <c r="BX25" s="157">
        <v>0</v>
      </c>
      <c r="BY25" s="157">
        <v>0</v>
      </c>
      <c r="BZ25" s="157">
        <v>0</v>
      </c>
      <c r="CA25" s="157">
        <v>0</v>
      </c>
      <c r="CB25" s="157">
        <v>0</v>
      </c>
      <c r="CC25" s="157">
        <v>0</v>
      </c>
      <c r="CD25" s="157">
        <v>0</v>
      </c>
      <c r="CE25" s="157">
        <v>0</v>
      </c>
      <c r="CF25" s="157">
        <v>0</v>
      </c>
      <c r="CG25" s="157">
        <v>0</v>
      </c>
      <c r="CH25" s="157">
        <v>0</v>
      </c>
      <c r="CI25" s="157">
        <v>0</v>
      </c>
      <c r="CJ25" s="157">
        <v>0</v>
      </c>
      <c r="CK25" s="157">
        <v>0</v>
      </c>
      <c r="CL25" s="157">
        <v>0</v>
      </c>
      <c r="CM25" s="157">
        <v>0</v>
      </c>
      <c r="CN25" s="157">
        <v>0</v>
      </c>
      <c r="CO25" s="157">
        <v>0</v>
      </c>
      <c r="CP25" s="157">
        <v>0</v>
      </c>
      <c r="CQ25" s="157">
        <v>0</v>
      </c>
      <c r="CR25" s="157">
        <v>0</v>
      </c>
      <c r="CS25" s="157">
        <v>0</v>
      </c>
      <c r="CT25" s="157">
        <v>0</v>
      </c>
      <c r="CU25" s="157">
        <v>0</v>
      </c>
      <c r="CV25" s="157">
        <v>0</v>
      </c>
      <c r="CW25" s="157">
        <v>0</v>
      </c>
      <c r="CX25" s="157">
        <v>0</v>
      </c>
      <c r="CY25" s="157">
        <v>0</v>
      </c>
      <c r="CZ25" s="157">
        <v>0</v>
      </c>
      <c r="DA25" s="157">
        <v>0</v>
      </c>
      <c r="DB25" s="157">
        <v>0</v>
      </c>
      <c r="DC25" s="157">
        <v>0</v>
      </c>
      <c r="DD25" s="157">
        <v>0</v>
      </c>
      <c r="DE25" s="157">
        <v>0</v>
      </c>
      <c r="DF25" s="157">
        <v>0</v>
      </c>
      <c r="DG25" s="157">
        <v>0</v>
      </c>
      <c r="DH25" s="157">
        <v>0</v>
      </c>
      <c r="DI25" s="157">
        <v>0</v>
      </c>
      <c r="DJ25" s="157">
        <v>0</v>
      </c>
      <c r="DK25" s="157">
        <v>0</v>
      </c>
      <c r="DL25" s="157">
        <v>0</v>
      </c>
      <c r="DM25" s="157">
        <v>0</v>
      </c>
      <c r="DN25" s="157">
        <v>0</v>
      </c>
      <c r="DO25" s="157">
        <v>0</v>
      </c>
      <c r="DP25" s="157">
        <v>0</v>
      </c>
      <c r="DQ25" s="157">
        <v>0</v>
      </c>
      <c r="DR25" s="157">
        <v>0</v>
      </c>
      <c r="DS25" s="157">
        <v>0</v>
      </c>
      <c r="DT25" s="157">
        <v>0</v>
      </c>
      <c r="DU25" s="157">
        <v>0</v>
      </c>
      <c r="DV25" s="157">
        <v>0</v>
      </c>
      <c r="DW25" s="157">
        <v>0</v>
      </c>
      <c r="DX25" s="157">
        <v>0</v>
      </c>
      <c r="DY25" s="157">
        <v>0</v>
      </c>
      <c r="DZ25" s="157">
        <v>0</v>
      </c>
      <c r="EA25" s="157">
        <v>0</v>
      </c>
      <c r="EB25" s="157">
        <v>0</v>
      </c>
      <c r="EC25" s="157">
        <v>0</v>
      </c>
      <c r="ED25" s="157">
        <v>0</v>
      </c>
      <c r="EE25" s="157">
        <v>0</v>
      </c>
      <c r="EF25" s="157">
        <v>0</v>
      </c>
      <c r="EG25" s="157">
        <v>0</v>
      </c>
      <c r="EH25" s="157">
        <v>0</v>
      </c>
      <c r="EI25" s="157">
        <v>0</v>
      </c>
      <c r="EJ25" s="157">
        <v>0</v>
      </c>
      <c r="EK25" s="157">
        <v>0</v>
      </c>
      <c r="EL25" s="157">
        <v>0</v>
      </c>
      <c r="EM25" s="157">
        <v>0</v>
      </c>
      <c r="EN25" s="157">
        <v>0</v>
      </c>
      <c r="EO25" s="157">
        <v>0</v>
      </c>
      <c r="EP25" s="157">
        <v>0</v>
      </c>
      <c r="EQ25" s="157">
        <v>0</v>
      </c>
      <c r="ER25" s="157">
        <v>0</v>
      </c>
      <c r="ES25" s="157">
        <v>0</v>
      </c>
      <c r="ET25" s="157">
        <v>0</v>
      </c>
      <c r="EU25" s="157">
        <v>0</v>
      </c>
      <c r="EV25" s="157">
        <v>0</v>
      </c>
      <c r="EW25" s="157">
        <v>0</v>
      </c>
      <c r="EX25" s="157">
        <v>0</v>
      </c>
      <c r="EY25" s="157">
        <v>0</v>
      </c>
      <c r="EZ25" s="157">
        <v>0</v>
      </c>
      <c r="FA25" s="157">
        <v>0</v>
      </c>
      <c r="FB25" s="157">
        <v>0</v>
      </c>
      <c r="FC25" s="157">
        <v>0</v>
      </c>
      <c r="FD25" s="157">
        <v>0</v>
      </c>
      <c r="FE25" s="157">
        <v>0</v>
      </c>
      <c r="FF25" s="157">
        <v>0</v>
      </c>
      <c r="FG25" s="157">
        <v>0</v>
      </c>
      <c r="FH25" s="157">
        <v>0</v>
      </c>
      <c r="FI25" s="157">
        <v>0</v>
      </c>
      <c r="FJ25" s="157">
        <v>0</v>
      </c>
      <c r="FK25" s="157">
        <v>0</v>
      </c>
      <c r="FL25" s="157">
        <v>0</v>
      </c>
      <c r="FM25" s="157">
        <v>0</v>
      </c>
      <c r="FN25" s="157">
        <v>0</v>
      </c>
      <c r="FO25" s="157">
        <v>0</v>
      </c>
      <c r="FP25" s="157">
        <v>0</v>
      </c>
      <c r="FQ25" s="157">
        <v>0</v>
      </c>
      <c r="FR25" s="157">
        <v>0</v>
      </c>
      <c r="FS25" s="157">
        <v>0</v>
      </c>
      <c r="FT25" s="157">
        <v>0</v>
      </c>
      <c r="FU25" s="157">
        <v>0</v>
      </c>
      <c r="FV25" s="157">
        <v>0</v>
      </c>
      <c r="FW25" s="157">
        <v>0</v>
      </c>
      <c r="FX25" s="157">
        <v>0</v>
      </c>
      <c r="FY25" s="157">
        <v>0</v>
      </c>
      <c r="FZ25" s="157">
        <v>0</v>
      </c>
      <c r="GA25" s="157">
        <v>0</v>
      </c>
      <c r="GB25" s="157">
        <v>0</v>
      </c>
      <c r="GC25" s="157">
        <v>0</v>
      </c>
      <c r="GD25" s="157">
        <v>0</v>
      </c>
      <c r="GE25" s="157">
        <v>0</v>
      </c>
      <c r="GF25" s="157">
        <v>0</v>
      </c>
      <c r="GG25" s="157">
        <v>0</v>
      </c>
      <c r="GH25" s="157">
        <v>0</v>
      </c>
      <c r="GI25" s="157">
        <v>0</v>
      </c>
      <c r="GJ25" s="157">
        <v>0</v>
      </c>
      <c r="GK25" s="157">
        <v>0</v>
      </c>
      <c r="GL25" s="157">
        <v>0</v>
      </c>
      <c r="GM25" s="157">
        <v>0</v>
      </c>
      <c r="GN25" s="157">
        <v>0</v>
      </c>
      <c r="GO25" s="157">
        <v>0</v>
      </c>
      <c r="GP25" s="157">
        <v>0</v>
      </c>
      <c r="GQ25" s="157">
        <v>0</v>
      </c>
      <c r="GR25" s="157">
        <v>0</v>
      </c>
      <c r="GS25" s="157">
        <v>0</v>
      </c>
      <c r="GT25" s="157">
        <v>0</v>
      </c>
      <c r="GU25" s="157">
        <v>0</v>
      </c>
      <c r="GV25" s="157">
        <v>0</v>
      </c>
      <c r="GW25" s="157">
        <v>0</v>
      </c>
      <c r="GX25" s="157">
        <v>0</v>
      </c>
      <c r="GY25" s="157">
        <v>0</v>
      </c>
      <c r="GZ25" s="157">
        <v>0</v>
      </c>
      <c r="HA25" s="157">
        <v>0</v>
      </c>
      <c r="HB25" s="157">
        <v>0</v>
      </c>
      <c r="HC25" s="157">
        <v>0</v>
      </c>
      <c r="HD25" s="157">
        <v>0</v>
      </c>
      <c r="HE25" s="157">
        <v>0</v>
      </c>
      <c r="HF25" s="157">
        <v>0</v>
      </c>
      <c r="HG25" s="157">
        <v>0</v>
      </c>
      <c r="HH25" s="157">
        <v>0</v>
      </c>
      <c r="HI25" s="157">
        <v>0</v>
      </c>
      <c r="HJ25" s="157">
        <v>0</v>
      </c>
      <c r="HK25" s="157">
        <v>0</v>
      </c>
      <c r="HL25" s="157">
        <v>0</v>
      </c>
      <c r="HM25" s="157">
        <v>0</v>
      </c>
      <c r="HN25" s="157">
        <v>0</v>
      </c>
      <c r="HO25" s="157">
        <v>0</v>
      </c>
      <c r="HP25" s="290" t="str">
        <f>CONCATENATE(A25," (",TEXT(HO25,"0,0%;;-"),")")</f>
        <v>Акције (-)</v>
      </c>
      <c r="HQ25" s="290" t="str">
        <f>CONCATENATE(B25," (",TEXT(HO25,"0,0%;;-"),")")</f>
        <v>Shares (-)</v>
      </c>
      <c r="HR25" s="290"/>
      <c r="HT25" s="260"/>
      <c r="HU25" s="260"/>
      <c r="HV25" s="260"/>
    </row>
    <row r="26" spans="1:230" ht="12.75" customHeight="1" x14ac:dyDescent="0.25">
      <c r="A26" s="315" t="s">
        <v>359</v>
      </c>
      <c r="B26" s="315" t="s">
        <v>360</v>
      </c>
      <c r="C26" s="157">
        <v>0</v>
      </c>
      <c r="D26" s="157">
        <v>0</v>
      </c>
      <c r="E26" s="157">
        <v>0</v>
      </c>
      <c r="F26" s="157">
        <v>0</v>
      </c>
      <c r="G26" s="157">
        <v>0</v>
      </c>
      <c r="H26" s="157">
        <v>0</v>
      </c>
      <c r="I26" s="157">
        <v>0</v>
      </c>
      <c r="J26" s="157">
        <v>0</v>
      </c>
      <c r="K26" s="157">
        <v>0</v>
      </c>
      <c r="L26" s="157">
        <v>0</v>
      </c>
      <c r="M26" s="157">
        <v>0</v>
      </c>
      <c r="N26" s="157">
        <v>0</v>
      </c>
      <c r="O26" s="157">
        <v>0</v>
      </c>
      <c r="P26" s="157">
        <v>0</v>
      </c>
      <c r="Q26" s="157">
        <v>0</v>
      </c>
      <c r="R26" s="157">
        <v>0</v>
      </c>
      <c r="S26" s="157">
        <v>0</v>
      </c>
      <c r="T26" s="157">
        <v>0</v>
      </c>
      <c r="U26" s="157">
        <v>0</v>
      </c>
      <c r="V26" s="157">
        <v>0</v>
      </c>
      <c r="W26" s="157">
        <v>0</v>
      </c>
      <c r="X26" s="157">
        <v>0</v>
      </c>
      <c r="Y26" s="157">
        <v>0</v>
      </c>
      <c r="Z26" s="157">
        <v>0</v>
      </c>
      <c r="AA26" s="157">
        <v>0</v>
      </c>
      <c r="AB26" s="157">
        <v>0</v>
      </c>
      <c r="AC26" s="157">
        <v>9.7384341898599194E-2</v>
      </c>
      <c r="AD26" s="157">
        <v>0.231044</v>
      </c>
      <c r="AE26" s="157">
        <v>0.26066099999999998</v>
      </c>
      <c r="AF26" s="157">
        <v>0.27843999999999997</v>
      </c>
      <c r="AG26" s="157">
        <v>0.27863299999999996</v>
      </c>
      <c r="AH26" s="157">
        <v>0.26884999999999998</v>
      </c>
      <c r="AI26" s="157">
        <v>0.21526299999999998</v>
      </c>
      <c r="AJ26" s="157">
        <v>0.21849299999999999</v>
      </c>
      <c r="AK26" s="157">
        <v>0.24015899999999998</v>
      </c>
      <c r="AL26" s="157">
        <v>0.22611199999999998</v>
      </c>
      <c r="AM26" s="157">
        <v>0.24470499999999998</v>
      </c>
      <c r="AN26" s="157">
        <v>0.247498</v>
      </c>
      <c r="AO26" s="157">
        <v>0.24989199999999998</v>
      </c>
      <c r="AP26" s="157">
        <v>0.263071</v>
      </c>
      <c r="AQ26" s="157">
        <v>0.266486</v>
      </c>
      <c r="AR26" s="157">
        <v>0.23863499999999999</v>
      </c>
      <c r="AS26" s="157">
        <v>0.19533999999999999</v>
      </c>
      <c r="AT26" s="157">
        <v>0.23706199999999999</v>
      </c>
      <c r="AU26" s="157">
        <v>0.267204</v>
      </c>
      <c r="AV26" s="157">
        <v>0.26694200000000001</v>
      </c>
      <c r="AW26" s="157">
        <v>0.26389299999999999</v>
      </c>
      <c r="AX26" s="157">
        <v>0.275007</v>
      </c>
      <c r="AY26" s="157">
        <v>0.253415</v>
      </c>
      <c r="AZ26" s="157">
        <v>0.26084299999999999</v>
      </c>
      <c r="BA26" s="157">
        <v>0.25455</v>
      </c>
      <c r="BB26" s="157">
        <v>0.25605099999999997</v>
      </c>
      <c r="BC26" s="157">
        <v>0.253307</v>
      </c>
      <c r="BD26" s="157">
        <v>0.23490699999999998</v>
      </c>
      <c r="BE26" s="157">
        <v>0.16376299999999999</v>
      </c>
      <c r="BF26" s="157">
        <v>0.17391199999999998</v>
      </c>
      <c r="BG26" s="157">
        <v>0.21493299999999999</v>
      </c>
      <c r="BH26" s="157">
        <v>0.252585</v>
      </c>
      <c r="BI26" s="157">
        <v>0.34498000000000001</v>
      </c>
      <c r="BJ26" s="157">
        <v>0.39562199999999997</v>
      </c>
      <c r="BK26" s="157">
        <v>0.43765299999999996</v>
      </c>
      <c r="BL26" s="157">
        <v>0.42269199999999996</v>
      </c>
      <c r="BM26" s="157">
        <v>0.53593599999999997</v>
      </c>
      <c r="BN26" s="157">
        <v>0.51111200000000001</v>
      </c>
      <c r="BO26" s="157">
        <v>0.53664800000000001</v>
      </c>
      <c r="BP26" s="157">
        <v>0.53177099999999999</v>
      </c>
      <c r="BQ26" s="157">
        <v>0.45872399999999997</v>
      </c>
      <c r="BR26" s="157">
        <v>0.49825399999999997</v>
      </c>
      <c r="BS26" s="157">
        <v>0.45981299999999997</v>
      </c>
      <c r="BT26" s="157">
        <v>0.50607400000000002</v>
      </c>
      <c r="BU26" s="157">
        <v>0.51139299999999999</v>
      </c>
      <c r="BV26" s="157">
        <v>0.47428399999999998</v>
      </c>
      <c r="BW26" s="157">
        <v>0.46672599999999997</v>
      </c>
      <c r="BX26" s="157">
        <v>0.44761599999999996</v>
      </c>
      <c r="BY26" s="157">
        <v>0.53006900000000001</v>
      </c>
      <c r="BZ26" s="157">
        <v>0.52013399999999999</v>
      </c>
      <c r="CA26" s="157">
        <v>0.55349199999999998</v>
      </c>
      <c r="CB26" s="157">
        <v>0.58167199999999997</v>
      </c>
      <c r="CC26" s="157">
        <v>0.58580500000000002</v>
      </c>
      <c r="CD26" s="157">
        <v>0.59885599999999994</v>
      </c>
      <c r="CE26" s="157">
        <v>0.64076999999999995</v>
      </c>
      <c r="CF26" s="157">
        <v>0.64331399999999994</v>
      </c>
      <c r="CG26" s="157">
        <v>0.648011</v>
      </c>
      <c r="CH26" s="157">
        <v>0.66702399999999995</v>
      </c>
      <c r="CI26" s="157">
        <v>0.75961599999999996</v>
      </c>
      <c r="CJ26" s="157">
        <v>0.76163099999999995</v>
      </c>
      <c r="CK26" s="157">
        <v>0.74844199999999994</v>
      </c>
      <c r="CL26" s="157">
        <v>0.79227499999999995</v>
      </c>
      <c r="CM26" s="157">
        <v>0.82626199999999994</v>
      </c>
      <c r="CN26" s="157">
        <v>0.767814</v>
      </c>
      <c r="CO26" s="157">
        <v>0.75659299999999996</v>
      </c>
      <c r="CP26" s="157">
        <v>0.88033600000000001</v>
      </c>
      <c r="CQ26" s="157">
        <v>0.90259499999999993</v>
      </c>
      <c r="CR26" s="157">
        <v>0.94599699999999998</v>
      </c>
      <c r="CS26" s="157">
        <v>0.92666599999999999</v>
      </c>
      <c r="CT26" s="157">
        <v>0.93851799999999996</v>
      </c>
      <c r="CU26" s="157">
        <v>0.91939699999999991</v>
      </c>
      <c r="CV26" s="157">
        <v>0.93757099999999993</v>
      </c>
      <c r="CW26" s="157">
        <v>0.86319399999999991</v>
      </c>
      <c r="CX26" s="157">
        <v>0.87045099999999997</v>
      </c>
      <c r="CY26" s="157">
        <v>0.92309699999999995</v>
      </c>
      <c r="CZ26" s="157">
        <v>0.85006399999999993</v>
      </c>
      <c r="DA26" s="157">
        <v>0.90841299999999991</v>
      </c>
      <c r="DB26" s="157">
        <v>0.89215099999999992</v>
      </c>
      <c r="DC26" s="157">
        <v>0.91673799999999994</v>
      </c>
      <c r="DD26" s="157">
        <v>0.89979199999999993</v>
      </c>
      <c r="DE26" s="157">
        <v>0.96219599999999994</v>
      </c>
      <c r="DF26" s="157">
        <v>0.99079499999999998</v>
      </c>
      <c r="DG26" s="157">
        <v>0.965534</v>
      </c>
      <c r="DH26" s="157">
        <v>0.96140799999999993</v>
      </c>
      <c r="DI26" s="157">
        <v>0.92885799999999996</v>
      </c>
      <c r="DJ26" s="157">
        <v>0.98472599999999999</v>
      </c>
      <c r="DK26" s="157">
        <v>0.95917399999999997</v>
      </c>
      <c r="DL26" s="157">
        <v>0.92200000000000004</v>
      </c>
      <c r="DM26" s="157">
        <v>0.96550599999999998</v>
      </c>
      <c r="DN26" s="157">
        <v>0.94599999999999995</v>
      </c>
      <c r="DO26" s="157">
        <v>0.98362799999999995</v>
      </c>
      <c r="DP26" s="157">
        <v>0.96499999999999997</v>
      </c>
      <c r="DQ26" s="157">
        <v>0.93600000000000005</v>
      </c>
      <c r="DR26" s="157">
        <v>0.98899999999999999</v>
      </c>
      <c r="DS26" s="157">
        <v>0.97299999999999998</v>
      </c>
      <c r="DT26" s="157">
        <v>0.93700000000000006</v>
      </c>
      <c r="DU26" s="157">
        <v>0.959449</v>
      </c>
      <c r="DV26" s="157">
        <v>0.98199999999999998</v>
      </c>
      <c r="DW26" s="157">
        <v>0.96099999999999997</v>
      </c>
      <c r="DX26" s="157">
        <v>0.96599999999999997</v>
      </c>
      <c r="DY26" s="157">
        <v>0.98599999999999999</v>
      </c>
      <c r="DZ26" s="157">
        <v>0.97199999999999998</v>
      </c>
      <c r="EA26" s="157">
        <v>0.97399999999999998</v>
      </c>
      <c r="EB26" s="157">
        <v>0.96499999999999997</v>
      </c>
      <c r="EC26" s="157">
        <v>0.95</v>
      </c>
      <c r="ED26" s="157">
        <v>0.98</v>
      </c>
      <c r="EE26" s="157">
        <v>0.95899999999999996</v>
      </c>
      <c r="EF26" s="157">
        <v>0.94599999999999995</v>
      </c>
      <c r="EG26" s="157">
        <v>0.92100000000000004</v>
      </c>
      <c r="EH26" s="157">
        <v>0.95199999999999996</v>
      </c>
      <c r="EI26" s="157">
        <v>0.98799999999999999</v>
      </c>
      <c r="EJ26" s="157">
        <v>0.91600000000000004</v>
      </c>
      <c r="EK26" s="157">
        <v>0.96599999999999997</v>
      </c>
      <c r="EL26" s="157">
        <v>0.95099999999999996</v>
      </c>
      <c r="EM26" s="157">
        <v>0.94199999999999995</v>
      </c>
      <c r="EN26" s="157">
        <v>0.96599999999999997</v>
      </c>
      <c r="EO26" s="157">
        <v>0.95099999999999996</v>
      </c>
      <c r="EP26" s="157">
        <v>0.92900000000000005</v>
      </c>
      <c r="EQ26" s="157">
        <v>0.88800000000000001</v>
      </c>
      <c r="ER26" s="157">
        <v>0.9</v>
      </c>
      <c r="ES26" s="157">
        <v>0.878</v>
      </c>
      <c r="ET26" s="157">
        <v>0.79300000000000004</v>
      </c>
      <c r="EU26" s="157">
        <v>0.94399999999999995</v>
      </c>
      <c r="EV26" s="157">
        <v>0.96099999999999997</v>
      </c>
      <c r="EW26" s="157">
        <v>0.94299999999999995</v>
      </c>
      <c r="EX26" s="157">
        <v>0.93100000000000005</v>
      </c>
      <c r="EY26" s="157">
        <v>0.91400000000000003</v>
      </c>
      <c r="EZ26" s="157">
        <v>0.88900000000000001</v>
      </c>
      <c r="FA26" s="157">
        <v>0.91200000000000003</v>
      </c>
      <c r="FB26" s="157">
        <v>0.90800000000000003</v>
      </c>
      <c r="FC26" s="157">
        <v>0.92800000000000005</v>
      </c>
      <c r="FD26" s="157">
        <v>0.92700000000000005</v>
      </c>
      <c r="FE26" s="157">
        <v>0.90100000000000002</v>
      </c>
      <c r="FF26" s="157">
        <v>0.91400000000000003</v>
      </c>
      <c r="FG26" s="157">
        <v>0.93100000000000005</v>
      </c>
      <c r="FH26" s="157">
        <v>0.92700000000000005</v>
      </c>
      <c r="FI26" s="157">
        <v>0.91200000000000003</v>
      </c>
      <c r="FJ26" s="157">
        <v>0.90998999999999997</v>
      </c>
      <c r="FK26" s="157">
        <v>0.90700000000000003</v>
      </c>
      <c r="FL26" s="157">
        <v>0.90700000000000003</v>
      </c>
      <c r="FM26" s="157">
        <v>0.90800000000000003</v>
      </c>
      <c r="FN26" s="157">
        <v>0.91</v>
      </c>
      <c r="FO26" s="157">
        <v>0.90300000000000002</v>
      </c>
      <c r="FP26" s="157">
        <v>0.92400000000000004</v>
      </c>
      <c r="FQ26" s="157">
        <v>0.90600000000000003</v>
      </c>
      <c r="FR26" s="157">
        <v>0.93799999999999994</v>
      </c>
      <c r="FS26" s="157">
        <v>0.91700000000000004</v>
      </c>
      <c r="FT26" s="157">
        <v>0.92400000000000004</v>
      </c>
      <c r="FU26" s="157">
        <v>0.91900000000000004</v>
      </c>
      <c r="FV26" s="157">
        <v>0.92400000000000004</v>
      </c>
      <c r="FW26" s="157">
        <v>0.874</v>
      </c>
      <c r="FX26" s="157">
        <v>0.92900000000000005</v>
      </c>
      <c r="FY26" s="157">
        <v>0.94699999999999995</v>
      </c>
      <c r="FZ26" s="157">
        <v>0.93899999999999995</v>
      </c>
      <c r="GA26" s="157">
        <v>0.93</v>
      </c>
      <c r="GB26" s="157">
        <v>0.90100000000000002</v>
      </c>
      <c r="GC26" s="157">
        <v>0.90700000000000003</v>
      </c>
      <c r="GD26" s="157">
        <v>0.85199999999999998</v>
      </c>
      <c r="GE26" s="157">
        <v>0.85099999999999998</v>
      </c>
      <c r="GF26" s="157">
        <v>0.84599999999999997</v>
      </c>
      <c r="GG26" s="157">
        <v>0.84499999999999997</v>
      </c>
      <c r="GH26" s="157">
        <v>0.83199999999999996</v>
      </c>
      <c r="GI26" s="157">
        <v>0.82699999999999996</v>
      </c>
      <c r="GJ26" s="157">
        <v>0.78400000000000003</v>
      </c>
      <c r="GK26" s="157">
        <v>0.76800000000000002</v>
      </c>
      <c r="GL26" s="157">
        <v>0.76</v>
      </c>
      <c r="GM26" s="157">
        <v>0.75900000000000001</v>
      </c>
      <c r="GN26" s="157">
        <v>0.75600000000000001</v>
      </c>
      <c r="GO26" s="157">
        <v>0.74099999999999999</v>
      </c>
      <c r="GP26" s="157">
        <v>0.72</v>
      </c>
      <c r="GQ26" s="157">
        <v>0.749</v>
      </c>
      <c r="GR26" s="157">
        <v>0.76100000000000001</v>
      </c>
      <c r="GS26" s="157">
        <v>0.75900000000000001</v>
      </c>
      <c r="GT26" s="157">
        <v>0.8</v>
      </c>
      <c r="GU26" s="157">
        <v>0.79600000000000004</v>
      </c>
      <c r="GV26" s="157">
        <v>0.77700000000000002</v>
      </c>
      <c r="GW26" s="157">
        <v>0.77200000000000002</v>
      </c>
      <c r="GX26" s="157">
        <v>0.78600000000000003</v>
      </c>
      <c r="GY26" s="157">
        <v>0.77900000000000003</v>
      </c>
      <c r="GZ26" s="157">
        <v>0.77700000000000002</v>
      </c>
      <c r="HA26" s="157">
        <v>0.78200000000000003</v>
      </c>
      <c r="HB26" s="157">
        <v>0.76200000000000001</v>
      </c>
      <c r="HC26" s="157">
        <v>0.76800000000000002</v>
      </c>
      <c r="HD26" s="157">
        <v>0.76500000000000001</v>
      </c>
      <c r="HE26" s="157">
        <v>0.76200000000000001</v>
      </c>
      <c r="HF26" s="157">
        <v>0.75600000000000001</v>
      </c>
      <c r="HG26" s="157">
        <v>0.80100000000000005</v>
      </c>
      <c r="HH26" s="157">
        <v>0.86099999999999999</v>
      </c>
      <c r="HI26" s="157">
        <v>0.84704100000000004</v>
      </c>
      <c r="HJ26" s="157">
        <v>0.82299999999999995</v>
      </c>
      <c r="HK26" s="157">
        <v>0.81899999999999995</v>
      </c>
      <c r="HL26" s="157">
        <v>0.81200000000000006</v>
      </c>
      <c r="HM26" s="157">
        <v>0.80800000000000005</v>
      </c>
      <c r="HN26" s="157">
        <v>0.78900000000000003</v>
      </c>
      <c r="HO26" s="157">
        <v>0.82599999999999996</v>
      </c>
      <c r="HP26" s="290" t="str">
        <f t="shared" ref="HP26:HP32" si="0">CONCATENATE(A26," (",TEXT(HO26,"0,0%;;-"),")")</f>
        <v>Државне обвезнице (82,6%)</v>
      </c>
      <c r="HQ26" s="290" t="str">
        <f t="shared" ref="HQ26:HQ32" si="1">CONCATENATE(B26," (",TEXT(HO26,"0,0%;;-"),")")</f>
        <v>Government bonds (82,6%)</v>
      </c>
      <c r="HR26" s="290"/>
      <c r="HT26" s="260"/>
      <c r="HU26" s="260"/>
      <c r="HV26" s="260"/>
    </row>
    <row r="27" spans="1:230" ht="12.75" customHeight="1" x14ac:dyDescent="0.25">
      <c r="A27" s="315" t="s">
        <v>73</v>
      </c>
      <c r="B27" s="315" t="s">
        <v>125</v>
      </c>
      <c r="C27" s="157">
        <v>0</v>
      </c>
      <c r="D27" s="157">
        <v>0</v>
      </c>
      <c r="E27" s="157">
        <v>0</v>
      </c>
      <c r="F27" s="157">
        <v>0</v>
      </c>
      <c r="G27" s="157">
        <v>0</v>
      </c>
      <c r="H27" s="157">
        <v>0</v>
      </c>
      <c r="I27" s="157">
        <v>0</v>
      </c>
      <c r="J27" s="157">
        <v>0</v>
      </c>
      <c r="K27" s="157">
        <v>0</v>
      </c>
      <c r="L27" s="157">
        <v>0</v>
      </c>
      <c r="M27" s="157">
        <v>0</v>
      </c>
      <c r="N27" s="157">
        <v>0</v>
      </c>
      <c r="O27" s="157">
        <v>0</v>
      </c>
      <c r="P27" s="157">
        <v>0</v>
      </c>
      <c r="Q27" s="157">
        <v>0</v>
      </c>
      <c r="R27" s="157">
        <v>0</v>
      </c>
      <c r="S27" s="157">
        <v>0</v>
      </c>
      <c r="T27" s="157">
        <v>0</v>
      </c>
      <c r="U27" s="157">
        <v>0</v>
      </c>
      <c r="V27" s="157">
        <v>0</v>
      </c>
      <c r="W27" s="157">
        <v>0</v>
      </c>
      <c r="X27" s="157">
        <v>0</v>
      </c>
      <c r="Y27" s="157">
        <v>0</v>
      </c>
      <c r="Z27" s="157">
        <v>0</v>
      </c>
      <c r="AA27" s="157">
        <v>0</v>
      </c>
      <c r="AB27" s="157">
        <v>0</v>
      </c>
      <c r="AC27" s="157">
        <v>0</v>
      </c>
      <c r="AD27" s="157">
        <v>0.32864499999999996</v>
      </c>
      <c r="AE27" s="157">
        <v>0.57819799999999999</v>
      </c>
      <c r="AF27" s="157">
        <v>0.55021799999999998</v>
      </c>
      <c r="AG27" s="157">
        <v>0.56153699999999995</v>
      </c>
      <c r="AH27" s="157">
        <v>0.63347199999999992</v>
      </c>
      <c r="AI27" s="157">
        <v>0.67096999999999996</v>
      </c>
      <c r="AJ27" s="157">
        <v>0.65771499999999994</v>
      </c>
      <c r="AK27" s="157">
        <v>0.66179100000000002</v>
      </c>
      <c r="AL27" s="157">
        <v>0.67118499999999992</v>
      </c>
      <c r="AM27" s="157">
        <v>0.62927100000000002</v>
      </c>
      <c r="AN27" s="157">
        <v>0.653582</v>
      </c>
      <c r="AO27" s="157">
        <v>0.63501799999999997</v>
      </c>
      <c r="AP27" s="157">
        <v>0.64535699999999996</v>
      </c>
      <c r="AQ27" s="157">
        <v>0.64281100000000002</v>
      </c>
      <c r="AR27" s="157">
        <v>0.65587200000000001</v>
      </c>
      <c r="AS27" s="157">
        <v>0.65940399999999999</v>
      </c>
      <c r="AT27" s="157">
        <v>0.63136599999999998</v>
      </c>
      <c r="AU27" s="157">
        <v>0.63443799999999995</v>
      </c>
      <c r="AV27" s="157">
        <v>0.60719199999999995</v>
      </c>
      <c r="AW27" s="157">
        <v>0.60655999999999999</v>
      </c>
      <c r="AX27" s="157">
        <v>0.62890299999999999</v>
      </c>
      <c r="AY27" s="157">
        <v>0.62597399999999992</v>
      </c>
      <c r="AZ27" s="157">
        <v>0.64420100000000002</v>
      </c>
      <c r="BA27" s="157">
        <v>0.62939000000000001</v>
      </c>
      <c r="BB27" s="157">
        <v>0.66950500000000002</v>
      </c>
      <c r="BC27" s="157">
        <v>0.689307</v>
      </c>
      <c r="BD27" s="157">
        <v>0.65911999999999993</v>
      </c>
      <c r="BE27" s="157">
        <v>0.69330700000000001</v>
      </c>
      <c r="BF27" s="157">
        <v>0.69416899999999992</v>
      </c>
      <c r="BG27" s="157">
        <v>0.69933999999999996</v>
      </c>
      <c r="BH27" s="157">
        <v>0.59468599999999994</v>
      </c>
      <c r="BI27" s="157">
        <v>0.55902299999999994</v>
      </c>
      <c r="BJ27" s="157">
        <v>0.50924700000000001</v>
      </c>
      <c r="BK27" s="157">
        <v>0.44112799999999996</v>
      </c>
      <c r="BL27" s="157">
        <v>0.40187400000000001</v>
      </c>
      <c r="BM27" s="157">
        <v>0.37622099999999997</v>
      </c>
      <c r="BN27" s="157">
        <v>0.38176199999999999</v>
      </c>
      <c r="BO27" s="157">
        <v>0.39434900000000001</v>
      </c>
      <c r="BP27" s="157">
        <v>0.39203499999999997</v>
      </c>
      <c r="BQ27" s="157">
        <v>0.42491999999999996</v>
      </c>
      <c r="BR27" s="157">
        <v>0.44102399999999997</v>
      </c>
      <c r="BS27" s="157">
        <v>0.405246</v>
      </c>
      <c r="BT27" s="157">
        <v>0.40970399999999996</v>
      </c>
      <c r="BU27" s="157">
        <v>0.421705</v>
      </c>
      <c r="BV27" s="157">
        <v>0.436894</v>
      </c>
      <c r="BW27" s="157">
        <v>0.47720000000000001</v>
      </c>
      <c r="BX27" s="157">
        <v>0.47957499999999997</v>
      </c>
      <c r="BY27" s="157">
        <v>0.407883</v>
      </c>
      <c r="BZ27" s="157">
        <v>0.39779399999999998</v>
      </c>
      <c r="CA27" s="157">
        <v>0.36460999999999999</v>
      </c>
      <c r="CB27" s="157">
        <v>0.336426</v>
      </c>
      <c r="CC27" s="157">
        <v>0.32909499999999997</v>
      </c>
      <c r="CD27" s="157">
        <v>0.31981999999999999</v>
      </c>
      <c r="CE27" s="157">
        <v>0.29637599999999997</v>
      </c>
      <c r="CF27" s="157">
        <v>0.29230899999999999</v>
      </c>
      <c r="CG27" s="157">
        <v>0.27693999999999996</v>
      </c>
      <c r="CH27" s="157">
        <v>0.20486499999999999</v>
      </c>
      <c r="CI27" s="157">
        <v>0.17457499999999998</v>
      </c>
      <c r="CJ27" s="157">
        <v>0.16900299999999999</v>
      </c>
      <c r="CK27" s="157">
        <v>0.167375</v>
      </c>
      <c r="CL27" s="157">
        <v>0.13647099999999998</v>
      </c>
      <c r="CM27" s="157">
        <v>0.10739699999999999</v>
      </c>
      <c r="CN27" s="157">
        <v>0.105489</v>
      </c>
      <c r="CO27" s="157">
        <v>4.0750999999999996E-2</v>
      </c>
      <c r="CP27" s="157">
        <v>4.0160000000000001E-2</v>
      </c>
      <c r="CQ27" s="157">
        <v>3.9572999999999997E-2</v>
      </c>
      <c r="CR27" s="157">
        <v>3.9268999999999998E-2</v>
      </c>
      <c r="CS27" s="157">
        <v>3.8454999999999996E-2</v>
      </c>
      <c r="CT27" s="157">
        <v>3.8183999999999996E-2</v>
      </c>
      <c r="CU27" s="157">
        <v>3.7428999999999997E-2</v>
      </c>
      <c r="CV27" s="157">
        <v>0</v>
      </c>
      <c r="CW27" s="157">
        <v>0</v>
      </c>
      <c r="CX27" s="157">
        <v>0</v>
      </c>
      <c r="CY27" s="157">
        <v>0</v>
      </c>
      <c r="CZ27" s="157">
        <v>0</v>
      </c>
      <c r="DA27" s="157">
        <v>0</v>
      </c>
      <c r="DB27" s="157">
        <v>0</v>
      </c>
      <c r="DC27" s="157">
        <v>0</v>
      </c>
      <c r="DD27" s="157">
        <v>0</v>
      </c>
      <c r="DE27" s="157">
        <v>0</v>
      </c>
      <c r="DF27" s="157">
        <v>0</v>
      </c>
      <c r="DG27" s="157">
        <v>0</v>
      </c>
      <c r="DH27" s="157">
        <v>0</v>
      </c>
      <c r="DI27" s="157">
        <v>0</v>
      </c>
      <c r="DJ27" s="157">
        <v>0</v>
      </c>
      <c r="DK27" s="157">
        <v>0</v>
      </c>
      <c r="DL27" s="157">
        <v>0</v>
      </c>
      <c r="DM27" s="157">
        <v>0</v>
      </c>
      <c r="DN27" s="157">
        <v>0</v>
      </c>
      <c r="DO27" s="157">
        <v>0</v>
      </c>
      <c r="DP27" s="157">
        <v>0</v>
      </c>
      <c r="DQ27" s="157">
        <v>0</v>
      </c>
      <c r="DR27" s="157">
        <v>0</v>
      </c>
      <c r="DS27" s="157">
        <v>0</v>
      </c>
      <c r="DT27" s="157">
        <v>0</v>
      </c>
      <c r="DU27" s="157">
        <v>0</v>
      </c>
      <c r="DV27" s="157">
        <v>0</v>
      </c>
      <c r="DW27" s="157">
        <v>0</v>
      </c>
      <c r="DX27" s="157">
        <v>0</v>
      </c>
      <c r="DY27" s="157">
        <v>0</v>
      </c>
      <c r="DZ27" s="157">
        <v>0</v>
      </c>
      <c r="EA27" s="157">
        <v>0</v>
      </c>
      <c r="EB27" s="157">
        <v>0</v>
      </c>
      <c r="EC27" s="157">
        <v>0</v>
      </c>
      <c r="ED27" s="157">
        <v>0</v>
      </c>
      <c r="EE27" s="157">
        <v>0</v>
      </c>
      <c r="EF27" s="157">
        <v>0</v>
      </c>
      <c r="EG27" s="157">
        <v>0</v>
      </c>
      <c r="EH27" s="157">
        <v>0</v>
      </c>
      <c r="EI27" s="157">
        <v>0</v>
      </c>
      <c r="EJ27" s="157">
        <v>0</v>
      </c>
      <c r="EK27" s="157">
        <v>0</v>
      </c>
      <c r="EL27" s="157">
        <v>0</v>
      </c>
      <c r="EM27" s="157">
        <v>0</v>
      </c>
      <c r="EN27" s="157">
        <v>0</v>
      </c>
      <c r="EO27" s="157">
        <v>0</v>
      </c>
      <c r="EP27" s="157">
        <v>0</v>
      </c>
      <c r="EQ27" s="157">
        <v>0</v>
      </c>
      <c r="ER27" s="157">
        <v>0</v>
      </c>
      <c r="ES27" s="157">
        <v>0</v>
      </c>
      <c r="ET27" s="157">
        <v>0</v>
      </c>
      <c r="EU27" s="157">
        <v>0</v>
      </c>
      <c r="EV27" s="157">
        <v>0</v>
      </c>
      <c r="EW27" s="157">
        <v>0</v>
      </c>
      <c r="EX27" s="157">
        <v>0</v>
      </c>
      <c r="EY27" s="157">
        <v>0</v>
      </c>
      <c r="EZ27" s="157">
        <v>0</v>
      </c>
      <c r="FA27" s="157">
        <v>0</v>
      </c>
      <c r="FB27" s="157">
        <v>0</v>
      </c>
      <c r="FC27" s="157">
        <v>0</v>
      </c>
      <c r="FD27" s="157">
        <v>0</v>
      </c>
      <c r="FE27" s="157">
        <v>0</v>
      </c>
      <c r="FF27" s="157">
        <v>0</v>
      </c>
      <c r="FG27" s="157">
        <v>0</v>
      </c>
      <c r="FH27" s="157">
        <v>0</v>
      </c>
      <c r="FI27" s="157">
        <v>0</v>
      </c>
      <c r="FJ27" s="157">
        <v>0</v>
      </c>
      <c r="FK27" s="157">
        <v>0</v>
      </c>
      <c r="FL27" s="157">
        <v>0</v>
      </c>
      <c r="FM27" s="157">
        <v>0</v>
      </c>
      <c r="FN27" s="157">
        <v>0</v>
      </c>
      <c r="FO27" s="157">
        <v>0</v>
      </c>
      <c r="FP27" s="157">
        <v>0</v>
      </c>
      <c r="FQ27" s="157">
        <v>0</v>
      </c>
      <c r="FR27" s="157">
        <v>0</v>
      </c>
      <c r="FS27" s="157">
        <v>0</v>
      </c>
      <c r="FT27" s="157">
        <v>0</v>
      </c>
      <c r="FU27" s="157">
        <v>0</v>
      </c>
      <c r="FV27" s="157">
        <v>0</v>
      </c>
      <c r="FW27" s="157">
        <v>0</v>
      </c>
      <c r="FX27" s="157">
        <v>0</v>
      </c>
      <c r="FY27" s="157">
        <v>0</v>
      </c>
      <c r="FZ27" s="157">
        <v>0</v>
      </c>
      <c r="GA27" s="157">
        <v>0</v>
      </c>
      <c r="GB27" s="157">
        <v>0</v>
      </c>
      <c r="GC27" s="157">
        <v>0</v>
      </c>
      <c r="GD27" s="157">
        <v>0</v>
      </c>
      <c r="GE27" s="157">
        <v>0</v>
      </c>
      <c r="GF27" s="157">
        <v>0</v>
      </c>
      <c r="GG27" s="157">
        <v>0</v>
      </c>
      <c r="GH27" s="157">
        <v>0</v>
      </c>
      <c r="GI27" s="157">
        <v>0</v>
      </c>
      <c r="GJ27" s="157">
        <v>0</v>
      </c>
      <c r="GK27" s="157">
        <v>0</v>
      </c>
      <c r="GL27" s="157">
        <v>0</v>
      </c>
      <c r="GM27" s="157">
        <v>0</v>
      </c>
      <c r="GN27" s="157">
        <v>0</v>
      </c>
      <c r="GO27" s="157">
        <v>0</v>
      </c>
      <c r="GP27" s="157">
        <v>0</v>
      </c>
      <c r="GQ27" s="157">
        <v>0</v>
      </c>
      <c r="GR27" s="157">
        <v>0</v>
      </c>
      <c r="GS27" s="157">
        <v>0</v>
      </c>
      <c r="GT27" s="157">
        <v>0</v>
      </c>
      <c r="GU27" s="157">
        <v>0</v>
      </c>
      <c r="GV27" s="157">
        <v>0</v>
      </c>
      <c r="GW27" s="157">
        <v>0</v>
      </c>
      <c r="GX27" s="157">
        <v>0</v>
      </c>
      <c r="GY27" s="157">
        <v>0</v>
      </c>
      <c r="GZ27" s="157">
        <v>0</v>
      </c>
      <c r="HA27" s="157">
        <v>0</v>
      </c>
      <c r="HB27" s="157">
        <v>0</v>
      </c>
      <c r="HC27" s="157">
        <v>0</v>
      </c>
      <c r="HD27" s="157">
        <v>0</v>
      </c>
      <c r="HE27" s="157">
        <v>0</v>
      </c>
      <c r="HF27" s="157">
        <v>0</v>
      </c>
      <c r="HG27" s="157">
        <v>0</v>
      </c>
      <c r="HH27" s="157">
        <v>0</v>
      </c>
      <c r="HI27" s="157">
        <v>0</v>
      </c>
      <c r="HJ27" s="157">
        <v>0</v>
      </c>
      <c r="HK27" s="157">
        <v>0</v>
      </c>
      <c r="HL27" s="157">
        <v>0</v>
      </c>
      <c r="HM27" s="157">
        <v>0</v>
      </c>
      <c r="HN27" s="157">
        <v>0</v>
      </c>
      <c r="HO27" s="157">
        <v>0</v>
      </c>
      <c r="HP27" s="290" t="str">
        <f t="shared" si="0"/>
        <v>Трезорски записи (-)</v>
      </c>
      <c r="HQ27" s="290" t="str">
        <f t="shared" si="1"/>
        <v>Treasury bills (-)</v>
      </c>
      <c r="HR27" s="290"/>
      <c r="HT27" s="260"/>
      <c r="HU27" s="260"/>
      <c r="HV27" s="260"/>
    </row>
    <row r="28" spans="1:230" ht="12.75" customHeight="1" x14ac:dyDescent="0.25">
      <c r="A28" s="315" t="s">
        <v>8</v>
      </c>
      <c r="B28" s="315" t="s">
        <v>9</v>
      </c>
      <c r="C28" s="157">
        <v>0</v>
      </c>
      <c r="D28" s="157">
        <v>0</v>
      </c>
      <c r="E28" s="157">
        <v>0</v>
      </c>
      <c r="F28" s="157">
        <v>0</v>
      </c>
      <c r="G28" s="157">
        <v>0</v>
      </c>
      <c r="H28" s="157">
        <v>0</v>
      </c>
      <c r="I28" s="157">
        <v>0</v>
      </c>
      <c r="J28" s="157">
        <v>0</v>
      </c>
      <c r="K28" s="157">
        <v>0</v>
      </c>
      <c r="L28" s="157">
        <v>0</v>
      </c>
      <c r="M28" s="157">
        <v>0</v>
      </c>
      <c r="N28" s="157">
        <v>0</v>
      </c>
      <c r="O28" s="157">
        <v>0</v>
      </c>
      <c r="P28" s="157">
        <v>0</v>
      </c>
      <c r="Q28" s="157">
        <v>0</v>
      </c>
      <c r="R28" s="157">
        <v>0</v>
      </c>
      <c r="S28" s="157">
        <v>0</v>
      </c>
      <c r="T28" s="157">
        <v>0</v>
      </c>
      <c r="U28" s="157">
        <v>0</v>
      </c>
      <c r="V28" s="157">
        <v>0</v>
      </c>
      <c r="W28" s="157">
        <v>0</v>
      </c>
      <c r="X28" s="157">
        <v>0</v>
      </c>
      <c r="Y28" s="157">
        <v>0</v>
      </c>
      <c r="Z28" s="157">
        <v>0</v>
      </c>
      <c r="AA28" s="157">
        <v>0</v>
      </c>
      <c r="AB28" s="157">
        <v>0</v>
      </c>
      <c r="AC28" s="157">
        <v>0</v>
      </c>
      <c r="AD28" s="157">
        <v>0</v>
      </c>
      <c r="AE28" s="157">
        <v>0</v>
      </c>
      <c r="AF28" s="157">
        <v>0</v>
      </c>
      <c r="AG28" s="157">
        <v>0</v>
      </c>
      <c r="AH28" s="157">
        <v>0</v>
      </c>
      <c r="AI28" s="157">
        <v>0</v>
      </c>
      <c r="AJ28" s="157">
        <v>0</v>
      </c>
      <c r="AK28" s="157">
        <v>0</v>
      </c>
      <c r="AL28" s="157">
        <v>0</v>
      </c>
      <c r="AM28" s="157">
        <v>0</v>
      </c>
      <c r="AN28" s="157">
        <v>0</v>
      </c>
      <c r="AO28" s="157">
        <v>0</v>
      </c>
      <c r="AP28" s="157">
        <v>0</v>
      </c>
      <c r="AQ28" s="157">
        <v>0</v>
      </c>
      <c r="AR28" s="157">
        <v>0</v>
      </c>
      <c r="AS28" s="157">
        <v>0</v>
      </c>
      <c r="AT28" s="157">
        <v>0</v>
      </c>
      <c r="AU28" s="157">
        <v>0</v>
      </c>
      <c r="AV28" s="157">
        <v>0</v>
      </c>
      <c r="AW28" s="157">
        <v>0</v>
      </c>
      <c r="AX28" s="157">
        <v>0</v>
      </c>
      <c r="AY28" s="157">
        <v>0</v>
      </c>
      <c r="AZ28" s="157">
        <v>0</v>
      </c>
      <c r="BA28" s="157">
        <v>0</v>
      </c>
      <c r="BB28" s="157">
        <v>0</v>
      </c>
      <c r="BC28" s="157">
        <v>0</v>
      </c>
      <c r="BD28" s="157">
        <v>0</v>
      </c>
      <c r="BE28" s="157">
        <v>0</v>
      </c>
      <c r="BF28" s="157">
        <v>0</v>
      </c>
      <c r="BG28" s="157">
        <v>0</v>
      </c>
      <c r="BH28" s="157">
        <v>0</v>
      </c>
      <c r="BI28" s="157">
        <v>0</v>
      </c>
      <c r="BJ28" s="157">
        <v>0</v>
      </c>
      <c r="BK28" s="157">
        <v>0</v>
      </c>
      <c r="BL28" s="157">
        <v>0</v>
      </c>
      <c r="BM28" s="157">
        <v>0</v>
      </c>
      <c r="BN28" s="157">
        <v>0</v>
      </c>
      <c r="BO28" s="157">
        <v>0</v>
      </c>
      <c r="BP28" s="157">
        <v>0</v>
      </c>
      <c r="BQ28" s="157">
        <v>0</v>
      </c>
      <c r="BR28" s="157">
        <v>0</v>
      </c>
      <c r="BS28" s="157">
        <v>0</v>
      </c>
      <c r="BT28" s="157">
        <v>0</v>
      </c>
      <c r="BU28" s="157">
        <v>0</v>
      </c>
      <c r="BV28" s="157">
        <v>0</v>
      </c>
      <c r="BW28" s="157">
        <v>0</v>
      </c>
      <c r="BX28" s="157">
        <v>0</v>
      </c>
      <c r="BY28" s="157">
        <v>0</v>
      </c>
      <c r="BZ28" s="157">
        <v>0</v>
      </c>
      <c r="CA28" s="157">
        <v>0</v>
      </c>
      <c r="CB28" s="157">
        <v>0</v>
      </c>
      <c r="CC28" s="157">
        <v>0</v>
      </c>
      <c r="CD28" s="157">
        <v>0</v>
      </c>
      <c r="CE28" s="157">
        <v>0</v>
      </c>
      <c r="CF28" s="157">
        <v>0</v>
      </c>
      <c r="CG28" s="157">
        <v>0</v>
      </c>
      <c r="CH28" s="157">
        <v>0</v>
      </c>
      <c r="CI28" s="157">
        <v>0</v>
      </c>
      <c r="CJ28" s="157">
        <v>0</v>
      </c>
      <c r="CK28" s="157">
        <v>0</v>
      </c>
      <c r="CL28" s="157">
        <v>0</v>
      </c>
      <c r="CM28" s="157">
        <v>0</v>
      </c>
      <c r="CN28" s="157">
        <v>0</v>
      </c>
      <c r="CO28" s="157">
        <v>0</v>
      </c>
      <c r="CP28" s="157">
        <v>0</v>
      </c>
      <c r="CQ28" s="157">
        <v>0</v>
      </c>
      <c r="CR28" s="157">
        <v>0</v>
      </c>
      <c r="CS28" s="157">
        <v>0</v>
      </c>
      <c r="CT28" s="157">
        <v>0</v>
      </c>
      <c r="CU28" s="157">
        <v>0</v>
      </c>
      <c r="CV28" s="157">
        <v>0</v>
      </c>
      <c r="CW28" s="157">
        <v>0</v>
      </c>
      <c r="CX28" s="157">
        <v>0</v>
      </c>
      <c r="CY28" s="157">
        <v>0</v>
      </c>
      <c r="CZ28" s="157">
        <v>0</v>
      </c>
      <c r="DA28" s="157">
        <v>0</v>
      </c>
      <c r="DB28" s="157">
        <v>0</v>
      </c>
      <c r="DC28" s="157">
        <v>0</v>
      </c>
      <c r="DD28" s="157">
        <v>0</v>
      </c>
      <c r="DE28" s="157">
        <v>0</v>
      </c>
      <c r="DF28" s="157">
        <v>0</v>
      </c>
      <c r="DG28" s="157">
        <v>0</v>
      </c>
      <c r="DH28" s="157">
        <v>0</v>
      </c>
      <c r="DI28" s="157">
        <v>0</v>
      </c>
      <c r="DJ28" s="157">
        <v>0</v>
      </c>
      <c r="DK28" s="157">
        <v>0</v>
      </c>
      <c r="DL28" s="157">
        <v>0</v>
      </c>
      <c r="DM28" s="157">
        <v>0</v>
      </c>
      <c r="DN28" s="157">
        <v>0</v>
      </c>
      <c r="DO28" s="157">
        <v>0</v>
      </c>
      <c r="DP28" s="157">
        <v>0</v>
      </c>
      <c r="DQ28" s="157">
        <v>0</v>
      </c>
      <c r="DR28" s="157">
        <v>0</v>
      </c>
      <c r="DS28" s="157">
        <v>0</v>
      </c>
      <c r="DT28" s="157">
        <v>0</v>
      </c>
      <c r="DU28" s="157">
        <v>0</v>
      </c>
      <c r="DV28" s="157">
        <v>0</v>
      </c>
      <c r="DW28" s="157">
        <v>0</v>
      </c>
      <c r="DX28" s="157">
        <v>0</v>
      </c>
      <c r="DY28" s="157">
        <v>0</v>
      </c>
      <c r="DZ28" s="157">
        <v>0</v>
      </c>
      <c r="EA28" s="157">
        <v>0</v>
      </c>
      <c r="EB28" s="157">
        <v>0</v>
      </c>
      <c r="EC28" s="157">
        <v>0</v>
      </c>
      <c r="ED28" s="157">
        <v>0</v>
      </c>
      <c r="EE28" s="157">
        <v>0</v>
      </c>
      <c r="EF28" s="157">
        <v>0</v>
      </c>
      <c r="EG28" s="157">
        <v>0</v>
      </c>
      <c r="EH28" s="157">
        <v>0</v>
      </c>
      <c r="EI28" s="157">
        <v>0</v>
      </c>
      <c r="EJ28" s="157">
        <v>0</v>
      </c>
      <c r="EK28" s="157">
        <v>0</v>
      </c>
      <c r="EL28" s="157">
        <v>0</v>
      </c>
      <c r="EM28" s="157">
        <v>0</v>
      </c>
      <c r="EN28" s="157">
        <v>0</v>
      </c>
      <c r="EO28" s="157">
        <v>0</v>
      </c>
      <c r="EP28" s="157">
        <v>0</v>
      </c>
      <c r="EQ28" s="157">
        <v>0</v>
      </c>
      <c r="ER28" s="157">
        <v>0</v>
      </c>
      <c r="ES28" s="157">
        <v>0</v>
      </c>
      <c r="ET28" s="157">
        <v>0</v>
      </c>
      <c r="EU28" s="157">
        <v>0</v>
      </c>
      <c r="EV28" s="157">
        <v>0</v>
      </c>
      <c r="EW28" s="157">
        <v>0</v>
      </c>
      <c r="EX28" s="157">
        <v>0</v>
      </c>
      <c r="EY28" s="157">
        <v>0</v>
      </c>
      <c r="EZ28" s="157">
        <v>0</v>
      </c>
      <c r="FA28" s="157">
        <v>0</v>
      </c>
      <c r="FB28" s="157">
        <v>0</v>
      </c>
      <c r="FC28" s="157">
        <v>0</v>
      </c>
      <c r="FD28" s="157">
        <v>0</v>
      </c>
      <c r="FE28" s="157">
        <v>0</v>
      </c>
      <c r="FF28" s="157">
        <v>0</v>
      </c>
      <c r="FG28" s="157">
        <v>0</v>
      </c>
      <c r="FH28" s="157">
        <v>0</v>
      </c>
      <c r="FI28" s="157">
        <v>0</v>
      </c>
      <c r="FJ28" s="157">
        <v>0</v>
      </c>
      <c r="FK28" s="157">
        <v>0</v>
      </c>
      <c r="FL28" s="157">
        <v>0</v>
      </c>
      <c r="FM28" s="157">
        <v>0</v>
      </c>
      <c r="FN28" s="157">
        <v>0</v>
      </c>
      <c r="FO28" s="157">
        <v>0</v>
      </c>
      <c r="FP28" s="157">
        <v>0</v>
      </c>
      <c r="FQ28" s="157">
        <v>0</v>
      </c>
      <c r="FR28" s="157">
        <v>0</v>
      </c>
      <c r="FS28" s="157">
        <v>0</v>
      </c>
      <c r="FT28" s="157">
        <v>0</v>
      </c>
      <c r="FU28" s="157">
        <v>0</v>
      </c>
      <c r="FV28" s="157">
        <v>0</v>
      </c>
      <c r="FW28" s="157">
        <v>0</v>
      </c>
      <c r="FX28" s="157">
        <v>0</v>
      </c>
      <c r="FY28" s="157">
        <v>0</v>
      </c>
      <c r="FZ28" s="157">
        <v>0</v>
      </c>
      <c r="GA28" s="157">
        <v>0</v>
      </c>
      <c r="GB28" s="157">
        <v>0</v>
      </c>
      <c r="GC28" s="157">
        <v>0</v>
      </c>
      <c r="GD28" s="157">
        <v>0</v>
      </c>
      <c r="GE28" s="157">
        <v>0</v>
      </c>
      <c r="GF28" s="157">
        <v>0</v>
      </c>
      <c r="GG28" s="157">
        <v>0</v>
      </c>
      <c r="GH28" s="157">
        <v>0</v>
      </c>
      <c r="GI28" s="157">
        <v>0</v>
      </c>
      <c r="GJ28" s="157">
        <v>0</v>
      </c>
      <c r="GK28" s="157">
        <v>0</v>
      </c>
      <c r="GL28" s="157">
        <v>0</v>
      </c>
      <c r="GM28" s="157">
        <v>0</v>
      </c>
      <c r="GN28" s="157">
        <v>0</v>
      </c>
      <c r="GO28" s="157">
        <v>0</v>
      </c>
      <c r="GP28" s="157">
        <v>0</v>
      </c>
      <c r="GQ28" s="157">
        <v>0</v>
      </c>
      <c r="GR28" s="157">
        <v>0</v>
      </c>
      <c r="GS28" s="157">
        <v>0</v>
      </c>
      <c r="GT28" s="157">
        <v>0</v>
      </c>
      <c r="GU28" s="157">
        <v>0</v>
      </c>
      <c r="GV28" s="157">
        <v>0</v>
      </c>
      <c r="GW28" s="157">
        <v>0</v>
      </c>
      <c r="GX28" s="157">
        <v>0</v>
      </c>
      <c r="GY28" s="157">
        <v>0</v>
      </c>
      <c r="GZ28" s="157">
        <v>0</v>
      </c>
      <c r="HA28" s="157">
        <v>0</v>
      </c>
      <c r="HB28" s="157">
        <v>0</v>
      </c>
      <c r="HC28" s="157">
        <v>0</v>
      </c>
      <c r="HD28" s="157">
        <v>0</v>
      </c>
      <c r="HE28" s="157">
        <v>0</v>
      </c>
      <c r="HF28" s="157">
        <v>0</v>
      </c>
      <c r="HG28" s="157">
        <v>0</v>
      </c>
      <c r="HH28" s="157">
        <v>0</v>
      </c>
      <c r="HI28" s="157">
        <v>0</v>
      </c>
      <c r="HJ28" s="157">
        <v>0</v>
      </c>
      <c r="HK28" s="157">
        <v>0</v>
      </c>
      <c r="HL28" s="157">
        <v>1.4E-2</v>
      </c>
      <c r="HM28" s="157">
        <v>1.4E-2</v>
      </c>
      <c r="HN28" s="157">
        <v>1.4E-2</v>
      </c>
      <c r="HO28" s="157">
        <v>1.4E-2</v>
      </c>
      <c r="HP28" s="290" t="str">
        <f t="shared" si="0"/>
        <v>Корпоративне обвезнице (1,4%)</v>
      </c>
      <c r="HQ28" s="290" t="str">
        <f t="shared" si="1"/>
        <v>Corporate bonds (1,4%)</v>
      </c>
      <c r="HR28" s="290"/>
      <c r="HT28" s="260"/>
      <c r="HU28" s="260"/>
      <c r="HV28" s="260"/>
    </row>
    <row r="29" spans="1:230" ht="12.75" customHeight="1" x14ac:dyDescent="0.25">
      <c r="A29" s="315" t="s">
        <v>433</v>
      </c>
      <c r="B29" s="315" t="s">
        <v>435</v>
      </c>
      <c r="C29" s="157">
        <v>0</v>
      </c>
      <c r="D29" s="157">
        <v>0</v>
      </c>
      <c r="E29" s="157">
        <v>0</v>
      </c>
      <c r="F29" s="157">
        <v>0</v>
      </c>
      <c r="G29" s="157">
        <v>0</v>
      </c>
      <c r="H29" s="157">
        <v>0</v>
      </c>
      <c r="I29" s="157">
        <v>0</v>
      </c>
      <c r="J29" s="157">
        <v>0</v>
      </c>
      <c r="K29" s="157">
        <v>0</v>
      </c>
      <c r="L29" s="157">
        <v>0</v>
      </c>
      <c r="M29" s="157">
        <v>0</v>
      </c>
      <c r="N29" s="157">
        <v>0</v>
      </c>
      <c r="O29" s="157">
        <v>0</v>
      </c>
      <c r="P29" s="157">
        <v>0</v>
      </c>
      <c r="Q29" s="157">
        <v>0</v>
      </c>
      <c r="R29" s="157">
        <v>0</v>
      </c>
      <c r="S29" s="157">
        <v>0</v>
      </c>
      <c r="T29" s="157">
        <v>0</v>
      </c>
      <c r="U29" s="157">
        <v>0</v>
      </c>
      <c r="V29" s="157">
        <v>0</v>
      </c>
      <c r="W29" s="157">
        <v>0</v>
      </c>
      <c r="X29" s="157">
        <v>0</v>
      </c>
      <c r="Y29" s="157">
        <v>0</v>
      </c>
      <c r="Z29" s="157">
        <v>0</v>
      </c>
      <c r="AA29" s="157">
        <v>0</v>
      </c>
      <c r="AB29" s="157">
        <v>0</v>
      </c>
      <c r="AC29" s="157">
        <v>0</v>
      </c>
      <c r="AD29" s="157">
        <v>0</v>
      </c>
      <c r="AE29" s="157">
        <v>0</v>
      </c>
      <c r="AF29" s="157">
        <v>0</v>
      </c>
      <c r="AG29" s="157">
        <v>0</v>
      </c>
      <c r="AH29" s="157">
        <v>0</v>
      </c>
      <c r="AI29" s="157">
        <v>0</v>
      </c>
      <c r="AJ29" s="157">
        <v>0</v>
      </c>
      <c r="AK29" s="157">
        <v>0</v>
      </c>
      <c r="AL29" s="157">
        <v>0</v>
      </c>
      <c r="AM29" s="157">
        <v>0</v>
      </c>
      <c r="AN29" s="157">
        <v>0</v>
      </c>
      <c r="AO29" s="157">
        <v>0</v>
      </c>
      <c r="AP29" s="157">
        <v>0</v>
      </c>
      <c r="AQ29" s="157">
        <v>0</v>
      </c>
      <c r="AR29" s="157">
        <v>0</v>
      </c>
      <c r="AS29" s="157">
        <v>0</v>
      </c>
      <c r="AT29" s="157">
        <v>0</v>
      </c>
      <c r="AU29" s="157">
        <v>0</v>
      </c>
      <c r="AV29" s="157">
        <v>0</v>
      </c>
      <c r="AW29" s="157">
        <v>0</v>
      </c>
      <c r="AX29" s="157">
        <v>0</v>
      </c>
      <c r="AY29" s="157">
        <v>0</v>
      </c>
      <c r="AZ29" s="157">
        <v>0</v>
      </c>
      <c r="BA29" s="157">
        <v>0</v>
      </c>
      <c r="BB29" s="157">
        <v>0</v>
      </c>
      <c r="BC29" s="157">
        <v>0</v>
      </c>
      <c r="BD29" s="157">
        <v>0</v>
      </c>
      <c r="BE29" s="157">
        <v>0</v>
      </c>
      <c r="BF29" s="157">
        <v>0</v>
      </c>
      <c r="BG29" s="157">
        <v>0</v>
      </c>
      <c r="BH29" s="157">
        <v>0</v>
      </c>
      <c r="BI29" s="157">
        <v>0</v>
      </c>
      <c r="BJ29" s="157">
        <v>0</v>
      </c>
      <c r="BK29" s="157">
        <v>0</v>
      </c>
      <c r="BL29" s="157">
        <v>0</v>
      </c>
      <c r="BM29" s="157">
        <v>0</v>
      </c>
      <c r="BN29" s="157">
        <v>0</v>
      </c>
      <c r="BO29" s="157">
        <v>0</v>
      </c>
      <c r="BP29" s="157">
        <v>0</v>
      </c>
      <c r="BQ29" s="157">
        <v>0</v>
      </c>
      <c r="BR29" s="157">
        <v>0</v>
      </c>
      <c r="BS29" s="157">
        <v>0</v>
      </c>
      <c r="BT29" s="157">
        <v>0</v>
      </c>
      <c r="BU29" s="157">
        <v>0</v>
      </c>
      <c r="BV29" s="157">
        <v>0</v>
      </c>
      <c r="BW29" s="157">
        <v>0</v>
      </c>
      <c r="BX29" s="157">
        <v>0</v>
      </c>
      <c r="BY29" s="157">
        <v>0</v>
      </c>
      <c r="BZ29" s="157">
        <v>0</v>
      </c>
      <c r="CA29" s="157">
        <v>0</v>
      </c>
      <c r="CB29" s="157">
        <v>0</v>
      </c>
      <c r="CC29" s="157">
        <v>0</v>
      </c>
      <c r="CD29" s="157">
        <v>0</v>
      </c>
      <c r="CE29" s="157">
        <v>0</v>
      </c>
      <c r="CF29" s="157">
        <v>0</v>
      </c>
      <c r="CG29" s="157">
        <v>0</v>
      </c>
      <c r="CH29" s="157">
        <v>0</v>
      </c>
      <c r="CI29" s="157">
        <v>0</v>
      </c>
      <c r="CJ29" s="157">
        <v>0</v>
      </c>
      <c r="CK29" s="157">
        <v>0</v>
      </c>
      <c r="CL29" s="157">
        <v>0</v>
      </c>
      <c r="CM29" s="157">
        <v>0</v>
      </c>
      <c r="CN29" s="157">
        <v>0</v>
      </c>
      <c r="CO29" s="157">
        <v>0</v>
      </c>
      <c r="CP29" s="157">
        <v>0</v>
      </c>
      <c r="CQ29" s="157">
        <v>0</v>
      </c>
      <c r="CR29" s="157">
        <v>0</v>
      </c>
      <c r="CS29" s="157">
        <v>0</v>
      </c>
      <c r="CT29" s="157">
        <v>0</v>
      </c>
      <c r="CU29" s="157">
        <v>0</v>
      </c>
      <c r="CV29" s="157">
        <v>0</v>
      </c>
      <c r="CW29" s="157">
        <v>0</v>
      </c>
      <c r="CX29" s="157">
        <v>0</v>
      </c>
      <c r="CY29" s="157">
        <v>0</v>
      </c>
      <c r="CZ29" s="157">
        <v>0</v>
      </c>
      <c r="DA29" s="157">
        <v>0</v>
      </c>
      <c r="DB29" s="157">
        <v>0</v>
      </c>
      <c r="DC29" s="157">
        <v>0</v>
      </c>
      <c r="DD29" s="157">
        <v>0</v>
      </c>
      <c r="DE29" s="157">
        <v>0</v>
      </c>
      <c r="DF29" s="157">
        <v>0</v>
      </c>
      <c r="DG29" s="157">
        <v>0</v>
      </c>
      <c r="DH29" s="157">
        <v>0</v>
      </c>
      <c r="DI29" s="157">
        <v>0</v>
      </c>
      <c r="DJ29" s="157">
        <v>0</v>
      </c>
      <c r="DK29" s="157">
        <v>0</v>
      </c>
      <c r="DL29" s="157">
        <v>0</v>
      </c>
      <c r="DM29" s="157">
        <v>0</v>
      </c>
      <c r="DN29" s="157">
        <v>0</v>
      </c>
      <c r="DO29" s="157">
        <v>0</v>
      </c>
      <c r="DP29" s="157">
        <v>0</v>
      </c>
      <c r="DQ29" s="157">
        <v>0</v>
      </c>
      <c r="DR29" s="157">
        <v>0</v>
      </c>
      <c r="DS29" s="157">
        <v>0</v>
      </c>
      <c r="DT29" s="157">
        <v>0</v>
      </c>
      <c r="DU29" s="157">
        <v>0</v>
      </c>
      <c r="DV29" s="157">
        <v>0</v>
      </c>
      <c r="DW29" s="157">
        <v>0</v>
      </c>
      <c r="DX29" s="157">
        <v>0</v>
      </c>
      <c r="DY29" s="157">
        <v>0</v>
      </c>
      <c r="DZ29" s="157">
        <v>0</v>
      </c>
      <c r="EA29" s="157">
        <v>0</v>
      </c>
      <c r="EB29" s="157">
        <v>0</v>
      </c>
      <c r="EC29" s="157">
        <v>0</v>
      </c>
      <c r="ED29" s="157">
        <v>0</v>
      </c>
      <c r="EE29" s="157">
        <v>0</v>
      </c>
      <c r="EF29" s="157">
        <v>0</v>
      </c>
      <c r="EG29" s="157">
        <v>0</v>
      </c>
      <c r="EH29" s="157">
        <v>0</v>
      </c>
      <c r="EI29" s="157">
        <v>0</v>
      </c>
      <c r="EJ29" s="157">
        <v>0</v>
      </c>
      <c r="EK29" s="157">
        <v>0</v>
      </c>
      <c r="EL29" s="157">
        <v>0</v>
      </c>
      <c r="EM29" s="157">
        <v>0</v>
      </c>
      <c r="EN29" s="157">
        <v>0</v>
      </c>
      <c r="EO29" s="157">
        <v>0</v>
      </c>
      <c r="EP29" s="157">
        <v>0</v>
      </c>
      <c r="EQ29" s="157">
        <v>0</v>
      </c>
      <c r="ER29" s="157">
        <v>0</v>
      </c>
      <c r="ES29" s="157">
        <v>0</v>
      </c>
      <c r="ET29" s="157">
        <v>0</v>
      </c>
      <c r="EU29" s="157">
        <v>0</v>
      </c>
      <c r="EV29" s="157">
        <v>0</v>
      </c>
      <c r="EW29" s="157">
        <v>0</v>
      </c>
      <c r="EX29" s="157">
        <v>0</v>
      </c>
      <c r="EY29" s="157">
        <v>0</v>
      </c>
      <c r="EZ29" s="157">
        <v>0</v>
      </c>
      <c r="FA29" s="157">
        <v>0</v>
      </c>
      <c r="FB29" s="157">
        <v>0</v>
      </c>
      <c r="FC29" s="157">
        <v>0</v>
      </c>
      <c r="FD29" s="157">
        <v>0</v>
      </c>
      <c r="FE29" s="157">
        <v>0</v>
      </c>
      <c r="FF29" s="157">
        <v>0</v>
      </c>
      <c r="FG29" s="157">
        <v>0</v>
      </c>
      <c r="FH29" s="157">
        <v>0</v>
      </c>
      <c r="FI29" s="157">
        <v>0</v>
      </c>
      <c r="FJ29" s="157">
        <v>0</v>
      </c>
      <c r="FK29" s="157">
        <v>0</v>
      </c>
      <c r="FL29" s="157">
        <v>0</v>
      </c>
      <c r="FM29" s="157">
        <v>0</v>
      </c>
      <c r="FN29" s="157">
        <v>0</v>
      </c>
      <c r="FO29" s="157">
        <v>0</v>
      </c>
      <c r="FP29" s="157">
        <v>0</v>
      </c>
      <c r="FQ29" s="157">
        <v>0</v>
      </c>
      <c r="FR29" s="157">
        <v>0</v>
      </c>
      <c r="FS29" s="157">
        <v>0</v>
      </c>
      <c r="FT29" s="157">
        <v>0</v>
      </c>
      <c r="FU29" s="157">
        <v>0</v>
      </c>
      <c r="FV29" s="157">
        <v>0</v>
      </c>
      <c r="FW29" s="157">
        <v>0</v>
      </c>
      <c r="FX29" s="157">
        <v>0</v>
      </c>
      <c r="FY29" s="157">
        <v>0</v>
      </c>
      <c r="FZ29" s="157">
        <v>0</v>
      </c>
      <c r="GA29" s="157">
        <v>0</v>
      </c>
      <c r="GB29" s="157">
        <v>0</v>
      </c>
      <c r="GC29" s="157">
        <v>0</v>
      </c>
      <c r="GD29" s="157">
        <v>0</v>
      </c>
      <c r="GE29" s="157">
        <v>0</v>
      </c>
      <c r="GF29" s="157">
        <v>0</v>
      </c>
      <c r="GG29" s="157">
        <v>0</v>
      </c>
      <c r="GH29" s="157">
        <v>0</v>
      </c>
      <c r="GI29" s="157">
        <v>0</v>
      </c>
      <c r="GJ29" s="157">
        <v>0</v>
      </c>
      <c r="GK29" s="157">
        <v>0</v>
      </c>
      <c r="GL29" s="157">
        <v>0</v>
      </c>
      <c r="GM29" s="157">
        <v>0</v>
      </c>
      <c r="GN29" s="157">
        <v>0</v>
      </c>
      <c r="GO29" s="157">
        <v>0</v>
      </c>
      <c r="GP29" s="157">
        <v>0</v>
      </c>
      <c r="GQ29" s="157">
        <v>0</v>
      </c>
      <c r="GR29" s="157">
        <v>0</v>
      </c>
      <c r="GS29" s="157">
        <v>0</v>
      </c>
      <c r="GT29" s="157">
        <v>0</v>
      </c>
      <c r="GU29" s="157">
        <v>0</v>
      </c>
      <c r="GV29" s="157">
        <v>0</v>
      </c>
      <c r="GW29" s="157">
        <v>0</v>
      </c>
      <c r="GX29" s="157">
        <v>0</v>
      </c>
      <c r="GY29" s="157">
        <v>0</v>
      </c>
      <c r="GZ29" s="157">
        <v>0</v>
      </c>
      <c r="HA29" s="157">
        <v>0</v>
      </c>
      <c r="HB29" s="157">
        <v>0</v>
      </c>
      <c r="HC29" s="157">
        <v>0</v>
      </c>
      <c r="HD29" s="157">
        <v>0</v>
      </c>
      <c r="HE29" s="157">
        <v>0</v>
      </c>
      <c r="HF29" s="157">
        <v>0</v>
      </c>
      <c r="HG29" s="157">
        <v>0</v>
      </c>
      <c r="HH29" s="157">
        <v>0</v>
      </c>
      <c r="HI29" s="157">
        <v>0</v>
      </c>
      <c r="HJ29" s="157">
        <v>0</v>
      </c>
      <c r="HK29" s="157">
        <v>0</v>
      </c>
      <c r="HL29" s="157">
        <v>0</v>
      </c>
      <c r="HM29" s="157">
        <v>0</v>
      </c>
      <c r="HN29" s="157">
        <v>0</v>
      </c>
      <c r="HO29" s="157">
        <v>0</v>
      </c>
      <c r="HP29" s="290" t="str">
        <f t="shared" si="0"/>
        <v>Остале ХоВ (-)</v>
      </c>
      <c r="HQ29" s="290" t="str">
        <f t="shared" si="1"/>
        <v>Other securities (-)</v>
      </c>
      <c r="HR29" s="290"/>
      <c r="HT29" s="260"/>
      <c r="HU29" s="260"/>
      <c r="HV29" s="260"/>
    </row>
    <row r="30" spans="1:230" ht="12.75" customHeight="1" x14ac:dyDescent="0.25">
      <c r="A30" s="315" t="s">
        <v>434</v>
      </c>
      <c r="B30" s="315" t="s">
        <v>436</v>
      </c>
      <c r="C30" s="157">
        <v>0</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0</v>
      </c>
      <c r="W30" s="157">
        <v>0</v>
      </c>
      <c r="X30" s="157">
        <v>0</v>
      </c>
      <c r="Y30" s="157">
        <v>0</v>
      </c>
      <c r="Z30" s="157">
        <v>0</v>
      </c>
      <c r="AA30" s="157">
        <v>0</v>
      </c>
      <c r="AB30" s="157">
        <v>0</v>
      </c>
      <c r="AC30" s="157">
        <v>0</v>
      </c>
      <c r="AD30" s="157">
        <v>0</v>
      </c>
      <c r="AE30" s="157">
        <v>0</v>
      </c>
      <c r="AF30" s="157">
        <v>0</v>
      </c>
      <c r="AG30" s="157">
        <v>0</v>
      </c>
      <c r="AH30" s="157">
        <v>0</v>
      </c>
      <c r="AI30" s="157">
        <v>0</v>
      </c>
      <c r="AJ30" s="157">
        <v>0</v>
      </c>
      <c r="AK30" s="157">
        <v>0</v>
      </c>
      <c r="AL30" s="157">
        <v>0</v>
      </c>
      <c r="AM30" s="157">
        <v>0</v>
      </c>
      <c r="AN30" s="157">
        <v>0</v>
      </c>
      <c r="AO30" s="157">
        <v>0</v>
      </c>
      <c r="AP30" s="157">
        <v>0</v>
      </c>
      <c r="AQ30" s="157">
        <v>0</v>
      </c>
      <c r="AR30" s="157">
        <v>0</v>
      </c>
      <c r="AS30" s="157">
        <v>0</v>
      </c>
      <c r="AT30" s="157">
        <v>0</v>
      </c>
      <c r="AU30" s="157">
        <v>0</v>
      </c>
      <c r="AV30" s="157">
        <v>0</v>
      </c>
      <c r="AW30" s="157">
        <v>0</v>
      </c>
      <c r="AX30" s="157">
        <v>0</v>
      </c>
      <c r="AY30" s="157">
        <v>0</v>
      </c>
      <c r="AZ30" s="157">
        <v>0</v>
      </c>
      <c r="BA30" s="157">
        <v>0</v>
      </c>
      <c r="BB30" s="157">
        <v>0</v>
      </c>
      <c r="BC30" s="157">
        <v>0</v>
      </c>
      <c r="BD30" s="157">
        <v>0</v>
      </c>
      <c r="BE30" s="157">
        <v>0</v>
      </c>
      <c r="BF30" s="157">
        <v>0</v>
      </c>
      <c r="BG30" s="157">
        <v>0</v>
      </c>
      <c r="BH30" s="157">
        <v>0</v>
      </c>
      <c r="BI30" s="157">
        <v>0</v>
      </c>
      <c r="BJ30" s="157">
        <v>0</v>
      </c>
      <c r="BK30" s="157">
        <v>0</v>
      </c>
      <c r="BL30" s="157">
        <v>0</v>
      </c>
      <c r="BM30" s="157">
        <v>0</v>
      </c>
      <c r="BN30" s="157">
        <v>0</v>
      </c>
      <c r="BO30" s="157">
        <v>0</v>
      </c>
      <c r="BP30" s="157">
        <v>0</v>
      </c>
      <c r="BQ30" s="157">
        <v>0</v>
      </c>
      <c r="BR30" s="157">
        <v>0</v>
      </c>
      <c r="BS30" s="157">
        <v>0</v>
      </c>
      <c r="BT30" s="157">
        <v>0</v>
      </c>
      <c r="BU30" s="157">
        <v>0</v>
      </c>
      <c r="BV30" s="157">
        <v>0</v>
      </c>
      <c r="BW30" s="157">
        <v>0</v>
      </c>
      <c r="BX30" s="157">
        <v>0</v>
      </c>
      <c r="BY30" s="157">
        <v>0</v>
      </c>
      <c r="BZ30" s="157">
        <v>0</v>
      </c>
      <c r="CA30" s="157">
        <v>0</v>
      </c>
      <c r="CB30" s="157">
        <v>0</v>
      </c>
      <c r="CC30" s="157">
        <v>0</v>
      </c>
      <c r="CD30" s="157">
        <v>0</v>
      </c>
      <c r="CE30" s="157">
        <v>0</v>
      </c>
      <c r="CF30" s="157">
        <v>0</v>
      </c>
      <c r="CG30" s="157">
        <v>0</v>
      </c>
      <c r="CH30" s="157">
        <v>0</v>
      </c>
      <c r="CI30" s="157">
        <v>0</v>
      </c>
      <c r="CJ30" s="157">
        <v>0</v>
      </c>
      <c r="CK30" s="157">
        <v>0</v>
      </c>
      <c r="CL30" s="157">
        <v>0</v>
      </c>
      <c r="CM30" s="157">
        <v>0</v>
      </c>
      <c r="CN30" s="157">
        <v>0</v>
      </c>
      <c r="CO30" s="157">
        <v>0</v>
      </c>
      <c r="CP30" s="157">
        <v>0</v>
      </c>
      <c r="CQ30" s="157">
        <v>0</v>
      </c>
      <c r="CR30" s="157">
        <v>0</v>
      </c>
      <c r="CS30" s="157">
        <v>0</v>
      </c>
      <c r="CT30" s="157">
        <v>0</v>
      </c>
      <c r="CU30" s="157">
        <v>0</v>
      </c>
      <c r="CV30" s="157">
        <v>0</v>
      </c>
      <c r="CW30" s="157">
        <v>0</v>
      </c>
      <c r="CX30" s="157">
        <v>0</v>
      </c>
      <c r="CY30" s="157">
        <v>0</v>
      </c>
      <c r="CZ30" s="157">
        <v>0</v>
      </c>
      <c r="DA30" s="157">
        <v>0</v>
      </c>
      <c r="DB30" s="157">
        <v>0</v>
      </c>
      <c r="DC30" s="157">
        <v>0</v>
      </c>
      <c r="DD30" s="157">
        <v>0</v>
      </c>
      <c r="DE30" s="157">
        <v>0</v>
      </c>
      <c r="DF30" s="157">
        <v>0</v>
      </c>
      <c r="DG30" s="157">
        <v>0</v>
      </c>
      <c r="DH30" s="157">
        <v>0</v>
      </c>
      <c r="DI30" s="157">
        <v>0</v>
      </c>
      <c r="DJ30" s="157">
        <v>0</v>
      </c>
      <c r="DK30" s="157">
        <v>0</v>
      </c>
      <c r="DL30" s="157">
        <v>0</v>
      </c>
      <c r="DM30" s="157">
        <v>0</v>
      </c>
      <c r="DN30" s="157">
        <v>0</v>
      </c>
      <c r="DO30" s="157">
        <v>3.3399999999999997E-3</v>
      </c>
      <c r="DP30" s="157">
        <v>3.0000000000000001E-3</v>
      </c>
      <c r="DQ30" s="157">
        <v>1.6E-2</v>
      </c>
      <c r="DR30" s="157">
        <v>3.0000000000000001E-3</v>
      </c>
      <c r="DS30" s="157">
        <v>3.0000000000000001E-3</v>
      </c>
      <c r="DT30" s="157">
        <v>1.4E-2</v>
      </c>
      <c r="DU30" s="157">
        <v>1.673E-3</v>
      </c>
      <c r="DV30" s="157">
        <v>3.0000000000000001E-3</v>
      </c>
      <c r="DW30" s="157">
        <v>3.0000000000000001E-3</v>
      </c>
      <c r="DX30" s="157">
        <v>3.0000000000000001E-3</v>
      </c>
      <c r="DY30" s="157">
        <v>6.0000000000000001E-3</v>
      </c>
      <c r="DZ30" s="157">
        <v>1.7000000000000001E-2</v>
      </c>
      <c r="EA30" s="157">
        <v>1.0999999999999999E-2</v>
      </c>
      <c r="EB30" s="157">
        <v>2.1999999999999999E-2</v>
      </c>
      <c r="EC30" s="157">
        <v>2.1000000000000001E-2</v>
      </c>
      <c r="ED30" s="157">
        <v>3.0000000000000001E-3</v>
      </c>
      <c r="EE30" s="157">
        <v>1.6E-2</v>
      </c>
      <c r="EF30" s="157">
        <v>2.8000000000000001E-2</v>
      </c>
      <c r="EG30" s="157">
        <v>2.7E-2</v>
      </c>
      <c r="EH30" s="157">
        <v>2.7E-2</v>
      </c>
      <c r="EI30" s="157">
        <v>2E-3</v>
      </c>
      <c r="EJ30" s="157">
        <v>1.2999999999999999E-2</v>
      </c>
      <c r="EK30" s="157">
        <v>1.7999999999999999E-2</v>
      </c>
      <c r="EL30" s="157">
        <v>1.2E-2</v>
      </c>
      <c r="EM30" s="157">
        <v>1.2E-2</v>
      </c>
      <c r="EN30" s="157">
        <v>1.2E-2</v>
      </c>
      <c r="EO30" s="157">
        <v>1.0999999999999999E-2</v>
      </c>
      <c r="EP30" s="157">
        <v>1.0999999999999999E-2</v>
      </c>
      <c r="EQ30" s="157">
        <v>1.0999999999999999E-2</v>
      </c>
      <c r="ER30" s="157">
        <v>1.0999999999999999E-2</v>
      </c>
      <c r="ES30" s="157">
        <v>0.01</v>
      </c>
      <c r="ET30" s="157">
        <v>0.01</v>
      </c>
      <c r="EU30" s="157">
        <v>0.01</v>
      </c>
      <c r="EV30" s="157">
        <v>0.01</v>
      </c>
      <c r="EW30" s="157">
        <v>0.01</v>
      </c>
      <c r="EX30" s="157">
        <v>0.01</v>
      </c>
      <c r="EY30" s="157">
        <v>8.9999999999999993E-3</v>
      </c>
      <c r="EZ30" s="157">
        <v>8.9999999999999993E-3</v>
      </c>
      <c r="FA30" s="157">
        <v>8.9999999999999993E-3</v>
      </c>
      <c r="FB30" s="157">
        <v>8.9999999999999993E-3</v>
      </c>
      <c r="FC30" s="157">
        <v>8.9999999999999993E-3</v>
      </c>
      <c r="FD30" s="157">
        <v>8.0000000000000002E-3</v>
      </c>
      <c r="FE30" s="157">
        <v>8.0000000000000002E-3</v>
      </c>
      <c r="FF30" s="157">
        <v>8.0000000000000002E-3</v>
      </c>
      <c r="FG30" s="157">
        <v>8.0000000000000002E-3</v>
      </c>
      <c r="FH30" s="157">
        <v>8.0000000000000002E-3</v>
      </c>
      <c r="FI30" s="157">
        <v>8.0000000000000002E-3</v>
      </c>
      <c r="FJ30" s="157">
        <v>7.7679999999999997E-3</v>
      </c>
      <c r="FK30" s="157">
        <v>8.0000000000000002E-3</v>
      </c>
      <c r="FL30" s="157">
        <v>8.0000000000000002E-3</v>
      </c>
      <c r="FM30" s="157">
        <v>8.0000000000000002E-3</v>
      </c>
      <c r="FN30" s="157">
        <v>7.0000000000000001E-3</v>
      </c>
      <c r="FO30" s="157">
        <v>7.0000000000000001E-3</v>
      </c>
      <c r="FP30" s="157">
        <v>7.0000000000000001E-3</v>
      </c>
      <c r="FQ30" s="157">
        <v>7.0000000000000001E-3</v>
      </c>
      <c r="FR30" s="157">
        <v>7.0000000000000001E-3</v>
      </c>
      <c r="FS30" s="157">
        <v>1.2999999999999999E-2</v>
      </c>
      <c r="FT30" s="157">
        <v>1.2999999999999999E-2</v>
      </c>
      <c r="FU30" s="157">
        <v>1.2999999999999999E-2</v>
      </c>
      <c r="FV30" s="157">
        <v>1.2999999999999999E-2</v>
      </c>
      <c r="FW30" s="157">
        <v>1.2999999999999999E-2</v>
      </c>
      <c r="FX30" s="157">
        <v>1.2E-2</v>
      </c>
      <c r="FY30" s="157">
        <v>1.2E-2</v>
      </c>
      <c r="FZ30" s="157">
        <v>1.2E-2</v>
      </c>
      <c r="GA30" s="157">
        <v>1.2E-2</v>
      </c>
      <c r="GB30" s="157">
        <v>1.2E-2</v>
      </c>
      <c r="GC30" s="157">
        <v>1.2E-2</v>
      </c>
      <c r="GD30" s="157">
        <v>1.2E-2</v>
      </c>
      <c r="GE30" s="157">
        <v>1.2E-2</v>
      </c>
      <c r="GF30" s="157">
        <v>1.2E-2</v>
      </c>
      <c r="GG30" s="157">
        <v>1.2E-2</v>
      </c>
      <c r="GH30" s="157">
        <v>1.2999999999999999E-2</v>
      </c>
      <c r="GI30" s="157">
        <v>3.0000000000000001E-3</v>
      </c>
      <c r="GJ30" s="157">
        <v>0</v>
      </c>
      <c r="GK30" s="157">
        <v>0</v>
      </c>
      <c r="GL30" s="157">
        <v>0</v>
      </c>
      <c r="GM30" s="157">
        <v>0</v>
      </c>
      <c r="GN30" s="157">
        <v>0</v>
      </c>
      <c r="GO30" s="157">
        <v>0</v>
      </c>
      <c r="GP30" s="157">
        <v>0</v>
      </c>
      <c r="GQ30" s="157">
        <v>0</v>
      </c>
      <c r="GR30" s="157">
        <v>0</v>
      </c>
      <c r="GS30" s="157">
        <v>0</v>
      </c>
      <c r="GT30" s="157">
        <v>0</v>
      </c>
      <c r="GU30" s="157">
        <v>0</v>
      </c>
      <c r="GV30" s="157">
        <v>0</v>
      </c>
      <c r="GW30" s="157">
        <v>0</v>
      </c>
      <c r="GX30" s="157">
        <v>0</v>
      </c>
      <c r="GY30" s="157">
        <v>0</v>
      </c>
      <c r="GZ30" s="157">
        <v>0</v>
      </c>
      <c r="HA30" s="157">
        <v>0</v>
      </c>
      <c r="HB30" s="157">
        <v>0</v>
      </c>
      <c r="HC30" s="157">
        <v>0</v>
      </c>
      <c r="HD30" s="157">
        <v>0</v>
      </c>
      <c r="HE30" s="157">
        <v>0</v>
      </c>
      <c r="HF30" s="157">
        <v>0</v>
      </c>
      <c r="HG30" s="157">
        <v>0</v>
      </c>
      <c r="HH30" s="157">
        <v>0</v>
      </c>
      <c r="HI30" s="157">
        <v>0</v>
      </c>
      <c r="HJ30" s="157">
        <v>0</v>
      </c>
      <c r="HK30" s="157">
        <v>0</v>
      </c>
      <c r="HL30" s="157">
        <v>0</v>
      </c>
      <c r="HM30" s="157">
        <v>0</v>
      </c>
      <c r="HN30" s="157">
        <v>0</v>
      </c>
      <c r="HO30" s="157">
        <v>0</v>
      </c>
      <c r="HP30" s="290" t="str">
        <f t="shared" si="0"/>
        <v>Инвестициони фондови (-)</v>
      </c>
      <c r="HQ30" s="290" t="str">
        <f t="shared" si="1"/>
        <v>Investment funds (-)</v>
      </c>
      <c r="HR30" s="290"/>
      <c r="HT30" s="260"/>
      <c r="HU30" s="260"/>
      <c r="HV30" s="260"/>
    </row>
    <row r="31" spans="1:230" ht="12.75" customHeight="1" x14ac:dyDescent="0.25">
      <c r="A31" s="315" t="s">
        <v>427</v>
      </c>
      <c r="B31" s="315" t="s">
        <v>437</v>
      </c>
      <c r="C31" s="157">
        <v>0</v>
      </c>
      <c r="D31" s="157">
        <v>0</v>
      </c>
      <c r="E31" s="157">
        <v>0</v>
      </c>
      <c r="F31" s="157">
        <v>0</v>
      </c>
      <c r="G31" s="157">
        <v>0</v>
      </c>
      <c r="H31" s="157">
        <v>0</v>
      </c>
      <c r="I31" s="157">
        <v>0</v>
      </c>
      <c r="J31" s="157">
        <v>0</v>
      </c>
      <c r="K31" s="157">
        <v>0</v>
      </c>
      <c r="L31" s="157">
        <v>0</v>
      </c>
      <c r="M31" s="157">
        <v>0</v>
      </c>
      <c r="N31" s="157">
        <v>0</v>
      </c>
      <c r="O31" s="157">
        <v>0</v>
      </c>
      <c r="P31" s="157">
        <v>0</v>
      </c>
      <c r="Q31" s="157">
        <v>0</v>
      </c>
      <c r="R31" s="157">
        <v>0</v>
      </c>
      <c r="S31" s="157">
        <v>0</v>
      </c>
      <c r="T31" s="157">
        <v>0</v>
      </c>
      <c r="U31" s="157">
        <v>0</v>
      </c>
      <c r="V31" s="157">
        <v>0</v>
      </c>
      <c r="W31" s="157">
        <v>0</v>
      </c>
      <c r="X31" s="157">
        <v>0</v>
      </c>
      <c r="Y31" s="157">
        <v>0</v>
      </c>
      <c r="Z31" s="157">
        <v>0</v>
      </c>
      <c r="AA31" s="157">
        <v>0</v>
      </c>
      <c r="AB31" s="157">
        <v>0</v>
      </c>
      <c r="AC31" s="157">
        <v>0</v>
      </c>
      <c r="AD31" s="157">
        <v>0</v>
      </c>
      <c r="AE31" s="157">
        <v>0</v>
      </c>
      <c r="AF31" s="157">
        <v>0</v>
      </c>
      <c r="AG31" s="157">
        <v>0</v>
      </c>
      <c r="AH31" s="157">
        <v>0</v>
      </c>
      <c r="AI31" s="157">
        <v>0</v>
      </c>
      <c r="AJ31" s="157">
        <v>0</v>
      </c>
      <c r="AK31" s="157">
        <v>0</v>
      </c>
      <c r="AL31" s="157">
        <v>0</v>
      </c>
      <c r="AM31" s="157">
        <v>0</v>
      </c>
      <c r="AN31" s="157">
        <v>0</v>
      </c>
      <c r="AO31" s="157">
        <v>0</v>
      </c>
      <c r="AP31" s="157">
        <v>0</v>
      </c>
      <c r="AQ31" s="157">
        <v>0</v>
      </c>
      <c r="AR31" s="157">
        <v>0</v>
      </c>
      <c r="AS31" s="157">
        <v>0</v>
      </c>
      <c r="AT31" s="157">
        <v>0</v>
      </c>
      <c r="AU31" s="157">
        <v>0</v>
      </c>
      <c r="AV31" s="157">
        <v>0</v>
      </c>
      <c r="AW31" s="157">
        <v>0</v>
      </c>
      <c r="AX31" s="157">
        <v>0</v>
      </c>
      <c r="AY31" s="157">
        <v>0</v>
      </c>
      <c r="AZ31" s="157">
        <v>0</v>
      </c>
      <c r="BA31" s="157">
        <v>0</v>
      </c>
      <c r="BB31" s="157">
        <v>0</v>
      </c>
      <c r="BC31" s="157">
        <v>0</v>
      </c>
      <c r="BD31" s="157">
        <v>0</v>
      </c>
      <c r="BE31" s="157">
        <v>0</v>
      </c>
      <c r="BF31" s="157">
        <v>0</v>
      </c>
      <c r="BG31" s="157">
        <v>0</v>
      </c>
      <c r="BH31" s="157">
        <v>0</v>
      </c>
      <c r="BI31" s="157">
        <v>0</v>
      </c>
      <c r="BJ31" s="157">
        <v>0</v>
      </c>
      <c r="BK31" s="157">
        <v>0</v>
      </c>
      <c r="BL31" s="157">
        <v>0</v>
      </c>
      <c r="BM31" s="157">
        <v>0</v>
      </c>
      <c r="BN31" s="157">
        <v>0</v>
      </c>
      <c r="BO31" s="157">
        <v>0</v>
      </c>
      <c r="BP31" s="157">
        <v>0</v>
      </c>
      <c r="BQ31" s="157">
        <v>0</v>
      </c>
      <c r="BR31" s="157">
        <v>0</v>
      </c>
      <c r="BS31" s="157">
        <v>0</v>
      </c>
      <c r="BT31" s="157">
        <v>0</v>
      </c>
      <c r="BU31" s="157">
        <v>0</v>
      </c>
      <c r="BV31" s="157">
        <v>0</v>
      </c>
      <c r="BW31" s="157">
        <v>0</v>
      </c>
      <c r="BX31" s="157">
        <v>0</v>
      </c>
      <c r="BY31" s="157">
        <v>0</v>
      </c>
      <c r="BZ31" s="157">
        <v>0</v>
      </c>
      <c r="CA31" s="157">
        <v>0</v>
      </c>
      <c r="CB31" s="157">
        <v>0</v>
      </c>
      <c r="CC31" s="157">
        <v>0</v>
      </c>
      <c r="CD31" s="157">
        <v>0</v>
      </c>
      <c r="CE31" s="157">
        <v>0</v>
      </c>
      <c r="CF31" s="157">
        <v>0</v>
      </c>
      <c r="CG31" s="157">
        <v>0</v>
      </c>
      <c r="CH31" s="157">
        <v>0</v>
      </c>
      <c r="CI31" s="157">
        <v>0</v>
      </c>
      <c r="CJ31" s="157">
        <v>0</v>
      </c>
      <c r="CK31" s="157">
        <v>0</v>
      </c>
      <c r="CL31" s="157">
        <v>0</v>
      </c>
      <c r="CM31" s="157">
        <v>0</v>
      </c>
      <c r="CN31" s="157">
        <v>0</v>
      </c>
      <c r="CO31" s="157">
        <v>0</v>
      </c>
      <c r="CP31" s="157">
        <v>0</v>
      </c>
      <c r="CQ31" s="157">
        <v>0</v>
      </c>
      <c r="CR31" s="157">
        <v>0</v>
      </c>
      <c r="CS31" s="157">
        <v>0</v>
      </c>
      <c r="CT31" s="157">
        <v>0</v>
      </c>
      <c r="CU31" s="157">
        <v>0</v>
      </c>
      <c r="CV31" s="157">
        <v>0</v>
      </c>
      <c r="CW31" s="157">
        <v>0</v>
      </c>
      <c r="CX31" s="157">
        <v>0</v>
      </c>
      <c r="CY31" s="157">
        <v>0</v>
      </c>
      <c r="CZ31" s="157">
        <v>0</v>
      </c>
      <c r="DA31" s="157">
        <v>0</v>
      </c>
      <c r="DB31" s="157">
        <v>0</v>
      </c>
      <c r="DC31" s="157">
        <v>0</v>
      </c>
      <c r="DD31" s="157">
        <v>0</v>
      </c>
      <c r="DE31" s="157">
        <v>0</v>
      </c>
      <c r="DF31" s="157">
        <v>0</v>
      </c>
      <c r="DG31" s="157">
        <v>0</v>
      </c>
      <c r="DH31" s="157">
        <v>0</v>
      </c>
      <c r="DI31" s="157">
        <v>0</v>
      </c>
      <c r="DJ31" s="157">
        <v>0</v>
      </c>
      <c r="DK31" s="157">
        <v>0</v>
      </c>
      <c r="DL31" s="157">
        <v>0</v>
      </c>
      <c r="DM31" s="157">
        <v>0</v>
      </c>
      <c r="DN31" s="157">
        <v>0</v>
      </c>
      <c r="DO31" s="157">
        <v>0</v>
      </c>
      <c r="DP31" s="157">
        <v>0</v>
      </c>
      <c r="DQ31" s="157">
        <v>0</v>
      </c>
      <c r="DR31" s="157">
        <v>0</v>
      </c>
      <c r="DS31" s="157">
        <v>0</v>
      </c>
      <c r="DT31" s="157">
        <v>0</v>
      </c>
      <c r="DU31" s="157">
        <v>0</v>
      </c>
      <c r="DV31" s="157">
        <v>0</v>
      </c>
      <c r="DW31" s="157">
        <v>0</v>
      </c>
      <c r="DX31" s="157">
        <v>0</v>
      </c>
      <c r="DY31" s="157">
        <v>0</v>
      </c>
      <c r="DZ31" s="157">
        <v>0</v>
      </c>
      <c r="EA31" s="157">
        <v>0</v>
      </c>
      <c r="EB31" s="157">
        <v>0</v>
      </c>
      <c r="EC31" s="157">
        <v>0</v>
      </c>
      <c r="ED31" s="157">
        <v>0</v>
      </c>
      <c r="EE31" s="157">
        <v>0</v>
      </c>
      <c r="EF31" s="157">
        <v>0</v>
      </c>
      <c r="EG31" s="157">
        <v>0</v>
      </c>
      <c r="EH31" s="157">
        <v>0</v>
      </c>
      <c r="EI31" s="157">
        <v>0</v>
      </c>
      <c r="EJ31" s="157">
        <v>0</v>
      </c>
      <c r="EK31" s="157">
        <v>0</v>
      </c>
      <c r="EL31" s="157">
        <v>0</v>
      </c>
      <c r="EM31" s="157">
        <v>0</v>
      </c>
      <c r="EN31" s="157">
        <v>0</v>
      </c>
      <c r="EO31" s="157">
        <v>0</v>
      </c>
      <c r="EP31" s="157">
        <v>0</v>
      </c>
      <c r="EQ31" s="157">
        <v>0</v>
      </c>
      <c r="ER31" s="157">
        <v>0</v>
      </c>
      <c r="ES31" s="157">
        <v>0</v>
      </c>
      <c r="ET31" s="157">
        <v>0</v>
      </c>
      <c r="EU31" s="157">
        <v>0</v>
      </c>
      <c r="EV31" s="157">
        <v>0</v>
      </c>
      <c r="EW31" s="157">
        <v>0</v>
      </c>
      <c r="EX31" s="157">
        <v>0</v>
      </c>
      <c r="EY31" s="157">
        <v>0</v>
      </c>
      <c r="EZ31" s="157">
        <v>0</v>
      </c>
      <c r="FA31" s="157">
        <v>0</v>
      </c>
      <c r="FB31" s="157">
        <v>0</v>
      </c>
      <c r="FC31" s="157">
        <v>0</v>
      </c>
      <c r="FD31" s="157">
        <v>0</v>
      </c>
      <c r="FE31" s="157">
        <v>0</v>
      </c>
      <c r="FF31" s="157">
        <v>0</v>
      </c>
      <c r="FG31" s="157">
        <v>0</v>
      </c>
      <c r="FH31" s="157">
        <v>0</v>
      </c>
      <c r="FI31" s="157">
        <v>0</v>
      </c>
      <c r="FJ31" s="157">
        <v>0</v>
      </c>
      <c r="FK31" s="157">
        <v>0</v>
      </c>
      <c r="FL31" s="157">
        <v>0</v>
      </c>
      <c r="FM31" s="157">
        <v>0</v>
      </c>
      <c r="FN31" s="157">
        <v>0</v>
      </c>
      <c r="FO31" s="157">
        <v>0</v>
      </c>
      <c r="FP31" s="157">
        <v>0</v>
      </c>
      <c r="FQ31" s="157">
        <v>0</v>
      </c>
      <c r="FR31" s="157">
        <v>0</v>
      </c>
      <c r="FS31" s="157">
        <v>0</v>
      </c>
      <c r="FT31" s="157">
        <v>0</v>
      </c>
      <c r="FU31" s="157">
        <v>0</v>
      </c>
      <c r="FV31" s="157">
        <v>0</v>
      </c>
      <c r="FW31" s="157">
        <v>0</v>
      </c>
      <c r="FX31" s="157">
        <v>0</v>
      </c>
      <c r="FY31" s="157">
        <v>0</v>
      </c>
      <c r="FZ31" s="157">
        <v>0</v>
      </c>
      <c r="GA31" s="157">
        <v>0</v>
      </c>
      <c r="GB31" s="157">
        <v>0</v>
      </c>
      <c r="GC31" s="157">
        <v>0</v>
      </c>
      <c r="GD31" s="157">
        <v>0</v>
      </c>
      <c r="GE31" s="157">
        <v>0</v>
      </c>
      <c r="GF31" s="157">
        <v>0</v>
      </c>
      <c r="GG31" s="157">
        <v>0</v>
      </c>
      <c r="GH31" s="157">
        <v>0</v>
      </c>
      <c r="GI31" s="157">
        <v>0</v>
      </c>
      <c r="GJ31" s="157">
        <v>0</v>
      </c>
      <c r="GK31" s="157">
        <v>0</v>
      </c>
      <c r="GL31" s="157">
        <v>0</v>
      </c>
      <c r="GM31" s="157">
        <v>0</v>
      </c>
      <c r="GN31" s="157">
        <v>0</v>
      </c>
      <c r="GO31" s="157">
        <v>0</v>
      </c>
      <c r="GP31" s="157">
        <v>0</v>
      </c>
      <c r="GQ31" s="157">
        <v>0</v>
      </c>
      <c r="GR31" s="157">
        <v>0</v>
      </c>
      <c r="GS31" s="157">
        <v>0</v>
      </c>
      <c r="GT31" s="157">
        <v>0</v>
      </c>
      <c r="GU31" s="157">
        <v>0</v>
      </c>
      <c r="GV31" s="157">
        <v>0</v>
      </c>
      <c r="GW31" s="157">
        <v>0</v>
      </c>
      <c r="GX31" s="157">
        <v>0</v>
      </c>
      <c r="GY31" s="157">
        <v>0</v>
      </c>
      <c r="GZ31" s="157">
        <v>0</v>
      </c>
      <c r="HA31" s="157">
        <v>0</v>
      </c>
      <c r="HB31" s="157">
        <v>0</v>
      </c>
      <c r="HC31" s="157">
        <v>0</v>
      </c>
      <c r="HD31" s="157">
        <v>0</v>
      </c>
      <c r="HE31" s="157">
        <v>0</v>
      </c>
      <c r="HF31" s="157">
        <v>0</v>
      </c>
      <c r="HG31" s="157">
        <v>0</v>
      </c>
      <c r="HH31" s="157">
        <v>0</v>
      </c>
      <c r="HI31" s="157">
        <v>0</v>
      </c>
      <c r="HJ31" s="157">
        <v>0</v>
      </c>
      <c r="HK31" s="157">
        <v>0</v>
      </c>
      <c r="HL31" s="157">
        <v>0</v>
      </c>
      <c r="HM31" s="157">
        <v>0</v>
      </c>
      <c r="HN31" s="157">
        <v>0</v>
      </c>
      <c r="HO31" s="157">
        <v>0</v>
      </c>
      <c r="HP31" s="290" t="str">
        <f t="shared" si="0"/>
        <v>Непокретности (-)</v>
      </c>
      <c r="HQ31" s="290" t="str">
        <f t="shared" si="1"/>
        <v>Real estate (-)</v>
      </c>
      <c r="HR31" s="290"/>
      <c r="HT31" s="260"/>
      <c r="HU31" s="260"/>
      <c r="HV31" s="260"/>
    </row>
    <row r="32" spans="1:230" ht="12.75" customHeight="1" x14ac:dyDescent="0.25">
      <c r="A32" s="315" t="s">
        <v>74</v>
      </c>
      <c r="B32" s="315" t="s">
        <v>126</v>
      </c>
      <c r="C32" s="157">
        <v>0</v>
      </c>
      <c r="D32" s="157">
        <v>0</v>
      </c>
      <c r="E32" s="157">
        <v>0</v>
      </c>
      <c r="F32" s="157">
        <v>0</v>
      </c>
      <c r="G32" s="157">
        <v>0</v>
      </c>
      <c r="H32" s="157">
        <v>0</v>
      </c>
      <c r="I32" s="157">
        <v>0</v>
      </c>
      <c r="J32" s="157">
        <v>0</v>
      </c>
      <c r="K32" s="157">
        <v>0</v>
      </c>
      <c r="L32" s="157">
        <v>0</v>
      </c>
      <c r="M32" s="157">
        <v>0</v>
      </c>
      <c r="N32" s="157">
        <v>0</v>
      </c>
      <c r="O32" s="157">
        <v>0</v>
      </c>
      <c r="P32" s="157">
        <v>0</v>
      </c>
      <c r="Q32" s="157">
        <v>0</v>
      </c>
      <c r="R32" s="157">
        <v>0</v>
      </c>
      <c r="S32" s="157">
        <v>0</v>
      </c>
      <c r="T32" s="157">
        <v>0</v>
      </c>
      <c r="U32" s="157">
        <v>0</v>
      </c>
      <c r="V32" s="157">
        <v>0</v>
      </c>
      <c r="W32" s="157">
        <v>0</v>
      </c>
      <c r="X32" s="157">
        <v>0</v>
      </c>
      <c r="Y32" s="157">
        <v>0</v>
      </c>
      <c r="Z32" s="157">
        <v>0</v>
      </c>
      <c r="AA32" s="157">
        <v>0</v>
      </c>
      <c r="AB32" s="157">
        <v>0</v>
      </c>
      <c r="AC32" s="157">
        <v>3.6907761834167573E-2</v>
      </c>
      <c r="AD32" s="157">
        <v>1.9427E-2</v>
      </c>
      <c r="AE32" s="157">
        <v>1.2482999999999999E-2</v>
      </c>
      <c r="AF32" s="157">
        <v>4.4628999999999995E-2</v>
      </c>
      <c r="AG32" s="157">
        <v>4.0064999999999996E-2</v>
      </c>
      <c r="AH32" s="157">
        <v>4.7824999999999999E-2</v>
      </c>
      <c r="AI32" s="157">
        <v>3.8484999999999998E-2</v>
      </c>
      <c r="AJ32" s="157">
        <v>4.8483999999999999E-2</v>
      </c>
      <c r="AK32" s="157">
        <v>3.8198999999999997E-2</v>
      </c>
      <c r="AL32" s="157">
        <v>4.7789999999999999E-2</v>
      </c>
      <c r="AM32" s="157">
        <v>4.7650999999999999E-2</v>
      </c>
      <c r="AN32" s="157">
        <v>4.6618E-2</v>
      </c>
      <c r="AO32" s="157">
        <v>4.9300999999999998E-2</v>
      </c>
      <c r="AP32" s="157">
        <v>4.3629000000000001E-2</v>
      </c>
      <c r="AQ32" s="157">
        <v>4.7721E-2</v>
      </c>
      <c r="AR32" s="157">
        <v>4.2997E-2</v>
      </c>
      <c r="AS32" s="157">
        <v>4.8056999999999996E-2</v>
      </c>
      <c r="AT32" s="157">
        <v>4.1544999999999999E-2</v>
      </c>
      <c r="AU32" s="157">
        <v>3.9157999999999998E-2</v>
      </c>
      <c r="AV32" s="157">
        <v>4.7875000000000001E-2</v>
      </c>
      <c r="AW32" s="157">
        <v>4.4317999999999996E-2</v>
      </c>
      <c r="AX32" s="157">
        <v>4.1563999999999997E-2</v>
      </c>
      <c r="AY32" s="157">
        <v>4.8157999999999999E-2</v>
      </c>
      <c r="AZ32" s="157">
        <v>4.4033999999999997E-2</v>
      </c>
      <c r="BA32" s="157">
        <v>4.2693999999999996E-2</v>
      </c>
      <c r="BB32" s="157">
        <v>4.0445999999999996E-2</v>
      </c>
      <c r="BC32" s="157">
        <v>3.8174E-2</v>
      </c>
      <c r="BD32" s="157">
        <v>3.6273E-2</v>
      </c>
      <c r="BE32" s="157">
        <v>3.4544999999999999E-2</v>
      </c>
      <c r="BF32" s="157">
        <v>3.2332E-2</v>
      </c>
      <c r="BG32" s="157">
        <v>3.0758999999999998E-2</v>
      </c>
      <c r="BH32" s="157">
        <v>2.8247999999999999E-2</v>
      </c>
      <c r="BI32" s="157">
        <v>2.8132999999999998E-2</v>
      </c>
      <c r="BJ32" s="157">
        <v>2.6917999999999997E-2</v>
      </c>
      <c r="BK32" s="157">
        <v>4.9105999999999997E-2</v>
      </c>
      <c r="BL32" s="157">
        <v>4.6110999999999999E-2</v>
      </c>
      <c r="BM32" s="157">
        <v>4.4861999999999999E-2</v>
      </c>
      <c r="BN32" s="157">
        <v>4.2271999999999997E-2</v>
      </c>
      <c r="BO32" s="157">
        <v>4.1338E-2</v>
      </c>
      <c r="BP32" s="157">
        <v>3.9786999999999996E-2</v>
      </c>
      <c r="BQ32" s="157">
        <v>3.8143999999999997E-2</v>
      </c>
      <c r="BR32" s="157">
        <v>3.6896999999999999E-2</v>
      </c>
      <c r="BS32" s="157">
        <v>3.4249999999999996E-2</v>
      </c>
      <c r="BT32" s="157">
        <v>3.4751999999999998E-2</v>
      </c>
      <c r="BU32" s="157">
        <v>3.3988999999999998E-2</v>
      </c>
      <c r="BV32" s="157">
        <v>3.2646999999999995E-2</v>
      </c>
      <c r="BW32" s="157">
        <v>4.9156999999999999E-2</v>
      </c>
      <c r="BX32" s="157">
        <v>4.6493E-2</v>
      </c>
      <c r="BY32" s="157">
        <v>4.5324999999999997E-2</v>
      </c>
      <c r="BZ32" s="157">
        <v>4.8210999999999997E-2</v>
      </c>
      <c r="CA32" s="157">
        <v>4.6585999999999995E-2</v>
      </c>
      <c r="CB32" s="157">
        <v>4.4728999999999998E-2</v>
      </c>
      <c r="CC32" s="157">
        <v>0</v>
      </c>
      <c r="CD32" s="157">
        <v>0</v>
      </c>
      <c r="CE32" s="157">
        <v>0</v>
      </c>
      <c r="CF32" s="157">
        <v>0</v>
      </c>
      <c r="CG32" s="157">
        <v>0</v>
      </c>
      <c r="CH32" s="157">
        <v>0</v>
      </c>
      <c r="CI32" s="157">
        <v>0</v>
      </c>
      <c r="CJ32" s="157">
        <v>0</v>
      </c>
      <c r="CK32" s="157">
        <v>0</v>
      </c>
      <c r="CL32" s="157">
        <v>0</v>
      </c>
      <c r="CM32" s="157">
        <v>0</v>
      </c>
      <c r="CN32" s="157">
        <v>0</v>
      </c>
      <c r="CO32" s="157">
        <v>0</v>
      </c>
      <c r="CP32" s="157">
        <v>0</v>
      </c>
      <c r="CQ32" s="157">
        <v>0</v>
      </c>
      <c r="CR32" s="157">
        <v>0</v>
      </c>
      <c r="CS32" s="157">
        <v>0</v>
      </c>
      <c r="CT32" s="157">
        <v>0</v>
      </c>
      <c r="CU32" s="157">
        <v>0</v>
      </c>
      <c r="CV32" s="157">
        <v>0</v>
      </c>
      <c r="CW32" s="157">
        <v>0</v>
      </c>
      <c r="CX32" s="157">
        <v>0</v>
      </c>
      <c r="CY32" s="157">
        <v>0</v>
      </c>
      <c r="CZ32" s="157">
        <v>0</v>
      </c>
      <c r="DA32" s="157">
        <v>0</v>
      </c>
      <c r="DB32" s="157">
        <v>0</v>
      </c>
      <c r="DC32" s="157">
        <v>0</v>
      </c>
      <c r="DD32" s="157">
        <v>0</v>
      </c>
      <c r="DE32" s="157">
        <v>0</v>
      </c>
      <c r="DF32" s="157">
        <v>0</v>
      </c>
      <c r="DG32" s="157">
        <v>0</v>
      </c>
      <c r="DH32" s="157">
        <v>0</v>
      </c>
      <c r="DI32" s="157">
        <v>4.3046000000000001E-2</v>
      </c>
      <c r="DJ32" s="157">
        <v>0</v>
      </c>
      <c r="DK32" s="157">
        <v>0</v>
      </c>
      <c r="DL32" s="157">
        <v>3.7999999999999999E-2</v>
      </c>
      <c r="DM32" s="157">
        <v>0</v>
      </c>
      <c r="DN32" s="157">
        <v>0</v>
      </c>
      <c r="DO32" s="157">
        <v>0</v>
      </c>
      <c r="DP32" s="157">
        <v>0</v>
      </c>
      <c r="DQ32" s="157">
        <v>0</v>
      </c>
      <c r="DR32" s="157">
        <v>0</v>
      </c>
      <c r="DS32" s="157">
        <v>0</v>
      </c>
      <c r="DT32" s="157">
        <v>0</v>
      </c>
      <c r="DU32" s="157">
        <v>0</v>
      </c>
      <c r="DV32" s="157">
        <v>0</v>
      </c>
      <c r="DW32" s="157">
        <v>0</v>
      </c>
      <c r="DX32" s="157">
        <v>0</v>
      </c>
      <c r="DY32" s="157">
        <v>0</v>
      </c>
      <c r="DZ32" s="157">
        <v>0</v>
      </c>
      <c r="EA32" s="157">
        <v>0</v>
      </c>
      <c r="EB32" s="157">
        <v>0</v>
      </c>
      <c r="EC32" s="157">
        <v>0</v>
      </c>
      <c r="ED32" s="157">
        <v>0</v>
      </c>
      <c r="EE32" s="157">
        <v>0</v>
      </c>
      <c r="EF32" s="157">
        <v>0</v>
      </c>
      <c r="EG32" s="157">
        <v>0</v>
      </c>
      <c r="EH32" s="157">
        <v>0</v>
      </c>
      <c r="EI32" s="157">
        <v>0</v>
      </c>
      <c r="EJ32" s="157">
        <v>0</v>
      </c>
      <c r="EK32" s="157">
        <v>0</v>
      </c>
      <c r="EL32" s="157">
        <v>0</v>
      </c>
      <c r="EM32" s="157">
        <v>0</v>
      </c>
      <c r="EN32" s="157">
        <v>0</v>
      </c>
      <c r="EO32" s="157">
        <v>0</v>
      </c>
      <c r="EP32" s="157">
        <v>4.1000000000000002E-2</v>
      </c>
      <c r="EQ32" s="157">
        <v>8.2000000000000003E-2</v>
      </c>
      <c r="ER32" s="157">
        <v>7.9000000000000001E-2</v>
      </c>
      <c r="ES32" s="157">
        <v>0</v>
      </c>
      <c r="ET32" s="157">
        <v>0</v>
      </c>
      <c r="EU32" s="157">
        <v>0</v>
      </c>
      <c r="EV32" s="157">
        <v>1.4E-2</v>
      </c>
      <c r="EW32" s="157">
        <v>1.2999999999999999E-2</v>
      </c>
      <c r="EX32" s="157">
        <v>4.3999999999999997E-2</v>
      </c>
      <c r="EY32" s="157">
        <v>6.5000000000000002E-2</v>
      </c>
      <c r="EZ32" s="157">
        <v>6.3E-2</v>
      </c>
      <c r="FA32" s="157">
        <v>4.9000000000000002E-2</v>
      </c>
      <c r="FB32" s="157">
        <v>4.8000000000000001E-2</v>
      </c>
      <c r="FC32" s="157">
        <v>4.7E-2</v>
      </c>
      <c r="FD32" s="157">
        <v>4.5999999999999999E-2</v>
      </c>
      <c r="FE32" s="157">
        <v>7.0999999999999994E-2</v>
      </c>
      <c r="FF32" s="157">
        <v>4.4999999999999998E-2</v>
      </c>
      <c r="FG32" s="157">
        <v>4.3999999999999997E-2</v>
      </c>
      <c r="FH32" s="157">
        <v>4.3999999999999997E-2</v>
      </c>
      <c r="FI32" s="157">
        <v>7.1999999999999995E-2</v>
      </c>
      <c r="FJ32" s="157">
        <v>7.1026999999999993E-2</v>
      </c>
      <c r="FK32" s="157">
        <v>7.0000000000000007E-2</v>
      </c>
      <c r="FL32" s="157">
        <v>7.0000000000000007E-2</v>
      </c>
      <c r="FM32" s="157">
        <v>6.9000000000000006E-2</v>
      </c>
      <c r="FN32" s="157">
        <v>6.9000000000000006E-2</v>
      </c>
      <c r="FO32" s="157">
        <v>4.1000000000000002E-2</v>
      </c>
      <c r="FP32" s="157">
        <v>4.1000000000000002E-2</v>
      </c>
      <c r="FQ32" s="157">
        <v>0.04</v>
      </c>
      <c r="FR32" s="157">
        <v>0.04</v>
      </c>
      <c r="FS32" s="157">
        <v>3.9E-2</v>
      </c>
      <c r="FT32" s="157">
        <v>5.2999999999999999E-2</v>
      </c>
      <c r="FU32" s="157">
        <v>5.2999999999999999E-2</v>
      </c>
      <c r="FV32" s="157">
        <v>0.03</v>
      </c>
      <c r="FW32" s="157">
        <v>0.03</v>
      </c>
      <c r="FX32" s="157">
        <v>2.9000000000000001E-2</v>
      </c>
      <c r="FY32" s="157">
        <v>2.9000000000000001E-2</v>
      </c>
      <c r="FZ32" s="157">
        <v>2.9000000000000001E-2</v>
      </c>
      <c r="GA32" s="157">
        <v>4.7E-2</v>
      </c>
      <c r="GB32" s="157">
        <v>4.3999999999999997E-2</v>
      </c>
      <c r="GC32" s="157">
        <v>4.4999999999999998E-2</v>
      </c>
      <c r="GD32" s="157">
        <v>4.5999999999999999E-2</v>
      </c>
      <c r="GE32" s="157">
        <v>9.1999999999999998E-2</v>
      </c>
      <c r="GF32" s="157">
        <v>0.09</v>
      </c>
      <c r="GG32" s="157">
        <v>0.11700000000000001</v>
      </c>
      <c r="GH32" s="157">
        <v>0.124</v>
      </c>
      <c r="GI32" s="157">
        <v>0.16200000000000001</v>
      </c>
      <c r="GJ32" s="157">
        <v>0.17</v>
      </c>
      <c r="GK32" s="157">
        <v>0.21</v>
      </c>
      <c r="GL32" s="157">
        <v>0.21</v>
      </c>
      <c r="GM32" s="157">
        <v>0.23400000000000001</v>
      </c>
      <c r="GN32" s="157">
        <v>0.23100000000000001</v>
      </c>
      <c r="GO32" s="157">
        <v>0.22900000000000001</v>
      </c>
      <c r="GP32" s="157">
        <v>0.22800000000000001</v>
      </c>
      <c r="GQ32" s="157">
        <v>0.17799999999999999</v>
      </c>
      <c r="GR32" s="157">
        <v>0.223</v>
      </c>
      <c r="GS32" s="157">
        <v>0.17499999999999999</v>
      </c>
      <c r="GT32" s="157">
        <v>0.17199999999999999</v>
      </c>
      <c r="GU32" s="157">
        <v>0.18099999999999999</v>
      </c>
      <c r="GV32" s="157">
        <v>0.20399999999999999</v>
      </c>
      <c r="GW32" s="157">
        <v>0.20200000000000001</v>
      </c>
      <c r="GX32" s="157">
        <v>0.20200000000000001</v>
      </c>
      <c r="GY32" s="157">
        <v>0.2</v>
      </c>
      <c r="GZ32" s="157">
        <v>0.19800000000000001</v>
      </c>
      <c r="HA32" s="157">
        <v>0.19600000000000001</v>
      </c>
      <c r="HB32" s="157">
        <v>0.19500000000000001</v>
      </c>
      <c r="HC32" s="157">
        <v>0.191</v>
      </c>
      <c r="HD32" s="157">
        <v>0.17199999999999999</v>
      </c>
      <c r="HE32" s="157">
        <v>0.17</v>
      </c>
      <c r="HF32" s="157">
        <v>0.16800000000000001</v>
      </c>
      <c r="HG32" s="157">
        <v>0.124</v>
      </c>
      <c r="HH32" s="157">
        <v>0.10199999999999999</v>
      </c>
      <c r="HI32" s="157">
        <v>9.9678000000000003E-2</v>
      </c>
      <c r="HJ32" s="157">
        <v>0.13100000000000001</v>
      </c>
      <c r="HK32" s="157">
        <v>0.13</v>
      </c>
      <c r="HL32" s="157">
        <v>0.129</v>
      </c>
      <c r="HM32" s="157">
        <v>0.128</v>
      </c>
      <c r="HN32" s="157">
        <v>0.128</v>
      </c>
      <c r="HO32" s="157">
        <v>0.127</v>
      </c>
      <c r="HP32" s="290" t="str">
        <f t="shared" si="0"/>
        <v>Орочени депозити (12,7%)</v>
      </c>
      <c r="HQ32" s="290" t="str">
        <f t="shared" si="1"/>
        <v>Term deposits (12,7%)</v>
      </c>
      <c r="HR32" s="290"/>
      <c r="HT32" s="260"/>
      <c r="HU32" s="260"/>
      <c r="HV32" s="260"/>
    </row>
    <row r="33" spans="1:230" ht="12.75" customHeight="1" x14ac:dyDescent="0.25">
      <c r="A33" s="316" t="s">
        <v>429</v>
      </c>
      <c r="B33" s="316" t="s">
        <v>430</v>
      </c>
      <c r="C33" s="158">
        <v>0</v>
      </c>
      <c r="D33" s="158">
        <v>0</v>
      </c>
      <c r="E33" s="158">
        <v>0</v>
      </c>
      <c r="F33" s="158">
        <v>0</v>
      </c>
      <c r="G33" s="158">
        <v>0</v>
      </c>
      <c r="H33" s="158">
        <v>0</v>
      </c>
      <c r="I33" s="158">
        <v>0</v>
      </c>
      <c r="J33" s="158">
        <v>0</v>
      </c>
      <c r="K33" s="158">
        <v>0</v>
      </c>
      <c r="L33" s="158">
        <v>0</v>
      </c>
      <c r="M33" s="158">
        <v>0</v>
      </c>
      <c r="N33" s="158">
        <v>0</v>
      </c>
      <c r="O33" s="158">
        <v>0</v>
      </c>
      <c r="P33" s="158">
        <v>0</v>
      </c>
      <c r="Q33" s="158">
        <v>0</v>
      </c>
      <c r="R33" s="158">
        <v>0</v>
      </c>
      <c r="S33" s="158">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58">
        <v>0</v>
      </c>
      <c r="AM33" s="158">
        <v>0</v>
      </c>
      <c r="AN33" s="158">
        <v>0</v>
      </c>
      <c r="AO33" s="158">
        <v>0</v>
      </c>
      <c r="AP33" s="158">
        <v>0</v>
      </c>
      <c r="AQ33" s="158">
        <v>0</v>
      </c>
      <c r="AR33" s="158">
        <v>0</v>
      </c>
      <c r="AS33" s="158">
        <v>0</v>
      </c>
      <c r="AT33" s="158">
        <v>0</v>
      </c>
      <c r="AU33" s="158">
        <v>0</v>
      </c>
      <c r="AV33" s="158">
        <v>0</v>
      </c>
      <c r="AW33" s="158">
        <v>0</v>
      </c>
      <c r="AX33" s="158">
        <v>0</v>
      </c>
      <c r="AY33" s="158">
        <v>0</v>
      </c>
      <c r="AZ33" s="158">
        <v>0</v>
      </c>
      <c r="BA33" s="158">
        <v>0</v>
      </c>
      <c r="BB33" s="158">
        <v>0</v>
      </c>
      <c r="BC33" s="158">
        <v>0</v>
      </c>
      <c r="BD33" s="158">
        <v>0</v>
      </c>
      <c r="BE33" s="158">
        <v>0</v>
      </c>
      <c r="BF33" s="158">
        <v>0</v>
      </c>
      <c r="BG33" s="158">
        <v>0</v>
      </c>
      <c r="BH33" s="158">
        <v>0</v>
      </c>
      <c r="BI33" s="158">
        <v>0</v>
      </c>
      <c r="BJ33" s="158">
        <v>0</v>
      </c>
      <c r="BK33" s="158">
        <v>0</v>
      </c>
      <c r="BL33" s="158">
        <v>0</v>
      </c>
      <c r="BM33" s="158">
        <v>0</v>
      </c>
      <c r="BN33" s="158">
        <v>0</v>
      </c>
      <c r="BO33" s="158">
        <v>0</v>
      </c>
      <c r="BP33" s="158">
        <v>0</v>
      </c>
      <c r="BQ33" s="158">
        <v>0</v>
      </c>
      <c r="BR33" s="158">
        <v>0</v>
      </c>
      <c r="BS33" s="158">
        <v>0</v>
      </c>
      <c r="BT33" s="158">
        <v>0</v>
      </c>
      <c r="BU33" s="158">
        <v>0</v>
      </c>
      <c r="BV33" s="158">
        <v>0</v>
      </c>
      <c r="BW33" s="158">
        <v>0</v>
      </c>
      <c r="BX33" s="158">
        <v>0</v>
      </c>
      <c r="BY33" s="158">
        <v>0</v>
      </c>
      <c r="BZ33" s="158">
        <v>0</v>
      </c>
      <c r="CA33" s="158">
        <v>0</v>
      </c>
      <c r="CB33" s="158">
        <v>0</v>
      </c>
      <c r="CC33" s="158">
        <v>0</v>
      </c>
      <c r="CD33" s="158">
        <v>0</v>
      </c>
      <c r="CE33" s="158">
        <v>0</v>
      </c>
      <c r="CF33" s="158">
        <v>0</v>
      </c>
      <c r="CG33" s="158">
        <v>0</v>
      </c>
      <c r="CH33" s="158">
        <v>0</v>
      </c>
      <c r="CI33" s="158">
        <v>0</v>
      </c>
      <c r="CJ33" s="158">
        <v>0</v>
      </c>
      <c r="CK33" s="158">
        <v>0</v>
      </c>
      <c r="CL33" s="158">
        <v>0</v>
      </c>
      <c r="CM33" s="158">
        <v>0</v>
      </c>
      <c r="CN33" s="158">
        <v>0</v>
      </c>
      <c r="CO33" s="158">
        <v>0</v>
      </c>
      <c r="CP33" s="158">
        <v>0</v>
      </c>
      <c r="CQ33" s="158">
        <v>0</v>
      </c>
      <c r="CR33" s="158">
        <v>0</v>
      </c>
      <c r="CS33" s="158">
        <v>0</v>
      </c>
      <c r="CT33" s="158">
        <v>0</v>
      </c>
      <c r="CU33" s="158">
        <v>0</v>
      </c>
      <c r="CV33" s="158">
        <v>0</v>
      </c>
      <c r="CW33" s="158">
        <v>0</v>
      </c>
      <c r="CX33" s="158">
        <v>0</v>
      </c>
      <c r="CY33" s="158">
        <v>0</v>
      </c>
      <c r="CZ33" s="158">
        <v>0</v>
      </c>
      <c r="DA33" s="158">
        <v>0</v>
      </c>
      <c r="DB33" s="158">
        <v>0</v>
      </c>
      <c r="DC33" s="158">
        <v>0</v>
      </c>
      <c r="DD33" s="158">
        <v>0</v>
      </c>
      <c r="DE33" s="158">
        <v>0</v>
      </c>
      <c r="DF33" s="158">
        <v>0</v>
      </c>
      <c r="DG33" s="158">
        <v>0</v>
      </c>
      <c r="DH33" s="158">
        <v>0</v>
      </c>
      <c r="DI33" s="158">
        <v>0</v>
      </c>
      <c r="DJ33" s="158">
        <v>0</v>
      </c>
      <c r="DK33" s="158">
        <v>0</v>
      </c>
      <c r="DL33" s="158">
        <v>0</v>
      </c>
      <c r="DM33" s="158">
        <v>0</v>
      </c>
      <c r="DN33" s="158">
        <v>0</v>
      </c>
      <c r="DO33" s="158">
        <v>0</v>
      </c>
      <c r="DP33" s="158">
        <v>0</v>
      </c>
      <c r="DQ33" s="158">
        <v>0</v>
      </c>
      <c r="DR33" s="158">
        <v>0</v>
      </c>
      <c r="DS33" s="158">
        <v>0</v>
      </c>
      <c r="DT33" s="158">
        <v>0</v>
      </c>
      <c r="DU33" s="158">
        <v>0</v>
      </c>
      <c r="DV33" s="158">
        <v>0</v>
      </c>
      <c r="DW33" s="158">
        <v>0</v>
      </c>
      <c r="DX33" s="158">
        <v>0</v>
      </c>
      <c r="DY33" s="158">
        <v>0</v>
      </c>
      <c r="DZ33" s="158">
        <v>0</v>
      </c>
      <c r="EA33" s="158">
        <v>0</v>
      </c>
      <c r="EB33" s="158">
        <v>0</v>
      </c>
      <c r="EC33" s="158">
        <v>0</v>
      </c>
      <c r="ED33" s="158">
        <v>0</v>
      </c>
      <c r="EE33" s="158">
        <v>0</v>
      </c>
      <c r="EF33" s="158">
        <v>0</v>
      </c>
      <c r="EG33" s="158">
        <v>0</v>
      </c>
      <c r="EH33" s="158">
        <v>0</v>
      </c>
      <c r="EI33" s="158">
        <v>0</v>
      </c>
      <c r="EJ33" s="158">
        <v>0</v>
      </c>
      <c r="EK33" s="158">
        <v>0</v>
      </c>
      <c r="EL33" s="158">
        <v>0</v>
      </c>
      <c r="EM33" s="158">
        <v>0</v>
      </c>
      <c r="EN33" s="158">
        <v>0</v>
      </c>
      <c r="EO33" s="158">
        <v>0</v>
      </c>
      <c r="EP33" s="158">
        <v>0</v>
      </c>
      <c r="EQ33" s="158">
        <v>0</v>
      </c>
      <c r="ER33" s="158">
        <v>0</v>
      </c>
      <c r="ES33" s="158">
        <v>0</v>
      </c>
      <c r="ET33" s="158">
        <v>0</v>
      </c>
      <c r="EU33" s="158">
        <v>0</v>
      </c>
      <c r="EV33" s="158">
        <v>0</v>
      </c>
      <c r="EW33" s="158">
        <v>0</v>
      </c>
      <c r="EX33" s="158">
        <v>0</v>
      </c>
      <c r="EY33" s="158">
        <v>0</v>
      </c>
      <c r="EZ33" s="158">
        <v>0</v>
      </c>
      <c r="FA33" s="158">
        <v>0</v>
      </c>
      <c r="FB33" s="158">
        <v>0</v>
      </c>
      <c r="FC33" s="158">
        <v>0</v>
      </c>
      <c r="FD33" s="158">
        <v>0</v>
      </c>
      <c r="FE33" s="158">
        <v>0</v>
      </c>
      <c r="FF33" s="158">
        <v>0</v>
      </c>
      <c r="FG33" s="158">
        <v>0</v>
      </c>
      <c r="FH33" s="158">
        <v>0</v>
      </c>
      <c r="FI33" s="158">
        <v>0</v>
      </c>
      <c r="FJ33" s="158">
        <v>0</v>
      </c>
      <c r="FK33" s="158">
        <v>0</v>
      </c>
      <c r="FL33" s="158">
        <v>0</v>
      </c>
      <c r="FM33" s="158">
        <v>0</v>
      </c>
      <c r="FN33" s="158">
        <v>0</v>
      </c>
      <c r="FO33" s="158">
        <v>0</v>
      </c>
      <c r="FP33" s="158">
        <v>0</v>
      </c>
      <c r="FQ33" s="158">
        <v>0</v>
      </c>
      <c r="FR33" s="158">
        <v>0</v>
      </c>
      <c r="FS33" s="158">
        <v>0</v>
      </c>
      <c r="FT33" s="158">
        <v>0</v>
      </c>
      <c r="FU33" s="158">
        <v>0</v>
      </c>
      <c r="FV33" s="158">
        <v>0</v>
      </c>
      <c r="FW33" s="158">
        <v>0</v>
      </c>
      <c r="FX33" s="158">
        <v>0</v>
      </c>
      <c r="FY33" s="158">
        <v>0</v>
      </c>
      <c r="FZ33" s="158">
        <v>0</v>
      </c>
      <c r="GA33" s="158">
        <v>0</v>
      </c>
      <c r="GB33" s="158">
        <v>0</v>
      </c>
      <c r="GC33" s="158">
        <v>0</v>
      </c>
      <c r="GD33" s="158">
        <v>0</v>
      </c>
      <c r="GE33" s="158">
        <v>0</v>
      </c>
      <c r="GF33" s="158">
        <v>0</v>
      </c>
      <c r="GG33" s="158">
        <v>0</v>
      </c>
      <c r="GH33" s="158">
        <v>0</v>
      </c>
      <c r="GI33" s="158">
        <v>0</v>
      </c>
      <c r="GJ33" s="158">
        <v>0</v>
      </c>
      <c r="GK33" s="158">
        <v>0</v>
      </c>
      <c r="GL33" s="158">
        <v>0</v>
      </c>
      <c r="GM33" s="158">
        <v>0</v>
      </c>
      <c r="GN33" s="158">
        <v>0</v>
      </c>
      <c r="GO33" s="158">
        <v>0</v>
      </c>
      <c r="GP33" s="158">
        <v>0</v>
      </c>
      <c r="GQ33" s="158">
        <v>0</v>
      </c>
      <c r="GR33" s="158">
        <v>0</v>
      </c>
      <c r="GS33" s="158">
        <v>0</v>
      </c>
      <c r="GT33" s="158">
        <v>0</v>
      </c>
      <c r="GU33" s="158">
        <v>0</v>
      </c>
      <c r="GV33" s="158">
        <v>0</v>
      </c>
      <c r="GW33" s="158">
        <v>0</v>
      </c>
      <c r="GX33" s="158">
        <v>0</v>
      </c>
      <c r="GY33" s="158">
        <v>0</v>
      </c>
      <c r="GZ33" s="158">
        <v>0</v>
      </c>
      <c r="HA33" s="158">
        <v>0</v>
      </c>
      <c r="HB33" s="158">
        <v>0</v>
      </c>
      <c r="HC33" s="158">
        <v>0</v>
      </c>
      <c r="HD33" s="158">
        <v>0</v>
      </c>
      <c r="HE33" s="158">
        <v>0</v>
      </c>
      <c r="HF33" s="158">
        <v>0</v>
      </c>
      <c r="HG33" s="158">
        <v>0</v>
      </c>
      <c r="HH33" s="158">
        <v>0</v>
      </c>
      <c r="HI33" s="158">
        <v>0</v>
      </c>
      <c r="HJ33" s="158">
        <v>0</v>
      </c>
      <c r="HK33" s="158">
        <v>0</v>
      </c>
      <c r="HL33" s="158">
        <v>0</v>
      </c>
      <c r="HM33" s="158">
        <v>0</v>
      </c>
      <c r="HN33" s="158">
        <v>0</v>
      </c>
      <c r="HO33" s="158">
        <v>0</v>
      </c>
      <c r="HP33" s="290"/>
      <c r="HQ33" s="290"/>
      <c r="HR33" s="290"/>
      <c r="HT33" s="260"/>
      <c r="HU33" s="260"/>
      <c r="HV33" s="260"/>
    </row>
    <row r="34" spans="1:230" ht="12.75" customHeight="1" x14ac:dyDescent="0.25">
      <c r="A34" s="315" t="s">
        <v>431</v>
      </c>
      <c r="B34" s="315" t="s">
        <v>432</v>
      </c>
      <c r="C34" s="157">
        <v>0</v>
      </c>
      <c r="D34" s="157">
        <v>0</v>
      </c>
      <c r="E34" s="157">
        <v>0</v>
      </c>
      <c r="F34" s="157">
        <v>0</v>
      </c>
      <c r="G34" s="157">
        <v>0</v>
      </c>
      <c r="H34" s="157">
        <v>0</v>
      </c>
      <c r="I34" s="157">
        <v>0</v>
      </c>
      <c r="J34" s="157">
        <v>0</v>
      </c>
      <c r="K34" s="157">
        <v>0</v>
      </c>
      <c r="L34" s="157">
        <v>0</v>
      </c>
      <c r="M34" s="157">
        <v>0</v>
      </c>
      <c r="N34" s="157">
        <v>0</v>
      </c>
      <c r="O34" s="157">
        <v>0</v>
      </c>
      <c r="P34" s="157">
        <v>0</v>
      </c>
      <c r="Q34" s="157">
        <v>0</v>
      </c>
      <c r="R34" s="157">
        <v>0</v>
      </c>
      <c r="S34" s="157">
        <v>0</v>
      </c>
      <c r="T34" s="157">
        <v>0</v>
      </c>
      <c r="U34" s="157">
        <v>0</v>
      </c>
      <c r="V34" s="157">
        <v>0</v>
      </c>
      <c r="W34" s="157">
        <v>0</v>
      </c>
      <c r="X34" s="157">
        <v>0</v>
      </c>
      <c r="Y34" s="157">
        <v>0</v>
      </c>
      <c r="Z34" s="157">
        <v>0</v>
      </c>
      <c r="AA34" s="157">
        <v>0</v>
      </c>
      <c r="AB34" s="157">
        <v>0</v>
      </c>
      <c r="AC34" s="157">
        <v>0</v>
      </c>
      <c r="AD34" s="157">
        <v>0</v>
      </c>
      <c r="AE34" s="157">
        <v>0</v>
      </c>
      <c r="AF34" s="157">
        <v>0</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0</v>
      </c>
      <c r="AW34" s="157">
        <v>0</v>
      </c>
      <c r="AX34" s="157">
        <v>0</v>
      </c>
      <c r="AY34" s="157">
        <v>0</v>
      </c>
      <c r="AZ34" s="157">
        <v>0</v>
      </c>
      <c r="BA34" s="157">
        <v>0</v>
      </c>
      <c r="BB34" s="157">
        <v>0</v>
      </c>
      <c r="BC34" s="157">
        <v>0</v>
      </c>
      <c r="BD34" s="157">
        <v>0</v>
      </c>
      <c r="BE34" s="157">
        <v>0</v>
      </c>
      <c r="BF34" s="157">
        <v>0</v>
      </c>
      <c r="BG34" s="157">
        <v>0</v>
      </c>
      <c r="BH34" s="157">
        <v>0</v>
      </c>
      <c r="BI34" s="157">
        <v>0</v>
      </c>
      <c r="BJ34" s="157">
        <v>0</v>
      </c>
      <c r="BK34" s="157">
        <v>0</v>
      </c>
      <c r="BL34" s="157">
        <v>0</v>
      </c>
      <c r="BM34" s="157">
        <v>0</v>
      </c>
      <c r="BN34" s="157">
        <v>0</v>
      </c>
      <c r="BO34" s="157">
        <v>0</v>
      </c>
      <c r="BP34" s="157">
        <v>0</v>
      </c>
      <c r="BQ34" s="157">
        <v>0</v>
      </c>
      <c r="BR34" s="157">
        <v>0</v>
      </c>
      <c r="BS34" s="157">
        <v>0</v>
      </c>
      <c r="BT34" s="157">
        <v>0</v>
      </c>
      <c r="BU34" s="157">
        <v>0</v>
      </c>
      <c r="BV34" s="157">
        <v>0</v>
      </c>
      <c r="BW34" s="157">
        <v>0</v>
      </c>
      <c r="BX34" s="157">
        <v>0</v>
      </c>
      <c r="BY34" s="157">
        <v>0</v>
      </c>
      <c r="BZ34" s="157">
        <v>0</v>
      </c>
      <c r="CA34" s="157">
        <v>0</v>
      </c>
      <c r="CB34" s="157">
        <v>0</v>
      </c>
      <c r="CC34" s="157">
        <v>0</v>
      </c>
      <c r="CD34" s="157">
        <v>0</v>
      </c>
      <c r="CE34" s="157">
        <v>0</v>
      </c>
      <c r="CF34" s="157">
        <v>0</v>
      </c>
      <c r="CG34" s="157">
        <v>0</v>
      </c>
      <c r="CH34" s="157">
        <v>0</v>
      </c>
      <c r="CI34" s="157">
        <v>0</v>
      </c>
      <c r="CJ34" s="157">
        <v>0</v>
      </c>
      <c r="CK34" s="157">
        <v>0</v>
      </c>
      <c r="CL34" s="157">
        <v>0</v>
      </c>
      <c r="CM34" s="157">
        <v>0</v>
      </c>
      <c r="CN34" s="157">
        <v>0</v>
      </c>
      <c r="CO34" s="157">
        <v>0</v>
      </c>
      <c r="CP34" s="157">
        <v>0</v>
      </c>
      <c r="CQ34" s="157">
        <v>0</v>
      </c>
      <c r="CR34" s="157">
        <v>0</v>
      </c>
      <c r="CS34" s="157">
        <v>0</v>
      </c>
      <c r="CT34" s="157">
        <v>0</v>
      </c>
      <c r="CU34" s="157">
        <v>0</v>
      </c>
      <c r="CV34" s="157">
        <v>0</v>
      </c>
      <c r="CW34" s="157">
        <v>0</v>
      </c>
      <c r="CX34" s="157">
        <v>0</v>
      </c>
      <c r="CY34" s="157">
        <v>0</v>
      </c>
      <c r="CZ34" s="157">
        <v>0</v>
      </c>
      <c r="DA34" s="157">
        <v>0</v>
      </c>
      <c r="DB34" s="157">
        <v>0</v>
      </c>
      <c r="DC34" s="157">
        <v>0</v>
      </c>
      <c r="DD34" s="157">
        <v>0</v>
      </c>
      <c r="DE34" s="157">
        <v>0</v>
      </c>
      <c r="DF34" s="157">
        <v>0</v>
      </c>
      <c r="DG34" s="157">
        <v>0</v>
      </c>
      <c r="DH34" s="157">
        <v>0</v>
      </c>
      <c r="DI34" s="157">
        <v>0</v>
      </c>
      <c r="DJ34" s="157">
        <v>0</v>
      </c>
      <c r="DK34" s="157">
        <v>0</v>
      </c>
      <c r="DL34" s="157">
        <v>0</v>
      </c>
      <c r="DM34" s="157">
        <v>0</v>
      </c>
      <c r="DN34" s="157">
        <v>0</v>
      </c>
      <c r="DO34" s="157">
        <v>0</v>
      </c>
      <c r="DP34" s="157">
        <v>0</v>
      </c>
      <c r="DQ34" s="157">
        <v>0</v>
      </c>
      <c r="DR34" s="157">
        <v>0</v>
      </c>
      <c r="DS34" s="157">
        <v>0</v>
      </c>
      <c r="DT34" s="157">
        <v>0</v>
      </c>
      <c r="DU34" s="157">
        <v>0</v>
      </c>
      <c r="DV34" s="157">
        <v>0</v>
      </c>
      <c r="DW34" s="157">
        <v>0</v>
      </c>
      <c r="DX34" s="157">
        <v>0</v>
      </c>
      <c r="DY34" s="157">
        <v>0</v>
      </c>
      <c r="DZ34" s="157">
        <v>0</v>
      </c>
      <c r="EA34" s="157">
        <v>0</v>
      </c>
      <c r="EB34" s="157">
        <v>0</v>
      </c>
      <c r="EC34" s="157">
        <v>0</v>
      </c>
      <c r="ED34" s="157">
        <v>0</v>
      </c>
      <c r="EE34" s="157">
        <v>0</v>
      </c>
      <c r="EF34" s="157">
        <v>0</v>
      </c>
      <c r="EG34" s="157">
        <v>0</v>
      </c>
      <c r="EH34" s="157">
        <v>0</v>
      </c>
      <c r="EI34" s="157">
        <v>0</v>
      </c>
      <c r="EJ34" s="157">
        <v>0</v>
      </c>
      <c r="EK34" s="157">
        <v>0</v>
      </c>
      <c r="EL34" s="157">
        <v>0</v>
      </c>
      <c r="EM34" s="157">
        <v>0</v>
      </c>
      <c r="EN34" s="157">
        <v>0</v>
      </c>
      <c r="EO34" s="157">
        <v>0</v>
      </c>
      <c r="EP34" s="157">
        <v>0</v>
      </c>
      <c r="EQ34" s="157">
        <v>0</v>
      </c>
      <c r="ER34" s="157">
        <v>0</v>
      </c>
      <c r="ES34" s="157">
        <v>0</v>
      </c>
      <c r="ET34" s="157">
        <v>0</v>
      </c>
      <c r="EU34" s="157">
        <v>0</v>
      </c>
      <c r="EV34" s="157">
        <v>0</v>
      </c>
      <c r="EW34" s="157">
        <v>0</v>
      </c>
      <c r="EX34" s="157">
        <v>0</v>
      </c>
      <c r="EY34" s="157">
        <v>0</v>
      </c>
      <c r="EZ34" s="157">
        <v>0</v>
      </c>
      <c r="FA34" s="157">
        <v>0</v>
      </c>
      <c r="FB34" s="157">
        <v>0</v>
      </c>
      <c r="FC34" s="157">
        <v>0</v>
      </c>
      <c r="FD34" s="157">
        <v>0</v>
      </c>
      <c r="FE34" s="157">
        <v>0</v>
      </c>
      <c r="FF34" s="157">
        <v>0</v>
      </c>
      <c r="FG34" s="157">
        <v>0</v>
      </c>
      <c r="FH34" s="157">
        <v>0</v>
      </c>
      <c r="FI34" s="157">
        <v>0</v>
      </c>
      <c r="FJ34" s="157">
        <v>0</v>
      </c>
      <c r="FK34" s="157">
        <v>0</v>
      </c>
      <c r="FL34" s="157">
        <v>0</v>
      </c>
      <c r="FM34" s="157">
        <v>0</v>
      </c>
      <c r="FN34" s="157">
        <v>0</v>
      </c>
      <c r="FO34" s="157">
        <v>0</v>
      </c>
      <c r="FP34" s="157">
        <v>0</v>
      </c>
      <c r="FQ34" s="157">
        <v>0</v>
      </c>
      <c r="FR34" s="157">
        <v>0</v>
      </c>
      <c r="FS34" s="157">
        <v>0</v>
      </c>
      <c r="FT34" s="157">
        <v>0</v>
      </c>
      <c r="FU34" s="157">
        <v>0</v>
      </c>
      <c r="FV34" s="157">
        <v>0</v>
      </c>
      <c r="FW34" s="157">
        <v>0</v>
      </c>
      <c r="FX34" s="157">
        <v>0</v>
      </c>
      <c r="FY34" s="157">
        <v>0</v>
      </c>
      <c r="FZ34" s="157">
        <v>0</v>
      </c>
      <c r="GA34" s="157">
        <v>0</v>
      </c>
      <c r="GB34" s="157">
        <v>0</v>
      </c>
      <c r="GC34" s="157">
        <v>0</v>
      </c>
      <c r="GD34" s="157">
        <v>0</v>
      </c>
      <c r="GE34" s="157">
        <v>0</v>
      </c>
      <c r="GF34" s="157">
        <v>0</v>
      </c>
      <c r="GG34" s="157">
        <v>0</v>
      </c>
      <c r="GH34" s="157">
        <v>0</v>
      </c>
      <c r="GI34" s="157">
        <v>0</v>
      </c>
      <c r="GJ34" s="157">
        <v>0</v>
      </c>
      <c r="GK34" s="157">
        <v>0</v>
      </c>
      <c r="GL34" s="157">
        <v>0</v>
      </c>
      <c r="GM34" s="157">
        <v>0</v>
      </c>
      <c r="GN34" s="157">
        <v>0</v>
      </c>
      <c r="GO34" s="157">
        <v>0</v>
      </c>
      <c r="GP34" s="157">
        <v>0</v>
      </c>
      <c r="GQ34" s="157">
        <v>0</v>
      </c>
      <c r="GR34" s="157">
        <v>0</v>
      </c>
      <c r="GS34" s="157">
        <v>0</v>
      </c>
      <c r="GT34" s="157">
        <v>0</v>
      </c>
      <c r="GU34" s="157">
        <v>0</v>
      </c>
      <c r="GV34" s="157">
        <v>0</v>
      </c>
      <c r="GW34" s="157">
        <v>0</v>
      </c>
      <c r="GX34" s="157">
        <v>0</v>
      </c>
      <c r="GY34" s="157">
        <v>0</v>
      </c>
      <c r="GZ34" s="157">
        <v>0</v>
      </c>
      <c r="HA34" s="157">
        <v>0</v>
      </c>
      <c r="HB34" s="157">
        <v>0</v>
      </c>
      <c r="HC34" s="157">
        <v>0</v>
      </c>
      <c r="HD34" s="157">
        <v>0</v>
      </c>
      <c r="HE34" s="157">
        <v>0</v>
      </c>
      <c r="HF34" s="157">
        <v>0</v>
      </c>
      <c r="HG34" s="157">
        <v>0</v>
      </c>
      <c r="HH34" s="157">
        <v>0</v>
      </c>
      <c r="HI34" s="157">
        <v>0</v>
      </c>
      <c r="HJ34" s="157">
        <v>0</v>
      </c>
      <c r="HK34" s="157">
        <v>0</v>
      </c>
      <c r="HL34" s="157">
        <v>0</v>
      </c>
      <c r="HM34" s="157">
        <v>0</v>
      </c>
      <c r="HN34" s="157">
        <v>0</v>
      </c>
      <c r="HO34" s="157">
        <v>0</v>
      </c>
      <c r="HP34" s="290" t="str">
        <f>CONCATENATE("У иностранству:  ХоВ (",TEXT(HO34,"0,0%;;-"),")")</f>
        <v>У иностранству:  ХоВ (-)</v>
      </c>
      <c r="HQ34" s="290" t="str">
        <f>CONCATENATE("Abroad:  Securities (",TEXT(HO34,"0,0%;;-"),")")</f>
        <v>Abroad:  Securities (-)</v>
      </c>
      <c r="HR34" s="290"/>
      <c r="HT34" s="260"/>
      <c r="HU34" s="260"/>
      <c r="HV34" s="260"/>
    </row>
    <row r="35" spans="1:230" ht="12.75" customHeight="1" x14ac:dyDescent="0.25">
      <c r="A35" s="315" t="s">
        <v>434</v>
      </c>
      <c r="B35" s="315" t="s">
        <v>436</v>
      </c>
      <c r="C35" s="157">
        <v>0</v>
      </c>
      <c r="D35" s="157">
        <v>0</v>
      </c>
      <c r="E35" s="157">
        <v>0</v>
      </c>
      <c r="F35" s="157">
        <v>0</v>
      </c>
      <c r="G35" s="157">
        <v>0</v>
      </c>
      <c r="H35" s="157">
        <v>0</v>
      </c>
      <c r="I35" s="157">
        <v>0</v>
      </c>
      <c r="J35" s="157">
        <v>0</v>
      </c>
      <c r="K35" s="157">
        <v>0</v>
      </c>
      <c r="L35" s="157">
        <v>0</v>
      </c>
      <c r="M35" s="157">
        <v>0</v>
      </c>
      <c r="N35" s="157">
        <v>0</v>
      </c>
      <c r="O35" s="157">
        <v>0</v>
      </c>
      <c r="P35" s="157">
        <v>0</v>
      </c>
      <c r="Q35" s="157">
        <v>0</v>
      </c>
      <c r="R35" s="157">
        <v>0</v>
      </c>
      <c r="S35" s="157">
        <v>0</v>
      </c>
      <c r="T35" s="157">
        <v>0</v>
      </c>
      <c r="U35" s="157">
        <v>0</v>
      </c>
      <c r="V35" s="157">
        <v>0</v>
      </c>
      <c r="W35" s="157">
        <v>0</v>
      </c>
      <c r="X35" s="157">
        <v>0</v>
      </c>
      <c r="Y35" s="157">
        <v>0</v>
      </c>
      <c r="Z35" s="157">
        <v>0</v>
      </c>
      <c r="AA35" s="157">
        <v>0</v>
      </c>
      <c r="AB35" s="157">
        <v>0</v>
      </c>
      <c r="AC35" s="157">
        <v>0</v>
      </c>
      <c r="AD35" s="157">
        <v>0</v>
      </c>
      <c r="AE35" s="157">
        <v>0</v>
      </c>
      <c r="AF35" s="157">
        <v>0</v>
      </c>
      <c r="AG35" s="157">
        <v>0</v>
      </c>
      <c r="AH35" s="157">
        <v>0</v>
      </c>
      <c r="AI35" s="157">
        <v>0</v>
      </c>
      <c r="AJ35" s="157">
        <v>0</v>
      </c>
      <c r="AK35" s="157">
        <v>0</v>
      </c>
      <c r="AL35" s="157">
        <v>0</v>
      </c>
      <c r="AM35" s="157">
        <v>0</v>
      </c>
      <c r="AN35" s="157">
        <v>0</v>
      </c>
      <c r="AO35" s="157">
        <v>0</v>
      </c>
      <c r="AP35" s="157">
        <v>0</v>
      </c>
      <c r="AQ35" s="157">
        <v>0</v>
      </c>
      <c r="AR35" s="157">
        <v>0</v>
      </c>
      <c r="AS35" s="157">
        <v>0</v>
      </c>
      <c r="AT35" s="157">
        <v>0</v>
      </c>
      <c r="AU35" s="157">
        <v>0</v>
      </c>
      <c r="AV35" s="157">
        <v>0</v>
      </c>
      <c r="AW35" s="157">
        <v>0</v>
      </c>
      <c r="AX35" s="157">
        <v>0</v>
      </c>
      <c r="AY35" s="157">
        <v>0</v>
      </c>
      <c r="AZ35" s="157">
        <v>0</v>
      </c>
      <c r="BA35" s="157">
        <v>0</v>
      </c>
      <c r="BB35" s="157">
        <v>0</v>
      </c>
      <c r="BC35" s="157">
        <v>0</v>
      </c>
      <c r="BD35" s="157">
        <v>0</v>
      </c>
      <c r="BE35" s="157">
        <v>0</v>
      </c>
      <c r="BF35" s="157">
        <v>0</v>
      </c>
      <c r="BG35" s="157">
        <v>0</v>
      </c>
      <c r="BH35" s="157">
        <v>0</v>
      </c>
      <c r="BI35" s="157">
        <v>0</v>
      </c>
      <c r="BJ35" s="157">
        <v>0</v>
      </c>
      <c r="BK35" s="157">
        <v>0</v>
      </c>
      <c r="BL35" s="157">
        <v>0</v>
      </c>
      <c r="BM35" s="157">
        <v>0</v>
      </c>
      <c r="BN35" s="157">
        <v>0</v>
      </c>
      <c r="BO35" s="157">
        <v>0</v>
      </c>
      <c r="BP35" s="157">
        <v>0</v>
      </c>
      <c r="BQ35" s="157">
        <v>0</v>
      </c>
      <c r="BR35" s="157">
        <v>0</v>
      </c>
      <c r="BS35" s="157">
        <v>0</v>
      </c>
      <c r="BT35" s="157">
        <v>0</v>
      </c>
      <c r="BU35" s="157">
        <v>0</v>
      </c>
      <c r="BV35" s="157">
        <v>0</v>
      </c>
      <c r="BW35" s="157">
        <v>0</v>
      </c>
      <c r="BX35" s="157">
        <v>0</v>
      </c>
      <c r="BY35" s="157">
        <v>0</v>
      </c>
      <c r="BZ35" s="157">
        <v>0</v>
      </c>
      <c r="CA35" s="157">
        <v>0</v>
      </c>
      <c r="CB35" s="157">
        <v>0</v>
      </c>
      <c r="CC35" s="157">
        <v>0</v>
      </c>
      <c r="CD35" s="157">
        <v>0</v>
      </c>
      <c r="CE35" s="157">
        <v>0</v>
      </c>
      <c r="CF35" s="157">
        <v>0</v>
      </c>
      <c r="CG35" s="157">
        <v>0</v>
      </c>
      <c r="CH35" s="157">
        <v>0</v>
      </c>
      <c r="CI35" s="157">
        <v>0</v>
      </c>
      <c r="CJ35" s="157">
        <v>0</v>
      </c>
      <c r="CK35" s="157">
        <v>0</v>
      </c>
      <c r="CL35" s="157">
        <v>0</v>
      </c>
      <c r="CM35" s="157">
        <v>0</v>
      </c>
      <c r="CN35" s="157">
        <v>0</v>
      </c>
      <c r="CO35" s="157">
        <v>0</v>
      </c>
      <c r="CP35" s="157">
        <v>0</v>
      </c>
      <c r="CQ35" s="157">
        <v>0</v>
      </c>
      <c r="CR35" s="157">
        <v>0</v>
      </c>
      <c r="CS35" s="157">
        <v>0</v>
      </c>
      <c r="CT35" s="157">
        <v>0</v>
      </c>
      <c r="CU35" s="157">
        <v>0</v>
      </c>
      <c r="CV35" s="157">
        <v>0</v>
      </c>
      <c r="CW35" s="157">
        <v>0</v>
      </c>
      <c r="CX35" s="157">
        <v>0</v>
      </c>
      <c r="CY35" s="157">
        <v>0</v>
      </c>
      <c r="CZ35" s="157">
        <v>0</v>
      </c>
      <c r="DA35" s="157">
        <v>0</v>
      </c>
      <c r="DB35" s="157">
        <v>0</v>
      </c>
      <c r="DC35" s="157">
        <v>0</v>
      </c>
      <c r="DD35" s="157">
        <v>0</v>
      </c>
      <c r="DE35" s="157">
        <v>0</v>
      </c>
      <c r="DF35" s="157">
        <v>0</v>
      </c>
      <c r="DG35" s="157">
        <v>0</v>
      </c>
      <c r="DH35" s="157">
        <v>0</v>
      </c>
      <c r="DI35" s="157">
        <v>0</v>
      </c>
      <c r="DJ35" s="157">
        <v>0</v>
      </c>
      <c r="DK35" s="157">
        <v>0</v>
      </c>
      <c r="DL35" s="157">
        <v>0</v>
      </c>
      <c r="DM35" s="157">
        <v>0</v>
      </c>
      <c r="DN35" s="157">
        <v>0</v>
      </c>
      <c r="DO35" s="157">
        <v>0</v>
      </c>
      <c r="DP35" s="157">
        <v>0</v>
      </c>
      <c r="DQ35" s="157">
        <v>0</v>
      </c>
      <c r="DR35" s="157">
        <v>0</v>
      </c>
      <c r="DS35" s="157">
        <v>0</v>
      </c>
      <c r="DT35" s="157">
        <v>0</v>
      </c>
      <c r="DU35" s="157">
        <v>0</v>
      </c>
      <c r="DV35" s="157">
        <v>0</v>
      </c>
      <c r="DW35" s="157">
        <v>0</v>
      </c>
      <c r="DX35" s="157">
        <v>0</v>
      </c>
      <c r="DY35" s="157">
        <v>0</v>
      </c>
      <c r="DZ35" s="157">
        <v>0</v>
      </c>
      <c r="EA35" s="157">
        <v>0</v>
      </c>
      <c r="EB35" s="157">
        <v>0</v>
      </c>
      <c r="EC35" s="157">
        <v>0</v>
      </c>
      <c r="ED35" s="157">
        <v>0</v>
      </c>
      <c r="EE35" s="157">
        <v>0</v>
      </c>
      <c r="EF35" s="157">
        <v>0</v>
      </c>
      <c r="EG35" s="157">
        <v>0</v>
      </c>
      <c r="EH35" s="157">
        <v>0</v>
      </c>
      <c r="EI35" s="157">
        <v>0</v>
      </c>
      <c r="EJ35" s="157">
        <v>0</v>
      </c>
      <c r="EK35" s="157">
        <v>0</v>
      </c>
      <c r="EL35" s="157">
        <v>0</v>
      </c>
      <c r="EM35" s="157">
        <v>0</v>
      </c>
      <c r="EN35" s="157">
        <v>0</v>
      </c>
      <c r="EO35" s="157">
        <v>0</v>
      </c>
      <c r="EP35" s="157">
        <v>0</v>
      </c>
      <c r="EQ35" s="157">
        <v>0</v>
      </c>
      <c r="ER35" s="157">
        <v>0</v>
      </c>
      <c r="ES35" s="157">
        <v>0</v>
      </c>
      <c r="ET35" s="157">
        <v>0</v>
      </c>
      <c r="EU35" s="157">
        <v>0</v>
      </c>
      <c r="EV35" s="157">
        <v>0</v>
      </c>
      <c r="EW35" s="157">
        <v>0</v>
      </c>
      <c r="EX35" s="157">
        <v>0</v>
      </c>
      <c r="EY35" s="157">
        <v>0</v>
      </c>
      <c r="EZ35" s="157">
        <v>0</v>
      </c>
      <c r="FA35" s="157">
        <v>0</v>
      </c>
      <c r="FB35" s="157">
        <v>0</v>
      </c>
      <c r="FC35" s="157">
        <v>0</v>
      </c>
      <c r="FD35" s="157">
        <v>0</v>
      </c>
      <c r="FE35" s="157">
        <v>0</v>
      </c>
      <c r="FF35" s="157">
        <v>0</v>
      </c>
      <c r="FG35" s="157">
        <v>0</v>
      </c>
      <c r="FH35" s="157">
        <v>0</v>
      </c>
      <c r="FI35" s="157">
        <v>0</v>
      </c>
      <c r="FJ35" s="157">
        <v>0</v>
      </c>
      <c r="FK35" s="157">
        <v>0</v>
      </c>
      <c r="FL35" s="157">
        <v>0</v>
      </c>
      <c r="FM35" s="157">
        <v>0</v>
      </c>
      <c r="FN35" s="157">
        <v>0</v>
      </c>
      <c r="FO35" s="157">
        <v>0</v>
      </c>
      <c r="FP35" s="157">
        <v>0</v>
      </c>
      <c r="FQ35" s="157">
        <v>0</v>
      </c>
      <c r="FR35" s="157">
        <v>0</v>
      </c>
      <c r="FS35" s="157">
        <v>0</v>
      </c>
      <c r="FT35" s="157">
        <v>0</v>
      </c>
      <c r="FU35" s="157">
        <v>0</v>
      </c>
      <c r="FV35" s="157">
        <v>0</v>
      </c>
      <c r="FW35" s="157">
        <v>0</v>
      </c>
      <c r="FX35" s="157">
        <v>0</v>
      </c>
      <c r="FY35" s="157">
        <v>0</v>
      </c>
      <c r="FZ35" s="157">
        <v>0</v>
      </c>
      <c r="GA35" s="157">
        <v>0</v>
      </c>
      <c r="GB35" s="157">
        <v>0</v>
      </c>
      <c r="GC35" s="157">
        <v>0</v>
      </c>
      <c r="GD35" s="157">
        <v>0</v>
      </c>
      <c r="GE35" s="157">
        <v>0</v>
      </c>
      <c r="GF35" s="157">
        <v>0</v>
      </c>
      <c r="GG35" s="157">
        <v>0</v>
      </c>
      <c r="GH35" s="157">
        <v>0</v>
      </c>
      <c r="GI35" s="157">
        <v>0</v>
      </c>
      <c r="GJ35" s="157">
        <v>0</v>
      </c>
      <c r="GK35" s="157">
        <v>0</v>
      </c>
      <c r="GL35" s="157">
        <v>0</v>
      </c>
      <c r="GM35" s="157">
        <v>0</v>
      </c>
      <c r="GN35" s="157">
        <v>0</v>
      </c>
      <c r="GO35" s="157">
        <v>0</v>
      </c>
      <c r="GP35" s="157">
        <v>0</v>
      </c>
      <c r="GQ35" s="157">
        <v>0</v>
      </c>
      <c r="GR35" s="157">
        <v>0</v>
      </c>
      <c r="GS35" s="157">
        <v>0</v>
      </c>
      <c r="GT35" s="157">
        <v>0</v>
      </c>
      <c r="GU35" s="157">
        <v>0</v>
      </c>
      <c r="GV35" s="157">
        <v>0</v>
      </c>
      <c r="GW35" s="157">
        <v>0</v>
      </c>
      <c r="GX35" s="157">
        <v>0</v>
      </c>
      <c r="GY35" s="157">
        <v>0</v>
      </c>
      <c r="GZ35" s="157">
        <v>0</v>
      </c>
      <c r="HA35" s="157">
        <v>0</v>
      </c>
      <c r="HB35" s="157">
        <v>0</v>
      </c>
      <c r="HC35" s="157">
        <v>0</v>
      </c>
      <c r="HD35" s="157">
        <v>0</v>
      </c>
      <c r="HE35" s="157">
        <v>0</v>
      </c>
      <c r="HF35" s="157">
        <v>0</v>
      </c>
      <c r="HG35" s="157">
        <v>0</v>
      </c>
      <c r="HH35" s="157">
        <v>0</v>
      </c>
      <c r="HI35" s="157">
        <v>0</v>
      </c>
      <c r="HJ35" s="157">
        <v>0</v>
      </c>
      <c r="HK35" s="157">
        <v>0</v>
      </c>
      <c r="HL35" s="157">
        <v>0</v>
      </c>
      <c r="HM35" s="157">
        <v>0</v>
      </c>
      <c r="HN35" s="157">
        <v>0</v>
      </c>
      <c r="HO35" s="157">
        <v>0</v>
      </c>
      <c r="HP35" s="290" t="str">
        <f>CONCATENATE("У иностранству:  Инв. фонд. (",TEXT(HO35,"0,0%;;-"),")")</f>
        <v>У иностранству:  Инв. фонд. (-)</v>
      </c>
      <c r="HQ35" s="290" t="str">
        <f>CONCATENATE("Abroad:  Inv. funds (",TEXT(HO35,"0,0%;;-"),")")</f>
        <v>Abroad:  Inv. funds (-)</v>
      </c>
      <c r="HR35" s="290"/>
      <c r="HT35" s="260"/>
      <c r="HU35" s="260"/>
      <c r="HV35" s="260"/>
    </row>
    <row r="36" spans="1:230" ht="12.75" customHeight="1" x14ac:dyDescent="0.25">
      <c r="A36" s="316" t="s">
        <v>75</v>
      </c>
      <c r="B36" s="316" t="s">
        <v>127</v>
      </c>
      <c r="C36" s="170">
        <v>0</v>
      </c>
      <c r="D36" s="158">
        <v>0</v>
      </c>
      <c r="E36" s="158">
        <v>0</v>
      </c>
      <c r="F36" s="158">
        <v>0</v>
      </c>
      <c r="G36" s="158">
        <v>0</v>
      </c>
      <c r="H36" s="158">
        <v>0</v>
      </c>
      <c r="I36" s="158">
        <v>0</v>
      </c>
      <c r="J36" s="158">
        <v>0</v>
      </c>
      <c r="K36" s="158">
        <v>0</v>
      </c>
      <c r="L36" s="158">
        <v>0</v>
      </c>
      <c r="M36" s="158">
        <v>0</v>
      </c>
      <c r="N36" s="158">
        <v>0</v>
      </c>
      <c r="O36" s="158">
        <v>0</v>
      </c>
      <c r="P36" s="158">
        <v>0</v>
      </c>
      <c r="Q36" s="158">
        <v>0</v>
      </c>
      <c r="R36" s="158">
        <v>0</v>
      </c>
      <c r="S36" s="158">
        <v>0</v>
      </c>
      <c r="T36" s="158">
        <v>0</v>
      </c>
      <c r="U36" s="158">
        <v>0</v>
      </c>
      <c r="V36" s="158">
        <v>0</v>
      </c>
      <c r="W36" s="158">
        <v>0</v>
      </c>
      <c r="X36" s="158">
        <v>0</v>
      </c>
      <c r="Y36" s="158">
        <v>0</v>
      </c>
      <c r="Z36" s="158">
        <v>0</v>
      </c>
      <c r="AA36" s="158">
        <v>0.99999975138688835</v>
      </c>
      <c r="AB36" s="158">
        <v>0.99999970808785221</v>
      </c>
      <c r="AC36" s="158">
        <v>0.86516262120001264</v>
      </c>
      <c r="AD36" s="158">
        <v>0.41844699999999996</v>
      </c>
      <c r="AE36" s="158">
        <v>0.14544099999999999</v>
      </c>
      <c r="AF36" s="158">
        <v>0.124651</v>
      </c>
      <c r="AG36" s="158">
        <v>9.4858999999999999E-2</v>
      </c>
      <c r="AH36" s="158">
        <v>4.7930999999999994E-2</v>
      </c>
      <c r="AI36" s="158">
        <v>7.3886999999999994E-2</v>
      </c>
      <c r="AJ36" s="158">
        <v>7.4012999999999995E-2</v>
      </c>
      <c r="AK36" s="158">
        <v>5.8501999999999998E-2</v>
      </c>
      <c r="AL36" s="158">
        <v>5.4168000000000001E-2</v>
      </c>
      <c r="AM36" s="158">
        <v>7.775399999999999E-2</v>
      </c>
      <c r="AN36" s="158">
        <v>5.1215999999999998E-2</v>
      </c>
      <c r="AO36" s="158">
        <v>6.5085999999999991E-2</v>
      </c>
      <c r="AP36" s="158">
        <v>4.7001000000000001E-2</v>
      </c>
      <c r="AQ36" s="158">
        <v>4.2151000000000001E-2</v>
      </c>
      <c r="AR36" s="158">
        <v>6.2144999999999999E-2</v>
      </c>
      <c r="AS36" s="158">
        <v>9.6791000000000002E-2</v>
      </c>
      <c r="AT36" s="158">
        <v>8.922999999999999E-2</v>
      </c>
      <c r="AU36" s="158">
        <v>5.8497999999999994E-2</v>
      </c>
      <c r="AV36" s="158">
        <v>7.7510999999999997E-2</v>
      </c>
      <c r="AW36" s="158">
        <v>8.5012999999999991E-2</v>
      </c>
      <c r="AX36" s="158">
        <v>5.4318999999999999E-2</v>
      </c>
      <c r="AY36" s="158">
        <v>7.2454999999999992E-2</v>
      </c>
      <c r="AZ36" s="158">
        <v>5.0651999999999996E-2</v>
      </c>
      <c r="BA36" s="158">
        <v>7.325799999999999E-2</v>
      </c>
      <c r="BB36" s="158">
        <v>3.3512E-2</v>
      </c>
      <c r="BC36" s="158">
        <v>1.8942000000000001E-2</v>
      </c>
      <c r="BD36" s="158">
        <v>6.9436999999999999E-2</v>
      </c>
      <c r="BE36" s="158">
        <v>9.7501999999999991E-2</v>
      </c>
      <c r="BF36" s="158">
        <v>9.210299999999999E-2</v>
      </c>
      <c r="BG36" s="158">
        <v>5.4723999999999995E-2</v>
      </c>
      <c r="BH36" s="158">
        <v>8.5175000000000001E-2</v>
      </c>
      <c r="BI36" s="158">
        <v>6.7503999999999995E-2</v>
      </c>
      <c r="BJ36" s="158">
        <v>6.8129999999999996E-2</v>
      </c>
      <c r="BK36" s="158">
        <v>7.1761999999999992E-2</v>
      </c>
      <c r="BL36" s="158">
        <v>0.12928699999999999</v>
      </c>
      <c r="BM36" s="158">
        <v>4.2622E-2</v>
      </c>
      <c r="BN36" s="158">
        <v>4.6647999999999995E-2</v>
      </c>
      <c r="BO36" s="158">
        <v>2.7486999999999998E-2</v>
      </c>
      <c r="BP36" s="158">
        <v>3.6188999999999999E-2</v>
      </c>
      <c r="BQ36" s="158">
        <v>7.8043000000000001E-2</v>
      </c>
      <c r="BR36" s="158">
        <v>2.3691E-2</v>
      </c>
      <c r="BS36" s="158">
        <v>6.1224999999999995E-2</v>
      </c>
      <c r="BT36" s="158">
        <v>4.947E-2</v>
      </c>
      <c r="BU36" s="158">
        <v>3.2912999999999998E-2</v>
      </c>
      <c r="BV36" s="158">
        <v>4.2110999999999996E-2</v>
      </c>
      <c r="BW36" s="158">
        <v>6.8009999999999998E-3</v>
      </c>
      <c r="BX36" s="158">
        <v>2.6140999999999998E-2</v>
      </c>
      <c r="BY36" s="158">
        <v>1.6586999999999998E-2</v>
      </c>
      <c r="BZ36" s="158">
        <v>3.3857999999999999E-2</v>
      </c>
      <c r="CA36" s="158">
        <v>3.5144999999999996E-2</v>
      </c>
      <c r="CB36" s="158">
        <v>3.7173999999999999E-2</v>
      </c>
      <c r="CC36" s="158">
        <v>8.4956999999999991E-2</v>
      </c>
      <c r="CD36" s="158">
        <v>8.123699999999999E-2</v>
      </c>
      <c r="CE36" s="158">
        <v>6.2689999999999996E-2</v>
      </c>
      <c r="CF36" s="158">
        <v>6.4339999999999994E-2</v>
      </c>
      <c r="CG36" s="158">
        <v>7.4985999999999997E-2</v>
      </c>
      <c r="CH36" s="158">
        <v>0.12803100000000001</v>
      </c>
      <c r="CI36" s="158">
        <v>6.5674999999999997E-2</v>
      </c>
      <c r="CJ36" s="158">
        <v>6.9264999999999993E-2</v>
      </c>
      <c r="CK36" s="158">
        <v>8.4180999999999992E-2</v>
      </c>
      <c r="CL36" s="158">
        <v>7.1247999999999992E-2</v>
      </c>
      <c r="CM36" s="158">
        <v>6.6323999999999994E-2</v>
      </c>
      <c r="CN36" s="158">
        <v>0.12664899999999998</v>
      </c>
      <c r="CO36" s="158">
        <v>0.202654</v>
      </c>
      <c r="CP36" s="158">
        <v>7.9502000000000003E-2</v>
      </c>
      <c r="CQ36" s="158">
        <v>5.7828999999999998E-2</v>
      </c>
      <c r="CR36" s="158">
        <v>1.4714999999999999E-2</v>
      </c>
      <c r="CS36" s="158">
        <v>3.4877999999999999E-2</v>
      </c>
      <c r="CT36" s="158">
        <v>2.3274E-2</v>
      </c>
      <c r="CU36" s="158">
        <v>4.3152999999999997E-2</v>
      </c>
      <c r="CV36" s="158">
        <v>6.2411999999999995E-2</v>
      </c>
      <c r="CW36" s="158">
        <v>0.13680200000000001</v>
      </c>
      <c r="CX36" s="158">
        <v>7.5247999999999995E-2</v>
      </c>
      <c r="CY36" s="158">
        <v>7.6900999999999997E-2</v>
      </c>
      <c r="CZ36" s="158">
        <v>0.14993599999999999</v>
      </c>
      <c r="DA36" s="158">
        <v>9.1585E-2</v>
      </c>
      <c r="DB36" s="158">
        <v>0.10785</v>
      </c>
      <c r="DC36" s="158">
        <v>8.3262000000000003E-2</v>
      </c>
      <c r="DD36" s="158">
        <v>0.10020699999999999</v>
      </c>
      <c r="DE36" s="158">
        <v>3.7801999999999995E-2</v>
      </c>
      <c r="DF36" s="158">
        <v>9.1979999999999996E-3</v>
      </c>
      <c r="DG36" s="158">
        <v>3.4462E-2</v>
      </c>
      <c r="DH36" s="158">
        <v>3.8587999999999997E-2</v>
      </c>
      <c r="DI36" s="158">
        <v>2.8093999999999997E-2</v>
      </c>
      <c r="DJ36" s="158">
        <v>1.5262999999999999E-2</v>
      </c>
      <c r="DK36" s="158">
        <v>4.0826000000000001E-2</v>
      </c>
      <c r="DL36" s="158">
        <v>0.04</v>
      </c>
      <c r="DM36" s="158">
        <v>3.4486999999999997E-2</v>
      </c>
      <c r="DN36" s="158">
        <v>5.3999999999999999E-2</v>
      </c>
      <c r="DO36" s="158">
        <v>1.3019999999999999E-2</v>
      </c>
      <c r="DP36" s="158">
        <v>3.2000000000000001E-2</v>
      </c>
      <c r="DQ36" s="158">
        <v>4.8000000000000001E-2</v>
      </c>
      <c r="DR36" s="158">
        <v>8.0000000000000002E-3</v>
      </c>
      <c r="DS36" s="158">
        <v>2.4E-2</v>
      </c>
      <c r="DT36" s="158">
        <v>0.05</v>
      </c>
      <c r="DU36" s="158">
        <v>3.8869000000000001E-2</v>
      </c>
      <c r="DV36" s="158">
        <v>1.4999999999999999E-2</v>
      </c>
      <c r="DW36" s="158">
        <v>3.5999999999999997E-2</v>
      </c>
      <c r="DX36" s="158">
        <v>3.1E-2</v>
      </c>
      <c r="DY36" s="158">
        <v>8.0000000000000002E-3</v>
      </c>
      <c r="DZ36" s="158">
        <v>1.0999999999999999E-2</v>
      </c>
      <c r="EA36" s="158">
        <v>1.4999999999999999E-2</v>
      </c>
      <c r="EB36" s="158">
        <v>1.2999999999999999E-2</v>
      </c>
      <c r="EC36" s="158">
        <v>2.8000000000000001E-2</v>
      </c>
      <c r="ED36" s="158">
        <v>1.7000000000000001E-2</v>
      </c>
      <c r="EE36" s="158">
        <v>2.5999999999999999E-2</v>
      </c>
      <c r="EF36" s="158">
        <v>2.5999999999999999E-2</v>
      </c>
      <c r="EG36" s="158">
        <v>5.1999999999999998E-2</v>
      </c>
      <c r="EH36" s="158">
        <v>2.1000000000000001E-2</v>
      </c>
      <c r="EI36" s="158">
        <v>0.01</v>
      </c>
      <c r="EJ36" s="158">
        <v>0.05</v>
      </c>
      <c r="EK36" s="158">
        <v>1.7000000000000001E-2</v>
      </c>
      <c r="EL36" s="158">
        <v>3.6999999999999998E-2</v>
      </c>
      <c r="EM36" s="158">
        <v>4.5999999999999999E-2</v>
      </c>
      <c r="EN36" s="158">
        <v>2.1999999999999999E-2</v>
      </c>
      <c r="EO36" s="158">
        <v>3.7999999999999999E-2</v>
      </c>
      <c r="EP36" s="158">
        <v>1.9E-2</v>
      </c>
      <c r="EQ36" s="158">
        <v>1.9E-2</v>
      </c>
      <c r="ER36" s="158">
        <v>0.01</v>
      </c>
      <c r="ES36" s="158">
        <v>0.112</v>
      </c>
      <c r="ET36" s="158">
        <v>0.19700000000000001</v>
      </c>
      <c r="EU36" s="158">
        <v>4.5999999999999999E-2</v>
      </c>
      <c r="EV36" s="158">
        <v>1.4999999999999999E-2</v>
      </c>
      <c r="EW36" s="158">
        <v>3.4000000000000002E-2</v>
      </c>
      <c r="EX36" s="158">
        <v>1.6E-2</v>
      </c>
      <c r="EY36" s="158">
        <v>1.2E-2</v>
      </c>
      <c r="EZ36" s="158">
        <v>3.9E-2</v>
      </c>
      <c r="FA36" s="158">
        <v>0.03</v>
      </c>
      <c r="FB36" s="158">
        <v>3.5000000000000003E-2</v>
      </c>
      <c r="FC36" s="158">
        <v>1.6E-2</v>
      </c>
      <c r="FD36" s="158">
        <v>1.9E-2</v>
      </c>
      <c r="FE36" s="158">
        <v>1.9E-2</v>
      </c>
      <c r="FF36" s="158">
        <v>3.3000000000000002E-2</v>
      </c>
      <c r="FG36" s="158">
        <v>1.6E-2</v>
      </c>
      <c r="FH36" s="158">
        <v>0.02</v>
      </c>
      <c r="FI36" s="158">
        <v>8.0000000000000002E-3</v>
      </c>
      <c r="FJ36" s="158">
        <v>1.1207E-2</v>
      </c>
      <c r="FK36" s="158">
        <v>1.4999999999999999E-2</v>
      </c>
      <c r="FL36" s="158">
        <v>1.6E-2</v>
      </c>
      <c r="FM36" s="158">
        <v>1.4999999999999999E-2</v>
      </c>
      <c r="FN36" s="158">
        <v>1.2999999999999999E-2</v>
      </c>
      <c r="FO36" s="158">
        <v>4.8000000000000001E-2</v>
      </c>
      <c r="FP36" s="158">
        <v>2.8000000000000001E-2</v>
      </c>
      <c r="FQ36" s="158">
        <v>4.5999999999999999E-2</v>
      </c>
      <c r="FR36" s="158">
        <v>1.4999999999999999E-2</v>
      </c>
      <c r="FS36" s="158">
        <v>0.03</v>
      </c>
      <c r="FT36" s="158">
        <v>0.01</v>
      </c>
      <c r="FU36" s="158">
        <v>1.4999999999999999E-2</v>
      </c>
      <c r="FV36" s="158">
        <v>3.3000000000000002E-2</v>
      </c>
      <c r="FW36" s="158">
        <v>8.3000000000000004E-2</v>
      </c>
      <c r="FX36" s="158">
        <v>2.9000000000000001E-2</v>
      </c>
      <c r="FY36" s="158">
        <v>1.2E-2</v>
      </c>
      <c r="FZ36" s="158">
        <v>1.9E-2</v>
      </c>
      <c r="GA36" s="158">
        <v>1.0999999999999999E-2</v>
      </c>
      <c r="GB36" s="158">
        <v>4.2999999999999997E-2</v>
      </c>
      <c r="GC36" s="158">
        <v>3.5999999999999997E-2</v>
      </c>
      <c r="GD36" s="158">
        <v>0.09</v>
      </c>
      <c r="GE36" s="158">
        <v>4.3999999999999997E-2</v>
      </c>
      <c r="GF36" s="158">
        <v>5.1999999999999998E-2</v>
      </c>
      <c r="GG36" s="158">
        <v>2.7E-2</v>
      </c>
      <c r="GH36" s="158">
        <v>3.2000000000000001E-2</v>
      </c>
      <c r="GI36" s="158">
        <v>7.0000000000000001E-3</v>
      </c>
      <c r="GJ36" s="158">
        <v>4.4999999999999998E-2</v>
      </c>
      <c r="GK36" s="158">
        <v>2.1999999999999999E-2</v>
      </c>
      <c r="GL36" s="158">
        <v>0.03</v>
      </c>
      <c r="GM36" s="158">
        <v>8.0000000000000002E-3</v>
      </c>
      <c r="GN36" s="158">
        <v>1.2999999999999999E-2</v>
      </c>
      <c r="GO36" s="158">
        <v>0.03</v>
      </c>
      <c r="GP36" s="158">
        <v>5.1999999999999998E-2</v>
      </c>
      <c r="GQ36" s="158">
        <v>7.2999999999999995E-2</v>
      </c>
      <c r="GR36" s="158">
        <v>1.6E-2</v>
      </c>
      <c r="GS36" s="158">
        <v>6.6000000000000003E-2</v>
      </c>
      <c r="GT36" s="158">
        <v>2.8000000000000001E-2</v>
      </c>
      <c r="GU36" s="158">
        <v>2.4E-2</v>
      </c>
      <c r="GV36" s="158">
        <v>0.02</v>
      </c>
      <c r="GW36" s="158">
        <v>2.5999999999999999E-2</v>
      </c>
      <c r="GX36" s="158">
        <v>1.2999999999999999E-2</v>
      </c>
      <c r="GY36" s="158">
        <v>2.1000000000000001E-2</v>
      </c>
      <c r="GZ36" s="158">
        <v>2.5000000000000001E-2</v>
      </c>
      <c r="HA36" s="158">
        <v>2.1999999999999999E-2</v>
      </c>
      <c r="HB36" s="158">
        <v>4.2999999999999997E-2</v>
      </c>
      <c r="HC36" s="158">
        <v>4.1000000000000002E-2</v>
      </c>
      <c r="HD36" s="158">
        <v>6.3E-2</v>
      </c>
      <c r="HE36" s="158">
        <v>6.8000000000000005E-2</v>
      </c>
      <c r="HF36" s="158">
        <v>7.5999999999999998E-2</v>
      </c>
      <c r="HG36" s="158">
        <v>7.4999999999999997E-2</v>
      </c>
      <c r="HH36" s="158">
        <v>3.6999999999999998E-2</v>
      </c>
      <c r="HI36" s="158">
        <v>5.3279E-2</v>
      </c>
      <c r="HJ36" s="158">
        <v>4.5999999999999999E-2</v>
      </c>
      <c r="HK36" s="158">
        <v>5.0999999999999997E-2</v>
      </c>
      <c r="HL36" s="158">
        <v>4.4999999999999998E-2</v>
      </c>
      <c r="HM36" s="158">
        <v>0.05</v>
      </c>
      <c r="HN36" s="158">
        <v>6.9000000000000006E-2</v>
      </c>
      <c r="HO36" s="158">
        <v>3.3000000000000002E-2</v>
      </c>
      <c r="HP36" s="290" t="str">
        <f>CONCATENATE(A36," (",TEXT(HO36,"0,0%;;-"),")")</f>
        <v>Средства на кастоди рн. (3,3%)</v>
      </c>
      <c r="HQ36" s="290" t="str">
        <f>CONCATENATE(B36," (",TEXT(HO36,"0,0%;;-"),")")</f>
        <v>Transaction accounts (3,3%)</v>
      </c>
      <c r="HR36" s="290"/>
      <c r="HT36" s="260"/>
      <c r="HU36" s="260"/>
      <c r="HV36" s="260"/>
    </row>
    <row r="37" spans="1:230" ht="12.75" customHeight="1" x14ac:dyDescent="0.25">
      <c r="A37" s="317" t="s">
        <v>76</v>
      </c>
      <c r="B37" s="317" t="s">
        <v>140</v>
      </c>
      <c r="C37" s="171">
        <v>0</v>
      </c>
      <c r="D37" s="159">
        <v>0</v>
      </c>
      <c r="E37" s="159">
        <v>0</v>
      </c>
      <c r="F37" s="159">
        <v>0</v>
      </c>
      <c r="G37" s="159">
        <v>0</v>
      </c>
      <c r="H37" s="159">
        <v>0</v>
      </c>
      <c r="I37" s="159">
        <v>0</v>
      </c>
      <c r="J37" s="159">
        <v>0</v>
      </c>
      <c r="K37" s="159">
        <v>0</v>
      </c>
      <c r="L37" s="159">
        <v>0</v>
      </c>
      <c r="M37" s="159">
        <v>0</v>
      </c>
      <c r="N37" s="159">
        <v>0</v>
      </c>
      <c r="O37" s="159">
        <v>0</v>
      </c>
      <c r="P37" s="159">
        <v>0</v>
      </c>
      <c r="Q37" s="159">
        <v>0</v>
      </c>
      <c r="R37" s="159">
        <v>0</v>
      </c>
      <c r="S37" s="159">
        <v>0</v>
      </c>
      <c r="T37" s="159">
        <v>0</v>
      </c>
      <c r="U37" s="159">
        <v>0</v>
      </c>
      <c r="V37" s="159">
        <v>0</v>
      </c>
      <c r="W37" s="159">
        <v>0</v>
      </c>
      <c r="X37" s="159">
        <v>0</v>
      </c>
      <c r="Y37" s="159">
        <v>0</v>
      </c>
      <c r="Z37" s="159">
        <v>0</v>
      </c>
      <c r="AA37" s="159">
        <v>2.4861311175606877E-7</v>
      </c>
      <c r="AB37" s="159">
        <v>2.9191214775471978E-7</v>
      </c>
      <c r="AC37" s="159">
        <v>5.4527506722044895E-4</v>
      </c>
      <c r="AD37" s="159">
        <v>2.4380000000000001E-3</v>
      </c>
      <c r="AE37" s="159">
        <v>3.2159999999999997E-3</v>
      </c>
      <c r="AF37" s="159">
        <v>2.0639999999999999E-3</v>
      </c>
      <c r="AG37" s="159">
        <v>2.4905999999999998E-2</v>
      </c>
      <c r="AH37" s="159">
        <v>1.9219999999999999E-3</v>
      </c>
      <c r="AI37" s="159">
        <v>1.395E-3</v>
      </c>
      <c r="AJ37" s="159">
        <v>1.294E-3</v>
      </c>
      <c r="AK37" s="159">
        <v>1.3499999999999999E-3</v>
      </c>
      <c r="AL37" s="159">
        <v>7.4299999999999995E-4</v>
      </c>
      <c r="AM37" s="159">
        <v>6.1699999999999993E-4</v>
      </c>
      <c r="AN37" s="159">
        <v>1.0869999999999999E-3</v>
      </c>
      <c r="AO37" s="159">
        <v>6.9999999999999999E-4</v>
      </c>
      <c r="AP37" s="159">
        <v>9.4299999999999994E-4</v>
      </c>
      <c r="AQ37" s="159">
        <v>8.3199999999999995E-4</v>
      </c>
      <c r="AR37" s="159">
        <v>3.5E-4</v>
      </c>
      <c r="AS37" s="159">
        <v>4.08E-4</v>
      </c>
      <c r="AT37" s="159">
        <v>7.9499999999999992E-4</v>
      </c>
      <c r="AU37" s="159">
        <v>7.0399999999999998E-4</v>
      </c>
      <c r="AV37" s="159">
        <v>4.7699999999999999E-4</v>
      </c>
      <c r="AW37" s="159">
        <v>2.1699999999999999E-4</v>
      </c>
      <c r="AX37" s="159">
        <v>2.0799999999999999E-4</v>
      </c>
      <c r="AY37" s="159">
        <v>9.9999999999999995E-7</v>
      </c>
      <c r="AZ37" s="159">
        <v>2.6899999999999998E-4</v>
      </c>
      <c r="BA37" s="159">
        <v>1.0499999999999999E-4</v>
      </c>
      <c r="BB37" s="159">
        <v>4.8499999999999997E-4</v>
      </c>
      <c r="BC37" s="159">
        <v>2.6699999999999998E-4</v>
      </c>
      <c r="BD37" s="159">
        <v>2.6199999999999997E-4</v>
      </c>
      <c r="BE37" s="159">
        <v>1.0886E-2</v>
      </c>
      <c r="BF37" s="159">
        <v>7.4809999999999998E-3</v>
      </c>
      <c r="BG37" s="159">
        <v>2.4499999999999999E-4</v>
      </c>
      <c r="BH37" s="159">
        <v>3.9309999999999998E-2</v>
      </c>
      <c r="BI37" s="159">
        <v>3.59E-4</v>
      </c>
      <c r="BJ37" s="159">
        <v>8.2000000000000001E-5</v>
      </c>
      <c r="BK37" s="159">
        <v>3.5099999999999997E-4</v>
      </c>
      <c r="BL37" s="159">
        <v>3.7999999999999995E-5</v>
      </c>
      <c r="BM37" s="159">
        <v>3.5799999999999997E-4</v>
      </c>
      <c r="BN37" s="159">
        <v>1.8206E-2</v>
      </c>
      <c r="BO37" s="159">
        <v>1.7999999999999998E-4</v>
      </c>
      <c r="BP37" s="159">
        <v>2.1599999999999999E-4</v>
      </c>
      <c r="BQ37" s="159">
        <v>1.6799999999999999E-4</v>
      </c>
      <c r="BR37" s="159">
        <v>1.2899999999999999E-4</v>
      </c>
      <c r="BS37" s="159">
        <v>3.9465E-2</v>
      </c>
      <c r="BT37" s="159">
        <v>9.9999999999999995E-7</v>
      </c>
      <c r="BU37" s="159">
        <v>9.9999999999999995E-7</v>
      </c>
      <c r="BV37" s="159">
        <v>1.4062999999999999E-2</v>
      </c>
      <c r="BW37" s="159">
        <v>1.1499999999999999E-4</v>
      </c>
      <c r="BX37" s="159">
        <v>1.75E-4</v>
      </c>
      <c r="BY37" s="159">
        <v>1.35E-4</v>
      </c>
      <c r="BZ37" s="159">
        <v>9.9999999999999995E-7</v>
      </c>
      <c r="CA37" s="159">
        <v>1.64E-4</v>
      </c>
      <c r="CB37" s="159">
        <v>9.9999999999999995E-7</v>
      </c>
      <c r="CC37" s="159">
        <v>1.3799999999999999E-4</v>
      </c>
      <c r="CD37" s="159">
        <v>8.7999999999999998E-5</v>
      </c>
      <c r="CE37" s="159">
        <v>1.6199999999999998E-4</v>
      </c>
      <c r="CF37" s="159">
        <v>3.6000000000000001E-5</v>
      </c>
      <c r="CG37" s="159">
        <v>6.3999999999999997E-5</v>
      </c>
      <c r="CH37" s="159">
        <v>8.099999999999999E-5</v>
      </c>
      <c r="CI37" s="159">
        <v>1.3300000000000001E-4</v>
      </c>
      <c r="CJ37" s="159">
        <v>1E-4</v>
      </c>
      <c r="CK37" s="159">
        <v>9.9999999999999995E-7</v>
      </c>
      <c r="CL37" s="159">
        <v>3.9999999999999998E-6</v>
      </c>
      <c r="CM37" s="159">
        <v>1.8E-5</v>
      </c>
      <c r="CN37" s="159">
        <v>4.8000000000000001E-5</v>
      </c>
      <c r="CO37" s="159">
        <v>9.9999999999999995E-7</v>
      </c>
      <c r="CP37" s="159">
        <v>1.9999999999999999E-6</v>
      </c>
      <c r="CQ37" s="159">
        <v>9.9999999999999995E-7</v>
      </c>
      <c r="CR37" s="159">
        <v>1.8999999999999998E-5</v>
      </c>
      <c r="CS37" s="159">
        <v>9.9999999999999995E-7</v>
      </c>
      <c r="CT37" s="159">
        <v>2.1999999999999999E-5</v>
      </c>
      <c r="CU37" s="159">
        <v>2.0999999999999999E-5</v>
      </c>
      <c r="CV37" s="159">
        <v>1.5999999999999999E-5</v>
      </c>
      <c r="CW37" s="159">
        <v>1.9999999999999999E-6</v>
      </c>
      <c r="CX37" s="159">
        <v>5.4300999999999995E-2</v>
      </c>
      <c r="CY37" s="159">
        <v>3.9999999999999998E-6</v>
      </c>
      <c r="CZ37" s="159">
        <v>1.9999999999999999E-6</v>
      </c>
      <c r="DA37" s="159">
        <v>1.9999999999999999E-6</v>
      </c>
      <c r="DB37" s="159">
        <v>9.9999999999999995E-7</v>
      </c>
      <c r="DC37" s="159">
        <v>9.9999999999999995E-7</v>
      </c>
      <c r="DD37" s="159">
        <v>9.9999999999999995E-7</v>
      </c>
      <c r="DE37" s="159">
        <v>1.9999999999999999E-6</v>
      </c>
      <c r="DF37" s="159">
        <v>1.1E-5</v>
      </c>
      <c r="DG37" s="159">
        <v>1.9999999999999999E-6</v>
      </c>
      <c r="DH37" s="159">
        <v>0</v>
      </c>
      <c r="DI37" s="159">
        <v>3.0000000000000001E-6</v>
      </c>
      <c r="DJ37" s="159">
        <v>1.1E-5</v>
      </c>
      <c r="DK37" s="159">
        <v>3.0000000000000001E-6</v>
      </c>
      <c r="DL37" s="159">
        <v>0</v>
      </c>
      <c r="DM37" s="159">
        <v>9.0000000000000002E-6</v>
      </c>
      <c r="DN37" s="159">
        <v>0</v>
      </c>
      <c r="DO37" s="159">
        <v>9.0000000000000002E-6</v>
      </c>
      <c r="DP37" s="159">
        <v>0</v>
      </c>
      <c r="DQ37" s="159">
        <v>0</v>
      </c>
      <c r="DR37" s="159">
        <v>0</v>
      </c>
      <c r="DS37" s="159">
        <v>0</v>
      </c>
      <c r="DT37" s="159">
        <v>0</v>
      </c>
      <c r="DU37" s="159">
        <v>7.9999999999999996E-6</v>
      </c>
      <c r="DV37" s="159">
        <v>0</v>
      </c>
      <c r="DW37" s="159">
        <v>0</v>
      </c>
      <c r="DX37" s="159">
        <v>0</v>
      </c>
      <c r="DY37" s="159">
        <v>0</v>
      </c>
      <c r="DZ37" s="159">
        <v>0</v>
      </c>
      <c r="EA37" s="159">
        <v>0</v>
      </c>
      <c r="EB37" s="159">
        <v>0</v>
      </c>
      <c r="EC37" s="159">
        <v>0</v>
      </c>
      <c r="ED37" s="159">
        <v>0</v>
      </c>
      <c r="EE37" s="159">
        <v>0</v>
      </c>
      <c r="EF37" s="159">
        <v>0</v>
      </c>
      <c r="EG37" s="159">
        <v>0</v>
      </c>
      <c r="EH37" s="159">
        <v>0</v>
      </c>
      <c r="EI37" s="159">
        <v>0</v>
      </c>
      <c r="EJ37" s="159">
        <v>2.1000000000000001E-2</v>
      </c>
      <c r="EK37" s="159">
        <v>0</v>
      </c>
      <c r="EL37" s="159">
        <v>0</v>
      </c>
      <c r="EM37" s="159">
        <v>0</v>
      </c>
      <c r="EN37" s="159">
        <v>0</v>
      </c>
      <c r="EO37" s="159">
        <v>0</v>
      </c>
      <c r="EP37" s="159">
        <v>0</v>
      </c>
      <c r="EQ37" s="159">
        <v>0</v>
      </c>
      <c r="ER37" s="159">
        <v>0</v>
      </c>
      <c r="ES37" s="159">
        <v>0</v>
      </c>
      <c r="ET37" s="159">
        <v>0</v>
      </c>
      <c r="EU37" s="159">
        <v>0</v>
      </c>
      <c r="EV37" s="159">
        <v>0</v>
      </c>
      <c r="EW37" s="159">
        <v>0</v>
      </c>
      <c r="EX37" s="159">
        <v>0</v>
      </c>
      <c r="EY37" s="159">
        <v>0</v>
      </c>
      <c r="EZ37" s="159">
        <v>0</v>
      </c>
      <c r="FA37" s="159">
        <v>0</v>
      </c>
      <c r="FB37" s="159">
        <v>0</v>
      </c>
      <c r="FC37" s="159">
        <v>0</v>
      </c>
      <c r="FD37" s="159">
        <v>0</v>
      </c>
      <c r="FE37" s="159">
        <v>0</v>
      </c>
      <c r="FF37" s="159">
        <v>0</v>
      </c>
      <c r="FG37" s="159">
        <v>0</v>
      </c>
      <c r="FH37" s="159">
        <v>0</v>
      </c>
      <c r="FI37" s="159">
        <v>0</v>
      </c>
      <c r="FJ37" s="159">
        <v>7.9999999999999996E-6</v>
      </c>
      <c r="FK37" s="159">
        <v>0</v>
      </c>
      <c r="FL37" s="159">
        <v>0</v>
      </c>
      <c r="FM37" s="159">
        <v>0</v>
      </c>
      <c r="FN37" s="159">
        <v>0</v>
      </c>
      <c r="FO37" s="159">
        <v>0</v>
      </c>
      <c r="FP37" s="159">
        <v>0</v>
      </c>
      <c r="FQ37" s="159">
        <v>1E-3</v>
      </c>
      <c r="FR37" s="159">
        <v>0</v>
      </c>
      <c r="FS37" s="159">
        <v>0</v>
      </c>
      <c r="FT37" s="159">
        <v>0</v>
      </c>
      <c r="FU37" s="159">
        <v>0</v>
      </c>
      <c r="FV37" s="159">
        <v>0</v>
      </c>
      <c r="FW37" s="159">
        <v>0</v>
      </c>
      <c r="FX37" s="159">
        <v>0</v>
      </c>
      <c r="FY37" s="159">
        <v>0</v>
      </c>
      <c r="FZ37" s="159">
        <v>0</v>
      </c>
      <c r="GA37" s="159">
        <v>0</v>
      </c>
      <c r="GB37" s="159">
        <v>0</v>
      </c>
      <c r="GC37" s="159">
        <v>0</v>
      </c>
      <c r="GD37" s="159">
        <v>0</v>
      </c>
      <c r="GE37" s="159">
        <v>0</v>
      </c>
      <c r="GF37" s="159">
        <v>0</v>
      </c>
      <c r="GG37" s="159">
        <v>0</v>
      </c>
      <c r="GH37" s="159">
        <v>0</v>
      </c>
      <c r="GI37" s="159">
        <v>1E-3</v>
      </c>
      <c r="GJ37" s="159">
        <v>0</v>
      </c>
      <c r="GK37" s="159">
        <v>0</v>
      </c>
      <c r="GL37" s="159">
        <v>0</v>
      </c>
      <c r="GM37" s="159">
        <v>0</v>
      </c>
      <c r="GN37" s="159">
        <v>0</v>
      </c>
      <c r="GO37" s="159">
        <v>0</v>
      </c>
      <c r="GP37" s="159">
        <v>0</v>
      </c>
      <c r="GQ37" s="159">
        <v>0</v>
      </c>
      <c r="GR37" s="159">
        <v>0</v>
      </c>
      <c r="GS37" s="159">
        <v>0</v>
      </c>
      <c r="GT37" s="159">
        <v>0</v>
      </c>
      <c r="GU37" s="159">
        <v>0</v>
      </c>
      <c r="GV37" s="159">
        <v>0</v>
      </c>
      <c r="GW37" s="159">
        <v>0</v>
      </c>
      <c r="GX37" s="159">
        <v>0</v>
      </c>
      <c r="GY37" s="159">
        <v>0</v>
      </c>
      <c r="GZ37" s="159">
        <v>0</v>
      </c>
      <c r="HA37" s="159">
        <v>0</v>
      </c>
      <c r="HB37" s="159">
        <v>0</v>
      </c>
      <c r="HC37" s="159">
        <v>0</v>
      </c>
      <c r="HD37" s="159">
        <v>0</v>
      </c>
      <c r="HE37" s="159">
        <v>0</v>
      </c>
      <c r="HF37" s="159">
        <v>0</v>
      </c>
      <c r="HG37" s="159">
        <v>0</v>
      </c>
      <c r="HH37" s="159">
        <v>0</v>
      </c>
      <c r="HI37" s="159">
        <v>0</v>
      </c>
      <c r="HJ37" s="159">
        <v>0</v>
      </c>
      <c r="HK37" s="159">
        <v>0</v>
      </c>
      <c r="HL37" s="159">
        <v>0</v>
      </c>
      <c r="HM37" s="159">
        <v>0</v>
      </c>
      <c r="HN37" s="159">
        <v>0</v>
      </c>
      <c r="HO37" s="159">
        <v>0</v>
      </c>
      <c r="HP37" s="290" t="str">
        <f>CONCATENATE(A37," (",TEXT(HO37,"0,0%;;-"),")")</f>
        <v>Потраживања (-)</v>
      </c>
      <c r="HQ37" s="290" t="str">
        <f>CONCATENATE(B37," (",TEXT(HO37,"0,0%;;-"),")")</f>
        <v>Receivables (-)</v>
      </c>
      <c r="HR37" s="290"/>
      <c r="HT37" s="260"/>
      <c r="HU37" s="260"/>
      <c r="HV37" s="260"/>
    </row>
    <row r="38" spans="1:230" ht="12.75" customHeight="1" x14ac:dyDescent="0.25">
      <c r="A38" s="271" t="s">
        <v>439</v>
      </c>
      <c r="B38" s="271" t="s">
        <v>440</v>
      </c>
      <c r="C38" s="270" t="s">
        <v>263</v>
      </c>
      <c r="D38" s="270" t="s">
        <v>263</v>
      </c>
      <c r="E38" s="270" t="s">
        <v>263</v>
      </c>
      <c r="F38" s="270" t="s">
        <v>263</v>
      </c>
      <c r="G38" s="270" t="s">
        <v>263</v>
      </c>
      <c r="H38" s="270" t="s">
        <v>263</v>
      </c>
      <c r="I38" s="270" t="s">
        <v>263</v>
      </c>
      <c r="J38" s="270" t="s">
        <v>263</v>
      </c>
      <c r="K38" s="270" t="s">
        <v>263</v>
      </c>
      <c r="L38" s="270" t="s">
        <v>263</v>
      </c>
      <c r="M38" s="270" t="s">
        <v>263</v>
      </c>
      <c r="N38" s="270" t="s">
        <v>263</v>
      </c>
      <c r="O38" s="270" t="s">
        <v>263</v>
      </c>
      <c r="P38" s="270" t="s">
        <v>263</v>
      </c>
      <c r="Q38" s="270" t="s">
        <v>263</v>
      </c>
      <c r="R38" s="270" t="s">
        <v>263</v>
      </c>
      <c r="S38" s="270" t="s">
        <v>263</v>
      </c>
      <c r="T38" s="270" t="s">
        <v>263</v>
      </c>
      <c r="U38" s="270" t="s">
        <v>263</v>
      </c>
      <c r="V38" s="270" t="s">
        <v>263</v>
      </c>
      <c r="W38" s="270" t="s">
        <v>263</v>
      </c>
      <c r="X38" s="270" t="s">
        <v>263</v>
      </c>
      <c r="Y38" s="270" t="s">
        <v>263</v>
      </c>
      <c r="Z38" s="270" t="s">
        <v>263</v>
      </c>
      <c r="AA38" s="270" t="s">
        <v>264</v>
      </c>
      <c r="AB38" s="270" t="s">
        <v>264</v>
      </c>
      <c r="AC38" s="270" t="s">
        <v>299</v>
      </c>
      <c r="AD38" s="270" t="s">
        <v>288</v>
      </c>
      <c r="AE38" s="270" t="s">
        <v>296</v>
      </c>
      <c r="AF38" s="270" t="s">
        <v>274</v>
      </c>
      <c r="AG38" s="270" t="s">
        <v>296</v>
      </c>
      <c r="AH38" s="270" t="s">
        <v>259</v>
      </c>
      <c r="AI38" s="270" t="s">
        <v>255</v>
      </c>
      <c r="AJ38" s="270" t="s">
        <v>262</v>
      </c>
      <c r="AK38" s="270" t="s">
        <v>260</v>
      </c>
      <c r="AL38" s="270" t="s">
        <v>258</v>
      </c>
      <c r="AM38" s="270" t="s">
        <v>260</v>
      </c>
      <c r="AN38" s="270" t="s">
        <v>258</v>
      </c>
      <c r="AO38" s="270" t="s">
        <v>260</v>
      </c>
      <c r="AP38" s="270" t="s">
        <v>260</v>
      </c>
      <c r="AQ38" s="270" t="s">
        <v>260</v>
      </c>
      <c r="AR38" s="270" t="s">
        <v>258</v>
      </c>
      <c r="AS38" s="270" t="s">
        <v>260</v>
      </c>
      <c r="AT38" s="270" t="s">
        <v>260</v>
      </c>
      <c r="AU38" s="270" t="s">
        <v>288</v>
      </c>
      <c r="AV38" s="270" t="s">
        <v>274</v>
      </c>
      <c r="AW38" s="270" t="s">
        <v>274</v>
      </c>
      <c r="AX38" s="270" t="s">
        <v>288</v>
      </c>
      <c r="AY38" s="270" t="s">
        <v>288</v>
      </c>
      <c r="AZ38" s="270" t="s">
        <v>294</v>
      </c>
      <c r="BA38" s="270" t="s">
        <v>288</v>
      </c>
      <c r="BB38" s="270" t="s">
        <v>274</v>
      </c>
      <c r="BC38" s="270" t="s">
        <v>259</v>
      </c>
      <c r="BD38" s="270" t="s">
        <v>260</v>
      </c>
      <c r="BE38" s="270" t="s">
        <v>260</v>
      </c>
      <c r="BF38" s="270" t="s">
        <v>258</v>
      </c>
      <c r="BG38" s="270" t="s">
        <v>262</v>
      </c>
      <c r="BH38" s="270" t="s">
        <v>253</v>
      </c>
      <c r="BI38" s="270" t="s">
        <v>262</v>
      </c>
      <c r="BJ38" s="270" t="s">
        <v>262</v>
      </c>
      <c r="BK38" s="270" t="s">
        <v>262</v>
      </c>
      <c r="BL38" s="270" t="s">
        <v>253</v>
      </c>
      <c r="BM38" s="270" t="s">
        <v>289</v>
      </c>
      <c r="BN38" s="270" t="s">
        <v>289</v>
      </c>
      <c r="BO38" s="270" t="s">
        <v>257</v>
      </c>
      <c r="BP38" s="270" t="s">
        <v>257</v>
      </c>
      <c r="BQ38" s="270" t="s">
        <v>256</v>
      </c>
      <c r="BR38" s="270" t="s">
        <v>289</v>
      </c>
      <c r="BS38" s="270" t="s">
        <v>257</v>
      </c>
      <c r="BT38" s="270" t="s">
        <v>289</v>
      </c>
      <c r="BU38" s="270" t="s">
        <v>256</v>
      </c>
      <c r="BV38" s="270" t="s">
        <v>289</v>
      </c>
      <c r="BW38" s="270" t="s">
        <v>289</v>
      </c>
      <c r="BX38" s="270" t="s">
        <v>289</v>
      </c>
      <c r="BY38" s="270" t="s">
        <v>289</v>
      </c>
      <c r="BZ38" s="270" t="s">
        <v>289</v>
      </c>
      <c r="CA38" s="270" t="s">
        <v>289</v>
      </c>
      <c r="CB38" s="270" t="s">
        <v>257</v>
      </c>
      <c r="CC38" s="270" t="s">
        <v>289</v>
      </c>
      <c r="CD38" s="270" t="s">
        <v>289</v>
      </c>
      <c r="CE38" s="270" t="s">
        <v>289</v>
      </c>
      <c r="CF38" s="270" t="s">
        <v>289</v>
      </c>
      <c r="CG38" s="270" t="s">
        <v>289</v>
      </c>
      <c r="CH38" s="270" t="s">
        <v>289</v>
      </c>
      <c r="CI38" s="270" t="s">
        <v>254</v>
      </c>
      <c r="CJ38" s="270" t="s">
        <v>300</v>
      </c>
      <c r="CK38" s="270" t="s">
        <v>273</v>
      </c>
      <c r="CL38" s="270" t="s">
        <v>273</v>
      </c>
      <c r="CM38" s="270" t="s">
        <v>568</v>
      </c>
      <c r="CN38" s="270" t="s">
        <v>568</v>
      </c>
      <c r="CO38" s="270" t="s">
        <v>568</v>
      </c>
      <c r="CP38" s="270" t="s">
        <v>576</v>
      </c>
      <c r="CQ38" s="270" t="s">
        <v>576</v>
      </c>
      <c r="CR38" s="270" t="s">
        <v>576</v>
      </c>
      <c r="CS38" s="270" t="s">
        <v>576</v>
      </c>
      <c r="CT38" s="270" t="s">
        <v>576</v>
      </c>
      <c r="CU38" s="270" t="s">
        <v>576</v>
      </c>
      <c r="CV38" s="270" t="s">
        <v>576</v>
      </c>
      <c r="CW38" s="270" t="s">
        <v>576</v>
      </c>
      <c r="CX38" s="270" t="s">
        <v>593</v>
      </c>
      <c r="CY38" s="270" t="s">
        <v>576</v>
      </c>
      <c r="CZ38" s="270" t="s">
        <v>593</v>
      </c>
      <c r="DA38" s="270" t="s">
        <v>593</v>
      </c>
      <c r="DB38" s="270" t="s">
        <v>298</v>
      </c>
      <c r="DC38" s="270" t="s">
        <v>298</v>
      </c>
      <c r="DD38" s="270" t="s">
        <v>298</v>
      </c>
      <c r="DE38" s="270" t="s">
        <v>264</v>
      </c>
      <c r="DF38" s="270" t="s">
        <v>264</v>
      </c>
      <c r="DG38" s="270" t="s">
        <v>264</v>
      </c>
      <c r="DH38" s="270" t="s">
        <v>264</v>
      </c>
      <c r="DI38" s="270" t="s">
        <v>264</v>
      </c>
      <c r="DJ38" s="270" t="s">
        <v>264</v>
      </c>
      <c r="DK38" s="270" t="s">
        <v>264</v>
      </c>
      <c r="DL38" s="270" t="s">
        <v>264</v>
      </c>
      <c r="DM38" s="270" t="s">
        <v>264</v>
      </c>
      <c r="DN38" s="270" t="s">
        <v>264</v>
      </c>
      <c r="DO38" s="270" t="s">
        <v>264</v>
      </c>
      <c r="DP38" s="270" t="s">
        <v>264</v>
      </c>
      <c r="DQ38" s="270" t="s">
        <v>264</v>
      </c>
      <c r="DR38" s="270" t="s">
        <v>264</v>
      </c>
      <c r="DS38" s="270" t="s">
        <v>264</v>
      </c>
      <c r="DT38" s="270" t="s">
        <v>264</v>
      </c>
      <c r="DU38" s="270" t="s">
        <v>264</v>
      </c>
      <c r="DV38" s="270" t="s">
        <v>264</v>
      </c>
      <c r="DW38" s="270" t="s">
        <v>264</v>
      </c>
      <c r="DX38" s="270" t="s">
        <v>264</v>
      </c>
      <c r="DY38" s="270" t="s">
        <v>264</v>
      </c>
      <c r="DZ38" s="270" t="s">
        <v>264</v>
      </c>
      <c r="EA38" s="270" t="s">
        <v>264</v>
      </c>
      <c r="EB38" s="270" t="s">
        <v>264</v>
      </c>
      <c r="EC38" s="270" t="s">
        <v>264</v>
      </c>
      <c r="ED38" s="270" t="s">
        <v>264</v>
      </c>
      <c r="EE38" s="270" t="s">
        <v>264</v>
      </c>
      <c r="EF38" s="270" t="s">
        <v>264</v>
      </c>
      <c r="EG38" s="270" t="s">
        <v>264</v>
      </c>
      <c r="EH38" s="270" t="s">
        <v>264</v>
      </c>
      <c r="EI38" s="270" t="s">
        <v>264</v>
      </c>
      <c r="EJ38" s="270" t="s">
        <v>264</v>
      </c>
      <c r="EK38" s="270" t="s">
        <v>264</v>
      </c>
      <c r="EL38" s="270" t="s">
        <v>264</v>
      </c>
      <c r="EM38" s="270" t="s">
        <v>264</v>
      </c>
      <c r="EN38" s="270" t="s">
        <v>264</v>
      </c>
      <c r="EO38" s="270" t="s">
        <v>264</v>
      </c>
      <c r="EP38" s="270" t="s">
        <v>264</v>
      </c>
      <c r="EQ38" s="270" t="s">
        <v>264</v>
      </c>
      <c r="ER38" s="270" t="s">
        <v>264</v>
      </c>
      <c r="ES38" s="270" t="s">
        <v>264</v>
      </c>
      <c r="ET38" s="270" t="s">
        <v>264</v>
      </c>
      <c r="EU38" s="270" t="s">
        <v>264</v>
      </c>
      <c r="EV38" s="270" t="s">
        <v>264</v>
      </c>
      <c r="EW38" s="270" t="s">
        <v>264</v>
      </c>
      <c r="EX38" s="270" t="s">
        <v>264</v>
      </c>
      <c r="EY38" s="270" t="s">
        <v>264</v>
      </c>
      <c r="EZ38" s="270" t="s">
        <v>264</v>
      </c>
      <c r="FA38" s="270" t="s">
        <v>264</v>
      </c>
      <c r="FB38" s="270" t="s">
        <v>264</v>
      </c>
      <c r="FC38" s="270" t="s">
        <v>264</v>
      </c>
      <c r="FD38" s="270" t="s">
        <v>264</v>
      </c>
      <c r="FE38" s="270" t="s">
        <v>264</v>
      </c>
      <c r="FF38" s="270" t="s">
        <v>264</v>
      </c>
      <c r="FG38" s="270" t="s">
        <v>264</v>
      </c>
      <c r="FH38" s="270" t="s">
        <v>264</v>
      </c>
      <c r="FI38" s="270" t="s">
        <v>264</v>
      </c>
      <c r="FJ38" s="270" t="s">
        <v>264</v>
      </c>
      <c r="FK38" s="270" t="s">
        <v>264</v>
      </c>
      <c r="FL38" s="270" t="s">
        <v>264</v>
      </c>
      <c r="FM38" s="270" t="s">
        <v>264</v>
      </c>
      <c r="FN38" s="270" t="s">
        <v>264</v>
      </c>
      <c r="FO38" s="270" t="s">
        <v>264</v>
      </c>
      <c r="FP38" s="270" t="s">
        <v>264</v>
      </c>
      <c r="FQ38" s="270" t="s">
        <v>264</v>
      </c>
      <c r="FR38" s="270" t="s">
        <v>264</v>
      </c>
      <c r="FS38" s="270" t="s">
        <v>264</v>
      </c>
      <c r="FT38" s="270" t="s">
        <v>264</v>
      </c>
      <c r="FU38" s="270" t="s">
        <v>264</v>
      </c>
      <c r="FV38" s="270" t="s">
        <v>264</v>
      </c>
      <c r="FW38" s="270" t="s">
        <v>264</v>
      </c>
      <c r="FX38" s="270" t="s">
        <v>264</v>
      </c>
      <c r="FY38" s="270" t="s">
        <v>264</v>
      </c>
      <c r="FZ38" s="270" t="s">
        <v>264</v>
      </c>
      <c r="GA38" s="270" t="s">
        <v>264</v>
      </c>
      <c r="GB38" s="270" t="s">
        <v>264</v>
      </c>
      <c r="GC38" s="270" t="s">
        <v>264</v>
      </c>
      <c r="GD38" s="270" t="s">
        <v>264</v>
      </c>
      <c r="GE38" s="270" t="s">
        <v>264</v>
      </c>
      <c r="GF38" s="270" t="s">
        <v>264</v>
      </c>
      <c r="GG38" s="270" t="s">
        <v>264</v>
      </c>
      <c r="GH38" s="270" t="s">
        <v>264</v>
      </c>
      <c r="GI38" s="270" t="s">
        <v>264</v>
      </c>
      <c r="GJ38" s="270" t="s">
        <v>264</v>
      </c>
      <c r="GK38" s="270" t="s">
        <v>264</v>
      </c>
      <c r="GL38" s="270" t="s">
        <v>264</v>
      </c>
      <c r="GM38" s="270" t="s">
        <v>264</v>
      </c>
      <c r="GN38" s="270" t="s">
        <v>264</v>
      </c>
      <c r="GO38" s="270" t="s">
        <v>264</v>
      </c>
      <c r="GP38" s="270" t="s">
        <v>264</v>
      </c>
      <c r="GQ38" s="270" t="s">
        <v>264</v>
      </c>
      <c r="GR38" s="270" t="s">
        <v>264</v>
      </c>
      <c r="GS38" s="270" t="s">
        <v>264</v>
      </c>
      <c r="GT38" s="270" t="s">
        <v>264</v>
      </c>
      <c r="GU38" s="270" t="s">
        <v>264</v>
      </c>
      <c r="GV38" s="270" t="s">
        <v>264</v>
      </c>
      <c r="GW38" s="270" t="s">
        <v>264</v>
      </c>
      <c r="GX38" s="270" t="s">
        <v>264</v>
      </c>
      <c r="GY38" s="270" t="s">
        <v>264</v>
      </c>
      <c r="GZ38" s="270" t="s">
        <v>264</v>
      </c>
      <c r="HA38" s="270" t="s">
        <v>264</v>
      </c>
      <c r="HB38" s="270" t="s">
        <v>264</v>
      </c>
      <c r="HC38" s="270" t="s">
        <v>264</v>
      </c>
      <c r="HD38" s="270" t="s">
        <v>264</v>
      </c>
      <c r="HE38" s="270" t="s">
        <v>264</v>
      </c>
      <c r="HF38" s="270" t="s">
        <v>264</v>
      </c>
      <c r="HG38" s="270" t="s">
        <v>264</v>
      </c>
      <c r="HH38" s="270" t="s">
        <v>264</v>
      </c>
      <c r="HI38" s="270" t="s">
        <v>264</v>
      </c>
      <c r="HJ38" s="270" t="s">
        <v>264</v>
      </c>
      <c r="HK38" s="270" t="s">
        <v>264</v>
      </c>
      <c r="HL38" s="270" t="s">
        <v>264</v>
      </c>
      <c r="HM38" s="270" t="s">
        <v>264</v>
      </c>
      <c r="HN38" s="270" t="s">
        <v>264</v>
      </c>
      <c r="HO38" s="270" t="s">
        <v>264</v>
      </c>
      <c r="HT38" s="260"/>
      <c r="HU38" s="260"/>
      <c r="HV38" s="260"/>
    </row>
    <row r="39" spans="1:230" ht="12.75" customHeight="1" x14ac:dyDescent="0.25">
      <c r="HT39" s="260"/>
      <c r="HU39" s="260"/>
      <c r="HV39" s="260"/>
    </row>
    <row r="40" spans="1:230" ht="12.75" customHeight="1" x14ac:dyDescent="0.25">
      <c r="HT40" s="260"/>
      <c r="HU40" s="260"/>
      <c r="HV40" s="260"/>
    </row>
    <row r="41" spans="1:230" x14ac:dyDescent="0.25">
      <c r="HT41" s="260"/>
      <c r="HU41" s="260"/>
      <c r="HV41" s="260"/>
    </row>
    <row r="42" spans="1:230" x14ac:dyDescent="0.25">
      <c r="HT42" s="260"/>
      <c r="HU42" s="260"/>
      <c r="HV42" s="260"/>
    </row>
    <row r="43" spans="1:230" x14ac:dyDescent="0.25">
      <c r="HT43" s="260"/>
      <c r="HU43" s="260"/>
      <c r="HV43" s="260"/>
    </row>
    <row r="44" spans="1:230" x14ac:dyDescent="0.25">
      <c r="HT44" s="260"/>
      <c r="HU44" s="260"/>
      <c r="HV44" s="260"/>
    </row>
    <row r="45" spans="1:230" x14ac:dyDescent="0.25">
      <c r="HT45" s="260"/>
      <c r="HU45" s="260"/>
      <c r="HV45" s="260"/>
    </row>
    <row r="46" spans="1:230" x14ac:dyDescent="0.25">
      <c r="HT46" s="260"/>
      <c r="HU46" s="260"/>
      <c r="HV46" s="260"/>
    </row>
    <row r="47" spans="1:230" x14ac:dyDescent="0.25">
      <c r="HT47" s="260"/>
      <c r="HU47" s="260"/>
      <c r="HV47" s="260"/>
    </row>
  </sheetData>
  <mergeCells count="2">
    <mergeCell ref="A1:HO1"/>
    <mergeCell ref="A2:HO2"/>
  </mergeCells>
  <pageMargins left="0.47244094488188981" right="0.47244094488188981" top="0.23622047244094491" bottom="0" header="0" footer="0"/>
  <pageSetup paperSize="9" scale="8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44"/>
  </sheetPr>
  <dimension ref="A1:DQ49"/>
  <sheetViews>
    <sheetView showGridLines="0" zoomScaleNormal="100" workbookViewId="0">
      <selection sqref="A1:DO1"/>
    </sheetView>
  </sheetViews>
  <sheetFormatPr defaultColWidth="9.109375" defaultRowHeight="13.2" outlineLevelCol="1" x14ac:dyDescent="0.25"/>
  <cols>
    <col min="1" max="1" width="23.6640625" style="60" customWidth="1"/>
    <col min="2" max="2" width="23.6640625" style="60" hidden="1" customWidth="1"/>
    <col min="3" max="7" width="7.88671875" style="60" hidden="1" customWidth="1"/>
    <col min="8" max="8" width="7.88671875" style="60" customWidth="1"/>
    <col min="9" max="19" width="7.88671875" style="60" hidden="1" customWidth="1" outlineLevel="1"/>
    <col min="20" max="20" width="7.88671875" style="60" customWidth="1" collapsed="1"/>
    <col min="21" max="31" width="7.88671875" style="60" hidden="1" customWidth="1" outlineLevel="1"/>
    <col min="32" max="32" width="7.88671875" style="60" customWidth="1" collapsed="1"/>
    <col min="33" max="43" width="7.88671875" style="60" hidden="1" customWidth="1" outlineLevel="1"/>
    <col min="44" max="44" width="7.88671875" style="60" customWidth="1" collapsed="1"/>
    <col min="45" max="55" width="7.88671875" style="60" hidden="1" customWidth="1" outlineLevel="1"/>
    <col min="56" max="56" width="7.88671875" style="60" customWidth="1" collapsed="1"/>
    <col min="57" max="66" width="7.88671875" style="60" hidden="1" customWidth="1" outlineLevel="1"/>
    <col min="67" max="67" width="0.44140625" style="60" hidden="1" customWidth="1" outlineLevel="1"/>
    <col min="68" max="68" width="7.88671875" style="60" customWidth="1" collapsed="1"/>
    <col min="69" max="78" width="7.88671875" style="60" hidden="1" customWidth="1" outlineLevel="1"/>
    <col min="79" max="79" width="6.5546875" style="60" hidden="1" customWidth="1" outlineLevel="1"/>
    <col min="80" max="80" width="7.88671875" style="60" customWidth="1" collapsed="1"/>
    <col min="81" max="85" width="7.88671875" style="60" hidden="1" customWidth="1" outlineLevel="1"/>
    <col min="86" max="86" width="7.88671875" style="60" hidden="1" customWidth="1" outlineLevel="1" collapsed="1"/>
    <col min="87" max="91" width="7.88671875" style="60" hidden="1" customWidth="1" outlineLevel="1"/>
    <col min="92" max="92" width="7.88671875" style="60" customWidth="1" collapsed="1"/>
    <col min="93" max="103" width="7.88671875" style="60" hidden="1" customWidth="1" outlineLevel="1"/>
    <col min="104" max="104" width="7.88671875" style="60" customWidth="1" collapsed="1"/>
    <col min="105" max="105" width="7.88671875" style="60" hidden="1" customWidth="1" outlineLevel="1"/>
    <col min="106" max="106" width="6" style="60" hidden="1" customWidth="1" outlineLevel="1"/>
    <col min="107" max="111" width="7.88671875" style="60" hidden="1" customWidth="1" outlineLevel="1"/>
    <col min="112" max="115" width="7.44140625" style="60" hidden="1" customWidth="1" outlineLevel="1"/>
    <col min="116" max="116" width="7.44140625" style="60" customWidth="1" collapsed="1"/>
    <col min="117" max="118" width="7.44140625" style="60" hidden="1" customWidth="1" outlineLevel="1"/>
    <col min="119" max="119" width="8" style="60" customWidth="1" collapsed="1"/>
    <col min="120" max="121" width="9.109375" style="289"/>
    <col min="122" max="16384" width="9.109375" style="60"/>
  </cols>
  <sheetData>
    <row r="1" spans="1:121" ht="24.9" customHeight="1" x14ac:dyDescent="0.25">
      <c r="A1" s="680" t="s">
        <v>850</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0"/>
      <c r="AY1" s="680"/>
      <c r="AZ1" s="680"/>
      <c r="BA1" s="680"/>
      <c r="BB1" s="680"/>
      <c r="BC1" s="680"/>
      <c r="BD1" s="680"/>
      <c r="BE1" s="680"/>
      <c r="BF1" s="680"/>
      <c r="BG1" s="680"/>
      <c r="BH1" s="680"/>
      <c r="BI1" s="680"/>
      <c r="BJ1" s="680"/>
      <c r="BK1" s="680"/>
      <c r="BL1" s="680"/>
      <c r="BM1" s="680"/>
      <c r="BN1" s="680"/>
      <c r="BO1" s="680"/>
      <c r="BP1" s="680"/>
      <c r="BQ1" s="680"/>
      <c r="BR1" s="680"/>
      <c r="BS1" s="680"/>
      <c r="BT1" s="680"/>
      <c r="BU1" s="680"/>
      <c r="BV1" s="680"/>
      <c r="BW1" s="680"/>
      <c r="BX1" s="680"/>
      <c r="BY1" s="680"/>
      <c r="BZ1" s="680"/>
      <c r="CA1" s="680"/>
      <c r="CB1" s="680"/>
      <c r="CC1" s="680"/>
      <c r="CD1" s="680"/>
      <c r="CE1" s="680"/>
      <c r="CF1" s="680"/>
      <c r="CG1" s="680"/>
      <c r="CH1" s="680"/>
      <c r="CI1" s="680"/>
      <c r="CJ1" s="680"/>
      <c r="CK1" s="680"/>
      <c r="CL1" s="680"/>
      <c r="CM1" s="680"/>
      <c r="CN1" s="680"/>
      <c r="CO1" s="680"/>
      <c r="CP1" s="680"/>
      <c r="CQ1" s="680"/>
      <c r="CR1" s="680"/>
      <c r="CS1" s="680"/>
      <c r="CT1" s="680"/>
      <c r="CU1" s="680"/>
      <c r="CV1" s="680"/>
      <c r="CW1" s="680"/>
      <c r="CX1" s="680"/>
      <c r="CY1" s="680"/>
      <c r="CZ1" s="680"/>
      <c r="DA1" s="680"/>
      <c r="DB1" s="680"/>
      <c r="DC1" s="680"/>
      <c r="DD1" s="680"/>
      <c r="DE1" s="680"/>
      <c r="DF1" s="680"/>
      <c r="DG1" s="680"/>
      <c r="DH1" s="680"/>
      <c r="DI1" s="680"/>
      <c r="DJ1" s="680"/>
      <c r="DK1" s="680"/>
      <c r="DL1" s="680"/>
      <c r="DM1" s="680"/>
      <c r="DN1" s="680"/>
      <c r="DO1" s="680"/>
      <c r="DP1" s="442"/>
      <c r="DQ1" s="442"/>
    </row>
    <row r="2" spans="1:121" ht="24.9" hidden="1" customHeight="1" x14ac:dyDescent="0.25">
      <c r="A2" s="679" t="s">
        <v>625</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c r="BA2" s="679"/>
      <c r="BB2" s="679"/>
      <c r="BC2" s="679"/>
      <c r="BD2" s="679"/>
      <c r="BE2" s="679"/>
      <c r="BF2" s="679"/>
      <c r="BG2" s="679"/>
      <c r="BH2" s="679"/>
      <c r="BI2" s="679"/>
      <c r="BJ2" s="679"/>
      <c r="BK2" s="679"/>
      <c r="BL2" s="679"/>
      <c r="BM2" s="679"/>
      <c r="BN2" s="679"/>
      <c r="BO2" s="679"/>
      <c r="BP2" s="679"/>
      <c r="BQ2" s="679"/>
      <c r="BR2" s="679"/>
      <c r="BS2" s="679"/>
      <c r="BT2" s="679"/>
      <c r="BU2" s="679"/>
      <c r="BV2" s="679"/>
      <c r="BW2" s="679"/>
      <c r="BX2" s="679"/>
      <c r="BY2" s="679"/>
      <c r="BZ2" s="679"/>
      <c r="CA2" s="679"/>
      <c r="CB2" s="679"/>
      <c r="CC2" s="679"/>
      <c r="CD2" s="679"/>
      <c r="CE2" s="679"/>
      <c r="CF2" s="679"/>
      <c r="CG2" s="679"/>
      <c r="CH2" s="679"/>
      <c r="CI2" s="679"/>
      <c r="CJ2" s="679"/>
      <c r="CK2" s="679"/>
      <c r="CL2" s="679"/>
      <c r="CM2" s="679"/>
      <c r="CN2" s="679"/>
      <c r="CO2" s="679"/>
      <c r="CP2" s="679"/>
      <c r="CQ2" s="679"/>
      <c r="CR2" s="679"/>
      <c r="CS2" s="679"/>
      <c r="CT2" s="679"/>
      <c r="CU2" s="679"/>
      <c r="CV2" s="679"/>
      <c r="CW2" s="679"/>
      <c r="CX2" s="679"/>
      <c r="CY2" s="679"/>
      <c r="CZ2" s="679"/>
      <c r="DA2" s="679"/>
      <c r="DB2" s="679"/>
      <c r="DC2" s="679"/>
      <c r="DD2" s="679"/>
      <c r="DE2" s="679"/>
      <c r="DF2" s="679"/>
      <c r="DG2" s="679"/>
      <c r="DH2" s="679"/>
      <c r="DI2" s="679"/>
      <c r="DJ2" s="679"/>
      <c r="DK2" s="679"/>
      <c r="DL2" s="679"/>
      <c r="DM2" s="679"/>
      <c r="DN2" s="679"/>
      <c r="DO2" s="679"/>
    </row>
    <row r="3" spans="1:121" ht="12.75"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2" t="s">
        <v>841</v>
      </c>
    </row>
    <row r="4" spans="1:121" ht="12.75" hidden="1" customHeight="1"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87" t="s">
        <v>111</v>
      </c>
    </row>
    <row r="5" spans="1:121" ht="12.75" customHeight="1" x14ac:dyDescent="0.25">
      <c r="A5" s="29"/>
      <c r="B5" s="29"/>
      <c r="C5" s="431" t="s">
        <v>600</v>
      </c>
      <c r="D5" s="431" t="s">
        <v>602</v>
      </c>
      <c r="E5" s="431" t="s">
        <v>604</v>
      </c>
      <c r="F5" s="431" t="s">
        <v>605</v>
      </c>
      <c r="G5" s="431" t="s">
        <v>606</v>
      </c>
      <c r="H5" s="432" t="s">
        <v>608</v>
      </c>
      <c r="I5" s="432" t="s">
        <v>609</v>
      </c>
      <c r="J5" s="432" t="s">
        <v>654</v>
      </c>
      <c r="K5" s="432" t="s">
        <v>656</v>
      </c>
      <c r="L5" s="432" t="s">
        <v>657</v>
      </c>
      <c r="M5" s="432" t="s">
        <v>658</v>
      </c>
      <c r="N5" s="432" t="s">
        <v>660</v>
      </c>
      <c r="O5" s="432" t="s">
        <v>661</v>
      </c>
      <c r="P5" s="432" t="s">
        <v>662</v>
      </c>
      <c r="Q5" s="432" t="s">
        <v>664</v>
      </c>
      <c r="R5" s="432" t="s">
        <v>665</v>
      </c>
      <c r="S5" s="432" t="s">
        <v>681</v>
      </c>
      <c r="T5" s="432" t="s">
        <v>683</v>
      </c>
      <c r="U5" s="432" t="s">
        <v>684</v>
      </c>
      <c r="V5" s="432" t="s">
        <v>686</v>
      </c>
      <c r="W5" s="432" t="s">
        <v>688</v>
      </c>
      <c r="X5" s="432" t="s">
        <v>689</v>
      </c>
      <c r="Y5" s="432" t="s">
        <v>690</v>
      </c>
      <c r="Z5" s="432" t="s">
        <v>692</v>
      </c>
      <c r="AA5" s="432" t="s">
        <v>693</v>
      </c>
      <c r="AB5" s="432" t="s">
        <v>695</v>
      </c>
      <c r="AC5" s="432" t="s">
        <v>697</v>
      </c>
      <c r="AD5" s="432" t="s">
        <v>698</v>
      </c>
      <c r="AE5" s="432" t="s">
        <v>699</v>
      </c>
      <c r="AF5" s="432" t="s">
        <v>703</v>
      </c>
      <c r="AG5" s="432" t="s">
        <v>704</v>
      </c>
      <c r="AH5" s="432" t="s">
        <v>707</v>
      </c>
      <c r="AI5" s="432" t="s">
        <v>709</v>
      </c>
      <c r="AJ5" s="432" t="s">
        <v>710</v>
      </c>
      <c r="AK5" s="432" t="s">
        <v>711</v>
      </c>
      <c r="AL5" s="432" t="s">
        <v>713</v>
      </c>
      <c r="AM5" s="432" t="s">
        <v>714</v>
      </c>
      <c r="AN5" s="432" t="s">
        <v>715</v>
      </c>
      <c r="AO5" s="432" t="s">
        <v>718</v>
      </c>
      <c r="AP5" s="432" t="s">
        <v>719</v>
      </c>
      <c r="AQ5" s="432" t="s">
        <v>720</v>
      </c>
      <c r="AR5" s="432" t="s">
        <v>722</v>
      </c>
      <c r="AS5" s="432" t="s">
        <v>723</v>
      </c>
      <c r="AT5" s="432" t="s">
        <v>725</v>
      </c>
      <c r="AU5" s="432" t="s">
        <v>727</v>
      </c>
      <c r="AV5" s="432" t="s">
        <v>728</v>
      </c>
      <c r="AW5" s="432" t="s">
        <v>729</v>
      </c>
      <c r="AX5" s="432" t="s">
        <v>731</v>
      </c>
      <c r="AY5" s="432" t="s">
        <v>732</v>
      </c>
      <c r="AZ5" s="432" t="s">
        <v>733</v>
      </c>
      <c r="BA5" s="432" t="s">
        <v>735</v>
      </c>
      <c r="BB5" s="432" t="s">
        <v>736</v>
      </c>
      <c r="BC5" s="432" t="s">
        <v>737</v>
      </c>
      <c r="BD5" s="432" t="s">
        <v>739</v>
      </c>
      <c r="BE5" s="432" t="s">
        <v>740</v>
      </c>
      <c r="BF5" s="432" t="s">
        <v>742</v>
      </c>
      <c r="BG5" s="432" t="s">
        <v>744</v>
      </c>
      <c r="BH5" s="432" t="s">
        <v>745</v>
      </c>
      <c r="BI5" s="432" t="s">
        <v>746</v>
      </c>
      <c r="BJ5" s="432" t="s">
        <v>748</v>
      </c>
      <c r="BK5" s="432" t="s">
        <v>750</v>
      </c>
      <c r="BL5" s="432" t="s">
        <v>751</v>
      </c>
      <c r="BM5" s="432" t="s">
        <v>754</v>
      </c>
      <c r="BN5" s="432" t="s">
        <v>758</v>
      </c>
      <c r="BO5" s="432" t="s">
        <v>759</v>
      </c>
      <c r="BP5" s="432" t="s">
        <v>761</v>
      </c>
      <c r="BQ5" s="432" t="s">
        <v>762</v>
      </c>
      <c r="BR5" s="432" t="s">
        <v>764</v>
      </c>
      <c r="BS5" s="432" t="s">
        <v>766</v>
      </c>
      <c r="BT5" s="432" t="s">
        <v>767</v>
      </c>
      <c r="BU5" s="432" t="s">
        <v>768</v>
      </c>
      <c r="BV5" s="432" t="s">
        <v>770</v>
      </c>
      <c r="BW5" s="432" t="s">
        <v>771</v>
      </c>
      <c r="BX5" s="432" t="s">
        <v>772</v>
      </c>
      <c r="BY5" s="432" t="s">
        <v>774</v>
      </c>
      <c r="BZ5" s="432" t="s">
        <v>776</v>
      </c>
      <c r="CA5" s="432" t="s">
        <v>777</v>
      </c>
      <c r="CB5" s="432" t="s">
        <v>779</v>
      </c>
      <c r="CC5" s="432" t="s">
        <v>780</v>
      </c>
      <c r="CD5" s="432" t="s">
        <v>782</v>
      </c>
      <c r="CE5" s="432" t="s">
        <v>784</v>
      </c>
      <c r="CF5" s="432" t="s">
        <v>785</v>
      </c>
      <c r="CG5" s="432" t="s">
        <v>787</v>
      </c>
      <c r="CH5" s="432" t="s">
        <v>790</v>
      </c>
      <c r="CI5" s="432" t="s">
        <v>792</v>
      </c>
      <c r="CJ5" s="432" t="s">
        <v>793</v>
      </c>
      <c r="CK5" s="432" t="s">
        <v>795</v>
      </c>
      <c r="CL5" s="432" t="s">
        <v>796</v>
      </c>
      <c r="CM5" s="432" t="s">
        <v>798</v>
      </c>
      <c r="CN5" s="432" t="s">
        <v>800</v>
      </c>
      <c r="CO5" s="432" t="s">
        <v>801</v>
      </c>
      <c r="CP5" s="432" t="s">
        <v>803</v>
      </c>
      <c r="CQ5" s="432" t="s">
        <v>805</v>
      </c>
      <c r="CR5" s="432" t="s">
        <v>806</v>
      </c>
      <c r="CS5" s="432" t="s">
        <v>807</v>
      </c>
      <c r="CT5" s="432" t="s">
        <v>809</v>
      </c>
      <c r="CU5" s="432" t="s">
        <v>810</v>
      </c>
      <c r="CV5" s="432" t="s">
        <v>811</v>
      </c>
      <c r="CW5" s="432" t="s">
        <v>813</v>
      </c>
      <c r="CX5" s="432" t="s">
        <v>814</v>
      </c>
      <c r="CY5" s="432" t="s">
        <v>815</v>
      </c>
      <c r="CZ5" s="432" t="s">
        <v>817</v>
      </c>
      <c r="DA5" s="432" t="s">
        <v>818</v>
      </c>
      <c r="DB5" s="432" t="s">
        <v>820</v>
      </c>
      <c r="DC5" s="432" t="s">
        <v>822</v>
      </c>
      <c r="DD5" s="432" t="s">
        <v>824</v>
      </c>
      <c r="DE5" s="432" t="s">
        <v>825</v>
      </c>
      <c r="DF5" s="432" t="s">
        <v>827</v>
      </c>
      <c r="DG5" s="432" t="s">
        <v>828</v>
      </c>
      <c r="DH5" s="432" t="s">
        <v>830</v>
      </c>
      <c r="DI5" s="432" t="s">
        <v>832</v>
      </c>
      <c r="DJ5" s="432" t="s">
        <v>834</v>
      </c>
      <c r="DK5" s="432" t="s">
        <v>835</v>
      </c>
      <c r="DL5" s="432" t="s">
        <v>837</v>
      </c>
      <c r="DM5" s="432" t="s">
        <v>838</v>
      </c>
      <c r="DN5" s="432" t="s">
        <v>840</v>
      </c>
      <c r="DO5" s="432" t="s">
        <v>843</v>
      </c>
    </row>
    <row r="6" spans="1:121" ht="12.75" customHeight="1" x14ac:dyDescent="0.25">
      <c r="A6" s="314" t="s">
        <v>438</v>
      </c>
      <c r="B6" s="314" t="s">
        <v>438</v>
      </c>
      <c r="C6" s="149">
        <v>0</v>
      </c>
      <c r="D6" s="149">
        <v>0</v>
      </c>
      <c r="E6" s="149">
        <v>2.9831297000000001</v>
      </c>
      <c r="F6" s="149">
        <v>3.2314715399999998</v>
      </c>
      <c r="G6" s="149">
        <v>3.2548774499999999</v>
      </c>
      <c r="H6" s="149">
        <v>7.5330292600000002</v>
      </c>
      <c r="I6" s="149">
        <v>8.8537408699999993</v>
      </c>
      <c r="J6" s="149">
        <v>8.9192754500000007</v>
      </c>
      <c r="K6" s="149">
        <v>9.3219966700000008</v>
      </c>
      <c r="L6" s="149">
        <v>9.5</v>
      </c>
      <c r="M6" s="149">
        <v>17.15081365</v>
      </c>
      <c r="N6" s="149">
        <v>18.100000000000001</v>
      </c>
      <c r="O6" s="149">
        <v>18.371278440000001</v>
      </c>
      <c r="P6" s="149">
        <v>18.399999999999999</v>
      </c>
      <c r="Q6" s="149">
        <v>22.4</v>
      </c>
      <c r="R6" s="149">
        <v>22.5</v>
      </c>
      <c r="S6" s="149">
        <v>22.7</v>
      </c>
      <c r="T6" s="149">
        <v>25.5</v>
      </c>
      <c r="U6" s="149">
        <v>25.6</v>
      </c>
      <c r="V6" s="149">
        <v>35.799999999999997</v>
      </c>
      <c r="W6" s="149">
        <v>60.5</v>
      </c>
      <c r="X6" s="149">
        <v>63.9</v>
      </c>
      <c r="Y6" s="149">
        <v>63.7</v>
      </c>
      <c r="Z6" s="149">
        <v>69.8</v>
      </c>
      <c r="AA6" s="149">
        <v>74.599999999999994</v>
      </c>
      <c r="AB6" s="149">
        <v>74</v>
      </c>
      <c r="AC6" s="149">
        <v>82.2</v>
      </c>
      <c r="AD6" s="149">
        <v>82.2</v>
      </c>
      <c r="AE6" s="149">
        <v>89.6</v>
      </c>
      <c r="AF6" s="149">
        <v>94.7</v>
      </c>
      <c r="AG6" s="149">
        <v>101</v>
      </c>
      <c r="AH6" s="149">
        <v>106.6</v>
      </c>
      <c r="AI6" s="149">
        <v>107.2</v>
      </c>
      <c r="AJ6" s="149">
        <v>109.2</v>
      </c>
      <c r="AK6" s="149">
        <v>109.3</v>
      </c>
      <c r="AL6" s="149">
        <v>109.3</v>
      </c>
      <c r="AM6" s="149">
        <v>119.6</v>
      </c>
      <c r="AN6" s="149">
        <v>119.9</v>
      </c>
      <c r="AO6" s="149">
        <v>129</v>
      </c>
      <c r="AP6" s="149">
        <v>128.9</v>
      </c>
      <c r="AQ6" s="149">
        <v>139.80000000000001</v>
      </c>
      <c r="AR6" s="149">
        <v>148.6</v>
      </c>
      <c r="AS6" s="149">
        <v>151.19999999999999</v>
      </c>
      <c r="AT6" s="149">
        <v>158.4</v>
      </c>
      <c r="AU6" s="149">
        <v>163</v>
      </c>
      <c r="AV6" s="149">
        <v>169.9</v>
      </c>
      <c r="AW6" s="149">
        <v>176.8</v>
      </c>
      <c r="AX6" s="149">
        <v>201.3</v>
      </c>
      <c r="AY6" s="149">
        <v>177.9</v>
      </c>
      <c r="AZ6" s="149">
        <v>185.4</v>
      </c>
      <c r="BA6" s="149">
        <v>185.6</v>
      </c>
      <c r="BB6" s="149">
        <v>197.2</v>
      </c>
      <c r="BC6" s="149">
        <v>197.2</v>
      </c>
      <c r="BD6" s="149">
        <v>198.7</v>
      </c>
      <c r="BE6" s="149">
        <v>215.3</v>
      </c>
      <c r="BF6" s="149">
        <v>224.6</v>
      </c>
      <c r="BG6" s="149">
        <v>230.3</v>
      </c>
      <c r="BH6" s="149">
        <v>230.9</v>
      </c>
      <c r="BI6" s="149">
        <v>230.4</v>
      </c>
      <c r="BJ6" s="149">
        <v>226.82176745000001</v>
      </c>
      <c r="BK6" s="149">
        <v>226.6</v>
      </c>
      <c r="BL6" s="149">
        <v>232.7</v>
      </c>
      <c r="BM6" s="149">
        <v>236.6</v>
      </c>
      <c r="BN6" s="149">
        <v>233.6</v>
      </c>
      <c r="BO6" s="149">
        <v>274.39999999999998</v>
      </c>
      <c r="BP6" s="149">
        <v>274.89999999999998</v>
      </c>
      <c r="BQ6" s="149">
        <v>272.7</v>
      </c>
      <c r="BR6" s="149">
        <v>275.5</v>
      </c>
      <c r="BS6" s="149">
        <v>270.60000000000002</v>
      </c>
      <c r="BT6" s="149">
        <v>267.7</v>
      </c>
      <c r="BU6" s="149">
        <v>267.3</v>
      </c>
      <c r="BV6" s="149">
        <v>267.2</v>
      </c>
      <c r="BW6" s="149">
        <v>297.89999999999998</v>
      </c>
      <c r="BX6" s="149">
        <v>307.39999999999998</v>
      </c>
      <c r="BY6" s="149">
        <v>294.7</v>
      </c>
      <c r="BZ6" s="149">
        <v>295.7</v>
      </c>
      <c r="CA6" s="149">
        <v>314.8</v>
      </c>
      <c r="CB6" s="149">
        <v>322.3</v>
      </c>
      <c r="CC6" s="149">
        <v>381.7</v>
      </c>
      <c r="CD6" s="149">
        <v>380.9</v>
      </c>
      <c r="CE6" s="149">
        <v>403.9</v>
      </c>
      <c r="CF6" s="149">
        <v>408.7</v>
      </c>
      <c r="CG6" s="149">
        <v>500.1</v>
      </c>
      <c r="CH6" s="149">
        <v>503.2</v>
      </c>
      <c r="CI6" s="149">
        <v>498.7</v>
      </c>
      <c r="CJ6" s="149">
        <v>524.70000000000005</v>
      </c>
      <c r="CK6" s="149">
        <v>524.5</v>
      </c>
      <c r="CL6" s="149">
        <v>528.79999999999995</v>
      </c>
      <c r="CM6" s="149">
        <v>516.6</v>
      </c>
      <c r="CN6" s="149">
        <v>517.4</v>
      </c>
      <c r="CO6" s="149">
        <v>447.8</v>
      </c>
      <c r="CP6" s="149">
        <v>548.79999999999995</v>
      </c>
      <c r="CQ6" s="149">
        <v>551.1</v>
      </c>
      <c r="CR6" s="149">
        <v>563</v>
      </c>
      <c r="CS6" s="149">
        <v>616.70000000000005</v>
      </c>
      <c r="CT6" s="149">
        <v>630.79999999999995</v>
      </c>
      <c r="CU6" s="149">
        <v>636.5</v>
      </c>
      <c r="CV6" s="149">
        <v>632.1</v>
      </c>
      <c r="CW6" s="149">
        <v>626.29999999999995</v>
      </c>
      <c r="CX6" s="149">
        <v>668</v>
      </c>
      <c r="CY6" s="149">
        <v>675</v>
      </c>
      <c r="CZ6" s="149">
        <v>688.4</v>
      </c>
      <c r="DA6" s="149">
        <v>522.29999999999995</v>
      </c>
      <c r="DB6" s="149">
        <v>554.9</v>
      </c>
      <c r="DC6" s="149">
        <v>618.5</v>
      </c>
      <c r="DD6" s="149">
        <v>698.1</v>
      </c>
      <c r="DE6" s="149">
        <v>656.5</v>
      </c>
      <c r="DF6" s="149">
        <v>606</v>
      </c>
      <c r="DG6" s="149">
        <v>608.5</v>
      </c>
      <c r="DH6" s="149">
        <v>604.9</v>
      </c>
      <c r="DI6" s="149">
        <v>731</v>
      </c>
      <c r="DJ6" s="149">
        <v>737.5</v>
      </c>
      <c r="DK6" s="149">
        <v>743.3</v>
      </c>
      <c r="DL6" s="149">
        <v>738.9</v>
      </c>
      <c r="DM6" s="149">
        <v>747</v>
      </c>
      <c r="DN6" s="149">
        <v>749.1</v>
      </c>
      <c r="DO6" s="149">
        <v>733.4</v>
      </c>
    </row>
    <row r="7" spans="1:121" ht="12.75" customHeight="1" x14ac:dyDescent="0.25">
      <c r="A7" s="315" t="s">
        <v>123</v>
      </c>
      <c r="B7" s="315" t="s">
        <v>123</v>
      </c>
      <c r="C7" s="150">
        <v>0</v>
      </c>
      <c r="D7" s="150">
        <v>0</v>
      </c>
      <c r="E7" s="150">
        <v>0</v>
      </c>
      <c r="F7" s="150">
        <v>0</v>
      </c>
      <c r="G7" s="150">
        <v>0</v>
      </c>
      <c r="H7" s="150">
        <v>0</v>
      </c>
      <c r="I7" s="150">
        <v>0</v>
      </c>
      <c r="J7" s="150">
        <v>0</v>
      </c>
      <c r="K7" s="150">
        <v>0</v>
      </c>
      <c r="L7" s="150">
        <v>0</v>
      </c>
      <c r="M7" s="150">
        <v>0</v>
      </c>
      <c r="N7" s="150">
        <v>0</v>
      </c>
      <c r="O7" s="150">
        <v>0</v>
      </c>
      <c r="P7" s="150">
        <v>0</v>
      </c>
      <c r="Q7" s="150">
        <v>0</v>
      </c>
      <c r="R7" s="150">
        <v>0</v>
      </c>
      <c r="S7" s="150">
        <v>0</v>
      </c>
      <c r="T7" s="150">
        <v>0</v>
      </c>
      <c r="U7" s="150">
        <v>0</v>
      </c>
      <c r="V7" s="150">
        <v>0</v>
      </c>
      <c r="W7" s="150">
        <v>0</v>
      </c>
      <c r="X7" s="150">
        <v>0</v>
      </c>
      <c r="Y7" s="150">
        <v>0</v>
      </c>
      <c r="Z7" s="150">
        <v>0</v>
      </c>
      <c r="AA7" s="150">
        <v>0</v>
      </c>
      <c r="AB7" s="150">
        <v>0</v>
      </c>
      <c r="AC7" s="150">
        <v>0</v>
      </c>
      <c r="AD7" s="150">
        <v>0</v>
      </c>
      <c r="AE7" s="150">
        <v>0</v>
      </c>
      <c r="AF7" s="150">
        <v>0</v>
      </c>
      <c r="AG7" s="150">
        <v>0</v>
      </c>
      <c r="AH7" s="150">
        <v>0</v>
      </c>
      <c r="AI7" s="150">
        <v>0</v>
      </c>
      <c r="AJ7" s="150">
        <v>0</v>
      </c>
      <c r="AK7" s="150">
        <v>0</v>
      </c>
      <c r="AL7" s="150">
        <v>0</v>
      </c>
      <c r="AM7" s="150">
        <v>0</v>
      </c>
      <c r="AN7" s="150">
        <v>0</v>
      </c>
      <c r="AO7" s="150">
        <v>0</v>
      </c>
      <c r="AP7" s="150">
        <v>0</v>
      </c>
      <c r="AQ7" s="150">
        <v>0</v>
      </c>
      <c r="AR7" s="150">
        <v>0</v>
      </c>
      <c r="AS7" s="150">
        <v>0</v>
      </c>
      <c r="AT7" s="150">
        <v>0</v>
      </c>
      <c r="AU7" s="150">
        <v>0</v>
      </c>
      <c r="AV7" s="150">
        <v>0</v>
      </c>
      <c r="AW7" s="150">
        <v>0</v>
      </c>
      <c r="AX7" s="150">
        <v>0</v>
      </c>
      <c r="AY7" s="150">
        <v>0</v>
      </c>
      <c r="AZ7" s="150">
        <v>0</v>
      </c>
      <c r="BA7" s="150">
        <v>0</v>
      </c>
      <c r="BB7" s="150">
        <v>0</v>
      </c>
      <c r="BC7" s="150">
        <v>0</v>
      </c>
      <c r="BD7" s="150">
        <v>0</v>
      </c>
      <c r="BE7" s="150">
        <v>0</v>
      </c>
      <c r="BF7" s="150">
        <v>0</v>
      </c>
      <c r="BG7" s="150">
        <v>0</v>
      </c>
      <c r="BH7" s="150">
        <v>0</v>
      </c>
      <c r="BI7" s="150">
        <v>0</v>
      </c>
      <c r="BJ7" s="150">
        <v>0</v>
      </c>
      <c r="BK7" s="150">
        <v>0</v>
      </c>
      <c r="BL7" s="150">
        <v>0</v>
      </c>
      <c r="BM7" s="150">
        <v>0</v>
      </c>
      <c r="BN7" s="150">
        <v>0</v>
      </c>
      <c r="BO7" s="150">
        <v>0</v>
      </c>
      <c r="BP7" s="150">
        <v>0</v>
      </c>
      <c r="BQ7" s="150">
        <v>0</v>
      </c>
      <c r="BR7" s="150">
        <v>0</v>
      </c>
      <c r="BS7" s="150">
        <v>0</v>
      </c>
      <c r="BT7" s="150">
        <v>0</v>
      </c>
      <c r="BU7" s="150">
        <v>0</v>
      </c>
      <c r="BV7" s="150">
        <v>0</v>
      </c>
      <c r="BW7" s="150">
        <v>0</v>
      </c>
      <c r="BX7" s="150">
        <v>0</v>
      </c>
      <c r="BY7" s="150">
        <v>0</v>
      </c>
      <c r="BZ7" s="150">
        <v>0</v>
      </c>
      <c r="CA7" s="150">
        <v>0</v>
      </c>
      <c r="CB7" s="150">
        <v>0</v>
      </c>
      <c r="CC7" s="150">
        <v>0</v>
      </c>
      <c r="CD7" s="150">
        <v>0</v>
      </c>
      <c r="CE7" s="150">
        <v>0</v>
      </c>
      <c r="CF7" s="150">
        <v>0</v>
      </c>
      <c r="CG7" s="150">
        <v>0</v>
      </c>
      <c r="CH7" s="150">
        <v>0</v>
      </c>
      <c r="CI7" s="150">
        <v>0</v>
      </c>
      <c r="CJ7" s="150">
        <v>0</v>
      </c>
      <c r="CK7" s="150">
        <v>0</v>
      </c>
      <c r="CL7" s="150">
        <v>0</v>
      </c>
      <c r="CM7" s="150">
        <v>0</v>
      </c>
      <c r="CN7" s="150">
        <v>0</v>
      </c>
      <c r="CO7" s="150">
        <v>0</v>
      </c>
      <c r="CP7" s="150">
        <v>0</v>
      </c>
      <c r="CQ7" s="150">
        <v>0</v>
      </c>
      <c r="CR7" s="150">
        <v>0</v>
      </c>
      <c r="CS7" s="150">
        <v>0</v>
      </c>
      <c r="CT7" s="150">
        <v>0</v>
      </c>
      <c r="CU7" s="150">
        <v>0</v>
      </c>
      <c r="CV7" s="150">
        <v>0</v>
      </c>
      <c r="CW7" s="150">
        <v>0</v>
      </c>
      <c r="CX7" s="150">
        <v>0</v>
      </c>
      <c r="CY7" s="150">
        <v>0</v>
      </c>
      <c r="CZ7" s="150">
        <v>0</v>
      </c>
      <c r="DA7" s="150">
        <v>0</v>
      </c>
      <c r="DB7" s="150">
        <v>0</v>
      </c>
      <c r="DC7" s="150">
        <v>0</v>
      </c>
      <c r="DD7" s="150">
        <v>0</v>
      </c>
      <c r="DE7" s="150">
        <v>0</v>
      </c>
      <c r="DF7" s="150">
        <v>0</v>
      </c>
      <c r="DG7" s="150">
        <v>0</v>
      </c>
      <c r="DH7" s="150">
        <v>0</v>
      </c>
      <c r="DI7" s="150" t="s">
        <v>263</v>
      </c>
      <c r="DJ7" s="150">
        <v>0</v>
      </c>
      <c r="DK7" s="150">
        <v>0</v>
      </c>
      <c r="DL7" s="150">
        <v>0</v>
      </c>
      <c r="DM7" s="150">
        <v>0</v>
      </c>
      <c r="DN7" s="150">
        <v>0</v>
      </c>
      <c r="DO7" s="150">
        <v>0</v>
      </c>
      <c r="DQ7" s="289" t="s">
        <v>775</v>
      </c>
    </row>
    <row r="8" spans="1:121" ht="12.75" customHeight="1" x14ac:dyDescent="0.25">
      <c r="A8" s="315" t="s">
        <v>360</v>
      </c>
      <c r="B8" s="315" t="s">
        <v>360</v>
      </c>
      <c r="C8" s="150">
        <v>0</v>
      </c>
      <c r="D8" s="150">
        <v>0</v>
      </c>
      <c r="E8" s="150">
        <v>2.9831297000000001</v>
      </c>
      <c r="F8" s="150">
        <v>3.2314715399999998</v>
      </c>
      <c r="G8" s="150">
        <v>3.2548774499999999</v>
      </c>
      <c r="H8" s="150">
        <v>7.5330292600000002</v>
      </c>
      <c r="I8" s="150">
        <v>8.8537408699999993</v>
      </c>
      <c r="J8" s="150">
        <v>8.9192754500000007</v>
      </c>
      <c r="K8" s="150">
        <v>9.3219966700000008</v>
      </c>
      <c r="L8" s="150">
        <v>9.5</v>
      </c>
      <c r="M8" s="150">
        <v>17.15081365</v>
      </c>
      <c r="N8" s="150">
        <v>18.100000000000001</v>
      </c>
      <c r="O8" s="150">
        <v>18.371278440000001</v>
      </c>
      <c r="P8" s="150">
        <v>18.399999999999999</v>
      </c>
      <c r="Q8" s="150">
        <v>22.4</v>
      </c>
      <c r="R8" s="150">
        <v>22.5</v>
      </c>
      <c r="S8" s="150">
        <v>22.7</v>
      </c>
      <c r="T8" s="150">
        <v>25.5</v>
      </c>
      <c r="U8" s="150">
        <v>25.6</v>
      </c>
      <c r="V8" s="150">
        <v>35.799999999999997</v>
      </c>
      <c r="W8" s="150">
        <v>60.5</v>
      </c>
      <c r="X8" s="150">
        <v>63.9</v>
      </c>
      <c r="Y8" s="150">
        <v>63.7</v>
      </c>
      <c r="Z8" s="150">
        <v>69.8</v>
      </c>
      <c r="AA8" s="150">
        <v>74.599999999999994</v>
      </c>
      <c r="AB8" s="150">
        <v>74</v>
      </c>
      <c r="AC8" s="150">
        <v>82.2</v>
      </c>
      <c r="AD8" s="150">
        <v>82.2</v>
      </c>
      <c r="AE8" s="150">
        <v>89.6</v>
      </c>
      <c r="AF8" s="150">
        <v>89.4</v>
      </c>
      <c r="AG8" s="150">
        <v>90.3</v>
      </c>
      <c r="AH8" s="150">
        <v>96</v>
      </c>
      <c r="AI8" s="150">
        <v>96.5</v>
      </c>
      <c r="AJ8" s="150">
        <v>98.5</v>
      </c>
      <c r="AK8" s="150">
        <v>98.6</v>
      </c>
      <c r="AL8" s="150">
        <v>98.7</v>
      </c>
      <c r="AM8" s="150">
        <v>109</v>
      </c>
      <c r="AN8" s="150">
        <v>109.2</v>
      </c>
      <c r="AO8" s="150">
        <v>118.3</v>
      </c>
      <c r="AP8" s="150">
        <v>118.2</v>
      </c>
      <c r="AQ8" s="150">
        <v>129.1</v>
      </c>
      <c r="AR8" s="150">
        <v>129.1</v>
      </c>
      <c r="AS8" s="150">
        <v>129.30000000000001</v>
      </c>
      <c r="AT8" s="150">
        <v>128.80000000000001</v>
      </c>
      <c r="AU8" s="150">
        <v>133.4</v>
      </c>
      <c r="AV8" s="150">
        <v>140.30000000000001</v>
      </c>
      <c r="AW8" s="150">
        <v>147.19999999999999</v>
      </c>
      <c r="AX8" s="150">
        <v>171.7</v>
      </c>
      <c r="AY8" s="150">
        <v>148.30000000000001</v>
      </c>
      <c r="AZ8" s="150">
        <v>155.80000000000001</v>
      </c>
      <c r="BA8" s="150">
        <v>156.1</v>
      </c>
      <c r="BB8" s="150">
        <v>167.7</v>
      </c>
      <c r="BC8" s="150">
        <v>167.6</v>
      </c>
      <c r="BD8" s="150">
        <v>169.3</v>
      </c>
      <c r="BE8" s="150">
        <v>185.9</v>
      </c>
      <c r="BF8" s="150">
        <v>195.2</v>
      </c>
      <c r="BG8" s="150">
        <v>200.9</v>
      </c>
      <c r="BH8" s="150">
        <v>201.4</v>
      </c>
      <c r="BI8" s="150">
        <v>200.9</v>
      </c>
      <c r="BJ8" s="150">
        <v>197.30319567999999</v>
      </c>
      <c r="BK8" s="150">
        <v>197</v>
      </c>
      <c r="BL8" s="150">
        <v>197.8</v>
      </c>
      <c r="BM8" s="150">
        <v>188.8</v>
      </c>
      <c r="BN8" s="150">
        <v>185.7</v>
      </c>
      <c r="BO8" s="150">
        <v>220.6</v>
      </c>
      <c r="BP8" s="150">
        <v>221.1</v>
      </c>
      <c r="BQ8" s="150">
        <v>219</v>
      </c>
      <c r="BR8" s="150">
        <v>229.5</v>
      </c>
      <c r="BS8" s="150">
        <v>224.6</v>
      </c>
      <c r="BT8" s="150">
        <v>221.6</v>
      </c>
      <c r="BU8" s="150">
        <v>221.2</v>
      </c>
      <c r="BV8" s="150">
        <v>221</v>
      </c>
      <c r="BW8" s="150">
        <v>257</v>
      </c>
      <c r="BX8" s="150">
        <v>257.7</v>
      </c>
      <c r="BY8" s="150">
        <v>245</v>
      </c>
      <c r="BZ8" s="150">
        <v>245.9</v>
      </c>
      <c r="CA8" s="150">
        <v>265.10000000000002</v>
      </c>
      <c r="CB8" s="150">
        <v>264.7</v>
      </c>
      <c r="CC8" s="150">
        <v>331.8</v>
      </c>
      <c r="CD8" s="150">
        <v>330.9</v>
      </c>
      <c r="CE8" s="150">
        <v>367.1</v>
      </c>
      <c r="CF8" s="150">
        <v>365.6</v>
      </c>
      <c r="CG8" s="150">
        <v>450</v>
      </c>
      <c r="CH8" s="150">
        <v>426.1</v>
      </c>
      <c r="CI8" s="150">
        <v>421.6</v>
      </c>
      <c r="CJ8" s="150">
        <v>447.6</v>
      </c>
      <c r="CK8" s="150">
        <v>447.4</v>
      </c>
      <c r="CL8" s="150">
        <v>447.6</v>
      </c>
      <c r="CM8" s="150">
        <v>431.3</v>
      </c>
      <c r="CN8" s="150">
        <v>432</v>
      </c>
      <c r="CO8" s="150">
        <v>361.3</v>
      </c>
      <c r="CP8" s="150">
        <v>462.1</v>
      </c>
      <c r="CQ8" s="150">
        <v>464.4</v>
      </c>
      <c r="CR8" s="150">
        <v>476.1</v>
      </c>
      <c r="CS8" s="150">
        <v>506.1</v>
      </c>
      <c r="CT8" s="150">
        <v>510.7</v>
      </c>
      <c r="CU8" s="150">
        <v>516</v>
      </c>
      <c r="CV8" s="150">
        <v>511.4</v>
      </c>
      <c r="CW8" s="150">
        <v>505.3</v>
      </c>
      <c r="CX8" s="150">
        <v>546.70000000000005</v>
      </c>
      <c r="CY8" s="150">
        <v>553.4</v>
      </c>
      <c r="CZ8" s="150">
        <v>566.6</v>
      </c>
      <c r="DA8" s="150">
        <v>431.2</v>
      </c>
      <c r="DB8" s="150">
        <v>463.6</v>
      </c>
      <c r="DC8" s="150">
        <v>527.1</v>
      </c>
      <c r="DD8" s="150">
        <v>606.6</v>
      </c>
      <c r="DE8" s="150">
        <v>606.9</v>
      </c>
      <c r="DF8" s="150">
        <v>606</v>
      </c>
      <c r="DG8" s="150">
        <v>608.5</v>
      </c>
      <c r="DH8" s="150">
        <v>604.9</v>
      </c>
      <c r="DI8" s="150">
        <v>731</v>
      </c>
      <c r="DJ8" s="150">
        <v>737.5</v>
      </c>
      <c r="DK8" s="150">
        <v>743.3</v>
      </c>
      <c r="DL8" s="150">
        <v>738.9</v>
      </c>
      <c r="DM8" s="150">
        <v>747</v>
      </c>
      <c r="DN8" s="150">
        <v>749.1</v>
      </c>
      <c r="DO8" s="150">
        <v>733.4</v>
      </c>
    </row>
    <row r="9" spans="1:121" ht="12.75" customHeight="1" x14ac:dyDescent="0.25">
      <c r="A9" s="315" t="s">
        <v>125</v>
      </c>
      <c r="B9" s="315" t="s">
        <v>125</v>
      </c>
      <c r="C9" s="150">
        <v>0</v>
      </c>
      <c r="D9" s="150">
        <v>0</v>
      </c>
      <c r="E9" s="150">
        <v>0</v>
      </c>
      <c r="F9" s="150">
        <v>0</v>
      </c>
      <c r="G9" s="150">
        <v>0</v>
      </c>
      <c r="H9" s="150">
        <v>0</v>
      </c>
      <c r="I9" s="150">
        <v>0</v>
      </c>
      <c r="J9" s="150">
        <v>0</v>
      </c>
      <c r="K9" s="150">
        <v>0</v>
      </c>
      <c r="L9" s="150">
        <v>0</v>
      </c>
      <c r="M9" s="150">
        <v>0</v>
      </c>
      <c r="N9" s="150">
        <v>0</v>
      </c>
      <c r="O9" s="150">
        <v>0</v>
      </c>
      <c r="P9" s="150">
        <v>0</v>
      </c>
      <c r="Q9" s="150">
        <v>0</v>
      </c>
      <c r="R9" s="150">
        <v>0</v>
      </c>
      <c r="S9" s="150">
        <v>0</v>
      </c>
      <c r="T9" s="150">
        <v>0</v>
      </c>
      <c r="U9" s="150">
        <v>0</v>
      </c>
      <c r="V9" s="150">
        <v>0</v>
      </c>
      <c r="W9" s="150">
        <v>0</v>
      </c>
      <c r="X9" s="150">
        <v>0</v>
      </c>
      <c r="Y9" s="150">
        <v>0</v>
      </c>
      <c r="Z9" s="150">
        <v>0</v>
      </c>
      <c r="AA9" s="150">
        <v>0</v>
      </c>
      <c r="AB9" s="150">
        <v>0</v>
      </c>
      <c r="AC9" s="150">
        <v>0</v>
      </c>
      <c r="AD9" s="150">
        <v>0</v>
      </c>
      <c r="AE9" s="150">
        <v>0</v>
      </c>
      <c r="AF9" s="150">
        <v>0</v>
      </c>
      <c r="AG9" s="150">
        <v>0</v>
      </c>
      <c r="AH9" s="150">
        <v>0</v>
      </c>
      <c r="AI9" s="150">
        <v>0</v>
      </c>
      <c r="AJ9" s="150">
        <v>0</v>
      </c>
      <c r="AK9" s="150">
        <v>0</v>
      </c>
      <c r="AL9" s="150">
        <v>0</v>
      </c>
      <c r="AM9" s="150">
        <v>0</v>
      </c>
      <c r="AN9" s="150">
        <v>0</v>
      </c>
      <c r="AO9" s="150">
        <v>0</v>
      </c>
      <c r="AP9" s="150">
        <v>0</v>
      </c>
      <c r="AQ9" s="150">
        <v>0</v>
      </c>
      <c r="AR9" s="150">
        <v>0</v>
      </c>
      <c r="AS9" s="150">
        <v>0</v>
      </c>
      <c r="AT9" s="150">
        <v>0</v>
      </c>
      <c r="AU9" s="150">
        <v>0</v>
      </c>
      <c r="AV9" s="150">
        <v>0</v>
      </c>
      <c r="AW9" s="150">
        <v>0</v>
      </c>
      <c r="AX9" s="150">
        <v>0</v>
      </c>
      <c r="AY9" s="150">
        <v>0</v>
      </c>
      <c r="AZ9" s="150">
        <v>0</v>
      </c>
      <c r="BA9" s="150">
        <v>0</v>
      </c>
      <c r="BB9" s="150">
        <v>0</v>
      </c>
      <c r="BC9" s="150">
        <v>0</v>
      </c>
      <c r="BD9" s="150">
        <v>0</v>
      </c>
      <c r="BE9" s="150">
        <v>0</v>
      </c>
      <c r="BF9" s="150">
        <v>0</v>
      </c>
      <c r="BG9" s="150">
        <v>0</v>
      </c>
      <c r="BH9" s="150">
        <v>0</v>
      </c>
      <c r="BI9" s="150">
        <v>0</v>
      </c>
      <c r="BJ9" s="150">
        <v>0</v>
      </c>
      <c r="BK9" s="150">
        <v>0</v>
      </c>
      <c r="BL9" s="150">
        <v>0</v>
      </c>
      <c r="BM9" s="150">
        <v>0</v>
      </c>
      <c r="BN9" s="150">
        <v>0</v>
      </c>
      <c r="BO9" s="150">
        <v>0</v>
      </c>
      <c r="BP9" s="150">
        <v>0</v>
      </c>
      <c r="BQ9" s="150">
        <v>0</v>
      </c>
      <c r="BR9" s="150">
        <v>0</v>
      </c>
      <c r="BS9" s="150">
        <v>0</v>
      </c>
      <c r="BT9" s="150">
        <v>0</v>
      </c>
      <c r="BU9" s="150">
        <v>0</v>
      </c>
      <c r="BV9" s="150">
        <v>0</v>
      </c>
      <c r="BW9" s="150">
        <v>0</v>
      </c>
      <c r="BX9" s="150">
        <v>0</v>
      </c>
      <c r="BY9" s="150">
        <v>0</v>
      </c>
      <c r="BZ9" s="150">
        <v>0</v>
      </c>
      <c r="CA9" s="150">
        <v>0</v>
      </c>
      <c r="CB9" s="150">
        <v>0</v>
      </c>
      <c r="CC9" s="150">
        <v>0</v>
      </c>
      <c r="CD9" s="150">
        <v>0</v>
      </c>
      <c r="CE9" s="150">
        <v>0</v>
      </c>
      <c r="CF9" s="150">
        <v>0</v>
      </c>
      <c r="CG9" s="150">
        <v>0</v>
      </c>
      <c r="CH9" s="150">
        <v>0</v>
      </c>
      <c r="CI9" s="150">
        <v>0</v>
      </c>
      <c r="CJ9" s="150">
        <v>0</v>
      </c>
      <c r="CK9" s="150">
        <v>0</v>
      </c>
      <c r="CL9" s="150">
        <v>0</v>
      </c>
      <c r="CM9" s="150">
        <v>0</v>
      </c>
      <c r="CN9" s="150">
        <v>0</v>
      </c>
      <c r="CO9" s="150">
        <v>0</v>
      </c>
      <c r="CP9" s="150">
        <v>0</v>
      </c>
      <c r="CQ9" s="150">
        <v>0</v>
      </c>
      <c r="CR9" s="150">
        <v>0</v>
      </c>
      <c r="CS9" s="150">
        <v>0</v>
      </c>
      <c r="CT9" s="150">
        <v>0</v>
      </c>
      <c r="CU9" s="150">
        <v>0</v>
      </c>
      <c r="CV9" s="150">
        <v>0</v>
      </c>
      <c r="CW9" s="150">
        <v>0</v>
      </c>
      <c r="CX9" s="150">
        <v>0</v>
      </c>
      <c r="CY9" s="150">
        <v>0</v>
      </c>
      <c r="CZ9" s="150">
        <v>0</v>
      </c>
      <c r="DA9" s="150">
        <v>0</v>
      </c>
      <c r="DB9" s="150">
        <v>0</v>
      </c>
      <c r="DC9" s="150">
        <v>0</v>
      </c>
      <c r="DD9" s="150">
        <v>0</v>
      </c>
      <c r="DE9" s="150">
        <v>0</v>
      </c>
      <c r="DF9" s="150">
        <v>0</v>
      </c>
      <c r="DG9" s="150">
        <v>0</v>
      </c>
      <c r="DH9" s="150">
        <v>0</v>
      </c>
      <c r="DI9" s="150" t="s">
        <v>263</v>
      </c>
      <c r="DJ9" s="150">
        <v>0</v>
      </c>
      <c r="DK9" s="150">
        <v>0</v>
      </c>
      <c r="DL9" s="150">
        <v>0</v>
      </c>
      <c r="DM9" s="150">
        <v>0</v>
      </c>
      <c r="DN9" s="150">
        <v>0</v>
      </c>
      <c r="DO9" s="150">
        <v>0</v>
      </c>
    </row>
    <row r="10" spans="1:121" ht="12.75" customHeight="1" x14ac:dyDescent="0.25">
      <c r="A10" s="315" t="s">
        <v>9</v>
      </c>
      <c r="B10" s="315" t="s">
        <v>9</v>
      </c>
      <c r="C10" s="150">
        <v>0</v>
      </c>
      <c r="D10" s="150">
        <v>0</v>
      </c>
      <c r="E10" s="150">
        <v>0</v>
      </c>
      <c r="F10" s="150">
        <v>0</v>
      </c>
      <c r="G10" s="150">
        <v>0</v>
      </c>
      <c r="H10" s="150">
        <v>0</v>
      </c>
      <c r="I10" s="150">
        <v>0</v>
      </c>
      <c r="J10" s="150">
        <v>0</v>
      </c>
      <c r="K10" s="150">
        <v>0</v>
      </c>
      <c r="L10" s="150">
        <v>0</v>
      </c>
      <c r="M10" s="150">
        <v>0</v>
      </c>
      <c r="N10" s="150">
        <v>0</v>
      </c>
      <c r="O10" s="150">
        <v>0</v>
      </c>
      <c r="P10" s="150">
        <v>0</v>
      </c>
      <c r="Q10" s="150">
        <v>0</v>
      </c>
      <c r="R10" s="150">
        <v>0</v>
      </c>
      <c r="S10" s="150">
        <v>0</v>
      </c>
      <c r="T10" s="150">
        <v>0</v>
      </c>
      <c r="U10" s="150">
        <v>0</v>
      </c>
      <c r="V10" s="150">
        <v>0</v>
      </c>
      <c r="W10" s="150">
        <v>0</v>
      </c>
      <c r="X10" s="150">
        <v>0</v>
      </c>
      <c r="Y10" s="150">
        <v>0</v>
      </c>
      <c r="Z10" s="150">
        <v>0</v>
      </c>
      <c r="AA10" s="150">
        <v>0</v>
      </c>
      <c r="AB10" s="150">
        <v>0</v>
      </c>
      <c r="AC10" s="150">
        <v>0</v>
      </c>
      <c r="AD10" s="150">
        <v>0</v>
      </c>
      <c r="AE10" s="150">
        <v>0</v>
      </c>
      <c r="AF10" s="150">
        <v>0</v>
      </c>
      <c r="AG10" s="150">
        <v>0</v>
      </c>
      <c r="AH10" s="150">
        <v>0</v>
      </c>
      <c r="AI10" s="150">
        <v>0</v>
      </c>
      <c r="AJ10" s="150">
        <v>0</v>
      </c>
      <c r="AK10" s="150">
        <v>0</v>
      </c>
      <c r="AL10" s="150">
        <v>0</v>
      </c>
      <c r="AM10" s="150">
        <v>0</v>
      </c>
      <c r="AN10" s="150">
        <v>0</v>
      </c>
      <c r="AO10" s="150">
        <v>0</v>
      </c>
      <c r="AP10" s="150">
        <v>0</v>
      </c>
      <c r="AQ10" s="150">
        <v>0</v>
      </c>
      <c r="AR10" s="150">
        <v>0</v>
      </c>
      <c r="AS10" s="150">
        <v>0</v>
      </c>
      <c r="AT10" s="150">
        <v>0</v>
      </c>
      <c r="AU10" s="150">
        <v>0</v>
      </c>
      <c r="AV10" s="150">
        <v>0</v>
      </c>
      <c r="AW10" s="150">
        <v>0</v>
      </c>
      <c r="AX10" s="150">
        <v>0</v>
      </c>
      <c r="AY10" s="150">
        <v>0</v>
      </c>
      <c r="AZ10" s="150">
        <v>0</v>
      </c>
      <c r="BA10" s="150">
        <v>0</v>
      </c>
      <c r="BB10" s="150">
        <v>0</v>
      </c>
      <c r="BC10" s="150">
        <v>0</v>
      </c>
      <c r="BD10" s="150">
        <v>0</v>
      </c>
      <c r="BE10" s="150">
        <v>0</v>
      </c>
      <c r="BF10" s="150">
        <v>0</v>
      </c>
      <c r="BG10" s="150">
        <v>0</v>
      </c>
      <c r="BH10" s="150">
        <v>0</v>
      </c>
      <c r="BI10" s="150">
        <v>0</v>
      </c>
      <c r="BJ10" s="150">
        <v>0</v>
      </c>
      <c r="BK10" s="150">
        <v>0</v>
      </c>
      <c r="BL10" s="150">
        <v>0</v>
      </c>
      <c r="BM10" s="150">
        <v>0</v>
      </c>
      <c r="BN10" s="150">
        <v>0</v>
      </c>
      <c r="BO10" s="150">
        <v>0</v>
      </c>
      <c r="BP10" s="150">
        <v>0</v>
      </c>
      <c r="BQ10" s="150">
        <v>0</v>
      </c>
      <c r="BR10" s="150">
        <v>0</v>
      </c>
      <c r="BS10" s="150">
        <v>0</v>
      </c>
      <c r="BT10" s="150">
        <v>0</v>
      </c>
      <c r="BU10" s="150">
        <v>0</v>
      </c>
      <c r="BV10" s="150">
        <v>0</v>
      </c>
      <c r="BW10" s="150">
        <v>0</v>
      </c>
      <c r="BX10" s="150">
        <v>0</v>
      </c>
      <c r="BY10" s="150">
        <v>0</v>
      </c>
      <c r="BZ10" s="150">
        <v>0</v>
      </c>
      <c r="CA10" s="150">
        <v>0</v>
      </c>
      <c r="CB10" s="150">
        <v>0</v>
      </c>
      <c r="CC10" s="150">
        <v>0</v>
      </c>
      <c r="CD10" s="150">
        <v>0</v>
      </c>
      <c r="CE10" s="150">
        <v>0</v>
      </c>
      <c r="CF10" s="150">
        <v>0</v>
      </c>
      <c r="CG10" s="150">
        <v>0</v>
      </c>
      <c r="CH10" s="150">
        <v>0</v>
      </c>
      <c r="CI10" s="150">
        <v>0</v>
      </c>
      <c r="CJ10" s="150">
        <v>0</v>
      </c>
      <c r="CK10" s="150">
        <v>0</v>
      </c>
      <c r="CL10" s="150">
        <v>0</v>
      </c>
      <c r="CM10" s="150">
        <v>0</v>
      </c>
      <c r="CN10" s="150">
        <v>0</v>
      </c>
      <c r="CO10" s="150">
        <v>0</v>
      </c>
      <c r="CP10" s="150">
        <v>0</v>
      </c>
      <c r="CQ10" s="150">
        <v>0</v>
      </c>
      <c r="CR10" s="150">
        <v>0</v>
      </c>
      <c r="CS10" s="150">
        <v>0</v>
      </c>
      <c r="CT10" s="150">
        <v>0</v>
      </c>
      <c r="CU10" s="150">
        <v>0</v>
      </c>
      <c r="CV10" s="150">
        <v>0</v>
      </c>
      <c r="CW10" s="150">
        <v>0</v>
      </c>
      <c r="CX10" s="150">
        <v>0</v>
      </c>
      <c r="CY10" s="150">
        <v>0</v>
      </c>
      <c r="CZ10" s="150">
        <v>0</v>
      </c>
      <c r="DA10" s="150">
        <v>0</v>
      </c>
      <c r="DB10" s="150">
        <v>0</v>
      </c>
      <c r="DC10" s="150">
        <v>0</v>
      </c>
      <c r="DD10" s="150">
        <v>0</v>
      </c>
      <c r="DE10" s="150">
        <v>0</v>
      </c>
      <c r="DF10" s="150">
        <v>0</v>
      </c>
      <c r="DG10" s="150">
        <v>0</v>
      </c>
      <c r="DH10" s="150">
        <v>0</v>
      </c>
      <c r="DI10" s="150" t="s">
        <v>263</v>
      </c>
      <c r="DJ10" s="150">
        <v>0</v>
      </c>
      <c r="DK10" s="150">
        <v>0</v>
      </c>
      <c r="DL10" s="150">
        <v>0</v>
      </c>
      <c r="DM10" s="150">
        <v>0</v>
      </c>
      <c r="DN10" s="150">
        <v>0</v>
      </c>
      <c r="DO10" s="150">
        <v>0</v>
      </c>
    </row>
    <row r="11" spans="1:121" ht="12.75" customHeight="1" x14ac:dyDescent="0.25">
      <c r="A11" s="315" t="s">
        <v>435</v>
      </c>
      <c r="B11" s="315" t="s">
        <v>435</v>
      </c>
      <c r="C11" s="150">
        <v>0</v>
      </c>
      <c r="D11" s="150">
        <v>0</v>
      </c>
      <c r="E11" s="150">
        <v>0</v>
      </c>
      <c r="F11" s="150">
        <v>0</v>
      </c>
      <c r="G11" s="150">
        <v>0</v>
      </c>
      <c r="H11" s="150">
        <v>0</v>
      </c>
      <c r="I11" s="150">
        <v>0</v>
      </c>
      <c r="J11" s="150">
        <v>0</v>
      </c>
      <c r="K11" s="150">
        <v>0</v>
      </c>
      <c r="L11" s="150">
        <v>0</v>
      </c>
      <c r="M11" s="150">
        <v>0</v>
      </c>
      <c r="N11" s="150">
        <v>0</v>
      </c>
      <c r="O11" s="150">
        <v>0</v>
      </c>
      <c r="P11" s="150">
        <v>0</v>
      </c>
      <c r="Q11" s="150">
        <v>0</v>
      </c>
      <c r="R11" s="150">
        <v>0</v>
      </c>
      <c r="S11" s="150">
        <v>0</v>
      </c>
      <c r="T11" s="150">
        <v>0</v>
      </c>
      <c r="U11" s="150">
        <v>0</v>
      </c>
      <c r="V11" s="150">
        <v>0</v>
      </c>
      <c r="W11" s="150">
        <v>0</v>
      </c>
      <c r="X11" s="150">
        <v>0</v>
      </c>
      <c r="Y11" s="150">
        <v>0</v>
      </c>
      <c r="Z11" s="150">
        <v>0</v>
      </c>
      <c r="AA11" s="150">
        <v>0</v>
      </c>
      <c r="AB11" s="150">
        <v>0</v>
      </c>
      <c r="AC11" s="150">
        <v>0</v>
      </c>
      <c r="AD11" s="150">
        <v>0</v>
      </c>
      <c r="AE11" s="150">
        <v>0</v>
      </c>
      <c r="AF11" s="150">
        <v>0</v>
      </c>
      <c r="AG11" s="150">
        <v>0</v>
      </c>
      <c r="AH11" s="150">
        <v>0</v>
      </c>
      <c r="AI11" s="150">
        <v>0</v>
      </c>
      <c r="AJ11" s="150">
        <v>0</v>
      </c>
      <c r="AK11" s="150">
        <v>0</v>
      </c>
      <c r="AL11" s="150">
        <v>0</v>
      </c>
      <c r="AM11" s="150">
        <v>0</v>
      </c>
      <c r="AN11" s="150">
        <v>0</v>
      </c>
      <c r="AO11" s="150">
        <v>0</v>
      </c>
      <c r="AP11" s="150">
        <v>0</v>
      </c>
      <c r="AQ11" s="150">
        <v>0</v>
      </c>
      <c r="AR11" s="150">
        <v>0</v>
      </c>
      <c r="AS11" s="150">
        <v>0</v>
      </c>
      <c r="AT11" s="150">
        <v>0</v>
      </c>
      <c r="AU11" s="150">
        <v>0</v>
      </c>
      <c r="AV11" s="150">
        <v>0</v>
      </c>
      <c r="AW11" s="150">
        <v>0</v>
      </c>
      <c r="AX11" s="150">
        <v>0</v>
      </c>
      <c r="AY11" s="150">
        <v>0</v>
      </c>
      <c r="AZ11" s="150">
        <v>0</v>
      </c>
      <c r="BA11" s="150">
        <v>0</v>
      </c>
      <c r="BB11" s="150">
        <v>0</v>
      </c>
      <c r="BC11" s="150">
        <v>0</v>
      </c>
      <c r="BD11" s="150">
        <v>0</v>
      </c>
      <c r="BE11" s="150">
        <v>0</v>
      </c>
      <c r="BF11" s="150">
        <v>0</v>
      </c>
      <c r="BG11" s="150">
        <v>0</v>
      </c>
      <c r="BH11" s="150">
        <v>0</v>
      </c>
      <c r="BI11" s="150">
        <v>0</v>
      </c>
      <c r="BJ11" s="150">
        <v>0</v>
      </c>
      <c r="BK11" s="150">
        <v>0</v>
      </c>
      <c r="BL11" s="150">
        <v>0</v>
      </c>
      <c r="BM11" s="150">
        <v>0</v>
      </c>
      <c r="BN11" s="150">
        <v>0</v>
      </c>
      <c r="BO11" s="150">
        <v>0</v>
      </c>
      <c r="BP11" s="150">
        <v>0</v>
      </c>
      <c r="BQ11" s="150">
        <v>0</v>
      </c>
      <c r="BR11" s="150">
        <v>0</v>
      </c>
      <c r="BS11" s="150">
        <v>0</v>
      </c>
      <c r="BT11" s="150">
        <v>0</v>
      </c>
      <c r="BU11" s="150">
        <v>0</v>
      </c>
      <c r="BV11" s="150">
        <v>0</v>
      </c>
      <c r="BW11" s="150">
        <v>0</v>
      </c>
      <c r="BX11" s="150">
        <v>0</v>
      </c>
      <c r="BY11" s="150">
        <v>0</v>
      </c>
      <c r="BZ11" s="150">
        <v>0</v>
      </c>
      <c r="CA11" s="150">
        <v>0</v>
      </c>
      <c r="CB11" s="150">
        <v>0</v>
      </c>
      <c r="CC11" s="150">
        <v>0</v>
      </c>
      <c r="CD11" s="150">
        <v>0</v>
      </c>
      <c r="CE11" s="150">
        <v>0</v>
      </c>
      <c r="CF11" s="150">
        <v>0</v>
      </c>
      <c r="CG11" s="150">
        <v>0</v>
      </c>
      <c r="CH11" s="150">
        <v>0</v>
      </c>
      <c r="CI11" s="150">
        <v>0</v>
      </c>
      <c r="CJ11" s="150">
        <v>0</v>
      </c>
      <c r="CK11" s="150">
        <v>0</v>
      </c>
      <c r="CL11" s="150">
        <v>0</v>
      </c>
      <c r="CM11" s="150">
        <v>0</v>
      </c>
      <c r="CN11" s="150">
        <v>0</v>
      </c>
      <c r="CO11" s="150">
        <v>0</v>
      </c>
      <c r="CP11" s="150">
        <v>0</v>
      </c>
      <c r="CQ11" s="150">
        <v>0</v>
      </c>
      <c r="CR11" s="150">
        <v>0</v>
      </c>
      <c r="CS11" s="150">
        <v>0</v>
      </c>
      <c r="CT11" s="150">
        <v>0</v>
      </c>
      <c r="CU11" s="150">
        <v>0</v>
      </c>
      <c r="CV11" s="150">
        <v>0</v>
      </c>
      <c r="CW11" s="150">
        <v>0</v>
      </c>
      <c r="CX11" s="150">
        <v>0</v>
      </c>
      <c r="CY11" s="150">
        <v>0</v>
      </c>
      <c r="CZ11" s="150">
        <v>0</v>
      </c>
      <c r="DA11" s="150">
        <v>0</v>
      </c>
      <c r="DB11" s="150">
        <v>0</v>
      </c>
      <c r="DC11" s="150">
        <v>0</v>
      </c>
      <c r="DD11" s="150">
        <v>0</v>
      </c>
      <c r="DE11" s="150">
        <v>0</v>
      </c>
      <c r="DF11" s="150">
        <v>0</v>
      </c>
      <c r="DG11" s="150">
        <v>0</v>
      </c>
      <c r="DH11" s="150">
        <v>0</v>
      </c>
      <c r="DI11" s="150" t="s">
        <v>263</v>
      </c>
      <c r="DJ11" s="150">
        <v>0</v>
      </c>
      <c r="DK11" s="150">
        <v>0</v>
      </c>
      <c r="DL11" s="150">
        <v>0</v>
      </c>
      <c r="DM11" s="150">
        <v>0</v>
      </c>
      <c r="DN11" s="150">
        <v>0</v>
      </c>
      <c r="DO11" s="150">
        <v>0</v>
      </c>
    </row>
    <row r="12" spans="1:121" ht="12.75" customHeight="1" x14ac:dyDescent="0.25">
      <c r="A12" s="315" t="s">
        <v>436</v>
      </c>
      <c r="B12" s="315" t="s">
        <v>436</v>
      </c>
      <c r="C12" s="150">
        <v>0</v>
      </c>
      <c r="D12" s="150">
        <v>0</v>
      </c>
      <c r="E12" s="150">
        <v>0</v>
      </c>
      <c r="F12" s="150">
        <v>0</v>
      </c>
      <c r="G12" s="150">
        <v>0</v>
      </c>
      <c r="H12" s="150">
        <v>0</v>
      </c>
      <c r="I12" s="150">
        <v>0</v>
      </c>
      <c r="J12" s="150">
        <v>0</v>
      </c>
      <c r="K12" s="150">
        <v>0</v>
      </c>
      <c r="L12" s="150">
        <v>0</v>
      </c>
      <c r="M12" s="150">
        <v>0</v>
      </c>
      <c r="N12" s="150">
        <v>0</v>
      </c>
      <c r="O12" s="150">
        <v>0</v>
      </c>
      <c r="P12" s="150">
        <v>0</v>
      </c>
      <c r="Q12" s="150">
        <v>0</v>
      </c>
      <c r="R12" s="150">
        <v>0</v>
      </c>
      <c r="S12" s="150">
        <v>0</v>
      </c>
      <c r="T12" s="150">
        <v>0</v>
      </c>
      <c r="U12" s="150">
        <v>0</v>
      </c>
      <c r="V12" s="150">
        <v>0</v>
      </c>
      <c r="W12" s="150">
        <v>0</v>
      </c>
      <c r="X12" s="150">
        <v>0</v>
      </c>
      <c r="Y12" s="150">
        <v>0</v>
      </c>
      <c r="Z12" s="150">
        <v>0</v>
      </c>
      <c r="AA12" s="150">
        <v>0</v>
      </c>
      <c r="AB12" s="150">
        <v>0</v>
      </c>
      <c r="AC12" s="150">
        <v>0</v>
      </c>
      <c r="AD12" s="150">
        <v>0</v>
      </c>
      <c r="AE12" s="150">
        <v>0</v>
      </c>
      <c r="AF12" s="150">
        <v>0</v>
      </c>
      <c r="AG12" s="150">
        <v>0</v>
      </c>
      <c r="AH12" s="150">
        <v>0</v>
      </c>
      <c r="AI12" s="150">
        <v>0</v>
      </c>
      <c r="AJ12" s="150">
        <v>0</v>
      </c>
      <c r="AK12" s="150">
        <v>0</v>
      </c>
      <c r="AL12" s="150">
        <v>0</v>
      </c>
      <c r="AM12" s="150">
        <v>0</v>
      </c>
      <c r="AN12" s="150">
        <v>0</v>
      </c>
      <c r="AO12" s="150">
        <v>0</v>
      </c>
      <c r="AP12" s="150">
        <v>0</v>
      </c>
      <c r="AQ12" s="150">
        <v>0</v>
      </c>
      <c r="AR12" s="150">
        <v>0</v>
      </c>
      <c r="AS12" s="150">
        <v>0</v>
      </c>
      <c r="AT12" s="150">
        <v>0</v>
      </c>
      <c r="AU12" s="150">
        <v>0</v>
      </c>
      <c r="AV12" s="150">
        <v>0</v>
      </c>
      <c r="AW12" s="150">
        <v>0</v>
      </c>
      <c r="AX12" s="150">
        <v>0</v>
      </c>
      <c r="AY12" s="150">
        <v>0</v>
      </c>
      <c r="AZ12" s="150">
        <v>0</v>
      </c>
      <c r="BA12" s="150">
        <v>0</v>
      </c>
      <c r="BB12" s="150">
        <v>0</v>
      </c>
      <c r="BC12" s="150">
        <v>0</v>
      </c>
      <c r="BD12" s="150">
        <v>0</v>
      </c>
      <c r="BE12" s="150">
        <v>0</v>
      </c>
      <c r="BF12" s="150">
        <v>0</v>
      </c>
      <c r="BG12" s="150">
        <v>0</v>
      </c>
      <c r="BH12" s="150">
        <v>0</v>
      </c>
      <c r="BI12" s="150">
        <v>0</v>
      </c>
      <c r="BJ12" s="150">
        <v>0</v>
      </c>
      <c r="BK12" s="150">
        <v>0</v>
      </c>
      <c r="BL12" s="150">
        <v>0</v>
      </c>
      <c r="BM12" s="150">
        <v>0</v>
      </c>
      <c r="BN12" s="150">
        <v>0</v>
      </c>
      <c r="BO12" s="150">
        <v>0</v>
      </c>
      <c r="BP12" s="150">
        <v>0</v>
      </c>
      <c r="BQ12" s="150">
        <v>0</v>
      </c>
      <c r="BR12" s="150">
        <v>0</v>
      </c>
      <c r="BS12" s="150">
        <v>0</v>
      </c>
      <c r="BT12" s="150">
        <v>0</v>
      </c>
      <c r="BU12" s="150">
        <v>0</v>
      </c>
      <c r="BV12" s="150">
        <v>0</v>
      </c>
      <c r="BW12" s="150">
        <v>0</v>
      </c>
      <c r="BX12" s="150">
        <v>0</v>
      </c>
      <c r="BY12" s="150">
        <v>0</v>
      </c>
      <c r="BZ12" s="150">
        <v>0</v>
      </c>
      <c r="CA12" s="150">
        <v>0</v>
      </c>
      <c r="CB12" s="150">
        <v>0</v>
      </c>
      <c r="CC12" s="150">
        <v>0</v>
      </c>
      <c r="CD12" s="150">
        <v>0</v>
      </c>
      <c r="CE12" s="150">
        <v>0</v>
      </c>
      <c r="CF12" s="150">
        <v>0</v>
      </c>
      <c r="CG12" s="150">
        <v>0</v>
      </c>
      <c r="CH12" s="150">
        <v>0</v>
      </c>
      <c r="CI12" s="150">
        <v>0</v>
      </c>
      <c r="CJ12" s="150">
        <v>0</v>
      </c>
      <c r="CK12" s="150">
        <v>0</v>
      </c>
      <c r="CL12" s="150">
        <v>0</v>
      </c>
      <c r="CM12" s="150">
        <v>0</v>
      </c>
      <c r="CN12" s="150">
        <v>0</v>
      </c>
      <c r="CO12" s="150">
        <v>0</v>
      </c>
      <c r="CP12" s="150">
        <v>0</v>
      </c>
      <c r="CQ12" s="150">
        <v>0</v>
      </c>
      <c r="CR12" s="150">
        <v>0</v>
      </c>
      <c r="CS12" s="150">
        <v>0</v>
      </c>
      <c r="CT12" s="150">
        <v>0</v>
      </c>
      <c r="CU12" s="150">
        <v>0</v>
      </c>
      <c r="CV12" s="150">
        <v>0</v>
      </c>
      <c r="CW12" s="150">
        <v>0</v>
      </c>
      <c r="CX12" s="150">
        <v>0</v>
      </c>
      <c r="CY12" s="150">
        <v>0</v>
      </c>
      <c r="CZ12" s="150">
        <v>0</v>
      </c>
      <c r="DA12" s="150">
        <v>0</v>
      </c>
      <c r="DB12" s="150">
        <v>0</v>
      </c>
      <c r="DC12" s="150">
        <v>0</v>
      </c>
      <c r="DD12" s="150">
        <v>0</v>
      </c>
      <c r="DE12" s="150">
        <v>0</v>
      </c>
      <c r="DF12" s="150">
        <v>0</v>
      </c>
      <c r="DG12" s="150">
        <v>0</v>
      </c>
      <c r="DH12" s="150">
        <v>0</v>
      </c>
      <c r="DI12" s="150" t="s">
        <v>263</v>
      </c>
      <c r="DJ12" s="150">
        <v>0</v>
      </c>
      <c r="DK12" s="150">
        <v>0</v>
      </c>
      <c r="DL12" s="150">
        <v>0</v>
      </c>
      <c r="DM12" s="150">
        <v>0</v>
      </c>
      <c r="DN12" s="150">
        <v>0</v>
      </c>
      <c r="DO12" s="150">
        <v>0</v>
      </c>
    </row>
    <row r="13" spans="1:121" ht="12.75" customHeight="1" x14ac:dyDescent="0.25">
      <c r="A13" s="315" t="s">
        <v>437</v>
      </c>
      <c r="B13" s="315" t="s">
        <v>437</v>
      </c>
      <c r="C13" s="150">
        <v>0</v>
      </c>
      <c r="D13" s="150">
        <v>0</v>
      </c>
      <c r="E13" s="150">
        <v>0</v>
      </c>
      <c r="F13" s="150">
        <v>0</v>
      </c>
      <c r="G13" s="150">
        <v>0</v>
      </c>
      <c r="H13" s="150">
        <v>0</v>
      </c>
      <c r="I13" s="150">
        <v>0</v>
      </c>
      <c r="J13" s="150">
        <v>0</v>
      </c>
      <c r="K13" s="150">
        <v>0</v>
      </c>
      <c r="L13" s="150">
        <v>0</v>
      </c>
      <c r="M13" s="150">
        <v>0</v>
      </c>
      <c r="N13" s="150">
        <v>0</v>
      </c>
      <c r="O13" s="150">
        <v>0</v>
      </c>
      <c r="P13" s="150">
        <v>0</v>
      </c>
      <c r="Q13" s="150">
        <v>0</v>
      </c>
      <c r="R13" s="150">
        <v>0</v>
      </c>
      <c r="S13" s="150">
        <v>0</v>
      </c>
      <c r="T13" s="150">
        <v>0</v>
      </c>
      <c r="U13" s="150">
        <v>0</v>
      </c>
      <c r="V13" s="150">
        <v>0</v>
      </c>
      <c r="W13" s="150">
        <v>0</v>
      </c>
      <c r="X13" s="150">
        <v>0</v>
      </c>
      <c r="Y13" s="150">
        <v>0</v>
      </c>
      <c r="Z13" s="150">
        <v>0</v>
      </c>
      <c r="AA13" s="150">
        <v>0</v>
      </c>
      <c r="AB13" s="150">
        <v>0</v>
      </c>
      <c r="AC13" s="150">
        <v>0</v>
      </c>
      <c r="AD13" s="150">
        <v>0</v>
      </c>
      <c r="AE13" s="150">
        <v>0</v>
      </c>
      <c r="AF13" s="150">
        <v>0</v>
      </c>
      <c r="AG13" s="150">
        <v>0</v>
      </c>
      <c r="AH13" s="150">
        <v>0</v>
      </c>
      <c r="AI13" s="150">
        <v>0</v>
      </c>
      <c r="AJ13" s="150">
        <v>0</v>
      </c>
      <c r="AK13" s="150">
        <v>0</v>
      </c>
      <c r="AL13" s="150">
        <v>0</v>
      </c>
      <c r="AM13" s="150">
        <v>0</v>
      </c>
      <c r="AN13" s="150">
        <v>0</v>
      </c>
      <c r="AO13" s="150">
        <v>0</v>
      </c>
      <c r="AP13" s="150">
        <v>0</v>
      </c>
      <c r="AQ13" s="150">
        <v>0</v>
      </c>
      <c r="AR13" s="150">
        <v>0</v>
      </c>
      <c r="AS13" s="150">
        <v>0</v>
      </c>
      <c r="AT13" s="150">
        <v>0</v>
      </c>
      <c r="AU13" s="150">
        <v>0</v>
      </c>
      <c r="AV13" s="150">
        <v>0</v>
      </c>
      <c r="AW13" s="150">
        <v>0</v>
      </c>
      <c r="AX13" s="150">
        <v>0</v>
      </c>
      <c r="AY13" s="150">
        <v>0</v>
      </c>
      <c r="AZ13" s="150">
        <v>0</v>
      </c>
      <c r="BA13" s="150">
        <v>0</v>
      </c>
      <c r="BB13" s="150">
        <v>0</v>
      </c>
      <c r="BC13" s="150">
        <v>0</v>
      </c>
      <c r="BD13" s="150">
        <v>0</v>
      </c>
      <c r="BE13" s="150">
        <v>0</v>
      </c>
      <c r="BF13" s="150">
        <v>0</v>
      </c>
      <c r="BG13" s="150">
        <v>0</v>
      </c>
      <c r="BH13" s="150">
        <v>0</v>
      </c>
      <c r="BI13" s="150">
        <v>0</v>
      </c>
      <c r="BJ13" s="150">
        <v>0</v>
      </c>
      <c r="BK13" s="150">
        <v>0</v>
      </c>
      <c r="BL13" s="150">
        <v>0</v>
      </c>
      <c r="BM13" s="150">
        <v>0</v>
      </c>
      <c r="BN13" s="150">
        <v>0</v>
      </c>
      <c r="BO13" s="150">
        <v>0</v>
      </c>
      <c r="BP13" s="150">
        <v>0</v>
      </c>
      <c r="BQ13" s="150">
        <v>0</v>
      </c>
      <c r="BR13" s="150">
        <v>0</v>
      </c>
      <c r="BS13" s="150">
        <v>0</v>
      </c>
      <c r="BT13" s="150">
        <v>0</v>
      </c>
      <c r="BU13" s="150">
        <v>0</v>
      </c>
      <c r="BV13" s="150">
        <v>0</v>
      </c>
      <c r="BW13" s="150">
        <v>0</v>
      </c>
      <c r="BX13" s="150">
        <v>0</v>
      </c>
      <c r="BY13" s="150">
        <v>0</v>
      </c>
      <c r="BZ13" s="150">
        <v>0</v>
      </c>
      <c r="CA13" s="150">
        <v>0</v>
      </c>
      <c r="CB13" s="150">
        <v>0</v>
      </c>
      <c r="CC13" s="150">
        <v>0</v>
      </c>
      <c r="CD13" s="150">
        <v>0</v>
      </c>
      <c r="CE13" s="150">
        <v>0</v>
      </c>
      <c r="CF13" s="150">
        <v>0</v>
      </c>
      <c r="CG13" s="150">
        <v>0</v>
      </c>
      <c r="CH13" s="150">
        <v>0</v>
      </c>
      <c r="CI13" s="150">
        <v>0</v>
      </c>
      <c r="CJ13" s="150">
        <v>0</v>
      </c>
      <c r="CK13" s="150">
        <v>0</v>
      </c>
      <c r="CL13" s="150">
        <v>0</v>
      </c>
      <c r="CM13" s="150">
        <v>0</v>
      </c>
      <c r="CN13" s="150">
        <v>0</v>
      </c>
      <c r="CO13" s="150">
        <v>0</v>
      </c>
      <c r="CP13" s="150">
        <v>0</v>
      </c>
      <c r="CQ13" s="150">
        <v>0</v>
      </c>
      <c r="CR13" s="150">
        <v>0</v>
      </c>
      <c r="CS13" s="150">
        <v>0</v>
      </c>
      <c r="CT13" s="150">
        <v>0</v>
      </c>
      <c r="CU13" s="150">
        <v>0</v>
      </c>
      <c r="CV13" s="150">
        <v>0</v>
      </c>
      <c r="CW13" s="150">
        <v>0</v>
      </c>
      <c r="CX13" s="150">
        <v>0</v>
      </c>
      <c r="CY13" s="150">
        <v>0</v>
      </c>
      <c r="CZ13" s="150">
        <v>0</v>
      </c>
      <c r="DA13" s="150">
        <v>0</v>
      </c>
      <c r="DB13" s="150">
        <v>0</v>
      </c>
      <c r="DC13" s="150">
        <v>0</v>
      </c>
      <c r="DD13" s="150">
        <v>0</v>
      </c>
      <c r="DE13" s="150">
        <v>0</v>
      </c>
      <c r="DF13" s="150">
        <v>0</v>
      </c>
      <c r="DG13" s="150">
        <v>0</v>
      </c>
      <c r="DH13" s="150">
        <v>0</v>
      </c>
      <c r="DI13" s="150" t="s">
        <v>263</v>
      </c>
      <c r="DJ13" s="150">
        <v>0</v>
      </c>
      <c r="DK13" s="150">
        <v>0</v>
      </c>
      <c r="DL13" s="150">
        <v>0</v>
      </c>
      <c r="DM13" s="150">
        <v>0</v>
      </c>
      <c r="DN13" s="150">
        <v>0</v>
      </c>
      <c r="DO13" s="150">
        <v>0</v>
      </c>
    </row>
    <row r="14" spans="1:121" ht="12.75" customHeight="1" x14ac:dyDescent="0.25">
      <c r="A14" s="315" t="s">
        <v>126</v>
      </c>
      <c r="B14" s="315" t="s">
        <v>126</v>
      </c>
      <c r="C14" s="150">
        <v>0</v>
      </c>
      <c r="D14" s="150">
        <v>0</v>
      </c>
      <c r="E14" s="150">
        <v>0</v>
      </c>
      <c r="F14" s="150">
        <v>0</v>
      </c>
      <c r="G14" s="150">
        <v>0</v>
      </c>
      <c r="H14" s="150">
        <v>0</v>
      </c>
      <c r="I14" s="150">
        <v>0</v>
      </c>
      <c r="J14" s="150">
        <v>0</v>
      </c>
      <c r="K14" s="150">
        <v>0</v>
      </c>
      <c r="L14" s="150">
        <v>0</v>
      </c>
      <c r="M14" s="150">
        <v>0</v>
      </c>
      <c r="N14" s="150">
        <v>0</v>
      </c>
      <c r="O14" s="150">
        <v>0</v>
      </c>
      <c r="P14" s="150">
        <v>0</v>
      </c>
      <c r="Q14" s="150">
        <v>0</v>
      </c>
      <c r="R14" s="150">
        <v>0</v>
      </c>
      <c r="S14" s="150">
        <v>0</v>
      </c>
      <c r="T14" s="150">
        <v>0</v>
      </c>
      <c r="U14" s="150">
        <v>0</v>
      </c>
      <c r="V14" s="150">
        <v>0</v>
      </c>
      <c r="W14" s="150">
        <v>0</v>
      </c>
      <c r="X14" s="150">
        <v>0</v>
      </c>
      <c r="Y14" s="150">
        <v>0</v>
      </c>
      <c r="Z14" s="150">
        <v>0</v>
      </c>
      <c r="AA14" s="150">
        <v>0</v>
      </c>
      <c r="AB14" s="150">
        <v>0</v>
      </c>
      <c r="AC14" s="150">
        <v>0</v>
      </c>
      <c r="AD14" s="150">
        <v>0</v>
      </c>
      <c r="AE14" s="150">
        <v>0</v>
      </c>
      <c r="AF14" s="150">
        <v>5.3</v>
      </c>
      <c r="AG14" s="150">
        <v>10.7</v>
      </c>
      <c r="AH14" s="150">
        <v>10.6</v>
      </c>
      <c r="AI14" s="150">
        <v>10.7</v>
      </c>
      <c r="AJ14" s="150">
        <v>10.7</v>
      </c>
      <c r="AK14" s="150">
        <v>10.7</v>
      </c>
      <c r="AL14" s="150">
        <v>10.7</v>
      </c>
      <c r="AM14" s="150">
        <v>10.7</v>
      </c>
      <c r="AN14" s="150">
        <v>10.7</v>
      </c>
      <c r="AO14" s="150">
        <v>10.7</v>
      </c>
      <c r="AP14" s="150">
        <v>10.7</v>
      </c>
      <c r="AQ14" s="150">
        <v>10.7</v>
      </c>
      <c r="AR14" s="150">
        <v>19.600000000000001</v>
      </c>
      <c r="AS14" s="150">
        <v>21.9</v>
      </c>
      <c r="AT14" s="150">
        <v>29.6</v>
      </c>
      <c r="AU14" s="150">
        <v>29.6</v>
      </c>
      <c r="AV14" s="150">
        <v>29.6</v>
      </c>
      <c r="AW14" s="150">
        <v>29.6</v>
      </c>
      <c r="AX14" s="150">
        <v>29.6</v>
      </c>
      <c r="AY14" s="150">
        <v>29.6</v>
      </c>
      <c r="AZ14" s="150">
        <v>29.5</v>
      </c>
      <c r="BA14" s="150">
        <v>29.5</v>
      </c>
      <c r="BB14" s="150">
        <v>29.5</v>
      </c>
      <c r="BC14" s="150">
        <v>29.5</v>
      </c>
      <c r="BD14" s="150">
        <v>29.4</v>
      </c>
      <c r="BE14" s="150">
        <v>29.4</v>
      </c>
      <c r="BF14" s="150">
        <v>29.4</v>
      </c>
      <c r="BG14" s="150">
        <v>29.4</v>
      </c>
      <c r="BH14" s="150">
        <v>29.5</v>
      </c>
      <c r="BI14" s="150">
        <v>29.5</v>
      </c>
      <c r="BJ14" s="150">
        <v>29.518571770000001</v>
      </c>
      <c r="BK14" s="150">
        <v>29.5</v>
      </c>
      <c r="BL14" s="150">
        <v>34.9</v>
      </c>
      <c r="BM14" s="150">
        <v>47.8</v>
      </c>
      <c r="BN14" s="150">
        <v>47.9</v>
      </c>
      <c r="BO14" s="150">
        <v>53.8</v>
      </c>
      <c r="BP14" s="150">
        <v>53.7</v>
      </c>
      <c r="BQ14" s="150">
        <v>53.7</v>
      </c>
      <c r="BR14" s="150">
        <v>46</v>
      </c>
      <c r="BS14" s="150">
        <v>46</v>
      </c>
      <c r="BT14" s="150">
        <v>46.1</v>
      </c>
      <c r="BU14" s="150">
        <v>46.1</v>
      </c>
      <c r="BV14" s="150">
        <v>46.1</v>
      </c>
      <c r="BW14" s="150">
        <v>40.9</v>
      </c>
      <c r="BX14" s="150">
        <v>49.7</v>
      </c>
      <c r="BY14" s="150">
        <v>49.8</v>
      </c>
      <c r="BZ14" s="150">
        <v>49.8</v>
      </c>
      <c r="CA14" s="150">
        <v>49.8</v>
      </c>
      <c r="CB14" s="150">
        <v>57.6</v>
      </c>
      <c r="CC14" s="150">
        <v>49.9</v>
      </c>
      <c r="CD14" s="150">
        <v>50</v>
      </c>
      <c r="CE14" s="150">
        <v>36.799999999999997</v>
      </c>
      <c r="CF14" s="150">
        <v>43.1</v>
      </c>
      <c r="CG14" s="150">
        <v>50.1</v>
      </c>
      <c r="CH14" s="150">
        <v>77.099999999999994</v>
      </c>
      <c r="CI14" s="150">
        <v>77.099999999999994</v>
      </c>
      <c r="CJ14" s="150">
        <v>77.099999999999994</v>
      </c>
      <c r="CK14" s="150">
        <v>77.099999999999994</v>
      </c>
      <c r="CL14" s="150">
        <v>81.2</v>
      </c>
      <c r="CM14" s="150">
        <v>85.3</v>
      </c>
      <c r="CN14" s="150">
        <v>85.3</v>
      </c>
      <c r="CO14" s="150">
        <v>86.5</v>
      </c>
      <c r="CP14" s="150">
        <v>86.6</v>
      </c>
      <c r="CQ14" s="150">
        <v>86.8</v>
      </c>
      <c r="CR14" s="150">
        <v>86.9</v>
      </c>
      <c r="CS14" s="150">
        <v>110.6</v>
      </c>
      <c r="CT14" s="150">
        <v>120.1</v>
      </c>
      <c r="CU14" s="150">
        <v>120.5</v>
      </c>
      <c r="CV14" s="150">
        <v>120.8</v>
      </c>
      <c r="CW14" s="150">
        <v>121</v>
      </c>
      <c r="CX14" s="150">
        <v>121.3</v>
      </c>
      <c r="CY14" s="150">
        <v>121.6</v>
      </c>
      <c r="CZ14" s="150">
        <v>121.8</v>
      </c>
      <c r="DA14" s="150">
        <v>91.1</v>
      </c>
      <c r="DB14" s="150">
        <v>91.2</v>
      </c>
      <c r="DC14" s="150">
        <v>91.4</v>
      </c>
      <c r="DD14" s="150">
        <v>91.5</v>
      </c>
      <c r="DE14" s="150">
        <v>49.6</v>
      </c>
      <c r="DF14" s="150">
        <v>0</v>
      </c>
      <c r="DG14" s="150">
        <v>0</v>
      </c>
      <c r="DH14" s="150">
        <v>0</v>
      </c>
      <c r="DI14" s="150" t="s">
        <v>263</v>
      </c>
      <c r="DJ14" s="150">
        <v>0</v>
      </c>
      <c r="DK14" s="150">
        <v>0</v>
      </c>
      <c r="DL14" s="150">
        <v>0</v>
      </c>
      <c r="DM14" s="150">
        <v>0</v>
      </c>
      <c r="DN14" s="150">
        <v>0</v>
      </c>
      <c r="DO14" s="150">
        <v>0</v>
      </c>
    </row>
    <row r="15" spans="1:121" ht="12.75" customHeight="1" x14ac:dyDescent="0.25">
      <c r="A15" s="316" t="s">
        <v>430</v>
      </c>
      <c r="B15" s="316" t="s">
        <v>430</v>
      </c>
      <c r="C15" s="152">
        <v>0</v>
      </c>
      <c r="D15" s="152">
        <v>0</v>
      </c>
      <c r="E15" s="152">
        <v>0</v>
      </c>
      <c r="F15" s="152">
        <v>0</v>
      </c>
      <c r="G15" s="152">
        <v>0</v>
      </c>
      <c r="H15" s="152">
        <v>0</v>
      </c>
      <c r="I15" s="152">
        <v>0</v>
      </c>
      <c r="J15" s="152">
        <v>0</v>
      </c>
      <c r="K15" s="152">
        <v>0</v>
      </c>
      <c r="L15" s="152">
        <v>0</v>
      </c>
      <c r="M15" s="152">
        <v>0</v>
      </c>
      <c r="N15" s="152">
        <v>0</v>
      </c>
      <c r="O15" s="152">
        <v>0</v>
      </c>
      <c r="P15" s="152">
        <v>0</v>
      </c>
      <c r="Q15" s="152">
        <v>0</v>
      </c>
      <c r="R15" s="152">
        <v>0</v>
      </c>
      <c r="S15" s="152">
        <v>0</v>
      </c>
      <c r="T15" s="152">
        <v>0</v>
      </c>
      <c r="U15" s="152">
        <v>0</v>
      </c>
      <c r="V15" s="152">
        <v>0</v>
      </c>
      <c r="W15" s="152">
        <v>0</v>
      </c>
      <c r="X15" s="152">
        <v>0</v>
      </c>
      <c r="Y15" s="152">
        <v>0</v>
      </c>
      <c r="Z15" s="152">
        <v>0</v>
      </c>
      <c r="AA15" s="152">
        <v>0</v>
      </c>
      <c r="AB15" s="152">
        <v>0</v>
      </c>
      <c r="AC15" s="152">
        <v>0</v>
      </c>
      <c r="AD15" s="152">
        <v>0</v>
      </c>
      <c r="AE15" s="152">
        <v>0</v>
      </c>
      <c r="AF15" s="152">
        <v>0</v>
      </c>
      <c r="AG15" s="152">
        <v>0</v>
      </c>
      <c r="AH15" s="152">
        <v>0</v>
      </c>
      <c r="AI15" s="152">
        <v>0</v>
      </c>
      <c r="AJ15" s="152">
        <v>0</v>
      </c>
      <c r="AK15" s="152">
        <v>0</v>
      </c>
      <c r="AL15" s="152">
        <v>0</v>
      </c>
      <c r="AM15" s="152">
        <v>0</v>
      </c>
      <c r="AN15" s="152">
        <v>0</v>
      </c>
      <c r="AO15" s="152">
        <v>0</v>
      </c>
      <c r="AP15" s="152">
        <v>0</v>
      </c>
      <c r="AQ15" s="152">
        <v>0</v>
      </c>
      <c r="AR15" s="152">
        <v>0</v>
      </c>
      <c r="AS15" s="152">
        <v>0</v>
      </c>
      <c r="AT15" s="152">
        <v>0</v>
      </c>
      <c r="AU15" s="152">
        <v>0</v>
      </c>
      <c r="AV15" s="152">
        <v>0</v>
      </c>
      <c r="AW15" s="152">
        <v>0</v>
      </c>
      <c r="AX15" s="152">
        <v>0</v>
      </c>
      <c r="AY15" s="152">
        <v>0</v>
      </c>
      <c r="AZ15" s="152">
        <v>0</v>
      </c>
      <c r="BA15" s="152">
        <v>0</v>
      </c>
      <c r="BB15" s="152">
        <v>0</v>
      </c>
      <c r="BC15" s="152">
        <v>0</v>
      </c>
      <c r="BD15" s="152">
        <v>0</v>
      </c>
      <c r="BE15" s="152">
        <v>0</v>
      </c>
      <c r="BF15" s="152">
        <v>0</v>
      </c>
      <c r="BG15" s="152">
        <v>0</v>
      </c>
      <c r="BH15" s="152">
        <v>0</v>
      </c>
      <c r="BI15" s="152">
        <v>0</v>
      </c>
      <c r="BJ15" s="152">
        <v>0</v>
      </c>
      <c r="BK15" s="152">
        <v>0</v>
      </c>
      <c r="BL15" s="152">
        <v>0</v>
      </c>
      <c r="BM15" s="152">
        <v>0</v>
      </c>
      <c r="BN15" s="152">
        <v>0</v>
      </c>
      <c r="BO15" s="152">
        <v>0</v>
      </c>
      <c r="BP15" s="152">
        <v>0</v>
      </c>
      <c r="BQ15" s="152">
        <v>0</v>
      </c>
      <c r="BR15" s="152">
        <v>0</v>
      </c>
      <c r="BS15" s="152">
        <v>0</v>
      </c>
      <c r="BT15" s="152">
        <v>0</v>
      </c>
      <c r="BU15" s="152">
        <v>0</v>
      </c>
      <c r="BV15" s="152">
        <v>0</v>
      </c>
      <c r="BW15" s="152">
        <v>0</v>
      </c>
      <c r="BX15" s="152">
        <v>0</v>
      </c>
      <c r="BY15" s="152">
        <v>0</v>
      </c>
      <c r="BZ15" s="152">
        <v>0</v>
      </c>
      <c r="CA15" s="152">
        <v>0</v>
      </c>
      <c r="CB15" s="152">
        <v>0</v>
      </c>
      <c r="CC15" s="152">
        <v>0</v>
      </c>
      <c r="CD15" s="152">
        <v>0</v>
      </c>
      <c r="CE15" s="152">
        <v>0</v>
      </c>
      <c r="CF15" s="152">
        <v>0</v>
      </c>
      <c r="CG15" s="152">
        <v>0</v>
      </c>
      <c r="CH15" s="152">
        <v>0</v>
      </c>
      <c r="CI15" s="152">
        <v>0</v>
      </c>
      <c r="CJ15" s="152">
        <v>0</v>
      </c>
      <c r="CK15" s="152">
        <v>0</v>
      </c>
      <c r="CL15" s="152">
        <v>0</v>
      </c>
      <c r="CM15" s="152">
        <v>0</v>
      </c>
      <c r="CN15" s="152">
        <v>0</v>
      </c>
      <c r="CO15" s="152">
        <v>0</v>
      </c>
      <c r="CP15" s="152">
        <v>0</v>
      </c>
      <c r="CQ15" s="152">
        <v>0</v>
      </c>
      <c r="CR15" s="152">
        <v>0</v>
      </c>
      <c r="CS15" s="152">
        <v>0</v>
      </c>
      <c r="CT15" s="152">
        <v>0</v>
      </c>
      <c r="CU15" s="152">
        <v>0</v>
      </c>
      <c r="CV15" s="152">
        <v>0</v>
      </c>
      <c r="CW15" s="152">
        <v>0</v>
      </c>
      <c r="CX15" s="152">
        <v>0</v>
      </c>
      <c r="CY15" s="152">
        <v>0</v>
      </c>
      <c r="CZ15" s="152">
        <v>0</v>
      </c>
      <c r="DA15" s="152">
        <v>0</v>
      </c>
      <c r="DB15" s="152">
        <v>0</v>
      </c>
      <c r="DC15" s="152">
        <v>0</v>
      </c>
      <c r="DD15" s="152">
        <v>0</v>
      </c>
      <c r="DE15" s="152">
        <v>0</v>
      </c>
      <c r="DF15" s="152">
        <v>0</v>
      </c>
      <c r="DG15" s="152">
        <v>0</v>
      </c>
      <c r="DH15" s="152">
        <v>0</v>
      </c>
      <c r="DI15" s="152" t="s">
        <v>263</v>
      </c>
      <c r="DJ15" s="152">
        <v>0</v>
      </c>
      <c r="DK15" s="152">
        <v>0</v>
      </c>
      <c r="DL15" s="152">
        <v>0</v>
      </c>
      <c r="DM15" s="152">
        <v>0</v>
      </c>
      <c r="DN15" s="152">
        <v>0</v>
      </c>
      <c r="DO15" s="166">
        <v>0</v>
      </c>
    </row>
    <row r="16" spans="1:121" ht="12.75" customHeight="1" x14ac:dyDescent="0.25">
      <c r="A16" s="315" t="s">
        <v>432</v>
      </c>
      <c r="B16" s="315" t="s">
        <v>432</v>
      </c>
      <c r="C16" s="150">
        <v>0</v>
      </c>
      <c r="D16" s="150">
        <v>0</v>
      </c>
      <c r="E16" s="150">
        <v>0</v>
      </c>
      <c r="F16" s="150">
        <v>0</v>
      </c>
      <c r="G16" s="150">
        <v>0</v>
      </c>
      <c r="H16" s="150">
        <v>0</v>
      </c>
      <c r="I16" s="150">
        <v>0</v>
      </c>
      <c r="J16" s="150">
        <v>0</v>
      </c>
      <c r="K16" s="150">
        <v>0</v>
      </c>
      <c r="L16" s="150">
        <v>0</v>
      </c>
      <c r="M16" s="150">
        <v>0</v>
      </c>
      <c r="N16" s="150">
        <v>0</v>
      </c>
      <c r="O16" s="150">
        <v>0</v>
      </c>
      <c r="P16" s="150">
        <v>0</v>
      </c>
      <c r="Q16" s="150">
        <v>0</v>
      </c>
      <c r="R16" s="150">
        <v>0</v>
      </c>
      <c r="S16" s="150">
        <v>0</v>
      </c>
      <c r="T16" s="150">
        <v>0</v>
      </c>
      <c r="U16" s="150">
        <v>0</v>
      </c>
      <c r="V16" s="150">
        <v>0</v>
      </c>
      <c r="W16" s="150">
        <v>0</v>
      </c>
      <c r="X16" s="150">
        <v>0</v>
      </c>
      <c r="Y16" s="150">
        <v>0</v>
      </c>
      <c r="Z16" s="150">
        <v>0</v>
      </c>
      <c r="AA16" s="150">
        <v>0</v>
      </c>
      <c r="AB16" s="150">
        <v>0</v>
      </c>
      <c r="AC16" s="150">
        <v>0</v>
      </c>
      <c r="AD16" s="150">
        <v>0</v>
      </c>
      <c r="AE16" s="150">
        <v>0</v>
      </c>
      <c r="AF16" s="150">
        <v>0</v>
      </c>
      <c r="AG16" s="150">
        <v>0</v>
      </c>
      <c r="AH16" s="150">
        <v>0</v>
      </c>
      <c r="AI16" s="150">
        <v>0</v>
      </c>
      <c r="AJ16" s="150">
        <v>0</v>
      </c>
      <c r="AK16" s="150">
        <v>0</v>
      </c>
      <c r="AL16" s="150">
        <v>0</v>
      </c>
      <c r="AM16" s="150">
        <v>0</v>
      </c>
      <c r="AN16" s="150">
        <v>0</v>
      </c>
      <c r="AO16" s="150">
        <v>0</v>
      </c>
      <c r="AP16" s="150">
        <v>0</v>
      </c>
      <c r="AQ16" s="150">
        <v>0</v>
      </c>
      <c r="AR16" s="150">
        <v>0</v>
      </c>
      <c r="AS16" s="150">
        <v>0</v>
      </c>
      <c r="AT16" s="150">
        <v>0</v>
      </c>
      <c r="AU16" s="150">
        <v>0</v>
      </c>
      <c r="AV16" s="150">
        <v>0</v>
      </c>
      <c r="AW16" s="150">
        <v>0</v>
      </c>
      <c r="AX16" s="150">
        <v>0</v>
      </c>
      <c r="AY16" s="150">
        <v>0</v>
      </c>
      <c r="AZ16" s="150">
        <v>0</v>
      </c>
      <c r="BA16" s="150">
        <v>0</v>
      </c>
      <c r="BB16" s="150">
        <v>0</v>
      </c>
      <c r="BC16" s="150">
        <v>0</v>
      </c>
      <c r="BD16" s="150">
        <v>0</v>
      </c>
      <c r="BE16" s="150">
        <v>0</v>
      </c>
      <c r="BF16" s="150">
        <v>0</v>
      </c>
      <c r="BG16" s="150">
        <v>0</v>
      </c>
      <c r="BH16" s="150">
        <v>0</v>
      </c>
      <c r="BI16" s="150">
        <v>0</v>
      </c>
      <c r="BJ16" s="150">
        <v>0</v>
      </c>
      <c r="BK16" s="150">
        <v>0</v>
      </c>
      <c r="BL16" s="150">
        <v>0</v>
      </c>
      <c r="BM16" s="150">
        <v>0</v>
      </c>
      <c r="BN16" s="150">
        <v>0</v>
      </c>
      <c r="BO16" s="150">
        <v>0</v>
      </c>
      <c r="BP16" s="150">
        <v>0</v>
      </c>
      <c r="BQ16" s="150">
        <v>0</v>
      </c>
      <c r="BR16" s="150">
        <v>0</v>
      </c>
      <c r="BS16" s="150">
        <v>0</v>
      </c>
      <c r="BT16" s="150">
        <v>0</v>
      </c>
      <c r="BU16" s="150">
        <v>0</v>
      </c>
      <c r="BV16" s="150">
        <v>0</v>
      </c>
      <c r="BW16" s="150">
        <v>0</v>
      </c>
      <c r="BX16" s="150">
        <v>0</v>
      </c>
      <c r="BY16" s="150">
        <v>0</v>
      </c>
      <c r="BZ16" s="150">
        <v>0</v>
      </c>
      <c r="CA16" s="150">
        <v>0</v>
      </c>
      <c r="CB16" s="150">
        <v>0</v>
      </c>
      <c r="CC16" s="150">
        <v>0</v>
      </c>
      <c r="CD16" s="150">
        <v>0</v>
      </c>
      <c r="CE16" s="150">
        <v>0</v>
      </c>
      <c r="CF16" s="150">
        <v>0</v>
      </c>
      <c r="CG16" s="150">
        <v>0</v>
      </c>
      <c r="CH16" s="150">
        <v>0</v>
      </c>
      <c r="CI16" s="150">
        <v>0</v>
      </c>
      <c r="CJ16" s="150">
        <v>0</v>
      </c>
      <c r="CK16" s="150">
        <v>0</v>
      </c>
      <c r="CL16" s="150">
        <v>0</v>
      </c>
      <c r="CM16" s="150">
        <v>0</v>
      </c>
      <c r="CN16" s="150">
        <v>0</v>
      </c>
      <c r="CO16" s="150">
        <v>0</v>
      </c>
      <c r="CP16" s="150">
        <v>0</v>
      </c>
      <c r="CQ16" s="150">
        <v>0</v>
      </c>
      <c r="CR16" s="150">
        <v>0</v>
      </c>
      <c r="CS16" s="150">
        <v>0</v>
      </c>
      <c r="CT16" s="150">
        <v>0</v>
      </c>
      <c r="CU16" s="150">
        <v>0</v>
      </c>
      <c r="CV16" s="150">
        <v>0</v>
      </c>
      <c r="CW16" s="150">
        <v>0</v>
      </c>
      <c r="CX16" s="150">
        <v>0</v>
      </c>
      <c r="CY16" s="150">
        <v>0</v>
      </c>
      <c r="CZ16" s="150">
        <v>0</v>
      </c>
      <c r="DA16" s="150">
        <v>0</v>
      </c>
      <c r="DB16" s="150">
        <v>0</v>
      </c>
      <c r="DC16" s="150">
        <v>0</v>
      </c>
      <c r="DD16" s="150">
        <v>0</v>
      </c>
      <c r="DE16" s="150">
        <v>0</v>
      </c>
      <c r="DF16" s="150">
        <v>0</v>
      </c>
      <c r="DG16" s="150">
        <v>0</v>
      </c>
      <c r="DH16" s="150">
        <v>0</v>
      </c>
      <c r="DI16" s="150" t="s">
        <v>263</v>
      </c>
      <c r="DJ16" s="150">
        <v>0</v>
      </c>
      <c r="DK16" s="150">
        <v>0</v>
      </c>
      <c r="DL16" s="150">
        <v>0</v>
      </c>
      <c r="DM16" s="150">
        <v>0</v>
      </c>
      <c r="DN16" s="150">
        <v>0</v>
      </c>
      <c r="DO16" s="150">
        <v>0</v>
      </c>
    </row>
    <row r="17" spans="1:121" ht="12.75" customHeight="1" x14ac:dyDescent="0.25">
      <c r="A17" s="315" t="s">
        <v>436</v>
      </c>
      <c r="B17" s="315" t="s">
        <v>436</v>
      </c>
      <c r="C17" s="150">
        <v>0</v>
      </c>
      <c r="D17" s="150">
        <v>0</v>
      </c>
      <c r="E17" s="150">
        <v>0</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c r="X17" s="150">
        <v>0</v>
      </c>
      <c r="Y17" s="150">
        <v>0</v>
      </c>
      <c r="Z17" s="150">
        <v>0</v>
      </c>
      <c r="AA17" s="150">
        <v>0</v>
      </c>
      <c r="AB17" s="150">
        <v>0</v>
      </c>
      <c r="AC17" s="150">
        <v>0</v>
      </c>
      <c r="AD17" s="150">
        <v>0</v>
      </c>
      <c r="AE17" s="150">
        <v>0</v>
      </c>
      <c r="AF17" s="150">
        <v>0</v>
      </c>
      <c r="AG17" s="150">
        <v>0</v>
      </c>
      <c r="AH17" s="150">
        <v>0</v>
      </c>
      <c r="AI17" s="150">
        <v>0</v>
      </c>
      <c r="AJ17" s="150">
        <v>0</v>
      </c>
      <c r="AK17" s="150">
        <v>0</v>
      </c>
      <c r="AL17" s="150">
        <v>0</v>
      </c>
      <c r="AM17" s="150">
        <v>0</v>
      </c>
      <c r="AN17" s="150">
        <v>0</v>
      </c>
      <c r="AO17" s="150">
        <v>0</v>
      </c>
      <c r="AP17" s="150">
        <v>0</v>
      </c>
      <c r="AQ17" s="150">
        <v>0</v>
      </c>
      <c r="AR17" s="150">
        <v>0</v>
      </c>
      <c r="AS17" s="150">
        <v>0</v>
      </c>
      <c r="AT17" s="150">
        <v>0</v>
      </c>
      <c r="AU17" s="150">
        <v>0</v>
      </c>
      <c r="AV17" s="150">
        <v>0</v>
      </c>
      <c r="AW17" s="150">
        <v>0</v>
      </c>
      <c r="AX17" s="150">
        <v>0</v>
      </c>
      <c r="AY17" s="150">
        <v>0</v>
      </c>
      <c r="AZ17" s="150">
        <v>0</v>
      </c>
      <c r="BA17" s="150">
        <v>0</v>
      </c>
      <c r="BB17" s="150">
        <v>0</v>
      </c>
      <c r="BC17" s="150">
        <v>0</v>
      </c>
      <c r="BD17" s="150">
        <v>0</v>
      </c>
      <c r="BE17" s="150">
        <v>0</v>
      </c>
      <c r="BF17" s="150">
        <v>0</v>
      </c>
      <c r="BG17" s="150">
        <v>0</v>
      </c>
      <c r="BH17" s="150">
        <v>0</v>
      </c>
      <c r="BI17" s="150">
        <v>0</v>
      </c>
      <c r="BJ17" s="150">
        <v>0</v>
      </c>
      <c r="BK17" s="150">
        <v>0</v>
      </c>
      <c r="BL17" s="150">
        <v>0</v>
      </c>
      <c r="BM17" s="150">
        <v>0</v>
      </c>
      <c r="BN17" s="150">
        <v>0</v>
      </c>
      <c r="BO17" s="150">
        <v>0</v>
      </c>
      <c r="BP17" s="150">
        <v>0</v>
      </c>
      <c r="BQ17" s="150">
        <v>0</v>
      </c>
      <c r="BR17" s="150">
        <v>0</v>
      </c>
      <c r="BS17" s="150">
        <v>0</v>
      </c>
      <c r="BT17" s="150">
        <v>0</v>
      </c>
      <c r="BU17" s="150">
        <v>0</v>
      </c>
      <c r="BV17" s="150">
        <v>0</v>
      </c>
      <c r="BW17" s="150">
        <v>0</v>
      </c>
      <c r="BX17" s="150">
        <v>0</v>
      </c>
      <c r="BY17" s="150">
        <v>0</v>
      </c>
      <c r="BZ17" s="150">
        <v>0</v>
      </c>
      <c r="CA17" s="150">
        <v>0</v>
      </c>
      <c r="CB17" s="150">
        <v>0</v>
      </c>
      <c r="CC17" s="150">
        <v>0</v>
      </c>
      <c r="CD17" s="150">
        <v>0</v>
      </c>
      <c r="CE17" s="150">
        <v>0</v>
      </c>
      <c r="CF17" s="150">
        <v>0</v>
      </c>
      <c r="CG17" s="150">
        <v>0</v>
      </c>
      <c r="CH17" s="150">
        <v>0</v>
      </c>
      <c r="CI17" s="150">
        <v>0</v>
      </c>
      <c r="CJ17" s="150">
        <v>0</v>
      </c>
      <c r="CK17" s="150">
        <v>0</v>
      </c>
      <c r="CL17" s="150">
        <v>0</v>
      </c>
      <c r="CM17" s="150">
        <v>0</v>
      </c>
      <c r="CN17" s="150">
        <v>0</v>
      </c>
      <c r="CO17" s="150">
        <v>0</v>
      </c>
      <c r="CP17" s="150">
        <v>0</v>
      </c>
      <c r="CQ17" s="150">
        <v>0</v>
      </c>
      <c r="CR17" s="150">
        <v>0</v>
      </c>
      <c r="CS17" s="150">
        <v>0</v>
      </c>
      <c r="CT17" s="150">
        <v>0</v>
      </c>
      <c r="CU17" s="150">
        <v>0</v>
      </c>
      <c r="CV17" s="150">
        <v>0</v>
      </c>
      <c r="CW17" s="150">
        <v>0</v>
      </c>
      <c r="CX17" s="150">
        <v>0</v>
      </c>
      <c r="CY17" s="150">
        <v>0</v>
      </c>
      <c r="CZ17" s="150">
        <v>0</v>
      </c>
      <c r="DA17" s="150">
        <v>0</v>
      </c>
      <c r="DB17" s="150">
        <v>0</v>
      </c>
      <c r="DC17" s="150">
        <v>0</v>
      </c>
      <c r="DD17" s="150">
        <v>0</v>
      </c>
      <c r="DE17" s="150">
        <v>0</v>
      </c>
      <c r="DF17" s="150">
        <v>0</v>
      </c>
      <c r="DG17" s="150">
        <v>0</v>
      </c>
      <c r="DH17" s="150">
        <v>0</v>
      </c>
      <c r="DI17" s="150" t="s">
        <v>263</v>
      </c>
      <c r="DJ17" s="150">
        <v>0</v>
      </c>
      <c r="DK17" s="150">
        <v>0</v>
      </c>
      <c r="DL17" s="150">
        <v>0</v>
      </c>
      <c r="DM17" s="150">
        <v>0</v>
      </c>
      <c r="DN17" s="150">
        <v>0</v>
      </c>
      <c r="DO17" s="150">
        <v>0</v>
      </c>
    </row>
    <row r="18" spans="1:121" ht="12.75" customHeight="1" x14ac:dyDescent="0.25">
      <c r="A18" s="316" t="s">
        <v>127</v>
      </c>
      <c r="B18" s="316" t="s">
        <v>127</v>
      </c>
      <c r="C18" s="153">
        <v>1.65604581</v>
      </c>
      <c r="D18" s="153">
        <v>3.3512748000000001</v>
      </c>
      <c r="E18" s="153">
        <v>0.58444783</v>
      </c>
      <c r="F18" s="153">
        <v>0.76858057000000002</v>
      </c>
      <c r="G18" s="153">
        <v>2.1030842600000001</v>
      </c>
      <c r="H18" s="153">
        <v>1.5532202900000001</v>
      </c>
      <c r="I18" s="153">
        <v>0.90864167000000007</v>
      </c>
      <c r="J18" s="153">
        <v>2.2317433599999998</v>
      </c>
      <c r="K18" s="153">
        <v>2.5197980200000001</v>
      </c>
      <c r="L18" s="153">
        <v>5.6</v>
      </c>
      <c r="M18" s="153">
        <v>2.6322092100000001</v>
      </c>
      <c r="N18" s="153">
        <v>1.9</v>
      </c>
      <c r="O18" s="153">
        <v>3.5651914000000002</v>
      </c>
      <c r="P18" s="153">
        <v>5.2</v>
      </c>
      <c r="Q18" s="153">
        <v>2.4</v>
      </c>
      <c r="R18" s="153">
        <v>3.6</v>
      </c>
      <c r="S18" s="153">
        <v>11.7</v>
      </c>
      <c r="T18" s="153">
        <v>9.3000000000000007</v>
      </c>
      <c r="U18" s="153">
        <v>11</v>
      </c>
      <c r="V18" s="153">
        <v>30.4</v>
      </c>
      <c r="W18" s="153">
        <v>8.3000000000000007</v>
      </c>
      <c r="X18" s="153">
        <v>7.7</v>
      </c>
      <c r="Y18" s="153">
        <v>13.8</v>
      </c>
      <c r="Z18" s="153">
        <v>10.1</v>
      </c>
      <c r="AA18" s="153">
        <v>11.1</v>
      </c>
      <c r="AB18" s="153">
        <v>15.5</v>
      </c>
      <c r="AC18" s="153">
        <v>9.1999999999999993</v>
      </c>
      <c r="AD18" s="153">
        <v>12.2</v>
      </c>
      <c r="AE18" s="153">
        <v>15.9</v>
      </c>
      <c r="AF18" s="153">
        <v>13.6</v>
      </c>
      <c r="AG18" s="153">
        <v>10.6</v>
      </c>
      <c r="AH18" s="153">
        <v>7.2</v>
      </c>
      <c r="AI18" s="153">
        <v>4.7</v>
      </c>
      <c r="AJ18" s="153">
        <v>6.2</v>
      </c>
      <c r="AK18" s="153">
        <v>11.8</v>
      </c>
      <c r="AL18" s="153">
        <v>19.100000000000001</v>
      </c>
      <c r="AM18" s="153">
        <v>10.3</v>
      </c>
      <c r="AN18" s="153">
        <v>14.8</v>
      </c>
      <c r="AO18" s="153">
        <v>9.6</v>
      </c>
      <c r="AP18" s="153">
        <v>15.5</v>
      </c>
      <c r="AQ18" s="153">
        <v>9.4</v>
      </c>
      <c r="AR18" s="153">
        <v>8.8000000000000007</v>
      </c>
      <c r="AS18" s="153">
        <v>14.3</v>
      </c>
      <c r="AT18" s="153">
        <v>12.7</v>
      </c>
      <c r="AU18" s="153">
        <v>11.4</v>
      </c>
      <c r="AV18" s="153">
        <v>11.6</v>
      </c>
      <c r="AW18" s="153">
        <v>18.3</v>
      </c>
      <c r="AX18" s="153">
        <v>8.1</v>
      </c>
      <c r="AY18" s="153">
        <v>10.7</v>
      </c>
      <c r="AZ18" s="153">
        <v>8.4</v>
      </c>
      <c r="BA18" s="153">
        <v>17.3</v>
      </c>
      <c r="BB18" s="153">
        <v>10.7</v>
      </c>
      <c r="BC18" s="153">
        <v>15.9</v>
      </c>
      <c r="BD18" s="153">
        <v>26.4</v>
      </c>
      <c r="BE18" s="153">
        <v>13.9</v>
      </c>
      <c r="BF18" s="153">
        <v>11.6</v>
      </c>
      <c r="BG18" s="153">
        <v>11</v>
      </c>
      <c r="BH18" s="153">
        <v>15.1</v>
      </c>
      <c r="BI18" s="153">
        <v>20</v>
      </c>
      <c r="BJ18" s="153">
        <v>27.956730279999999</v>
      </c>
      <c r="BK18" s="153">
        <v>27.2</v>
      </c>
      <c r="BL18" s="153">
        <v>31.7</v>
      </c>
      <c r="BM18" s="153">
        <v>31.9</v>
      </c>
      <c r="BN18" s="153">
        <v>46.1</v>
      </c>
      <c r="BO18" s="153">
        <v>10.8</v>
      </c>
      <c r="BP18" s="153">
        <v>15.5</v>
      </c>
      <c r="BQ18" s="153">
        <v>19.5</v>
      </c>
      <c r="BR18" s="153">
        <v>25</v>
      </c>
      <c r="BS18" s="153">
        <v>35.799999999999997</v>
      </c>
      <c r="BT18" s="153">
        <v>44.6</v>
      </c>
      <c r="BU18" s="153">
        <v>54.9</v>
      </c>
      <c r="BV18" s="153">
        <v>57.9</v>
      </c>
      <c r="BW18" s="153">
        <v>24.1</v>
      </c>
      <c r="BX18" s="153">
        <v>32.700000000000003</v>
      </c>
      <c r="BY18" s="153">
        <v>62.5</v>
      </c>
      <c r="BZ18" s="153">
        <v>67.7</v>
      </c>
      <c r="CA18" s="153">
        <v>56.3</v>
      </c>
      <c r="CB18" s="153">
        <v>61.5</v>
      </c>
      <c r="CC18" s="153">
        <v>11.1</v>
      </c>
      <c r="CD18" s="153">
        <v>18.899999999999999</v>
      </c>
      <c r="CE18" s="153">
        <v>100.8</v>
      </c>
      <c r="CF18" s="153">
        <v>120</v>
      </c>
      <c r="CG18" s="153">
        <v>48.3</v>
      </c>
      <c r="CH18" s="153">
        <v>63.8</v>
      </c>
      <c r="CI18" s="153">
        <v>80.2</v>
      </c>
      <c r="CJ18" s="153">
        <v>62.2</v>
      </c>
      <c r="CK18" s="153">
        <v>70.099999999999994</v>
      </c>
      <c r="CL18" s="153">
        <v>75.3</v>
      </c>
      <c r="CM18" s="153">
        <v>92.4</v>
      </c>
      <c r="CN18" s="153">
        <v>101.2</v>
      </c>
      <c r="CO18" s="153">
        <v>181.2</v>
      </c>
      <c r="CP18" s="153">
        <v>91</v>
      </c>
      <c r="CQ18" s="153">
        <v>99</v>
      </c>
      <c r="CR18" s="153">
        <v>98.4</v>
      </c>
      <c r="CS18" s="153">
        <v>54</v>
      </c>
      <c r="CT18" s="153">
        <v>57.4</v>
      </c>
      <c r="CU18" s="153">
        <v>66.400000000000006</v>
      </c>
      <c r="CV18" s="153">
        <v>78.599999999999994</v>
      </c>
      <c r="CW18" s="153">
        <v>86.5</v>
      </c>
      <c r="CX18" s="153">
        <v>62.4</v>
      </c>
      <c r="CY18" s="153">
        <v>72.900000000000006</v>
      </c>
      <c r="CZ18" s="153">
        <v>81.900000000000006</v>
      </c>
      <c r="DA18" s="153">
        <v>261</v>
      </c>
      <c r="DB18" s="153">
        <v>231.1</v>
      </c>
      <c r="DC18" s="153">
        <v>181.9</v>
      </c>
      <c r="DD18" s="153">
        <v>113.3</v>
      </c>
      <c r="DE18" s="153">
        <v>170.8</v>
      </c>
      <c r="DF18" s="153">
        <v>231</v>
      </c>
      <c r="DG18" s="153">
        <v>243.7</v>
      </c>
      <c r="DH18" s="153">
        <v>266.10000000000002</v>
      </c>
      <c r="DI18" s="153">
        <v>165.7</v>
      </c>
      <c r="DJ18" s="153">
        <v>169.4</v>
      </c>
      <c r="DK18" s="153">
        <v>181.5</v>
      </c>
      <c r="DL18" s="153">
        <v>193.8</v>
      </c>
      <c r="DM18" s="153">
        <v>206.7</v>
      </c>
      <c r="DN18" s="153">
        <v>220.2</v>
      </c>
      <c r="DO18" s="153">
        <v>238.7</v>
      </c>
    </row>
    <row r="19" spans="1:121" ht="12.75" customHeight="1" x14ac:dyDescent="0.25">
      <c r="A19" s="317" t="s">
        <v>140</v>
      </c>
      <c r="B19" s="317" t="s">
        <v>140</v>
      </c>
      <c r="C19" s="154">
        <v>0</v>
      </c>
      <c r="D19" s="154">
        <v>6.0780999999999997E-4</v>
      </c>
      <c r="E19" s="154">
        <v>0</v>
      </c>
      <c r="F19" s="154">
        <v>7.1957800000000006E-3</v>
      </c>
      <c r="G19" s="154">
        <v>3.4839000000000002E-4</v>
      </c>
      <c r="H19" s="154">
        <v>6.7144700000000002E-3</v>
      </c>
      <c r="I19" s="154">
        <v>1.53455E-3</v>
      </c>
      <c r="J19" s="154">
        <v>3.9418999999999999E-4</v>
      </c>
      <c r="K19" s="154">
        <v>1.2467499999999999E-2</v>
      </c>
      <c r="L19" s="154">
        <v>0</v>
      </c>
      <c r="M19" s="154">
        <v>2.1232999999999999E-4</v>
      </c>
      <c r="N19" s="154">
        <v>0</v>
      </c>
      <c r="O19" s="154">
        <v>1.2035E-4</v>
      </c>
      <c r="P19" s="154">
        <v>0</v>
      </c>
      <c r="Q19" s="154">
        <v>0</v>
      </c>
      <c r="R19" s="154">
        <v>0</v>
      </c>
      <c r="S19" s="154">
        <v>2.6</v>
      </c>
      <c r="T19" s="154">
        <v>0</v>
      </c>
      <c r="U19" s="154">
        <v>0</v>
      </c>
      <c r="V19" s="154">
        <v>0</v>
      </c>
      <c r="W19" s="154">
        <v>0</v>
      </c>
      <c r="X19" s="154">
        <v>0</v>
      </c>
      <c r="Y19" s="154">
        <v>2.9</v>
      </c>
      <c r="Z19" s="154">
        <v>0</v>
      </c>
      <c r="AA19" s="154">
        <v>0</v>
      </c>
      <c r="AB19" s="154">
        <v>0</v>
      </c>
      <c r="AC19" s="154">
        <v>0</v>
      </c>
      <c r="AD19" s="154">
        <v>0</v>
      </c>
      <c r="AE19" s="154">
        <v>0</v>
      </c>
      <c r="AF19" s="154">
        <v>0</v>
      </c>
      <c r="AG19" s="154">
        <v>0</v>
      </c>
      <c r="AH19" s="154">
        <v>0</v>
      </c>
      <c r="AI19" s="154">
        <v>0</v>
      </c>
      <c r="AJ19" s="154">
        <v>0</v>
      </c>
      <c r="AK19" s="154">
        <v>0</v>
      </c>
      <c r="AL19" s="154">
        <v>0</v>
      </c>
      <c r="AM19" s="154">
        <v>0</v>
      </c>
      <c r="AN19" s="154">
        <v>0</v>
      </c>
      <c r="AO19" s="154">
        <v>0</v>
      </c>
      <c r="AP19" s="154">
        <v>0</v>
      </c>
      <c r="AQ19" s="154">
        <v>0</v>
      </c>
      <c r="AR19" s="154">
        <v>0</v>
      </c>
      <c r="AS19" s="154">
        <v>0</v>
      </c>
      <c r="AT19" s="154">
        <v>4.9000000000000004</v>
      </c>
      <c r="AU19" s="154">
        <v>0</v>
      </c>
      <c r="AV19" s="154">
        <v>0</v>
      </c>
      <c r="AW19" s="154">
        <v>0</v>
      </c>
      <c r="AX19" s="154">
        <v>0</v>
      </c>
      <c r="AY19" s="154">
        <v>0</v>
      </c>
      <c r="AZ19" s="154">
        <v>0</v>
      </c>
      <c r="BA19" s="154">
        <v>0</v>
      </c>
      <c r="BB19" s="154">
        <v>0</v>
      </c>
      <c r="BC19" s="154">
        <v>0</v>
      </c>
      <c r="BD19" s="154">
        <v>0</v>
      </c>
      <c r="BE19" s="154">
        <v>0</v>
      </c>
      <c r="BF19" s="154">
        <v>0</v>
      </c>
      <c r="BG19" s="154">
        <v>0</v>
      </c>
      <c r="BH19" s="154">
        <v>0</v>
      </c>
      <c r="BI19" s="154">
        <v>0</v>
      </c>
      <c r="BJ19" s="154">
        <v>9.1360299999999998E-3</v>
      </c>
      <c r="BK19" s="154">
        <v>5.3</v>
      </c>
      <c r="BL19" s="154">
        <v>0</v>
      </c>
      <c r="BM19" s="154">
        <v>0</v>
      </c>
      <c r="BN19" s="154">
        <v>0</v>
      </c>
      <c r="BO19" s="154">
        <v>0</v>
      </c>
      <c r="BP19" s="154">
        <v>0</v>
      </c>
      <c r="BQ19" s="154">
        <v>2.1</v>
      </c>
      <c r="BR19" s="154">
        <v>0.2</v>
      </c>
      <c r="BS19" s="154">
        <v>0</v>
      </c>
      <c r="BT19" s="154">
        <v>0</v>
      </c>
      <c r="BU19" s="154">
        <v>0</v>
      </c>
      <c r="BV19" s="154">
        <v>0</v>
      </c>
      <c r="BW19" s="154">
        <v>8.8000000000000007</v>
      </c>
      <c r="BX19" s="154">
        <v>0</v>
      </c>
      <c r="BY19" s="154">
        <v>0</v>
      </c>
      <c r="BZ19" s="154">
        <v>0</v>
      </c>
      <c r="CA19" s="154">
        <v>0</v>
      </c>
      <c r="CB19" s="154">
        <v>0</v>
      </c>
      <c r="CC19" s="154">
        <v>0</v>
      </c>
      <c r="CD19" s="154">
        <v>0</v>
      </c>
      <c r="CE19" s="154">
        <v>0</v>
      </c>
      <c r="CF19" s="154">
        <v>0</v>
      </c>
      <c r="CG19" s="154">
        <v>0</v>
      </c>
      <c r="CH19" s="154">
        <v>0</v>
      </c>
      <c r="CI19" s="154">
        <v>0.6</v>
      </c>
      <c r="CJ19" s="154">
        <v>0</v>
      </c>
      <c r="CK19" s="154">
        <v>0</v>
      </c>
      <c r="CL19" s="154">
        <v>0</v>
      </c>
      <c r="CM19" s="154">
        <v>0</v>
      </c>
      <c r="CN19" s="154">
        <v>0</v>
      </c>
      <c r="CO19" s="154">
        <v>0.1</v>
      </c>
      <c r="CP19" s="154">
        <v>0.1</v>
      </c>
      <c r="CQ19" s="154">
        <v>0.1</v>
      </c>
      <c r="CR19" s="154">
        <v>0.1</v>
      </c>
      <c r="CS19" s="154">
        <v>0.1</v>
      </c>
      <c r="CT19" s="154">
        <v>0</v>
      </c>
      <c r="CU19" s="154">
        <v>0</v>
      </c>
      <c r="CV19" s="154">
        <v>0</v>
      </c>
      <c r="CW19" s="154">
        <v>0</v>
      </c>
      <c r="CX19" s="154">
        <v>0</v>
      </c>
      <c r="CY19" s="154">
        <v>0</v>
      </c>
      <c r="CZ19" s="154">
        <v>0</v>
      </c>
      <c r="DA19" s="154">
        <v>32.9</v>
      </c>
      <c r="DB19" s="154">
        <v>0</v>
      </c>
      <c r="DC19" s="154">
        <v>0</v>
      </c>
      <c r="DD19" s="154">
        <v>0</v>
      </c>
      <c r="DE19" s="154">
        <v>0</v>
      </c>
      <c r="DF19" s="154">
        <v>0</v>
      </c>
      <c r="DG19" s="154">
        <v>0</v>
      </c>
      <c r="DH19" s="154">
        <v>0</v>
      </c>
      <c r="DI19" s="154" t="s">
        <v>263</v>
      </c>
      <c r="DJ19" s="154">
        <v>0</v>
      </c>
      <c r="DK19" s="154">
        <v>0</v>
      </c>
      <c r="DL19" s="154">
        <v>0</v>
      </c>
      <c r="DM19" s="154">
        <v>0</v>
      </c>
      <c r="DN19" s="154">
        <v>0</v>
      </c>
      <c r="DO19" s="167">
        <v>0</v>
      </c>
    </row>
    <row r="20" spans="1:121" ht="12.75" customHeight="1" x14ac:dyDescent="0.25">
      <c r="A20" s="292" t="s">
        <v>128</v>
      </c>
      <c r="B20" s="292" t="s">
        <v>128</v>
      </c>
      <c r="C20" s="155">
        <v>1.65604581</v>
      </c>
      <c r="D20" s="155">
        <v>3.3518826100000001</v>
      </c>
      <c r="E20" s="155">
        <v>3.5675775299999999</v>
      </c>
      <c r="F20" s="155">
        <v>4.0072478900000004</v>
      </c>
      <c r="G20" s="155">
        <v>5.3583100999999997</v>
      </c>
      <c r="H20" s="155">
        <v>9.0929640200000001</v>
      </c>
      <c r="I20" s="155">
        <v>9.7639170899999996</v>
      </c>
      <c r="J20" s="155">
        <v>11.151413</v>
      </c>
      <c r="K20" s="155">
        <v>11.85426219</v>
      </c>
      <c r="L20" s="155">
        <v>15.1</v>
      </c>
      <c r="M20" s="155">
        <v>19.783235189999999</v>
      </c>
      <c r="N20" s="155">
        <v>20.100000000000001</v>
      </c>
      <c r="O20" s="155">
        <v>21.93659019</v>
      </c>
      <c r="P20" s="155">
        <v>23.6</v>
      </c>
      <c r="Q20" s="155">
        <v>24.8</v>
      </c>
      <c r="R20" s="155">
        <v>26.2</v>
      </c>
      <c r="S20" s="155">
        <v>37</v>
      </c>
      <c r="T20" s="155">
        <v>34.799999999999997</v>
      </c>
      <c r="U20" s="155">
        <v>36.6</v>
      </c>
      <c r="V20" s="155">
        <v>66.2</v>
      </c>
      <c r="W20" s="155">
        <v>68.8</v>
      </c>
      <c r="X20" s="155">
        <v>71.5</v>
      </c>
      <c r="Y20" s="155">
        <v>80.400000000000006</v>
      </c>
      <c r="Z20" s="155">
        <v>79.900000000000006</v>
      </c>
      <c r="AA20" s="155">
        <v>85.7</v>
      </c>
      <c r="AB20" s="155">
        <v>89.5</v>
      </c>
      <c r="AC20" s="155">
        <v>91.5</v>
      </c>
      <c r="AD20" s="155">
        <v>94.4</v>
      </c>
      <c r="AE20" s="155">
        <v>105.5</v>
      </c>
      <c r="AF20" s="155">
        <v>108.3</v>
      </c>
      <c r="AG20" s="155">
        <v>111.6</v>
      </c>
      <c r="AH20" s="155">
        <v>113.8</v>
      </c>
      <c r="AI20" s="155">
        <v>111.9</v>
      </c>
      <c r="AJ20" s="155">
        <v>115.4</v>
      </c>
      <c r="AK20" s="155">
        <v>121.1</v>
      </c>
      <c r="AL20" s="155">
        <v>128.5</v>
      </c>
      <c r="AM20" s="155">
        <v>129.9</v>
      </c>
      <c r="AN20" s="155">
        <v>134.69999999999999</v>
      </c>
      <c r="AO20" s="155">
        <v>138.6</v>
      </c>
      <c r="AP20" s="155">
        <v>144.4</v>
      </c>
      <c r="AQ20" s="155">
        <v>149.19999999999999</v>
      </c>
      <c r="AR20" s="155">
        <v>157.4</v>
      </c>
      <c r="AS20" s="155">
        <v>165.5</v>
      </c>
      <c r="AT20" s="155">
        <v>175.9</v>
      </c>
      <c r="AU20" s="155">
        <v>174.4</v>
      </c>
      <c r="AV20" s="155">
        <v>181.5</v>
      </c>
      <c r="AW20" s="155">
        <v>195</v>
      </c>
      <c r="AX20" s="155">
        <v>209.4</v>
      </c>
      <c r="AY20" s="155">
        <v>188.6</v>
      </c>
      <c r="AZ20" s="155">
        <v>193.7</v>
      </c>
      <c r="BA20" s="155">
        <v>202.9</v>
      </c>
      <c r="BB20" s="155">
        <v>207.9</v>
      </c>
      <c r="BC20" s="155">
        <v>213</v>
      </c>
      <c r="BD20" s="155">
        <v>225.1</v>
      </c>
      <c r="BE20" s="155">
        <v>229.2</v>
      </c>
      <c r="BF20" s="155">
        <v>236.3</v>
      </c>
      <c r="BG20" s="155">
        <v>241.3</v>
      </c>
      <c r="BH20" s="155">
        <v>246</v>
      </c>
      <c r="BI20" s="155">
        <v>250.4</v>
      </c>
      <c r="BJ20" s="155">
        <v>254.78763376000001</v>
      </c>
      <c r="BK20" s="155">
        <v>259.10000000000002</v>
      </c>
      <c r="BL20" s="155">
        <v>264.39999999999998</v>
      </c>
      <c r="BM20" s="155">
        <v>268.5</v>
      </c>
      <c r="BN20" s="155">
        <v>279.7</v>
      </c>
      <c r="BO20" s="155">
        <v>285.2</v>
      </c>
      <c r="BP20" s="155">
        <v>290.3</v>
      </c>
      <c r="BQ20" s="155">
        <v>294.3</v>
      </c>
      <c r="BR20" s="155">
        <v>300.7</v>
      </c>
      <c r="BS20" s="155">
        <v>306.5</v>
      </c>
      <c r="BT20" s="155">
        <v>312.3</v>
      </c>
      <c r="BU20" s="155">
        <v>322.2</v>
      </c>
      <c r="BV20" s="155">
        <v>325.10000000000002</v>
      </c>
      <c r="BW20" s="155">
        <v>330.8</v>
      </c>
      <c r="BX20" s="155">
        <v>340.2</v>
      </c>
      <c r="BY20" s="155">
        <v>357.3</v>
      </c>
      <c r="BZ20" s="155">
        <v>363.4</v>
      </c>
      <c r="CA20" s="155">
        <v>371.1</v>
      </c>
      <c r="CB20" s="155">
        <v>383.8</v>
      </c>
      <c r="CC20" s="155">
        <v>392.8</v>
      </c>
      <c r="CD20" s="155">
        <v>399.8</v>
      </c>
      <c r="CE20" s="155">
        <v>504.7</v>
      </c>
      <c r="CF20" s="155">
        <v>528.79999999999995</v>
      </c>
      <c r="CG20" s="155">
        <v>548.29999999999995</v>
      </c>
      <c r="CH20" s="155">
        <v>567</v>
      </c>
      <c r="CI20" s="155">
        <v>579.5</v>
      </c>
      <c r="CJ20" s="155">
        <v>587</v>
      </c>
      <c r="CK20" s="155">
        <v>594.6</v>
      </c>
      <c r="CL20" s="155">
        <v>604.1</v>
      </c>
      <c r="CM20" s="155">
        <v>609.1</v>
      </c>
      <c r="CN20" s="155">
        <v>618.6</v>
      </c>
      <c r="CO20" s="155">
        <v>629.1</v>
      </c>
      <c r="CP20" s="155">
        <v>639.9</v>
      </c>
      <c r="CQ20" s="155">
        <v>650.29999999999995</v>
      </c>
      <c r="CR20" s="155">
        <v>661.5</v>
      </c>
      <c r="CS20" s="155">
        <v>670.7</v>
      </c>
      <c r="CT20" s="155">
        <v>688.2</v>
      </c>
      <c r="CU20" s="155">
        <v>702.9</v>
      </c>
      <c r="CV20" s="155">
        <v>710.8</v>
      </c>
      <c r="CW20" s="155">
        <v>712.8</v>
      </c>
      <c r="CX20" s="155">
        <v>730.4</v>
      </c>
      <c r="CY20" s="155">
        <v>747.9</v>
      </c>
      <c r="CZ20" s="155">
        <v>770.3</v>
      </c>
      <c r="DA20" s="155">
        <v>816.1</v>
      </c>
      <c r="DB20" s="155">
        <v>786</v>
      </c>
      <c r="DC20" s="155">
        <v>800.4</v>
      </c>
      <c r="DD20" s="155">
        <v>811.4</v>
      </c>
      <c r="DE20" s="155">
        <v>827.3</v>
      </c>
      <c r="DF20" s="155">
        <v>837</v>
      </c>
      <c r="DG20" s="155">
        <v>852.2</v>
      </c>
      <c r="DH20" s="155">
        <v>871</v>
      </c>
      <c r="DI20" s="155">
        <v>896.7</v>
      </c>
      <c r="DJ20" s="155">
        <v>906.9</v>
      </c>
      <c r="DK20" s="155">
        <v>924.7</v>
      </c>
      <c r="DL20" s="155">
        <v>932.7</v>
      </c>
      <c r="DM20" s="155">
        <v>953.7</v>
      </c>
      <c r="DN20" s="155">
        <v>969.3</v>
      </c>
      <c r="DO20" s="155">
        <v>972.1</v>
      </c>
    </row>
    <row r="21" spans="1:121" ht="12.75"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78" t="s">
        <v>122</v>
      </c>
    </row>
    <row r="22" spans="1:121" ht="12.75" hidden="1"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78" t="s">
        <v>122</v>
      </c>
    </row>
    <row r="23" spans="1:121" ht="12.75" customHeight="1" x14ac:dyDescent="0.25">
      <c r="A23" s="29"/>
      <c r="B23" s="29"/>
      <c r="C23" s="431" t="s">
        <v>600</v>
      </c>
      <c r="D23" s="431" t="s">
        <v>602</v>
      </c>
      <c r="E23" s="431" t="s">
        <v>604</v>
      </c>
      <c r="F23" s="338" t="s">
        <v>605</v>
      </c>
      <c r="G23" s="338" t="s">
        <v>606</v>
      </c>
      <c r="H23" s="432" t="s">
        <v>608</v>
      </c>
      <c r="I23" s="432" t="s">
        <v>609</v>
      </c>
      <c r="J23" s="432" t="s">
        <v>654</v>
      </c>
      <c r="K23" s="432" t="s">
        <v>656</v>
      </c>
      <c r="L23" s="432" t="s">
        <v>657</v>
      </c>
      <c r="M23" s="432" t="s">
        <v>658</v>
      </c>
      <c r="N23" s="432" t="s">
        <v>660</v>
      </c>
      <c r="O23" s="432" t="s">
        <v>661</v>
      </c>
      <c r="P23" s="432" t="s">
        <v>662</v>
      </c>
      <c r="Q23" s="432" t="s">
        <v>664</v>
      </c>
      <c r="R23" s="432" t="s">
        <v>665</v>
      </c>
      <c r="S23" s="432" t="s">
        <v>681</v>
      </c>
      <c r="T23" s="432" t="s">
        <v>683</v>
      </c>
      <c r="U23" s="432" t="s">
        <v>684</v>
      </c>
      <c r="V23" s="432" t="s">
        <v>686</v>
      </c>
      <c r="W23" s="432" t="s">
        <v>688</v>
      </c>
      <c r="X23" s="432" t="s">
        <v>689</v>
      </c>
      <c r="Y23" s="432" t="s">
        <v>690</v>
      </c>
      <c r="Z23" s="432" t="s">
        <v>692</v>
      </c>
      <c r="AA23" s="432" t="s">
        <v>693</v>
      </c>
      <c r="AB23" s="432" t="s">
        <v>695</v>
      </c>
      <c r="AC23" s="432" t="s">
        <v>697</v>
      </c>
      <c r="AD23" s="432" t="s">
        <v>698</v>
      </c>
      <c r="AE23" s="432" t="s">
        <v>699</v>
      </c>
      <c r="AF23" s="432" t="s">
        <v>703</v>
      </c>
      <c r="AG23" s="432" t="s">
        <v>704</v>
      </c>
      <c r="AH23" s="432" t="s">
        <v>707</v>
      </c>
      <c r="AI23" s="432" t="s">
        <v>709</v>
      </c>
      <c r="AJ23" s="432" t="s">
        <v>710</v>
      </c>
      <c r="AK23" s="432" t="s">
        <v>711</v>
      </c>
      <c r="AL23" s="432" t="s">
        <v>713</v>
      </c>
      <c r="AM23" s="432" t="s">
        <v>714</v>
      </c>
      <c r="AN23" s="432" t="s">
        <v>715</v>
      </c>
      <c r="AO23" s="432" t="s">
        <v>718</v>
      </c>
      <c r="AP23" s="432" t="s">
        <v>719</v>
      </c>
      <c r="AQ23" s="432" t="s">
        <v>720</v>
      </c>
      <c r="AR23" s="432" t="s">
        <v>722</v>
      </c>
      <c r="AS23" s="432" t="s">
        <v>723</v>
      </c>
      <c r="AT23" s="432" t="s">
        <v>725</v>
      </c>
      <c r="AU23" s="432" t="s">
        <v>727</v>
      </c>
      <c r="AV23" s="432" t="s">
        <v>728</v>
      </c>
      <c r="AW23" s="432" t="s">
        <v>729</v>
      </c>
      <c r="AX23" s="432" t="s">
        <v>731</v>
      </c>
      <c r="AY23" s="432" t="s">
        <v>732</v>
      </c>
      <c r="AZ23" s="432" t="s">
        <v>733</v>
      </c>
      <c r="BA23" s="432" t="s">
        <v>735</v>
      </c>
      <c r="BB23" s="432" t="s">
        <v>736</v>
      </c>
      <c r="BC23" s="432" t="s">
        <v>737</v>
      </c>
      <c r="BD23" s="432" t="s">
        <v>739</v>
      </c>
      <c r="BE23" s="432" t="s">
        <v>740</v>
      </c>
      <c r="BF23" s="432" t="s">
        <v>742</v>
      </c>
      <c r="BG23" s="432" t="s">
        <v>744</v>
      </c>
      <c r="BH23" s="432" t="s">
        <v>745</v>
      </c>
      <c r="BI23" s="432" t="s">
        <v>746</v>
      </c>
      <c r="BJ23" s="432" t="s">
        <v>748</v>
      </c>
      <c r="BK23" s="432" t="s">
        <v>750</v>
      </c>
      <c r="BL23" s="432" t="s">
        <v>751</v>
      </c>
      <c r="BM23" s="432" t="s">
        <v>754</v>
      </c>
      <c r="BN23" s="432" t="s">
        <v>758</v>
      </c>
      <c r="BO23" s="432" t="s">
        <v>759</v>
      </c>
      <c r="BP23" s="432" t="s">
        <v>761</v>
      </c>
      <c r="BQ23" s="432" t="s">
        <v>762</v>
      </c>
      <c r="BR23" s="432" t="s">
        <v>764</v>
      </c>
      <c r="BS23" s="432" t="s">
        <v>766</v>
      </c>
      <c r="BT23" s="432" t="s">
        <v>767</v>
      </c>
      <c r="BU23" s="432" t="s">
        <v>768</v>
      </c>
      <c r="BV23" s="432" t="s">
        <v>770</v>
      </c>
      <c r="BW23" s="432" t="s">
        <v>771</v>
      </c>
      <c r="BX23" s="432" t="s">
        <v>772</v>
      </c>
      <c r="BY23" s="432" t="s">
        <v>774</v>
      </c>
      <c r="BZ23" s="432" t="s">
        <v>776</v>
      </c>
      <c r="CA23" s="432" t="s">
        <v>777</v>
      </c>
      <c r="CB23" s="432" t="s">
        <v>779</v>
      </c>
      <c r="CC23" s="432" t="s">
        <v>780</v>
      </c>
      <c r="CD23" s="432" t="s">
        <v>782</v>
      </c>
      <c r="CE23" s="432" t="s">
        <v>784</v>
      </c>
      <c r="CF23" s="432" t="s">
        <v>785</v>
      </c>
      <c r="CG23" s="432" t="s">
        <v>787</v>
      </c>
      <c r="CH23" s="432" t="s">
        <v>790</v>
      </c>
      <c r="CI23" s="432" t="s">
        <v>792</v>
      </c>
      <c r="CJ23" s="432" t="s">
        <v>793</v>
      </c>
      <c r="CK23" s="432" t="s">
        <v>795</v>
      </c>
      <c r="CL23" s="432" t="s">
        <v>796</v>
      </c>
      <c r="CM23" s="432" t="s">
        <v>798</v>
      </c>
      <c r="CN23" s="432" t="s">
        <v>800</v>
      </c>
      <c r="CO23" s="432" t="s">
        <v>801</v>
      </c>
      <c r="CP23" s="432" t="s">
        <v>803</v>
      </c>
      <c r="CQ23" s="432" t="s">
        <v>805</v>
      </c>
      <c r="CR23" s="432" t="s">
        <v>806</v>
      </c>
      <c r="CS23" s="432" t="s">
        <v>807</v>
      </c>
      <c r="CT23" s="432" t="s">
        <v>809</v>
      </c>
      <c r="CU23" s="432" t="s">
        <v>810</v>
      </c>
      <c r="CV23" s="432" t="s">
        <v>811</v>
      </c>
      <c r="CW23" s="432" t="s">
        <v>813</v>
      </c>
      <c r="CX23" s="432" t="s">
        <v>814</v>
      </c>
      <c r="CY23" s="432" t="s">
        <v>815</v>
      </c>
      <c r="CZ23" s="432" t="s">
        <v>817</v>
      </c>
      <c r="DA23" s="432" t="s">
        <v>818</v>
      </c>
      <c r="DB23" s="432" t="s">
        <v>820</v>
      </c>
      <c r="DC23" s="432" t="s">
        <v>822</v>
      </c>
      <c r="DD23" s="432" t="s">
        <v>824</v>
      </c>
      <c r="DE23" s="432" t="s">
        <v>825</v>
      </c>
      <c r="DF23" s="432" t="s">
        <v>827</v>
      </c>
      <c r="DG23" s="432" t="s">
        <v>828</v>
      </c>
      <c r="DH23" s="432" t="s">
        <v>830</v>
      </c>
      <c r="DI23" s="432" t="s">
        <v>832</v>
      </c>
      <c r="DJ23" s="432" t="s">
        <v>834</v>
      </c>
      <c r="DK23" s="432" t="s">
        <v>835</v>
      </c>
      <c r="DL23" s="432" t="s">
        <v>837</v>
      </c>
      <c r="DM23" s="432" t="s">
        <v>838</v>
      </c>
      <c r="DN23" s="432" t="s">
        <v>840</v>
      </c>
      <c r="DO23" s="432" t="s">
        <v>843</v>
      </c>
    </row>
    <row r="24" spans="1:121" ht="12.75" customHeight="1" x14ac:dyDescent="0.25">
      <c r="A24" s="314" t="s">
        <v>438</v>
      </c>
      <c r="B24" s="314" t="s">
        <v>438</v>
      </c>
      <c r="C24" s="156">
        <v>0</v>
      </c>
      <c r="D24" s="156">
        <v>0</v>
      </c>
      <c r="E24" s="156">
        <v>0.83617799999999998</v>
      </c>
      <c r="F24" s="156">
        <v>0.80640699999999998</v>
      </c>
      <c r="G24" s="156">
        <v>0.60744500000000001</v>
      </c>
      <c r="H24" s="156">
        <v>0.82844600000000002</v>
      </c>
      <c r="I24" s="156">
        <v>0.90678199999999998</v>
      </c>
      <c r="J24" s="156">
        <v>0.79983399999999993</v>
      </c>
      <c r="K24" s="156">
        <v>0.78638399999999997</v>
      </c>
      <c r="L24" s="156">
        <v>0.628</v>
      </c>
      <c r="M24" s="156">
        <v>0.86693699999999996</v>
      </c>
      <c r="N24" s="156">
        <v>0.90400000000000003</v>
      </c>
      <c r="O24" s="156">
        <v>0.83747199999999999</v>
      </c>
      <c r="P24" s="156">
        <v>0.78100000000000003</v>
      </c>
      <c r="Q24" s="156">
        <v>0.90200000000000002</v>
      </c>
      <c r="R24" s="156">
        <v>0.86099999999999999</v>
      </c>
      <c r="S24" s="156">
        <v>0.61299999999999999</v>
      </c>
      <c r="T24" s="156">
        <v>0.73199999999999998</v>
      </c>
      <c r="U24" s="156">
        <v>0.70010699999999992</v>
      </c>
      <c r="V24" s="156">
        <v>0.54</v>
      </c>
      <c r="W24" s="156">
        <v>0.88</v>
      </c>
      <c r="X24" s="156">
        <v>0.89300000000000002</v>
      </c>
      <c r="Y24" s="156">
        <v>0.79200000000000004</v>
      </c>
      <c r="Z24" s="156">
        <v>0.874</v>
      </c>
      <c r="AA24" s="156">
        <v>0.87</v>
      </c>
      <c r="AB24" s="156">
        <v>0.82599999999999996</v>
      </c>
      <c r="AC24" s="156">
        <v>0.89900000000000002</v>
      </c>
      <c r="AD24" s="156">
        <v>0.87</v>
      </c>
      <c r="AE24" s="156">
        <v>0.84899999999999998</v>
      </c>
      <c r="AF24" s="156">
        <v>0.874</v>
      </c>
      <c r="AG24" s="156">
        <v>0.90500000000000003</v>
      </c>
      <c r="AH24" s="156">
        <v>0.93700000000000006</v>
      </c>
      <c r="AI24" s="156">
        <v>0.95799999999999996</v>
      </c>
      <c r="AJ24" s="156">
        <v>0.94599999999999995</v>
      </c>
      <c r="AK24" s="156">
        <v>0.90200000000000002</v>
      </c>
      <c r="AL24" s="156">
        <v>0.85099999999999998</v>
      </c>
      <c r="AM24" s="156">
        <v>0.92100000000000004</v>
      </c>
      <c r="AN24" s="156">
        <v>0.89</v>
      </c>
      <c r="AO24" s="156">
        <v>0.93100000000000005</v>
      </c>
      <c r="AP24" s="156">
        <v>0.89200000000000002</v>
      </c>
      <c r="AQ24" s="156">
        <v>0.93700000000000006</v>
      </c>
      <c r="AR24" s="156">
        <v>0.94399999999999995</v>
      </c>
      <c r="AS24" s="156">
        <v>0.91400000000000003</v>
      </c>
      <c r="AT24" s="156">
        <v>0.9</v>
      </c>
      <c r="AU24" s="156">
        <v>0.93500000000000005</v>
      </c>
      <c r="AV24" s="156">
        <v>0.93600000000000005</v>
      </c>
      <c r="AW24" s="156">
        <v>0.90600000000000003</v>
      </c>
      <c r="AX24" s="156">
        <v>0.96099999999999997</v>
      </c>
      <c r="AY24" s="156">
        <v>0.94299999999999995</v>
      </c>
      <c r="AZ24" s="156">
        <v>0.95699999999999996</v>
      </c>
      <c r="BA24" s="156">
        <v>0.91500000000000004</v>
      </c>
      <c r="BB24" s="156">
        <v>0.94899999999999995</v>
      </c>
      <c r="BC24" s="156">
        <v>0.92500000000000004</v>
      </c>
      <c r="BD24" s="156">
        <v>0.88300000000000001</v>
      </c>
      <c r="BE24" s="156">
        <v>0.93899999999999995</v>
      </c>
      <c r="BF24" s="156">
        <v>0.95099999999999996</v>
      </c>
      <c r="BG24" s="156">
        <v>0.95399999999999996</v>
      </c>
      <c r="BH24" s="156">
        <v>0.93899999999999995</v>
      </c>
      <c r="BI24" s="156">
        <v>0.92</v>
      </c>
      <c r="BJ24" s="156">
        <v>0.89023799999999997</v>
      </c>
      <c r="BK24" s="156">
        <v>0.875</v>
      </c>
      <c r="BL24" s="156">
        <v>0.88</v>
      </c>
      <c r="BM24" s="156">
        <v>0.88100000000000001</v>
      </c>
      <c r="BN24" s="156">
        <v>0.83499999999999996</v>
      </c>
      <c r="BO24" s="156">
        <v>0.96199999999999997</v>
      </c>
      <c r="BP24" s="156">
        <v>0.94699999999999995</v>
      </c>
      <c r="BQ24" s="156">
        <v>0.92700000000000005</v>
      </c>
      <c r="BR24" s="156">
        <v>0.91600000000000004</v>
      </c>
      <c r="BS24" s="156">
        <v>0.88300000000000001</v>
      </c>
      <c r="BT24" s="156">
        <v>0.85699999999999998</v>
      </c>
      <c r="BU24" s="156">
        <v>0.82899999999999996</v>
      </c>
      <c r="BV24" s="156">
        <v>0.82199999999999995</v>
      </c>
      <c r="BW24" s="156">
        <v>0.90100000000000002</v>
      </c>
      <c r="BX24" s="156">
        <v>0.90400000000000003</v>
      </c>
      <c r="BY24" s="156">
        <v>0.82499999999999996</v>
      </c>
      <c r="BZ24" s="156">
        <v>0.81399999999999995</v>
      </c>
      <c r="CA24" s="156">
        <v>0.84799999999999998</v>
      </c>
      <c r="CB24" s="156">
        <v>0.84</v>
      </c>
      <c r="CC24" s="156">
        <v>0.97199999999999998</v>
      </c>
      <c r="CD24" s="156">
        <v>0.95299999999999996</v>
      </c>
      <c r="CE24" s="156">
        <v>0.8</v>
      </c>
      <c r="CF24" s="156">
        <v>0.77300000000000002</v>
      </c>
      <c r="CG24" s="156">
        <v>0.91200000000000003</v>
      </c>
      <c r="CH24" s="156">
        <v>0.88700000000000001</v>
      </c>
      <c r="CI24" s="156">
        <v>0.86099999999999999</v>
      </c>
      <c r="CJ24" s="156">
        <v>0.89400000000000002</v>
      </c>
      <c r="CK24" s="156">
        <v>0.88200000000000001</v>
      </c>
      <c r="CL24" s="156">
        <v>0.875</v>
      </c>
      <c r="CM24" s="156">
        <v>0.84799999999999998</v>
      </c>
      <c r="CN24" s="156">
        <v>0.83599999999999997</v>
      </c>
      <c r="CO24" s="156">
        <v>0.71199999999999997</v>
      </c>
      <c r="CP24" s="156">
        <v>0.85799999999999998</v>
      </c>
      <c r="CQ24" s="156">
        <v>0.84799999999999998</v>
      </c>
      <c r="CR24" s="156">
        <v>0.85099999999999998</v>
      </c>
      <c r="CS24" s="156">
        <v>0.91900000000000004</v>
      </c>
      <c r="CT24" s="156">
        <v>0.91700000000000004</v>
      </c>
      <c r="CU24" s="156">
        <v>0.90500000000000003</v>
      </c>
      <c r="CV24" s="156">
        <v>0.88900000000000001</v>
      </c>
      <c r="CW24" s="156">
        <v>0.879</v>
      </c>
      <c r="CX24" s="156">
        <v>0.91500000000000004</v>
      </c>
      <c r="CY24" s="156">
        <v>0.90200000000000002</v>
      </c>
      <c r="CZ24" s="156">
        <v>0.89400000000000002</v>
      </c>
      <c r="DA24" s="156">
        <v>0.64</v>
      </c>
      <c r="DB24" s="156">
        <v>0.70599999999999996</v>
      </c>
      <c r="DC24" s="156">
        <v>0.77300000000000002</v>
      </c>
      <c r="DD24" s="156">
        <v>0.86</v>
      </c>
      <c r="DE24" s="156">
        <v>0.79300000000000004</v>
      </c>
      <c r="DF24" s="156">
        <v>0.72399999999999998</v>
      </c>
      <c r="DG24" s="156">
        <v>0.71399999999999997</v>
      </c>
      <c r="DH24" s="156">
        <v>0.69399999999999995</v>
      </c>
      <c r="DI24" s="156">
        <v>0.81517700000000004</v>
      </c>
      <c r="DJ24" s="156">
        <v>0.81299999999999994</v>
      </c>
      <c r="DK24" s="156">
        <v>0.80400000000000005</v>
      </c>
      <c r="DL24" s="156">
        <v>0.79200000000000004</v>
      </c>
      <c r="DM24" s="156">
        <v>0.78300000000000003</v>
      </c>
      <c r="DN24" s="156">
        <v>0.77300000000000002</v>
      </c>
      <c r="DO24" s="156">
        <v>0.754</v>
      </c>
    </row>
    <row r="25" spans="1:121" ht="12.75" customHeight="1" x14ac:dyDescent="0.25">
      <c r="A25" s="315" t="s">
        <v>123</v>
      </c>
      <c r="B25" s="315" t="s">
        <v>123</v>
      </c>
      <c r="C25" s="157">
        <v>0</v>
      </c>
      <c r="D25" s="157">
        <v>0</v>
      </c>
      <c r="E25" s="157">
        <v>0</v>
      </c>
      <c r="F25" s="157">
        <v>0</v>
      </c>
      <c r="G25" s="157">
        <v>0</v>
      </c>
      <c r="H25" s="157">
        <v>0</v>
      </c>
      <c r="I25" s="157">
        <v>0</v>
      </c>
      <c r="J25" s="157">
        <v>0</v>
      </c>
      <c r="K25" s="157">
        <v>0</v>
      </c>
      <c r="L25" s="157">
        <v>0</v>
      </c>
      <c r="M25" s="157">
        <v>0</v>
      </c>
      <c r="N25" s="157">
        <v>0</v>
      </c>
      <c r="O25" s="157">
        <v>0</v>
      </c>
      <c r="P25" s="157">
        <v>0</v>
      </c>
      <c r="Q25" s="157">
        <v>0</v>
      </c>
      <c r="R25" s="157">
        <v>0</v>
      </c>
      <c r="S25" s="157">
        <v>0</v>
      </c>
      <c r="T25" s="157">
        <v>0</v>
      </c>
      <c r="U25" s="157">
        <v>0</v>
      </c>
      <c r="V25" s="157">
        <v>0</v>
      </c>
      <c r="W25" s="157">
        <v>0</v>
      </c>
      <c r="X25" s="157">
        <v>0</v>
      </c>
      <c r="Y25" s="157">
        <v>0</v>
      </c>
      <c r="Z25" s="157">
        <v>0</v>
      </c>
      <c r="AA25" s="157">
        <v>0</v>
      </c>
      <c r="AB25" s="157">
        <v>0</v>
      </c>
      <c r="AC25" s="157">
        <v>0</v>
      </c>
      <c r="AD25" s="157">
        <v>0</v>
      </c>
      <c r="AE25" s="157">
        <v>0</v>
      </c>
      <c r="AF25" s="157">
        <v>0</v>
      </c>
      <c r="AG25" s="157">
        <v>0</v>
      </c>
      <c r="AH25" s="157">
        <v>0</v>
      </c>
      <c r="AI25" s="157">
        <v>0</v>
      </c>
      <c r="AJ25" s="157">
        <v>0</v>
      </c>
      <c r="AK25" s="157">
        <v>0</v>
      </c>
      <c r="AL25" s="157">
        <v>0</v>
      </c>
      <c r="AM25" s="157">
        <v>0</v>
      </c>
      <c r="AN25" s="157">
        <v>0</v>
      </c>
      <c r="AO25" s="157">
        <v>0</v>
      </c>
      <c r="AP25" s="157">
        <v>0</v>
      </c>
      <c r="AQ25" s="157">
        <v>0</v>
      </c>
      <c r="AR25" s="157">
        <v>0</v>
      </c>
      <c r="AS25" s="157">
        <v>0</v>
      </c>
      <c r="AT25" s="157">
        <v>0</v>
      </c>
      <c r="AU25" s="157">
        <v>0</v>
      </c>
      <c r="AV25" s="157">
        <v>0</v>
      </c>
      <c r="AW25" s="157">
        <v>0</v>
      </c>
      <c r="AX25" s="157">
        <v>0</v>
      </c>
      <c r="AY25" s="157">
        <v>0</v>
      </c>
      <c r="AZ25" s="157">
        <v>0</v>
      </c>
      <c r="BA25" s="157">
        <v>0</v>
      </c>
      <c r="BB25" s="157">
        <v>0</v>
      </c>
      <c r="BC25" s="157">
        <v>0</v>
      </c>
      <c r="BD25" s="157">
        <v>0</v>
      </c>
      <c r="BE25" s="157">
        <v>0</v>
      </c>
      <c r="BF25" s="157">
        <v>0</v>
      </c>
      <c r="BG25" s="157">
        <v>0</v>
      </c>
      <c r="BH25" s="157">
        <v>0</v>
      </c>
      <c r="BI25" s="157">
        <v>0</v>
      </c>
      <c r="BJ25" s="157">
        <v>0</v>
      </c>
      <c r="BK25" s="157">
        <v>0</v>
      </c>
      <c r="BL25" s="157">
        <v>0</v>
      </c>
      <c r="BM25" s="157">
        <v>0</v>
      </c>
      <c r="BN25" s="157">
        <v>0</v>
      </c>
      <c r="BO25" s="157">
        <v>0</v>
      </c>
      <c r="BP25" s="157">
        <v>0</v>
      </c>
      <c r="BQ25" s="157">
        <v>0</v>
      </c>
      <c r="BR25" s="157">
        <v>0</v>
      </c>
      <c r="BS25" s="157">
        <v>0</v>
      </c>
      <c r="BT25" s="157">
        <v>0</v>
      </c>
      <c r="BU25" s="157">
        <v>0</v>
      </c>
      <c r="BV25" s="157">
        <v>0</v>
      </c>
      <c r="BW25" s="157">
        <v>0</v>
      </c>
      <c r="BX25" s="157">
        <v>0</v>
      </c>
      <c r="BY25" s="157">
        <v>0</v>
      </c>
      <c r="BZ25" s="157">
        <v>0</v>
      </c>
      <c r="CA25" s="157">
        <v>0</v>
      </c>
      <c r="CB25" s="157">
        <v>0</v>
      </c>
      <c r="CC25" s="157">
        <v>0</v>
      </c>
      <c r="CD25" s="157">
        <v>0</v>
      </c>
      <c r="CE25" s="157">
        <v>0</v>
      </c>
      <c r="CF25" s="157">
        <v>0</v>
      </c>
      <c r="CG25" s="157">
        <v>0</v>
      </c>
      <c r="CH25" s="157">
        <v>0</v>
      </c>
      <c r="CI25" s="157">
        <v>0</v>
      </c>
      <c r="CJ25" s="157">
        <v>0</v>
      </c>
      <c r="CK25" s="157">
        <v>0</v>
      </c>
      <c r="CL25" s="157">
        <v>0</v>
      </c>
      <c r="CM25" s="157">
        <v>0</v>
      </c>
      <c r="CN25" s="157">
        <v>0</v>
      </c>
      <c r="CO25" s="157">
        <v>0</v>
      </c>
      <c r="CP25" s="157">
        <v>0</v>
      </c>
      <c r="CQ25" s="157">
        <v>0</v>
      </c>
      <c r="CR25" s="157">
        <v>0</v>
      </c>
      <c r="CS25" s="157">
        <v>0</v>
      </c>
      <c r="CT25" s="157">
        <v>0</v>
      </c>
      <c r="CU25" s="157">
        <v>0</v>
      </c>
      <c r="CV25" s="157">
        <v>0</v>
      </c>
      <c r="CW25" s="157">
        <v>0</v>
      </c>
      <c r="CX25" s="157">
        <v>0</v>
      </c>
      <c r="CY25" s="157">
        <v>0</v>
      </c>
      <c r="CZ25" s="157">
        <v>0</v>
      </c>
      <c r="DA25" s="157">
        <v>0</v>
      </c>
      <c r="DB25" s="157">
        <v>0</v>
      </c>
      <c r="DC25" s="157">
        <v>0</v>
      </c>
      <c r="DD25" s="157">
        <v>0</v>
      </c>
      <c r="DE25" s="157">
        <v>0</v>
      </c>
      <c r="DF25" s="157">
        <v>0</v>
      </c>
      <c r="DG25" s="157">
        <v>0</v>
      </c>
      <c r="DH25" s="157">
        <v>0</v>
      </c>
      <c r="DI25" s="157">
        <v>0</v>
      </c>
      <c r="DJ25" s="157">
        <v>0</v>
      </c>
      <c r="DK25" s="157">
        <v>0</v>
      </c>
      <c r="DL25" s="157">
        <v>0</v>
      </c>
      <c r="DM25" s="157">
        <v>0</v>
      </c>
      <c r="DN25" s="157">
        <v>0</v>
      </c>
      <c r="DO25" s="157">
        <v>0</v>
      </c>
      <c r="DP25" s="290" t="str">
        <f t="shared" ref="DP25:DP32" si="0">CONCATENATE(A25," (",TEXT(DO25,"0,0%;;-"),")")</f>
        <v>Shares (-)</v>
      </c>
      <c r="DQ25" s="290" t="str">
        <f t="shared" ref="DQ25:DQ32" si="1">CONCATENATE(B25," (",TEXT(DO25,"0,0%;;-"),")")</f>
        <v>Shares (-)</v>
      </c>
    </row>
    <row r="26" spans="1:121" ht="12.75" customHeight="1" x14ac:dyDescent="0.25">
      <c r="A26" s="315" t="s">
        <v>360</v>
      </c>
      <c r="B26" s="315" t="s">
        <v>360</v>
      </c>
      <c r="C26" s="157">
        <v>0</v>
      </c>
      <c r="D26" s="157">
        <v>0</v>
      </c>
      <c r="E26" s="157">
        <v>0.83617799999999998</v>
      </c>
      <c r="F26" s="157">
        <v>0.80640699999999998</v>
      </c>
      <c r="G26" s="157">
        <v>0.60744500000000001</v>
      </c>
      <c r="H26" s="157">
        <v>0.82844600000000002</v>
      </c>
      <c r="I26" s="157">
        <v>0.90678199999999998</v>
      </c>
      <c r="J26" s="157">
        <v>0.79983399999999993</v>
      </c>
      <c r="K26" s="157">
        <v>0.78638399999999997</v>
      </c>
      <c r="L26" s="157">
        <v>0.628</v>
      </c>
      <c r="M26" s="157">
        <v>0.86693699999999996</v>
      </c>
      <c r="N26" s="157">
        <v>0.90400000000000003</v>
      </c>
      <c r="O26" s="157">
        <v>0.83747199999999999</v>
      </c>
      <c r="P26" s="157">
        <v>0.78100000000000003</v>
      </c>
      <c r="Q26" s="157">
        <v>0.90200000000000002</v>
      </c>
      <c r="R26" s="157">
        <v>0.86099999999999999</v>
      </c>
      <c r="S26" s="157">
        <v>0.61299999999999999</v>
      </c>
      <c r="T26" s="157">
        <v>0.73199999999999998</v>
      </c>
      <c r="U26" s="157">
        <v>0.70010699999999992</v>
      </c>
      <c r="V26" s="157">
        <v>0.54</v>
      </c>
      <c r="W26" s="157">
        <v>0.88</v>
      </c>
      <c r="X26" s="157">
        <v>0.89300000000000002</v>
      </c>
      <c r="Y26" s="157">
        <v>0.79200000000000004</v>
      </c>
      <c r="Z26" s="157">
        <v>0.874</v>
      </c>
      <c r="AA26" s="157">
        <v>0.87</v>
      </c>
      <c r="AB26" s="157">
        <v>0.82599999999999996</v>
      </c>
      <c r="AC26" s="157">
        <v>0.89900000000000002</v>
      </c>
      <c r="AD26" s="157">
        <v>0.87</v>
      </c>
      <c r="AE26" s="157">
        <v>0.84899999999999998</v>
      </c>
      <c r="AF26" s="157">
        <v>0.82499999999999996</v>
      </c>
      <c r="AG26" s="157">
        <v>0.80900000000000005</v>
      </c>
      <c r="AH26" s="157">
        <v>0.84299999999999997</v>
      </c>
      <c r="AI26" s="157">
        <v>0.86299999999999999</v>
      </c>
      <c r="AJ26" s="157">
        <v>0.85399999999999998</v>
      </c>
      <c r="AK26" s="157">
        <v>0.81399999999999995</v>
      </c>
      <c r="AL26" s="157">
        <v>0.76800000000000002</v>
      </c>
      <c r="AM26" s="157">
        <v>0.83899999999999997</v>
      </c>
      <c r="AN26" s="157">
        <v>0.81100000000000005</v>
      </c>
      <c r="AO26" s="157">
        <v>0.85399999999999998</v>
      </c>
      <c r="AP26" s="157">
        <v>0.81799999999999995</v>
      </c>
      <c r="AQ26" s="157">
        <v>0.86499999999999999</v>
      </c>
      <c r="AR26" s="157">
        <v>0.82</v>
      </c>
      <c r="AS26" s="157">
        <v>0.78100000000000003</v>
      </c>
      <c r="AT26" s="157">
        <v>0.73199999999999998</v>
      </c>
      <c r="AU26" s="157">
        <v>0.76500000000000001</v>
      </c>
      <c r="AV26" s="157">
        <v>0.77300000000000002</v>
      </c>
      <c r="AW26" s="157">
        <v>0.755</v>
      </c>
      <c r="AX26" s="157">
        <v>0.82</v>
      </c>
      <c r="AY26" s="157">
        <v>0.78600000000000003</v>
      </c>
      <c r="AZ26" s="157">
        <v>0.80400000000000005</v>
      </c>
      <c r="BA26" s="157">
        <v>0.76900000000000002</v>
      </c>
      <c r="BB26" s="157">
        <v>0.80700000000000005</v>
      </c>
      <c r="BC26" s="157">
        <v>0.78700000000000003</v>
      </c>
      <c r="BD26" s="157">
        <v>0.752</v>
      </c>
      <c r="BE26" s="157">
        <v>0.81100000000000005</v>
      </c>
      <c r="BF26" s="157">
        <v>0.82599999999999996</v>
      </c>
      <c r="BG26" s="157">
        <v>0.83199999999999996</v>
      </c>
      <c r="BH26" s="157">
        <v>0.81899999999999995</v>
      </c>
      <c r="BI26" s="157">
        <v>0.80200000000000005</v>
      </c>
      <c r="BJ26" s="157">
        <v>0.77438299999999993</v>
      </c>
      <c r="BK26" s="157">
        <v>0.76100000000000001</v>
      </c>
      <c r="BL26" s="157">
        <v>0.748</v>
      </c>
      <c r="BM26" s="157">
        <v>0.70299999999999996</v>
      </c>
      <c r="BN26" s="157">
        <v>0.66400000000000003</v>
      </c>
      <c r="BO26" s="157">
        <v>0.77400000000000002</v>
      </c>
      <c r="BP26" s="157">
        <v>0.76200000000000001</v>
      </c>
      <c r="BQ26" s="157">
        <v>0.74399999999999999</v>
      </c>
      <c r="BR26" s="157">
        <v>0.76300000000000001</v>
      </c>
      <c r="BS26" s="157">
        <v>0.73299999999999998</v>
      </c>
      <c r="BT26" s="157">
        <v>0.70899999999999996</v>
      </c>
      <c r="BU26" s="157">
        <v>0.68600000000000005</v>
      </c>
      <c r="BV26" s="157">
        <v>0.68</v>
      </c>
      <c r="BW26" s="157">
        <v>0.77700000000000002</v>
      </c>
      <c r="BX26" s="157">
        <v>0.75800000000000001</v>
      </c>
      <c r="BY26" s="157">
        <v>0.68600000000000005</v>
      </c>
      <c r="BZ26" s="157">
        <v>0.67700000000000005</v>
      </c>
      <c r="CA26" s="157">
        <v>0.71399999999999997</v>
      </c>
      <c r="CB26" s="157">
        <v>0.69</v>
      </c>
      <c r="CC26" s="157">
        <v>0.84499999999999997</v>
      </c>
      <c r="CD26" s="157">
        <v>0.82799999999999996</v>
      </c>
      <c r="CE26" s="157">
        <v>0.72699999999999998</v>
      </c>
      <c r="CF26" s="157">
        <v>0.69199999999999995</v>
      </c>
      <c r="CG26" s="157">
        <v>0.82099999999999995</v>
      </c>
      <c r="CH26" s="157">
        <v>0.751</v>
      </c>
      <c r="CI26" s="157">
        <v>0.72799999999999998</v>
      </c>
      <c r="CJ26" s="157">
        <v>0.76300000000000001</v>
      </c>
      <c r="CK26" s="157">
        <v>0.752</v>
      </c>
      <c r="CL26" s="157">
        <v>0.74099999999999999</v>
      </c>
      <c r="CM26" s="157">
        <v>0.70799999999999996</v>
      </c>
      <c r="CN26" s="157">
        <v>0.69799999999999995</v>
      </c>
      <c r="CO26" s="157">
        <v>0.57399999999999995</v>
      </c>
      <c r="CP26" s="157">
        <v>0.72199999999999998</v>
      </c>
      <c r="CQ26" s="157">
        <v>0.71399999999999997</v>
      </c>
      <c r="CR26" s="157">
        <v>0.72</v>
      </c>
      <c r="CS26" s="157">
        <v>0.755</v>
      </c>
      <c r="CT26" s="157">
        <v>0.74199999999999999</v>
      </c>
      <c r="CU26" s="157">
        <v>0.73399999999999999</v>
      </c>
      <c r="CV26" s="157">
        <v>0.71899999999999997</v>
      </c>
      <c r="CW26" s="157">
        <v>0.70899999999999996</v>
      </c>
      <c r="CX26" s="157">
        <v>0.749</v>
      </c>
      <c r="CY26" s="157">
        <v>0.74</v>
      </c>
      <c r="CZ26" s="157">
        <v>0.73599999999999999</v>
      </c>
      <c r="DA26" s="157">
        <v>0.52800000000000002</v>
      </c>
      <c r="DB26" s="157">
        <v>0.59</v>
      </c>
      <c r="DC26" s="157">
        <v>0.65900000000000003</v>
      </c>
      <c r="DD26" s="157">
        <v>0.748</v>
      </c>
      <c r="DE26" s="157">
        <v>0.73399999999999999</v>
      </c>
      <c r="DF26" s="157">
        <v>0.72399999999999998</v>
      </c>
      <c r="DG26" s="157">
        <v>0.71399999999999997</v>
      </c>
      <c r="DH26" s="157">
        <v>0.69399999999999995</v>
      </c>
      <c r="DI26" s="157">
        <v>0.81517700000000004</v>
      </c>
      <c r="DJ26" s="157">
        <v>0.81299999999999994</v>
      </c>
      <c r="DK26" s="157">
        <v>0.80400000000000005</v>
      </c>
      <c r="DL26" s="157">
        <v>0.79200000000000004</v>
      </c>
      <c r="DM26" s="157">
        <v>0.78300000000000003</v>
      </c>
      <c r="DN26" s="157">
        <v>0.77300000000000002</v>
      </c>
      <c r="DO26" s="157">
        <v>0.754</v>
      </c>
      <c r="DP26" s="290" t="str">
        <f t="shared" si="0"/>
        <v>Government bonds (75,4%)</v>
      </c>
      <c r="DQ26" s="290" t="str">
        <f t="shared" si="1"/>
        <v>Government bonds (75,4%)</v>
      </c>
    </row>
    <row r="27" spans="1:121" ht="12.75" customHeight="1" x14ac:dyDescent="0.25">
      <c r="A27" s="315" t="s">
        <v>125</v>
      </c>
      <c r="B27" s="315" t="s">
        <v>125</v>
      </c>
      <c r="C27" s="157">
        <v>0</v>
      </c>
      <c r="D27" s="157">
        <v>0</v>
      </c>
      <c r="E27" s="157">
        <v>0</v>
      </c>
      <c r="F27" s="157">
        <v>0</v>
      </c>
      <c r="G27" s="157">
        <v>0</v>
      </c>
      <c r="H27" s="157">
        <v>0</v>
      </c>
      <c r="I27" s="157">
        <v>0</v>
      </c>
      <c r="J27" s="157">
        <v>0</v>
      </c>
      <c r="K27" s="157">
        <v>0</v>
      </c>
      <c r="L27" s="157">
        <v>0</v>
      </c>
      <c r="M27" s="157">
        <v>0</v>
      </c>
      <c r="N27" s="157">
        <v>0</v>
      </c>
      <c r="O27" s="157">
        <v>0</v>
      </c>
      <c r="P27" s="157">
        <v>0</v>
      </c>
      <c r="Q27" s="157">
        <v>0</v>
      </c>
      <c r="R27" s="157">
        <v>0</v>
      </c>
      <c r="S27" s="157">
        <v>0</v>
      </c>
      <c r="T27" s="157">
        <v>0</v>
      </c>
      <c r="U27" s="157">
        <v>0</v>
      </c>
      <c r="V27" s="157">
        <v>0</v>
      </c>
      <c r="W27" s="157">
        <v>0</v>
      </c>
      <c r="X27" s="157">
        <v>0</v>
      </c>
      <c r="Y27" s="157">
        <v>0</v>
      </c>
      <c r="Z27" s="157">
        <v>0</v>
      </c>
      <c r="AA27" s="157">
        <v>0</v>
      </c>
      <c r="AB27" s="157">
        <v>0</v>
      </c>
      <c r="AC27" s="157">
        <v>0</v>
      </c>
      <c r="AD27" s="157">
        <v>0</v>
      </c>
      <c r="AE27" s="157">
        <v>0</v>
      </c>
      <c r="AF27" s="157">
        <v>0</v>
      </c>
      <c r="AG27" s="157">
        <v>0</v>
      </c>
      <c r="AH27" s="157">
        <v>0</v>
      </c>
      <c r="AI27" s="157">
        <v>0</v>
      </c>
      <c r="AJ27" s="157">
        <v>0</v>
      </c>
      <c r="AK27" s="157">
        <v>0</v>
      </c>
      <c r="AL27" s="157">
        <v>0</v>
      </c>
      <c r="AM27" s="157">
        <v>0</v>
      </c>
      <c r="AN27" s="157">
        <v>0</v>
      </c>
      <c r="AO27" s="157">
        <v>0</v>
      </c>
      <c r="AP27" s="157">
        <v>0</v>
      </c>
      <c r="AQ27" s="157">
        <v>0</v>
      </c>
      <c r="AR27" s="157">
        <v>0</v>
      </c>
      <c r="AS27" s="157">
        <v>0</v>
      </c>
      <c r="AT27" s="157">
        <v>0</v>
      </c>
      <c r="AU27" s="157">
        <v>0</v>
      </c>
      <c r="AV27" s="157">
        <v>0</v>
      </c>
      <c r="AW27" s="157">
        <v>0</v>
      </c>
      <c r="AX27" s="157">
        <v>0</v>
      </c>
      <c r="AY27" s="157">
        <v>0</v>
      </c>
      <c r="AZ27" s="157">
        <v>0</v>
      </c>
      <c r="BA27" s="157">
        <v>0</v>
      </c>
      <c r="BB27" s="157">
        <v>0</v>
      </c>
      <c r="BC27" s="157">
        <v>0</v>
      </c>
      <c r="BD27" s="157">
        <v>0</v>
      </c>
      <c r="BE27" s="157">
        <v>0</v>
      </c>
      <c r="BF27" s="157">
        <v>0</v>
      </c>
      <c r="BG27" s="157">
        <v>0</v>
      </c>
      <c r="BH27" s="157">
        <v>0</v>
      </c>
      <c r="BI27" s="157">
        <v>0</v>
      </c>
      <c r="BJ27" s="157">
        <v>0</v>
      </c>
      <c r="BK27" s="157">
        <v>0</v>
      </c>
      <c r="BL27" s="157">
        <v>0</v>
      </c>
      <c r="BM27" s="157">
        <v>0</v>
      </c>
      <c r="BN27" s="157">
        <v>0</v>
      </c>
      <c r="BO27" s="157">
        <v>0</v>
      </c>
      <c r="BP27" s="157">
        <v>0</v>
      </c>
      <c r="BQ27" s="157">
        <v>0</v>
      </c>
      <c r="BR27" s="157">
        <v>0</v>
      </c>
      <c r="BS27" s="157">
        <v>0</v>
      </c>
      <c r="BT27" s="157">
        <v>0</v>
      </c>
      <c r="BU27" s="157">
        <v>0</v>
      </c>
      <c r="BV27" s="157">
        <v>0</v>
      </c>
      <c r="BW27" s="157">
        <v>0</v>
      </c>
      <c r="BX27" s="157">
        <v>0</v>
      </c>
      <c r="BY27" s="157">
        <v>0</v>
      </c>
      <c r="BZ27" s="157">
        <v>0</v>
      </c>
      <c r="CA27" s="157">
        <v>0</v>
      </c>
      <c r="CB27" s="157">
        <v>0</v>
      </c>
      <c r="CC27" s="157">
        <v>0</v>
      </c>
      <c r="CD27" s="157">
        <v>0</v>
      </c>
      <c r="CE27" s="157">
        <v>0</v>
      </c>
      <c r="CF27" s="157">
        <v>0</v>
      </c>
      <c r="CG27" s="157">
        <v>0</v>
      </c>
      <c r="CH27" s="157">
        <v>0</v>
      </c>
      <c r="CI27" s="157">
        <v>0</v>
      </c>
      <c r="CJ27" s="157">
        <v>0</v>
      </c>
      <c r="CK27" s="157">
        <v>0</v>
      </c>
      <c r="CL27" s="157">
        <v>0</v>
      </c>
      <c r="CM27" s="157">
        <v>0</v>
      </c>
      <c r="CN27" s="157">
        <v>0</v>
      </c>
      <c r="CO27" s="157">
        <v>0</v>
      </c>
      <c r="CP27" s="157">
        <v>0</v>
      </c>
      <c r="CQ27" s="157">
        <v>0</v>
      </c>
      <c r="CR27" s="157">
        <v>0</v>
      </c>
      <c r="CS27" s="157">
        <v>0</v>
      </c>
      <c r="CT27" s="157">
        <v>0</v>
      </c>
      <c r="CU27" s="157">
        <v>0</v>
      </c>
      <c r="CV27" s="157">
        <v>0</v>
      </c>
      <c r="CW27" s="157">
        <v>0</v>
      </c>
      <c r="CX27" s="157">
        <v>0</v>
      </c>
      <c r="CY27" s="157">
        <v>0</v>
      </c>
      <c r="CZ27" s="157">
        <v>0</v>
      </c>
      <c r="DA27" s="157">
        <v>0</v>
      </c>
      <c r="DB27" s="157">
        <v>0</v>
      </c>
      <c r="DC27" s="157">
        <v>0</v>
      </c>
      <c r="DD27" s="157">
        <v>0</v>
      </c>
      <c r="DE27" s="157">
        <v>0</v>
      </c>
      <c r="DF27" s="157">
        <v>0</v>
      </c>
      <c r="DG27" s="157">
        <v>0</v>
      </c>
      <c r="DH27" s="157">
        <v>0</v>
      </c>
      <c r="DI27" s="157">
        <v>0</v>
      </c>
      <c r="DJ27" s="157">
        <v>0</v>
      </c>
      <c r="DK27" s="157">
        <v>0</v>
      </c>
      <c r="DL27" s="157">
        <v>0</v>
      </c>
      <c r="DM27" s="157">
        <v>0</v>
      </c>
      <c r="DN27" s="157">
        <v>0</v>
      </c>
      <c r="DO27" s="157">
        <v>0</v>
      </c>
      <c r="DP27" s="290" t="str">
        <f t="shared" si="0"/>
        <v>Treasury bills (-)</v>
      </c>
      <c r="DQ27" s="290" t="str">
        <f t="shared" si="1"/>
        <v>Treasury bills (-)</v>
      </c>
    </row>
    <row r="28" spans="1:121" ht="12.75" customHeight="1" x14ac:dyDescent="0.25">
      <c r="A28" s="315" t="s">
        <v>9</v>
      </c>
      <c r="B28" s="315" t="s">
        <v>9</v>
      </c>
      <c r="C28" s="157">
        <v>0</v>
      </c>
      <c r="D28" s="157">
        <v>0</v>
      </c>
      <c r="E28" s="157">
        <v>0</v>
      </c>
      <c r="F28" s="157">
        <v>0</v>
      </c>
      <c r="G28" s="157">
        <v>0</v>
      </c>
      <c r="H28" s="157">
        <v>0</v>
      </c>
      <c r="I28" s="157">
        <v>0</v>
      </c>
      <c r="J28" s="157">
        <v>0</v>
      </c>
      <c r="K28" s="157">
        <v>0</v>
      </c>
      <c r="L28" s="157">
        <v>0</v>
      </c>
      <c r="M28" s="157">
        <v>0</v>
      </c>
      <c r="N28" s="157">
        <v>0</v>
      </c>
      <c r="O28" s="157">
        <v>0</v>
      </c>
      <c r="P28" s="157">
        <v>0</v>
      </c>
      <c r="Q28" s="157">
        <v>0</v>
      </c>
      <c r="R28" s="157">
        <v>0</v>
      </c>
      <c r="S28" s="157">
        <v>0</v>
      </c>
      <c r="T28" s="157">
        <v>0</v>
      </c>
      <c r="U28" s="157">
        <v>0</v>
      </c>
      <c r="V28" s="157">
        <v>0</v>
      </c>
      <c r="W28" s="157">
        <v>0</v>
      </c>
      <c r="X28" s="157">
        <v>0</v>
      </c>
      <c r="Y28" s="157">
        <v>0</v>
      </c>
      <c r="Z28" s="157">
        <v>0</v>
      </c>
      <c r="AA28" s="157">
        <v>0</v>
      </c>
      <c r="AB28" s="157">
        <v>0</v>
      </c>
      <c r="AC28" s="157">
        <v>0</v>
      </c>
      <c r="AD28" s="157">
        <v>0</v>
      </c>
      <c r="AE28" s="157">
        <v>0</v>
      </c>
      <c r="AF28" s="157">
        <v>0</v>
      </c>
      <c r="AG28" s="157">
        <v>0</v>
      </c>
      <c r="AH28" s="157">
        <v>0</v>
      </c>
      <c r="AI28" s="157">
        <v>0</v>
      </c>
      <c r="AJ28" s="157">
        <v>0</v>
      </c>
      <c r="AK28" s="157">
        <v>0</v>
      </c>
      <c r="AL28" s="157">
        <v>0</v>
      </c>
      <c r="AM28" s="157">
        <v>0</v>
      </c>
      <c r="AN28" s="157">
        <v>0</v>
      </c>
      <c r="AO28" s="157">
        <v>0</v>
      </c>
      <c r="AP28" s="157">
        <v>0</v>
      </c>
      <c r="AQ28" s="157">
        <v>0</v>
      </c>
      <c r="AR28" s="157">
        <v>0</v>
      </c>
      <c r="AS28" s="157">
        <v>0</v>
      </c>
      <c r="AT28" s="157">
        <v>0</v>
      </c>
      <c r="AU28" s="157">
        <v>0</v>
      </c>
      <c r="AV28" s="157">
        <v>0</v>
      </c>
      <c r="AW28" s="157">
        <v>0</v>
      </c>
      <c r="AX28" s="157">
        <v>0</v>
      </c>
      <c r="AY28" s="157">
        <v>0</v>
      </c>
      <c r="AZ28" s="157">
        <v>0</v>
      </c>
      <c r="BA28" s="157">
        <v>0</v>
      </c>
      <c r="BB28" s="157">
        <v>0</v>
      </c>
      <c r="BC28" s="157">
        <v>0</v>
      </c>
      <c r="BD28" s="157">
        <v>0</v>
      </c>
      <c r="BE28" s="157">
        <v>0</v>
      </c>
      <c r="BF28" s="157">
        <v>0</v>
      </c>
      <c r="BG28" s="157">
        <v>0</v>
      </c>
      <c r="BH28" s="157">
        <v>0</v>
      </c>
      <c r="BI28" s="157">
        <v>0</v>
      </c>
      <c r="BJ28" s="157">
        <v>0</v>
      </c>
      <c r="BK28" s="157">
        <v>0</v>
      </c>
      <c r="BL28" s="157">
        <v>0</v>
      </c>
      <c r="BM28" s="157">
        <v>0</v>
      </c>
      <c r="BN28" s="157">
        <v>0</v>
      </c>
      <c r="BO28" s="157">
        <v>0</v>
      </c>
      <c r="BP28" s="157">
        <v>0</v>
      </c>
      <c r="BQ28" s="157">
        <v>0</v>
      </c>
      <c r="BR28" s="157">
        <v>0</v>
      </c>
      <c r="BS28" s="157">
        <v>0</v>
      </c>
      <c r="BT28" s="157">
        <v>0</v>
      </c>
      <c r="BU28" s="157">
        <v>0</v>
      </c>
      <c r="BV28" s="157">
        <v>0</v>
      </c>
      <c r="BW28" s="157">
        <v>0</v>
      </c>
      <c r="BX28" s="157">
        <v>0</v>
      </c>
      <c r="BY28" s="157">
        <v>0</v>
      </c>
      <c r="BZ28" s="157">
        <v>0</v>
      </c>
      <c r="CA28" s="157">
        <v>0</v>
      </c>
      <c r="CB28" s="157">
        <v>0</v>
      </c>
      <c r="CC28" s="157">
        <v>0</v>
      </c>
      <c r="CD28" s="157">
        <v>0</v>
      </c>
      <c r="CE28" s="157">
        <v>0</v>
      </c>
      <c r="CF28" s="157">
        <v>0</v>
      </c>
      <c r="CG28" s="157">
        <v>0</v>
      </c>
      <c r="CH28" s="157">
        <v>0</v>
      </c>
      <c r="CI28" s="157">
        <v>0</v>
      </c>
      <c r="CJ28" s="157">
        <v>0</v>
      </c>
      <c r="CK28" s="157">
        <v>0</v>
      </c>
      <c r="CL28" s="157">
        <v>0</v>
      </c>
      <c r="CM28" s="157">
        <v>0</v>
      </c>
      <c r="CN28" s="157">
        <v>0</v>
      </c>
      <c r="CO28" s="157">
        <v>0</v>
      </c>
      <c r="CP28" s="157">
        <v>0</v>
      </c>
      <c r="CQ28" s="157">
        <v>0</v>
      </c>
      <c r="CR28" s="157">
        <v>0</v>
      </c>
      <c r="CS28" s="157">
        <v>0</v>
      </c>
      <c r="CT28" s="157">
        <v>0</v>
      </c>
      <c r="CU28" s="157">
        <v>0</v>
      </c>
      <c r="CV28" s="157">
        <v>0</v>
      </c>
      <c r="CW28" s="157">
        <v>0</v>
      </c>
      <c r="CX28" s="157">
        <v>0</v>
      </c>
      <c r="CY28" s="157">
        <v>0</v>
      </c>
      <c r="CZ28" s="157">
        <v>0</v>
      </c>
      <c r="DA28" s="157">
        <v>0</v>
      </c>
      <c r="DB28" s="157">
        <v>0</v>
      </c>
      <c r="DC28" s="157">
        <v>0</v>
      </c>
      <c r="DD28" s="157">
        <v>0</v>
      </c>
      <c r="DE28" s="157">
        <v>0</v>
      </c>
      <c r="DF28" s="157">
        <v>0</v>
      </c>
      <c r="DG28" s="157">
        <v>0</v>
      </c>
      <c r="DH28" s="157">
        <v>0</v>
      </c>
      <c r="DI28" s="157">
        <v>0</v>
      </c>
      <c r="DJ28" s="157">
        <v>0</v>
      </c>
      <c r="DK28" s="157">
        <v>0</v>
      </c>
      <c r="DL28" s="157">
        <v>0</v>
      </c>
      <c r="DM28" s="157">
        <v>0</v>
      </c>
      <c r="DN28" s="157">
        <v>0</v>
      </c>
      <c r="DO28" s="157">
        <v>0</v>
      </c>
      <c r="DP28" s="290" t="str">
        <f t="shared" si="0"/>
        <v>Corporate bonds (-)</v>
      </c>
      <c r="DQ28" s="290" t="str">
        <f t="shared" si="1"/>
        <v>Corporate bonds (-)</v>
      </c>
    </row>
    <row r="29" spans="1:121" ht="12.75" customHeight="1" x14ac:dyDescent="0.25">
      <c r="A29" s="315" t="s">
        <v>435</v>
      </c>
      <c r="B29" s="315" t="s">
        <v>435</v>
      </c>
      <c r="C29" s="157">
        <v>0</v>
      </c>
      <c r="D29" s="157">
        <v>0</v>
      </c>
      <c r="E29" s="157">
        <v>0</v>
      </c>
      <c r="F29" s="157">
        <v>0</v>
      </c>
      <c r="G29" s="157">
        <v>0</v>
      </c>
      <c r="H29" s="157">
        <v>0</v>
      </c>
      <c r="I29" s="157">
        <v>0</v>
      </c>
      <c r="J29" s="157">
        <v>0</v>
      </c>
      <c r="K29" s="157">
        <v>0</v>
      </c>
      <c r="L29" s="157">
        <v>0</v>
      </c>
      <c r="M29" s="157">
        <v>0</v>
      </c>
      <c r="N29" s="157">
        <v>0</v>
      </c>
      <c r="O29" s="157">
        <v>0</v>
      </c>
      <c r="P29" s="157">
        <v>0</v>
      </c>
      <c r="Q29" s="157">
        <v>0</v>
      </c>
      <c r="R29" s="157">
        <v>0</v>
      </c>
      <c r="S29" s="157">
        <v>0</v>
      </c>
      <c r="T29" s="157">
        <v>0</v>
      </c>
      <c r="U29" s="157">
        <v>0</v>
      </c>
      <c r="V29" s="157">
        <v>0</v>
      </c>
      <c r="W29" s="157">
        <v>0</v>
      </c>
      <c r="X29" s="157">
        <v>0</v>
      </c>
      <c r="Y29" s="157">
        <v>0</v>
      </c>
      <c r="Z29" s="157">
        <v>0</v>
      </c>
      <c r="AA29" s="157">
        <v>0</v>
      </c>
      <c r="AB29" s="157">
        <v>0</v>
      </c>
      <c r="AC29" s="157">
        <v>0</v>
      </c>
      <c r="AD29" s="157">
        <v>0</v>
      </c>
      <c r="AE29" s="157">
        <v>0</v>
      </c>
      <c r="AF29" s="157">
        <v>0</v>
      </c>
      <c r="AG29" s="157">
        <v>0</v>
      </c>
      <c r="AH29" s="157">
        <v>0</v>
      </c>
      <c r="AI29" s="157">
        <v>0</v>
      </c>
      <c r="AJ29" s="157">
        <v>0</v>
      </c>
      <c r="AK29" s="157">
        <v>0</v>
      </c>
      <c r="AL29" s="157">
        <v>0</v>
      </c>
      <c r="AM29" s="157">
        <v>0</v>
      </c>
      <c r="AN29" s="157">
        <v>0</v>
      </c>
      <c r="AO29" s="157">
        <v>0</v>
      </c>
      <c r="AP29" s="157">
        <v>0</v>
      </c>
      <c r="AQ29" s="157">
        <v>0</v>
      </c>
      <c r="AR29" s="157">
        <v>0</v>
      </c>
      <c r="AS29" s="157">
        <v>0</v>
      </c>
      <c r="AT29" s="157">
        <v>0</v>
      </c>
      <c r="AU29" s="157">
        <v>0</v>
      </c>
      <c r="AV29" s="157">
        <v>0</v>
      </c>
      <c r="AW29" s="157">
        <v>0</v>
      </c>
      <c r="AX29" s="157">
        <v>0</v>
      </c>
      <c r="AY29" s="157">
        <v>0</v>
      </c>
      <c r="AZ29" s="157">
        <v>0</v>
      </c>
      <c r="BA29" s="157">
        <v>0</v>
      </c>
      <c r="BB29" s="157">
        <v>0</v>
      </c>
      <c r="BC29" s="157">
        <v>0</v>
      </c>
      <c r="BD29" s="157">
        <v>0</v>
      </c>
      <c r="BE29" s="157">
        <v>0</v>
      </c>
      <c r="BF29" s="157">
        <v>0</v>
      </c>
      <c r="BG29" s="157">
        <v>0</v>
      </c>
      <c r="BH29" s="157">
        <v>0</v>
      </c>
      <c r="BI29" s="157">
        <v>0</v>
      </c>
      <c r="BJ29" s="157">
        <v>0</v>
      </c>
      <c r="BK29" s="157">
        <v>0</v>
      </c>
      <c r="BL29" s="157">
        <v>0</v>
      </c>
      <c r="BM29" s="157">
        <v>0</v>
      </c>
      <c r="BN29" s="157">
        <v>0</v>
      </c>
      <c r="BO29" s="157">
        <v>0</v>
      </c>
      <c r="BP29" s="157">
        <v>0</v>
      </c>
      <c r="BQ29" s="157">
        <v>0</v>
      </c>
      <c r="BR29" s="157">
        <v>0</v>
      </c>
      <c r="BS29" s="157">
        <v>0</v>
      </c>
      <c r="BT29" s="157">
        <v>0</v>
      </c>
      <c r="BU29" s="157">
        <v>0</v>
      </c>
      <c r="BV29" s="157">
        <v>0</v>
      </c>
      <c r="BW29" s="157">
        <v>0</v>
      </c>
      <c r="BX29" s="157">
        <v>0</v>
      </c>
      <c r="BY29" s="157">
        <v>0</v>
      </c>
      <c r="BZ29" s="157">
        <v>0</v>
      </c>
      <c r="CA29" s="157">
        <v>0</v>
      </c>
      <c r="CB29" s="157">
        <v>0</v>
      </c>
      <c r="CC29" s="157">
        <v>0</v>
      </c>
      <c r="CD29" s="157">
        <v>0</v>
      </c>
      <c r="CE29" s="157">
        <v>0</v>
      </c>
      <c r="CF29" s="157">
        <v>0</v>
      </c>
      <c r="CG29" s="157">
        <v>0</v>
      </c>
      <c r="CH29" s="157">
        <v>0</v>
      </c>
      <c r="CI29" s="157">
        <v>0</v>
      </c>
      <c r="CJ29" s="157">
        <v>0</v>
      </c>
      <c r="CK29" s="157">
        <v>0</v>
      </c>
      <c r="CL29" s="157">
        <v>0</v>
      </c>
      <c r="CM29" s="157">
        <v>0</v>
      </c>
      <c r="CN29" s="157">
        <v>0</v>
      </c>
      <c r="CO29" s="157">
        <v>0</v>
      </c>
      <c r="CP29" s="157">
        <v>0</v>
      </c>
      <c r="CQ29" s="157">
        <v>0</v>
      </c>
      <c r="CR29" s="157">
        <v>0</v>
      </c>
      <c r="CS29" s="157">
        <v>0</v>
      </c>
      <c r="CT29" s="157">
        <v>0</v>
      </c>
      <c r="CU29" s="157">
        <v>0</v>
      </c>
      <c r="CV29" s="157">
        <v>0</v>
      </c>
      <c r="CW29" s="157">
        <v>0</v>
      </c>
      <c r="CX29" s="157">
        <v>0</v>
      </c>
      <c r="CY29" s="157">
        <v>0</v>
      </c>
      <c r="CZ29" s="157">
        <v>0</v>
      </c>
      <c r="DA29" s="157">
        <v>0</v>
      </c>
      <c r="DB29" s="157">
        <v>0</v>
      </c>
      <c r="DC29" s="157">
        <v>0</v>
      </c>
      <c r="DD29" s="157">
        <v>0</v>
      </c>
      <c r="DE29" s="157">
        <v>0</v>
      </c>
      <c r="DF29" s="157">
        <v>0</v>
      </c>
      <c r="DG29" s="157">
        <v>0</v>
      </c>
      <c r="DH29" s="157">
        <v>0</v>
      </c>
      <c r="DI29" s="157">
        <v>0</v>
      </c>
      <c r="DJ29" s="157">
        <v>0</v>
      </c>
      <c r="DK29" s="157">
        <v>0</v>
      </c>
      <c r="DL29" s="157">
        <v>0</v>
      </c>
      <c r="DM29" s="157">
        <v>0</v>
      </c>
      <c r="DN29" s="157">
        <v>0</v>
      </c>
      <c r="DO29" s="157">
        <v>0</v>
      </c>
      <c r="DP29" s="290" t="str">
        <f t="shared" si="0"/>
        <v>Other securities (-)</v>
      </c>
      <c r="DQ29" s="290" t="str">
        <f t="shared" si="1"/>
        <v>Other securities (-)</v>
      </c>
    </row>
    <row r="30" spans="1:121" ht="12.75" customHeight="1" x14ac:dyDescent="0.25">
      <c r="A30" s="315" t="s">
        <v>436</v>
      </c>
      <c r="B30" s="315" t="s">
        <v>436</v>
      </c>
      <c r="C30" s="157">
        <v>0</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0</v>
      </c>
      <c r="W30" s="157">
        <v>0</v>
      </c>
      <c r="X30" s="157">
        <v>0</v>
      </c>
      <c r="Y30" s="157">
        <v>0</v>
      </c>
      <c r="Z30" s="157">
        <v>0</v>
      </c>
      <c r="AA30" s="157">
        <v>0</v>
      </c>
      <c r="AB30" s="157">
        <v>0</v>
      </c>
      <c r="AC30" s="157">
        <v>0</v>
      </c>
      <c r="AD30" s="157">
        <v>0</v>
      </c>
      <c r="AE30" s="157">
        <v>0</v>
      </c>
      <c r="AF30" s="157">
        <v>0</v>
      </c>
      <c r="AG30" s="157">
        <v>0</v>
      </c>
      <c r="AH30" s="157">
        <v>0</v>
      </c>
      <c r="AI30" s="157">
        <v>0</v>
      </c>
      <c r="AJ30" s="157">
        <v>0</v>
      </c>
      <c r="AK30" s="157">
        <v>0</v>
      </c>
      <c r="AL30" s="157">
        <v>0</v>
      </c>
      <c r="AM30" s="157">
        <v>0</v>
      </c>
      <c r="AN30" s="157">
        <v>0</v>
      </c>
      <c r="AO30" s="157">
        <v>0</v>
      </c>
      <c r="AP30" s="157">
        <v>0</v>
      </c>
      <c r="AQ30" s="157">
        <v>0</v>
      </c>
      <c r="AR30" s="157">
        <v>0</v>
      </c>
      <c r="AS30" s="157">
        <v>0</v>
      </c>
      <c r="AT30" s="157">
        <v>0</v>
      </c>
      <c r="AU30" s="157">
        <v>0</v>
      </c>
      <c r="AV30" s="157">
        <v>0</v>
      </c>
      <c r="AW30" s="157">
        <v>0</v>
      </c>
      <c r="AX30" s="157">
        <v>0</v>
      </c>
      <c r="AY30" s="157">
        <v>0</v>
      </c>
      <c r="AZ30" s="157">
        <v>0</v>
      </c>
      <c r="BA30" s="157">
        <v>0</v>
      </c>
      <c r="BB30" s="157">
        <v>0</v>
      </c>
      <c r="BC30" s="157">
        <v>0</v>
      </c>
      <c r="BD30" s="157">
        <v>0</v>
      </c>
      <c r="BE30" s="157">
        <v>0</v>
      </c>
      <c r="BF30" s="157">
        <v>0</v>
      </c>
      <c r="BG30" s="157">
        <v>0</v>
      </c>
      <c r="BH30" s="157">
        <v>0</v>
      </c>
      <c r="BI30" s="157">
        <v>0</v>
      </c>
      <c r="BJ30" s="157">
        <v>0</v>
      </c>
      <c r="BK30" s="157">
        <v>0</v>
      </c>
      <c r="BL30" s="157">
        <v>0</v>
      </c>
      <c r="BM30" s="157">
        <v>0</v>
      </c>
      <c r="BN30" s="157">
        <v>0</v>
      </c>
      <c r="BO30" s="157">
        <v>0</v>
      </c>
      <c r="BP30" s="157">
        <v>0</v>
      </c>
      <c r="BQ30" s="157">
        <v>0</v>
      </c>
      <c r="BR30" s="157">
        <v>0</v>
      </c>
      <c r="BS30" s="157">
        <v>0</v>
      </c>
      <c r="BT30" s="157">
        <v>0</v>
      </c>
      <c r="BU30" s="157">
        <v>0</v>
      </c>
      <c r="BV30" s="157">
        <v>0</v>
      </c>
      <c r="BW30" s="157">
        <v>0</v>
      </c>
      <c r="BX30" s="157">
        <v>0</v>
      </c>
      <c r="BY30" s="157">
        <v>0</v>
      </c>
      <c r="BZ30" s="157">
        <v>0</v>
      </c>
      <c r="CA30" s="157">
        <v>0</v>
      </c>
      <c r="CB30" s="157">
        <v>0</v>
      </c>
      <c r="CC30" s="157">
        <v>0</v>
      </c>
      <c r="CD30" s="157">
        <v>0</v>
      </c>
      <c r="CE30" s="157">
        <v>0</v>
      </c>
      <c r="CF30" s="157">
        <v>0</v>
      </c>
      <c r="CG30" s="157">
        <v>0</v>
      </c>
      <c r="CH30" s="157">
        <v>0</v>
      </c>
      <c r="CI30" s="157">
        <v>0</v>
      </c>
      <c r="CJ30" s="157">
        <v>0</v>
      </c>
      <c r="CK30" s="157">
        <v>0</v>
      </c>
      <c r="CL30" s="157">
        <v>0</v>
      </c>
      <c r="CM30" s="157">
        <v>0</v>
      </c>
      <c r="CN30" s="157">
        <v>0</v>
      </c>
      <c r="CO30" s="157">
        <v>0</v>
      </c>
      <c r="CP30" s="157">
        <v>0</v>
      </c>
      <c r="CQ30" s="157">
        <v>0</v>
      </c>
      <c r="CR30" s="157">
        <v>0</v>
      </c>
      <c r="CS30" s="157">
        <v>0</v>
      </c>
      <c r="CT30" s="157">
        <v>0</v>
      </c>
      <c r="CU30" s="157">
        <v>0</v>
      </c>
      <c r="CV30" s="157">
        <v>0</v>
      </c>
      <c r="CW30" s="157">
        <v>0</v>
      </c>
      <c r="CX30" s="157">
        <v>0</v>
      </c>
      <c r="CY30" s="157">
        <v>0</v>
      </c>
      <c r="CZ30" s="157">
        <v>0</v>
      </c>
      <c r="DA30" s="157">
        <v>0</v>
      </c>
      <c r="DB30" s="157">
        <v>0</v>
      </c>
      <c r="DC30" s="157">
        <v>0</v>
      </c>
      <c r="DD30" s="157">
        <v>0</v>
      </c>
      <c r="DE30" s="157">
        <v>0</v>
      </c>
      <c r="DF30" s="157">
        <v>0</v>
      </c>
      <c r="DG30" s="157">
        <v>0</v>
      </c>
      <c r="DH30" s="157">
        <v>0</v>
      </c>
      <c r="DI30" s="157">
        <v>0</v>
      </c>
      <c r="DJ30" s="157">
        <v>0</v>
      </c>
      <c r="DK30" s="157">
        <v>0</v>
      </c>
      <c r="DL30" s="157">
        <v>0</v>
      </c>
      <c r="DM30" s="157">
        <v>0</v>
      </c>
      <c r="DN30" s="157">
        <v>0</v>
      </c>
      <c r="DO30" s="157">
        <v>0</v>
      </c>
      <c r="DP30" s="290" t="str">
        <f t="shared" si="0"/>
        <v>Investment funds (-)</v>
      </c>
      <c r="DQ30" s="290" t="str">
        <f t="shared" si="1"/>
        <v>Investment funds (-)</v>
      </c>
    </row>
    <row r="31" spans="1:121" ht="12.75" customHeight="1" x14ac:dyDescent="0.25">
      <c r="A31" s="315" t="s">
        <v>437</v>
      </c>
      <c r="B31" s="315" t="s">
        <v>437</v>
      </c>
      <c r="C31" s="157">
        <v>0</v>
      </c>
      <c r="D31" s="157">
        <v>0</v>
      </c>
      <c r="E31" s="157">
        <v>0</v>
      </c>
      <c r="F31" s="157">
        <v>0</v>
      </c>
      <c r="G31" s="157">
        <v>0</v>
      </c>
      <c r="H31" s="157">
        <v>0</v>
      </c>
      <c r="I31" s="157">
        <v>0</v>
      </c>
      <c r="J31" s="157">
        <v>0</v>
      </c>
      <c r="K31" s="157">
        <v>0</v>
      </c>
      <c r="L31" s="157">
        <v>0</v>
      </c>
      <c r="M31" s="157">
        <v>0</v>
      </c>
      <c r="N31" s="157">
        <v>0</v>
      </c>
      <c r="O31" s="157">
        <v>0</v>
      </c>
      <c r="P31" s="157">
        <v>0</v>
      </c>
      <c r="Q31" s="157">
        <v>0</v>
      </c>
      <c r="R31" s="157">
        <v>0</v>
      </c>
      <c r="S31" s="157">
        <v>0</v>
      </c>
      <c r="T31" s="157">
        <v>0</v>
      </c>
      <c r="U31" s="157">
        <v>0</v>
      </c>
      <c r="V31" s="157">
        <v>0</v>
      </c>
      <c r="W31" s="157">
        <v>0</v>
      </c>
      <c r="X31" s="157">
        <v>0</v>
      </c>
      <c r="Y31" s="157">
        <v>0</v>
      </c>
      <c r="Z31" s="157">
        <v>0</v>
      </c>
      <c r="AA31" s="157">
        <v>0</v>
      </c>
      <c r="AB31" s="157">
        <v>0</v>
      </c>
      <c r="AC31" s="157">
        <v>0</v>
      </c>
      <c r="AD31" s="157">
        <v>0</v>
      </c>
      <c r="AE31" s="157">
        <v>0</v>
      </c>
      <c r="AF31" s="157">
        <v>0</v>
      </c>
      <c r="AG31" s="157">
        <v>0</v>
      </c>
      <c r="AH31" s="157">
        <v>0</v>
      </c>
      <c r="AI31" s="157">
        <v>0</v>
      </c>
      <c r="AJ31" s="157">
        <v>0</v>
      </c>
      <c r="AK31" s="157">
        <v>0</v>
      </c>
      <c r="AL31" s="157">
        <v>0</v>
      </c>
      <c r="AM31" s="157">
        <v>0</v>
      </c>
      <c r="AN31" s="157">
        <v>0</v>
      </c>
      <c r="AO31" s="157">
        <v>0</v>
      </c>
      <c r="AP31" s="157">
        <v>0</v>
      </c>
      <c r="AQ31" s="157">
        <v>0</v>
      </c>
      <c r="AR31" s="157">
        <v>0</v>
      </c>
      <c r="AS31" s="157">
        <v>0</v>
      </c>
      <c r="AT31" s="157">
        <v>0</v>
      </c>
      <c r="AU31" s="157">
        <v>0</v>
      </c>
      <c r="AV31" s="157">
        <v>0</v>
      </c>
      <c r="AW31" s="157">
        <v>0</v>
      </c>
      <c r="AX31" s="157">
        <v>0</v>
      </c>
      <c r="AY31" s="157">
        <v>0</v>
      </c>
      <c r="AZ31" s="157">
        <v>0</v>
      </c>
      <c r="BA31" s="157">
        <v>0</v>
      </c>
      <c r="BB31" s="157">
        <v>0</v>
      </c>
      <c r="BC31" s="157">
        <v>0</v>
      </c>
      <c r="BD31" s="157">
        <v>0</v>
      </c>
      <c r="BE31" s="157">
        <v>0</v>
      </c>
      <c r="BF31" s="157">
        <v>0</v>
      </c>
      <c r="BG31" s="157">
        <v>0</v>
      </c>
      <c r="BH31" s="157">
        <v>0</v>
      </c>
      <c r="BI31" s="157">
        <v>0</v>
      </c>
      <c r="BJ31" s="157">
        <v>0</v>
      </c>
      <c r="BK31" s="157">
        <v>0</v>
      </c>
      <c r="BL31" s="157">
        <v>0</v>
      </c>
      <c r="BM31" s="157">
        <v>0</v>
      </c>
      <c r="BN31" s="157">
        <v>0</v>
      </c>
      <c r="BO31" s="157">
        <v>0</v>
      </c>
      <c r="BP31" s="157">
        <v>0</v>
      </c>
      <c r="BQ31" s="157">
        <v>0</v>
      </c>
      <c r="BR31" s="157">
        <v>0</v>
      </c>
      <c r="BS31" s="157">
        <v>0</v>
      </c>
      <c r="BT31" s="157">
        <v>0</v>
      </c>
      <c r="BU31" s="157">
        <v>0</v>
      </c>
      <c r="BV31" s="157">
        <v>0</v>
      </c>
      <c r="BW31" s="157">
        <v>0</v>
      </c>
      <c r="BX31" s="157">
        <v>0</v>
      </c>
      <c r="BY31" s="157">
        <v>0</v>
      </c>
      <c r="BZ31" s="157">
        <v>0</v>
      </c>
      <c r="CA31" s="157">
        <v>0</v>
      </c>
      <c r="CB31" s="157">
        <v>0</v>
      </c>
      <c r="CC31" s="157">
        <v>0</v>
      </c>
      <c r="CD31" s="157">
        <v>0</v>
      </c>
      <c r="CE31" s="157">
        <v>0</v>
      </c>
      <c r="CF31" s="157">
        <v>0</v>
      </c>
      <c r="CG31" s="157">
        <v>0</v>
      </c>
      <c r="CH31" s="157">
        <v>0</v>
      </c>
      <c r="CI31" s="157">
        <v>0</v>
      </c>
      <c r="CJ31" s="157">
        <v>0</v>
      </c>
      <c r="CK31" s="157">
        <v>0</v>
      </c>
      <c r="CL31" s="157">
        <v>0</v>
      </c>
      <c r="CM31" s="157">
        <v>0</v>
      </c>
      <c r="CN31" s="157">
        <v>0</v>
      </c>
      <c r="CO31" s="157">
        <v>0</v>
      </c>
      <c r="CP31" s="157">
        <v>0</v>
      </c>
      <c r="CQ31" s="157">
        <v>0</v>
      </c>
      <c r="CR31" s="157">
        <v>0</v>
      </c>
      <c r="CS31" s="157">
        <v>0</v>
      </c>
      <c r="CT31" s="157">
        <v>0</v>
      </c>
      <c r="CU31" s="157">
        <v>0</v>
      </c>
      <c r="CV31" s="157">
        <v>0</v>
      </c>
      <c r="CW31" s="157">
        <v>0</v>
      </c>
      <c r="CX31" s="157">
        <v>0</v>
      </c>
      <c r="CY31" s="157">
        <v>0</v>
      </c>
      <c r="CZ31" s="157">
        <v>0</v>
      </c>
      <c r="DA31" s="157">
        <v>0</v>
      </c>
      <c r="DB31" s="157">
        <v>0</v>
      </c>
      <c r="DC31" s="157">
        <v>0</v>
      </c>
      <c r="DD31" s="157">
        <v>0</v>
      </c>
      <c r="DE31" s="157">
        <v>0</v>
      </c>
      <c r="DF31" s="157">
        <v>0</v>
      </c>
      <c r="DG31" s="157">
        <v>0</v>
      </c>
      <c r="DH31" s="157">
        <v>0</v>
      </c>
      <c r="DI31" s="157">
        <v>0</v>
      </c>
      <c r="DJ31" s="157">
        <v>0</v>
      </c>
      <c r="DK31" s="157">
        <v>0</v>
      </c>
      <c r="DL31" s="157">
        <v>0</v>
      </c>
      <c r="DM31" s="157">
        <v>0</v>
      </c>
      <c r="DN31" s="157">
        <v>0</v>
      </c>
      <c r="DO31" s="157">
        <v>0</v>
      </c>
      <c r="DP31" s="290" t="str">
        <f t="shared" si="0"/>
        <v>Real estate (-)</v>
      </c>
      <c r="DQ31" s="290" t="str">
        <f t="shared" si="1"/>
        <v>Real estate (-)</v>
      </c>
    </row>
    <row r="32" spans="1:121" ht="12.75" customHeight="1" x14ac:dyDescent="0.25">
      <c r="A32" s="315" t="s">
        <v>126</v>
      </c>
      <c r="B32" s="315" t="s">
        <v>126</v>
      </c>
      <c r="C32" s="157">
        <v>0</v>
      </c>
      <c r="D32" s="157">
        <v>0</v>
      </c>
      <c r="E32" s="157">
        <v>0</v>
      </c>
      <c r="F32" s="157">
        <v>0</v>
      </c>
      <c r="G32" s="157">
        <v>0</v>
      </c>
      <c r="H32" s="157">
        <v>0</v>
      </c>
      <c r="I32" s="157">
        <v>0</v>
      </c>
      <c r="J32" s="157">
        <v>0</v>
      </c>
      <c r="K32" s="157">
        <v>0</v>
      </c>
      <c r="L32" s="157">
        <v>0</v>
      </c>
      <c r="M32" s="157">
        <v>0</v>
      </c>
      <c r="N32" s="157">
        <v>0</v>
      </c>
      <c r="O32" s="157">
        <v>0</v>
      </c>
      <c r="P32" s="157">
        <v>0</v>
      </c>
      <c r="Q32" s="157">
        <v>0</v>
      </c>
      <c r="R32" s="157">
        <v>0</v>
      </c>
      <c r="S32" s="157">
        <v>0</v>
      </c>
      <c r="T32" s="157">
        <v>0</v>
      </c>
      <c r="U32" s="157">
        <v>0</v>
      </c>
      <c r="V32" s="157">
        <v>0</v>
      </c>
      <c r="W32" s="157">
        <v>0</v>
      </c>
      <c r="X32" s="157">
        <v>0</v>
      </c>
      <c r="Y32" s="157">
        <v>0</v>
      </c>
      <c r="Z32" s="157">
        <v>0</v>
      </c>
      <c r="AA32" s="157">
        <v>0</v>
      </c>
      <c r="AB32" s="157">
        <v>0</v>
      </c>
      <c r="AC32" s="157">
        <v>0</v>
      </c>
      <c r="AD32" s="157">
        <v>0</v>
      </c>
      <c r="AE32" s="157">
        <v>0</v>
      </c>
      <c r="AF32" s="157">
        <v>4.9000000000000002E-2</v>
      </c>
      <c r="AG32" s="157">
        <v>9.6000000000000002E-2</v>
      </c>
      <c r="AH32" s="157">
        <v>9.2999999999999999E-2</v>
      </c>
      <c r="AI32" s="157">
        <v>9.5000000000000001E-2</v>
      </c>
      <c r="AJ32" s="157">
        <v>9.1999999999999998E-2</v>
      </c>
      <c r="AK32" s="157">
        <v>8.7999999999999995E-2</v>
      </c>
      <c r="AL32" s="157">
        <v>8.3000000000000004E-2</v>
      </c>
      <c r="AM32" s="157">
        <v>8.2000000000000003E-2</v>
      </c>
      <c r="AN32" s="157">
        <v>7.9000000000000001E-2</v>
      </c>
      <c r="AO32" s="157">
        <v>7.6999999999999999E-2</v>
      </c>
      <c r="AP32" s="157">
        <v>7.3999999999999996E-2</v>
      </c>
      <c r="AQ32" s="157">
        <v>7.1999999999999995E-2</v>
      </c>
      <c r="AR32" s="157">
        <v>0.124</v>
      </c>
      <c r="AS32" s="157">
        <v>0.13200000000000001</v>
      </c>
      <c r="AT32" s="157">
        <v>0.16800000000000001</v>
      </c>
      <c r="AU32" s="157">
        <v>0.16900000000000001</v>
      </c>
      <c r="AV32" s="157">
        <v>0.16300000000000001</v>
      </c>
      <c r="AW32" s="157">
        <v>0.152</v>
      </c>
      <c r="AX32" s="157">
        <v>0.14099999999999999</v>
      </c>
      <c r="AY32" s="157">
        <v>0.157</v>
      </c>
      <c r="AZ32" s="157">
        <v>0.152</v>
      </c>
      <c r="BA32" s="157">
        <v>0.14499999999999999</v>
      </c>
      <c r="BB32" s="157">
        <v>0.14199999999999999</v>
      </c>
      <c r="BC32" s="157">
        <v>0.13900000000000001</v>
      </c>
      <c r="BD32" s="157">
        <v>0.13100000000000001</v>
      </c>
      <c r="BE32" s="157">
        <v>0.128</v>
      </c>
      <c r="BF32" s="157">
        <v>0.125</v>
      </c>
      <c r="BG32" s="157">
        <v>0.122</v>
      </c>
      <c r="BH32" s="157">
        <v>0.12</v>
      </c>
      <c r="BI32" s="157">
        <v>0.11799999999999999</v>
      </c>
      <c r="BJ32" s="157">
        <v>0.115855</v>
      </c>
      <c r="BK32" s="157">
        <v>0.114</v>
      </c>
      <c r="BL32" s="157">
        <v>0.13200000000000001</v>
      </c>
      <c r="BM32" s="157">
        <v>0.17799999999999999</v>
      </c>
      <c r="BN32" s="157">
        <v>0.17100000000000001</v>
      </c>
      <c r="BO32" s="157">
        <v>0.189</v>
      </c>
      <c r="BP32" s="157">
        <v>0.185</v>
      </c>
      <c r="BQ32" s="157">
        <v>0.182</v>
      </c>
      <c r="BR32" s="157">
        <v>0.153</v>
      </c>
      <c r="BS32" s="157">
        <v>0.15</v>
      </c>
      <c r="BT32" s="157">
        <v>0.14799999999999999</v>
      </c>
      <c r="BU32" s="157">
        <v>0.14299999999999999</v>
      </c>
      <c r="BV32" s="157">
        <v>0.14199999999999999</v>
      </c>
      <c r="BW32" s="157">
        <v>0.124</v>
      </c>
      <c r="BX32" s="157">
        <v>0.14599999999999999</v>
      </c>
      <c r="BY32" s="157">
        <v>0.13900000000000001</v>
      </c>
      <c r="BZ32" s="157">
        <v>0.13700000000000001</v>
      </c>
      <c r="CA32" s="157">
        <v>0.13400000000000001</v>
      </c>
      <c r="CB32" s="157">
        <v>0.15</v>
      </c>
      <c r="CC32" s="157">
        <v>0.127</v>
      </c>
      <c r="CD32" s="157">
        <v>0.125</v>
      </c>
      <c r="CE32" s="157">
        <v>7.2999999999999995E-2</v>
      </c>
      <c r="CF32" s="157">
        <v>8.2000000000000003E-2</v>
      </c>
      <c r="CG32" s="157">
        <v>9.0999999999999998E-2</v>
      </c>
      <c r="CH32" s="157">
        <v>0.13600000000000001</v>
      </c>
      <c r="CI32" s="157">
        <v>0.13300000000000001</v>
      </c>
      <c r="CJ32" s="157">
        <v>0.13100000000000001</v>
      </c>
      <c r="CK32" s="157">
        <v>0.13</v>
      </c>
      <c r="CL32" s="157">
        <v>0.13400000000000001</v>
      </c>
      <c r="CM32" s="157">
        <v>0.14000000000000001</v>
      </c>
      <c r="CN32" s="157">
        <v>0.13800000000000001</v>
      </c>
      <c r="CO32" s="157">
        <v>0.13800000000000001</v>
      </c>
      <c r="CP32" s="157">
        <v>0.13500000000000001</v>
      </c>
      <c r="CQ32" s="157">
        <v>0.13300000000000001</v>
      </c>
      <c r="CR32" s="157">
        <v>0.13100000000000001</v>
      </c>
      <c r="CS32" s="157">
        <v>0.16500000000000001</v>
      </c>
      <c r="CT32" s="157">
        <v>0.17499999999999999</v>
      </c>
      <c r="CU32" s="157">
        <v>0.17100000000000001</v>
      </c>
      <c r="CV32" s="157">
        <v>0.17</v>
      </c>
      <c r="CW32" s="157">
        <v>0.17</v>
      </c>
      <c r="CX32" s="157">
        <v>0.16600000000000001</v>
      </c>
      <c r="CY32" s="157">
        <v>0.16300000000000001</v>
      </c>
      <c r="CZ32" s="157">
        <v>0.158</v>
      </c>
      <c r="DA32" s="157">
        <v>0.112</v>
      </c>
      <c r="DB32" s="157">
        <v>0.11600000000000001</v>
      </c>
      <c r="DC32" s="157">
        <v>0.114</v>
      </c>
      <c r="DD32" s="157">
        <v>0.113</v>
      </c>
      <c r="DE32" s="157">
        <v>0.06</v>
      </c>
      <c r="DF32" s="157">
        <v>0</v>
      </c>
      <c r="DG32" s="157">
        <v>0</v>
      </c>
      <c r="DH32" s="157">
        <v>0</v>
      </c>
      <c r="DI32" s="157">
        <v>0</v>
      </c>
      <c r="DJ32" s="157">
        <v>0</v>
      </c>
      <c r="DK32" s="157">
        <v>0</v>
      </c>
      <c r="DL32" s="157">
        <v>0</v>
      </c>
      <c r="DM32" s="157">
        <v>0</v>
      </c>
      <c r="DN32" s="157">
        <v>0</v>
      </c>
      <c r="DO32" s="157">
        <v>0</v>
      </c>
      <c r="DP32" s="290" t="str">
        <f t="shared" si="0"/>
        <v>Term deposits (-)</v>
      </c>
      <c r="DQ32" s="290" t="str">
        <f t="shared" si="1"/>
        <v>Term deposits (-)</v>
      </c>
    </row>
    <row r="33" spans="1:121" ht="12.75" customHeight="1" x14ac:dyDescent="0.25">
      <c r="A33" s="316" t="s">
        <v>430</v>
      </c>
      <c r="B33" s="316" t="s">
        <v>430</v>
      </c>
      <c r="C33" s="158">
        <v>0</v>
      </c>
      <c r="D33" s="158">
        <v>0</v>
      </c>
      <c r="E33" s="158">
        <v>0</v>
      </c>
      <c r="F33" s="158">
        <v>0</v>
      </c>
      <c r="G33" s="158">
        <v>0</v>
      </c>
      <c r="H33" s="158">
        <v>0</v>
      </c>
      <c r="I33" s="158">
        <v>0</v>
      </c>
      <c r="J33" s="158">
        <v>0</v>
      </c>
      <c r="K33" s="158">
        <v>0</v>
      </c>
      <c r="L33" s="158">
        <v>0</v>
      </c>
      <c r="M33" s="158">
        <v>0</v>
      </c>
      <c r="N33" s="158">
        <v>0</v>
      </c>
      <c r="O33" s="158">
        <v>0</v>
      </c>
      <c r="P33" s="158">
        <v>0</v>
      </c>
      <c r="Q33" s="158">
        <v>0</v>
      </c>
      <c r="R33" s="158">
        <v>0</v>
      </c>
      <c r="S33" s="158">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58">
        <v>0</v>
      </c>
      <c r="AM33" s="158">
        <v>0</v>
      </c>
      <c r="AN33" s="158">
        <v>0</v>
      </c>
      <c r="AO33" s="158">
        <v>0</v>
      </c>
      <c r="AP33" s="158">
        <v>0</v>
      </c>
      <c r="AQ33" s="158">
        <v>0</v>
      </c>
      <c r="AR33" s="158">
        <v>0</v>
      </c>
      <c r="AS33" s="158">
        <v>0</v>
      </c>
      <c r="AT33" s="158">
        <v>0</v>
      </c>
      <c r="AU33" s="158">
        <v>0</v>
      </c>
      <c r="AV33" s="158">
        <v>0</v>
      </c>
      <c r="AW33" s="158">
        <v>0</v>
      </c>
      <c r="AX33" s="158">
        <v>0</v>
      </c>
      <c r="AY33" s="158">
        <v>0</v>
      </c>
      <c r="AZ33" s="158">
        <v>0</v>
      </c>
      <c r="BA33" s="158">
        <v>0</v>
      </c>
      <c r="BB33" s="158">
        <v>0</v>
      </c>
      <c r="BC33" s="158">
        <v>0</v>
      </c>
      <c r="BD33" s="158">
        <v>0</v>
      </c>
      <c r="BE33" s="158">
        <v>0</v>
      </c>
      <c r="BF33" s="158">
        <v>0</v>
      </c>
      <c r="BG33" s="158">
        <v>0</v>
      </c>
      <c r="BH33" s="158">
        <v>0</v>
      </c>
      <c r="BI33" s="158">
        <v>0</v>
      </c>
      <c r="BJ33" s="158">
        <v>0</v>
      </c>
      <c r="BK33" s="158">
        <v>0</v>
      </c>
      <c r="BL33" s="158">
        <v>0</v>
      </c>
      <c r="BM33" s="158">
        <v>0</v>
      </c>
      <c r="BN33" s="158">
        <v>0</v>
      </c>
      <c r="BO33" s="158">
        <v>0</v>
      </c>
      <c r="BP33" s="158">
        <v>0</v>
      </c>
      <c r="BQ33" s="158">
        <v>0</v>
      </c>
      <c r="BR33" s="158">
        <v>0</v>
      </c>
      <c r="BS33" s="158">
        <v>0</v>
      </c>
      <c r="BT33" s="158">
        <v>0</v>
      </c>
      <c r="BU33" s="158">
        <v>0</v>
      </c>
      <c r="BV33" s="158">
        <v>0</v>
      </c>
      <c r="BW33" s="158">
        <v>0</v>
      </c>
      <c r="BX33" s="158">
        <v>0</v>
      </c>
      <c r="BY33" s="158">
        <v>0</v>
      </c>
      <c r="BZ33" s="158">
        <v>0</v>
      </c>
      <c r="CA33" s="158">
        <v>0</v>
      </c>
      <c r="CB33" s="158">
        <v>0</v>
      </c>
      <c r="CC33" s="158">
        <v>0</v>
      </c>
      <c r="CD33" s="158">
        <v>0</v>
      </c>
      <c r="CE33" s="158">
        <v>0</v>
      </c>
      <c r="CF33" s="158">
        <v>0</v>
      </c>
      <c r="CG33" s="158">
        <v>0</v>
      </c>
      <c r="CH33" s="158">
        <v>0</v>
      </c>
      <c r="CI33" s="158">
        <v>0</v>
      </c>
      <c r="CJ33" s="158">
        <v>0</v>
      </c>
      <c r="CK33" s="158">
        <v>0</v>
      </c>
      <c r="CL33" s="158">
        <v>0</v>
      </c>
      <c r="CM33" s="158">
        <v>0</v>
      </c>
      <c r="CN33" s="158">
        <v>0</v>
      </c>
      <c r="CO33" s="158">
        <v>0</v>
      </c>
      <c r="CP33" s="158">
        <v>0</v>
      </c>
      <c r="CQ33" s="158">
        <v>0</v>
      </c>
      <c r="CR33" s="158">
        <v>0</v>
      </c>
      <c r="CS33" s="158">
        <v>0</v>
      </c>
      <c r="CT33" s="158">
        <v>0</v>
      </c>
      <c r="CU33" s="158">
        <v>0</v>
      </c>
      <c r="CV33" s="158">
        <v>0</v>
      </c>
      <c r="CW33" s="158">
        <v>0</v>
      </c>
      <c r="CX33" s="158">
        <v>0</v>
      </c>
      <c r="CY33" s="158">
        <v>0</v>
      </c>
      <c r="CZ33" s="158">
        <v>0</v>
      </c>
      <c r="DA33" s="158">
        <v>0</v>
      </c>
      <c r="DB33" s="158">
        <v>0</v>
      </c>
      <c r="DC33" s="158">
        <v>0</v>
      </c>
      <c r="DD33" s="158">
        <v>0</v>
      </c>
      <c r="DE33" s="158">
        <v>0</v>
      </c>
      <c r="DF33" s="158">
        <v>0</v>
      </c>
      <c r="DG33" s="158">
        <v>0</v>
      </c>
      <c r="DH33" s="158">
        <v>0</v>
      </c>
      <c r="DI33" s="158">
        <v>0</v>
      </c>
      <c r="DJ33" s="158">
        <v>0</v>
      </c>
      <c r="DK33" s="158">
        <v>0</v>
      </c>
      <c r="DL33" s="158">
        <v>0</v>
      </c>
      <c r="DM33" s="158">
        <v>0</v>
      </c>
      <c r="DN33" s="158">
        <v>0</v>
      </c>
      <c r="DO33" s="158">
        <v>0</v>
      </c>
      <c r="DP33" s="290"/>
      <c r="DQ33" s="290"/>
    </row>
    <row r="34" spans="1:121" ht="12.75" customHeight="1" x14ac:dyDescent="0.25">
      <c r="A34" s="315" t="s">
        <v>432</v>
      </c>
      <c r="B34" s="315" t="s">
        <v>432</v>
      </c>
      <c r="C34" s="157">
        <v>0</v>
      </c>
      <c r="D34" s="157">
        <v>0</v>
      </c>
      <c r="E34" s="157">
        <v>0</v>
      </c>
      <c r="F34" s="157">
        <v>0</v>
      </c>
      <c r="G34" s="157">
        <v>0</v>
      </c>
      <c r="H34" s="157">
        <v>0</v>
      </c>
      <c r="I34" s="157">
        <v>0</v>
      </c>
      <c r="J34" s="157">
        <v>0</v>
      </c>
      <c r="K34" s="157">
        <v>0</v>
      </c>
      <c r="L34" s="157">
        <v>0</v>
      </c>
      <c r="M34" s="157">
        <v>0</v>
      </c>
      <c r="N34" s="157">
        <v>0</v>
      </c>
      <c r="O34" s="157">
        <v>0</v>
      </c>
      <c r="P34" s="157">
        <v>0</v>
      </c>
      <c r="Q34" s="157">
        <v>0</v>
      </c>
      <c r="R34" s="157">
        <v>0</v>
      </c>
      <c r="S34" s="157">
        <v>0</v>
      </c>
      <c r="T34" s="157">
        <v>0</v>
      </c>
      <c r="U34" s="157">
        <v>0</v>
      </c>
      <c r="V34" s="157">
        <v>0</v>
      </c>
      <c r="W34" s="157">
        <v>0</v>
      </c>
      <c r="X34" s="157">
        <v>0</v>
      </c>
      <c r="Y34" s="157">
        <v>0</v>
      </c>
      <c r="Z34" s="157">
        <v>0</v>
      </c>
      <c r="AA34" s="157">
        <v>0</v>
      </c>
      <c r="AB34" s="157">
        <v>0</v>
      </c>
      <c r="AC34" s="157">
        <v>0</v>
      </c>
      <c r="AD34" s="157">
        <v>0</v>
      </c>
      <c r="AE34" s="157">
        <v>0</v>
      </c>
      <c r="AF34" s="157">
        <v>0</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0</v>
      </c>
      <c r="AW34" s="157">
        <v>0</v>
      </c>
      <c r="AX34" s="157">
        <v>0</v>
      </c>
      <c r="AY34" s="157">
        <v>0</v>
      </c>
      <c r="AZ34" s="157">
        <v>0</v>
      </c>
      <c r="BA34" s="157">
        <v>0</v>
      </c>
      <c r="BB34" s="157">
        <v>0</v>
      </c>
      <c r="BC34" s="157">
        <v>0</v>
      </c>
      <c r="BD34" s="157">
        <v>0</v>
      </c>
      <c r="BE34" s="157">
        <v>0</v>
      </c>
      <c r="BF34" s="157">
        <v>0</v>
      </c>
      <c r="BG34" s="157">
        <v>0</v>
      </c>
      <c r="BH34" s="157">
        <v>0</v>
      </c>
      <c r="BI34" s="157">
        <v>0</v>
      </c>
      <c r="BJ34" s="157">
        <v>0</v>
      </c>
      <c r="BK34" s="157">
        <v>0</v>
      </c>
      <c r="BL34" s="157">
        <v>0</v>
      </c>
      <c r="BM34" s="157">
        <v>0</v>
      </c>
      <c r="BN34" s="157">
        <v>0</v>
      </c>
      <c r="BO34" s="157">
        <v>0</v>
      </c>
      <c r="BP34" s="157">
        <v>0</v>
      </c>
      <c r="BQ34" s="157">
        <v>0</v>
      </c>
      <c r="BR34" s="157">
        <v>0</v>
      </c>
      <c r="BS34" s="157">
        <v>0</v>
      </c>
      <c r="BT34" s="157">
        <v>0</v>
      </c>
      <c r="BU34" s="157">
        <v>0</v>
      </c>
      <c r="BV34" s="157">
        <v>0</v>
      </c>
      <c r="BW34" s="157">
        <v>0</v>
      </c>
      <c r="BX34" s="157">
        <v>0</v>
      </c>
      <c r="BY34" s="157">
        <v>0</v>
      </c>
      <c r="BZ34" s="157">
        <v>0</v>
      </c>
      <c r="CA34" s="157">
        <v>0</v>
      </c>
      <c r="CB34" s="157">
        <v>0</v>
      </c>
      <c r="CC34" s="157">
        <v>0</v>
      </c>
      <c r="CD34" s="157">
        <v>0</v>
      </c>
      <c r="CE34" s="157">
        <v>0</v>
      </c>
      <c r="CF34" s="157">
        <v>0</v>
      </c>
      <c r="CG34" s="157">
        <v>0</v>
      </c>
      <c r="CH34" s="157">
        <v>0</v>
      </c>
      <c r="CI34" s="157">
        <v>0</v>
      </c>
      <c r="CJ34" s="157">
        <v>0</v>
      </c>
      <c r="CK34" s="157">
        <v>0</v>
      </c>
      <c r="CL34" s="157">
        <v>0</v>
      </c>
      <c r="CM34" s="157">
        <v>0</v>
      </c>
      <c r="CN34" s="157">
        <v>0</v>
      </c>
      <c r="CO34" s="157">
        <v>0</v>
      </c>
      <c r="CP34" s="157">
        <v>0</v>
      </c>
      <c r="CQ34" s="157">
        <v>0</v>
      </c>
      <c r="CR34" s="157">
        <v>0</v>
      </c>
      <c r="CS34" s="157">
        <v>0</v>
      </c>
      <c r="CT34" s="157">
        <v>0</v>
      </c>
      <c r="CU34" s="157">
        <v>0</v>
      </c>
      <c r="CV34" s="157">
        <v>0</v>
      </c>
      <c r="CW34" s="157">
        <v>0</v>
      </c>
      <c r="CX34" s="157">
        <v>0</v>
      </c>
      <c r="CY34" s="157">
        <v>0</v>
      </c>
      <c r="CZ34" s="157">
        <v>0</v>
      </c>
      <c r="DA34" s="157">
        <v>0</v>
      </c>
      <c r="DB34" s="157">
        <v>0</v>
      </c>
      <c r="DC34" s="157">
        <v>0</v>
      </c>
      <c r="DD34" s="157">
        <v>0</v>
      </c>
      <c r="DE34" s="157">
        <v>0</v>
      </c>
      <c r="DF34" s="157">
        <v>0</v>
      </c>
      <c r="DG34" s="157">
        <v>0</v>
      </c>
      <c r="DH34" s="157">
        <v>0</v>
      </c>
      <c r="DI34" s="157">
        <v>0</v>
      </c>
      <c r="DJ34" s="157">
        <v>0</v>
      </c>
      <c r="DK34" s="157">
        <v>0</v>
      </c>
      <c r="DL34" s="157">
        <v>0</v>
      </c>
      <c r="DM34" s="157">
        <v>0</v>
      </c>
      <c r="DN34" s="157">
        <v>0</v>
      </c>
      <c r="DO34" s="157">
        <v>0</v>
      </c>
      <c r="DP34" s="290" t="str">
        <f>CONCATENATE("У иностранству:  ХоВ (",TEXT(DO34,"0,0%;;-"),")")</f>
        <v>У иностранству:  ХоВ (-)</v>
      </c>
      <c r="DQ34" s="290" t="str">
        <f>CONCATENATE("Abroad:  Securities (",TEXT(DO34,"0,0%;;-"),")")</f>
        <v>Abroad:  Securities (-)</v>
      </c>
    </row>
    <row r="35" spans="1:121" ht="11.4" customHeight="1" x14ac:dyDescent="0.25">
      <c r="A35" s="315" t="s">
        <v>436</v>
      </c>
      <c r="B35" s="315" t="s">
        <v>436</v>
      </c>
      <c r="C35" s="157">
        <v>0</v>
      </c>
      <c r="D35" s="157">
        <v>0</v>
      </c>
      <c r="E35" s="157">
        <v>0</v>
      </c>
      <c r="F35" s="157">
        <v>0</v>
      </c>
      <c r="G35" s="157">
        <v>0</v>
      </c>
      <c r="H35" s="157">
        <v>0</v>
      </c>
      <c r="I35" s="157">
        <v>0</v>
      </c>
      <c r="J35" s="157">
        <v>0</v>
      </c>
      <c r="K35" s="157">
        <v>0</v>
      </c>
      <c r="L35" s="157">
        <v>0</v>
      </c>
      <c r="M35" s="157">
        <v>0</v>
      </c>
      <c r="N35" s="157">
        <v>0</v>
      </c>
      <c r="O35" s="157">
        <v>0</v>
      </c>
      <c r="P35" s="157">
        <v>0</v>
      </c>
      <c r="Q35" s="157">
        <v>0</v>
      </c>
      <c r="R35" s="157">
        <v>0</v>
      </c>
      <c r="S35" s="157">
        <v>0</v>
      </c>
      <c r="T35" s="157">
        <v>0</v>
      </c>
      <c r="U35" s="157">
        <v>0</v>
      </c>
      <c r="V35" s="157">
        <v>0</v>
      </c>
      <c r="W35" s="157">
        <v>0</v>
      </c>
      <c r="X35" s="157">
        <v>0</v>
      </c>
      <c r="Y35" s="157">
        <v>0</v>
      </c>
      <c r="Z35" s="157">
        <v>0</v>
      </c>
      <c r="AA35" s="157">
        <v>0</v>
      </c>
      <c r="AB35" s="157">
        <v>0</v>
      </c>
      <c r="AC35" s="157">
        <v>0</v>
      </c>
      <c r="AD35" s="157">
        <v>0</v>
      </c>
      <c r="AE35" s="157">
        <v>0</v>
      </c>
      <c r="AF35" s="157">
        <v>0</v>
      </c>
      <c r="AG35" s="157">
        <v>0</v>
      </c>
      <c r="AH35" s="157">
        <v>0</v>
      </c>
      <c r="AI35" s="157">
        <v>0</v>
      </c>
      <c r="AJ35" s="157">
        <v>0</v>
      </c>
      <c r="AK35" s="157">
        <v>0</v>
      </c>
      <c r="AL35" s="157">
        <v>0</v>
      </c>
      <c r="AM35" s="157">
        <v>0</v>
      </c>
      <c r="AN35" s="157">
        <v>0</v>
      </c>
      <c r="AO35" s="157">
        <v>0</v>
      </c>
      <c r="AP35" s="157">
        <v>0</v>
      </c>
      <c r="AQ35" s="157">
        <v>0</v>
      </c>
      <c r="AR35" s="157">
        <v>0</v>
      </c>
      <c r="AS35" s="157">
        <v>0</v>
      </c>
      <c r="AT35" s="157">
        <v>0</v>
      </c>
      <c r="AU35" s="157">
        <v>0</v>
      </c>
      <c r="AV35" s="157">
        <v>0</v>
      </c>
      <c r="AW35" s="157">
        <v>0</v>
      </c>
      <c r="AX35" s="157">
        <v>0</v>
      </c>
      <c r="AY35" s="157">
        <v>0</v>
      </c>
      <c r="AZ35" s="157">
        <v>0</v>
      </c>
      <c r="BA35" s="157">
        <v>0</v>
      </c>
      <c r="BB35" s="157">
        <v>0</v>
      </c>
      <c r="BC35" s="157">
        <v>0</v>
      </c>
      <c r="BD35" s="157">
        <v>0</v>
      </c>
      <c r="BE35" s="157">
        <v>0</v>
      </c>
      <c r="BF35" s="157">
        <v>0</v>
      </c>
      <c r="BG35" s="157">
        <v>0</v>
      </c>
      <c r="BH35" s="157">
        <v>0</v>
      </c>
      <c r="BI35" s="157">
        <v>0</v>
      </c>
      <c r="BJ35" s="157">
        <v>0</v>
      </c>
      <c r="BK35" s="157">
        <v>0</v>
      </c>
      <c r="BL35" s="157">
        <v>0</v>
      </c>
      <c r="BM35" s="157">
        <v>0</v>
      </c>
      <c r="BN35" s="157">
        <v>0</v>
      </c>
      <c r="BO35" s="157">
        <v>0</v>
      </c>
      <c r="BP35" s="157">
        <v>0</v>
      </c>
      <c r="BQ35" s="157">
        <v>0</v>
      </c>
      <c r="BR35" s="157">
        <v>0</v>
      </c>
      <c r="BS35" s="157">
        <v>0</v>
      </c>
      <c r="BT35" s="157">
        <v>0</v>
      </c>
      <c r="BU35" s="157">
        <v>0</v>
      </c>
      <c r="BV35" s="157">
        <v>0</v>
      </c>
      <c r="BW35" s="157">
        <v>0</v>
      </c>
      <c r="BX35" s="157">
        <v>0</v>
      </c>
      <c r="BY35" s="157">
        <v>0</v>
      </c>
      <c r="BZ35" s="157">
        <v>0</v>
      </c>
      <c r="CA35" s="157">
        <v>0</v>
      </c>
      <c r="CB35" s="157">
        <v>0</v>
      </c>
      <c r="CC35" s="157">
        <v>0</v>
      </c>
      <c r="CD35" s="157">
        <v>0</v>
      </c>
      <c r="CE35" s="157">
        <v>0</v>
      </c>
      <c r="CF35" s="157">
        <v>0</v>
      </c>
      <c r="CG35" s="157">
        <v>0</v>
      </c>
      <c r="CH35" s="157">
        <v>0</v>
      </c>
      <c r="CI35" s="157">
        <v>0</v>
      </c>
      <c r="CJ35" s="157">
        <v>0</v>
      </c>
      <c r="CK35" s="157">
        <v>0</v>
      </c>
      <c r="CL35" s="157">
        <v>0</v>
      </c>
      <c r="CM35" s="157">
        <v>0</v>
      </c>
      <c r="CN35" s="157">
        <v>0</v>
      </c>
      <c r="CO35" s="157">
        <v>0</v>
      </c>
      <c r="CP35" s="157">
        <v>0</v>
      </c>
      <c r="CQ35" s="157">
        <v>0</v>
      </c>
      <c r="CR35" s="157">
        <v>0</v>
      </c>
      <c r="CS35" s="157">
        <v>0</v>
      </c>
      <c r="CT35" s="157">
        <v>0</v>
      </c>
      <c r="CU35" s="157">
        <v>0</v>
      </c>
      <c r="CV35" s="157">
        <v>0</v>
      </c>
      <c r="CW35" s="157">
        <v>0</v>
      </c>
      <c r="CX35" s="157">
        <v>0</v>
      </c>
      <c r="CY35" s="157">
        <v>0</v>
      </c>
      <c r="CZ35" s="157">
        <v>0</v>
      </c>
      <c r="DA35" s="157">
        <v>0</v>
      </c>
      <c r="DB35" s="157">
        <v>0</v>
      </c>
      <c r="DC35" s="157">
        <v>0</v>
      </c>
      <c r="DD35" s="157">
        <v>0</v>
      </c>
      <c r="DE35" s="157">
        <v>0</v>
      </c>
      <c r="DF35" s="157">
        <v>0</v>
      </c>
      <c r="DG35" s="157">
        <v>0</v>
      </c>
      <c r="DH35" s="157">
        <v>0</v>
      </c>
      <c r="DI35" s="157">
        <v>0</v>
      </c>
      <c r="DJ35" s="157">
        <v>0</v>
      </c>
      <c r="DK35" s="157">
        <v>0</v>
      </c>
      <c r="DL35" s="157">
        <v>0</v>
      </c>
      <c r="DM35" s="157">
        <v>0</v>
      </c>
      <c r="DN35" s="157">
        <v>0</v>
      </c>
      <c r="DO35" s="157">
        <v>0</v>
      </c>
      <c r="DP35" s="290" t="str">
        <f>CONCATENATE("У иностранству:  Инв. фонд. (",TEXT(DO35,"0,0%;;-"),")")</f>
        <v>У иностранству:  Инв. фонд. (-)</v>
      </c>
      <c r="DQ35" s="290" t="str">
        <f>CONCATENATE("Abroad:  Inv. funds (",TEXT(DO35,"0,0%;;-"),")")</f>
        <v>Abroad:  Inv. funds (-)</v>
      </c>
    </row>
    <row r="36" spans="1:121" ht="12.75" customHeight="1" x14ac:dyDescent="0.25">
      <c r="A36" s="316" t="s">
        <v>127</v>
      </c>
      <c r="B36" s="316" t="s">
        <v>127</v>
      </c>
      <c r="C36" s="158">
        <v>1</v>
      </c>
      <c r="D36" s="158">
        <v>0.99981799999999998</v>
      </c>
      <c r="E36" s="158">
        <v>0.163822</v>
      </c>
      <c r="F36" s="158">
        <v>0.191797</v>
      </c>
      <c r="G36" s="158">
        <v>0.39249000000000001</v>
      </c>
      <c r="H36" s="158">
        <v>0.17081499999999999</v>
      </c>
      <c r="I36" s="158">
        <v>9.3061999999999992E-2</v>
      </c>
      <c r="J36" s="158">
        <v>0.200131</v>
      </c>
      <c r="K36" s="158">
        <v>0.212565</v>
      </c>
      <c r="L36" s="158">
        <v>0.372</v>
      </c>
      <c r="M36" s="158">
        <v>0.133053</v>
      </c>
      <c r="N36" s="158">
        <v>9.6000000000000002E-2</v>
      </c>
      <c r="O36" s="158">
        <v>0.162523</v>
      </c>
      <c r="P36" s="158">
        <v>0.219</v>
      </c>
      <c r="Q36" s="158">
        <v>9.8000000000000004E-2</v>
      </c>
      <c r="R36" s="158">
        <v>0.13900000000000001</v>
      </c>
      <c r="S36" s="158">
        <v>0.316</v>
      </c>
      <c r="T36" s="158">
        <v>0.26800000000000002</v>
      </c>
      <c r="U36" s="158">
        <v>0.29986999999999997</v>
      </c>
      <c r="V36" s="158">
        <v>0.45900000000000002</v>
      </c>
      <c r="W36" s="158">
        <v>0.12</v>
      </c>
      <c r="X36" s="158">
        <v>0.107</v>
      </c>
      <c r="Y36" s="158">
        <v>0.17100000000000001</v>
      </c>
      <c r="Z36" s="158">
        <v>0.126</v>
      </c>
      <c r="AA36" s="158">
        <v>0.13</v>
      </c>
      <c r="AB36" s="158">
        <v>0.17399999999999999</v>
      </c>
      <c r="AC36" s="158">
        <v>0.10100000000000001</v>
      </c>
      <c r="AD36" s="158">
        <v>0.13</v>
      </c>
      <c r="AE36" s="158">
        <v>0.15</v>
      </c>
      <c r="AF36" s="158">
        <v>0.126</v>
      </c>
      <c r="AG36" s="158">
        <v>9.5000000000000001E-2</v>
      </c>
      <c r="AH36" s="158">
        <v>6.3E-2</v>
      </c>
      <c r="AI36" s="158">
        <v>4.2000000000000003E-2</v>
      </c>
      <c r="AJ36" s="158">
        <v>5.3999999999999999E-2</v>
      </c>
      <c r="AK36" s="158">
        <v>9.8000000000000004E-2</v>
      </c>
      <c r="AL36" s="158">
        <v>0.14899999999999999</v>
      </c>
      <c r="AM36" s="158">
        <v>7.9000000000000001E-2</v>
      </c>
      <c r="AN36" s="158">
        <v>0.11</v>
      </c>
      <c r="AO36" s="158">
        <v>6.9000000000000006E-2</v>
      </c>
      <c r="AP36" s="158">
        <v>0.108</v>
      </c>
      <c r="AQ36" s="158">
        <v>6.3E-2</v>
      </c>
      <c r="AR36" s="158">
        <v>5.6000000000000001E-2</v>
      </c>
      <c r="AS36" s="158">
        <v>8.5999999999999993E-2</v>
      </c>
      <c r="AT36" s="158">
        <v>7.1999999999999995E-2</v>
      </c>
      <c r="AU36" s="158">
        <v>6.5000000000000002E-2</v>
      </c>
      <c r="AV36" s="158">
        <v>6.4000000000000001E-2</v>
      </c>
      <c r="AW36" s="158">
        <v>9.4E-2</v>
      </c>
      <c r="AX36" s="158">
        <v>3.7999999999999999E-2</v>
      </c>
      <c r="AY36" s="158">
        <v>5.7000000000000002E-2</v>
      </c>
      <c r="AZ36" s="158">
        <v>4.2999999999999997E-2</v>
      </c>
      <c r="BA36" s="158">
        <v>8.5000000000000006E-2</v>
      </c>
      <c r="BB36" s="158">
        <v>5.0999999999999997E-2</v>
      </c>
      <c r="BC36" s="158">
        <v>7.4999999999999997E-2</v>
      </c>
      <c r="BD36" s="158">
        <v>0.11700000000000001</v>
      </c>
      <c r="BE36" s="158">
        <v>6.0999999999999999E-2</v>
      </c>
      <c r="BF36" s="158">
        <v>4.9000000000000002E-2</v>
      </c>
      <c r="BG36" s="158">
        <v>4.5999999999999999E-2</v>
      </c>
      <c r="BH36" s="158">
        <v>6.0999999999999999E-2</v>
      </c>
      <c r="BI36" s="158">
        <v>0.08</v>
      </c>
      <c r="BJ36" s="158">
        <v>0.10972499999999999</v>
      </c>
      <c r="BK36" s="158">
        <v>0.105</v>
      </c>
      <c r="BL36" s="158">
        <v>0.12</v>
      </c>
      <c r="BM36" s="158">
        <v>0.11899999999999999</v>
      </c>
      <c r="BN36" s="158">
        <v>0.16500000000000001</v>
      </c>
      <c r="BO36" s="158">
        <v>3.7999999999999999E-2</v>
      </c>
      <c r="BP36" s="158">
        <v>5.2999999999999999E-2</v>
      </c>
      <c r="BQ36" s="158">
        <v>6.6000000000000003E-2</v>
      </c>
      <c r="BR36" s="158">
        <v>8.3000000000000004E-2</v>
      </c>
      <c r="BS36" s="158">
        <v>0.11700000000000001</v>
      </c>
      <c r="BT36" s="158">
        <v>0.14299999999999999</v>
      </c>
      <c r="BU36" s="158">
        <v>0.17100000000000001</v>
      </c>
      <c r="BV36" s="158">
        <v>0.17799999999999999</v>
      </c>
      <c r="BW36" s="158">
        <v>7.2999999999999995E-2</v>
      </c>
      <c r="BX36" s="158">
        <v>9.6000000000000002E-2</v>
      </c>
      <c r="BY36" s="158">
        <v>0.17499999999999999</v>
      </c>
      <c r="BZ36" s="158">
        <v>0.186</v>
      </c>
      <c r="CA36" s="158">
        <v>0.152</v>
      </c>
      <c r="CB36" s="158">
        <v>0.16</v>
      </c>
      <c r="CC36" s="158">
        <v>2.8000000000000001E-2</v>
      </c>
      <c r="CD36" s="158">
        <v>4.7E-2</v>
      </c>
      <c r="CE36" s="158">
        <v>0.2</v>
      </c>
      <c r="CF36" s="158">
        <v>0.22700000000000001</v>
      </c>
      <c r="CG36" s="158">
        <v>8.7999999999999995E-2</v>
      </c>
      <c r="CH36" s="158">
        <v>0.113</v>
      </c>
      <c r="CI36" s="158">
        <v>0.13800000000000001</v>
      </c>
      <c r="CJ36" s="158">
        <v>0.106</v>
      </c>
      <c r="CK36" s="158">
        <v>0.11799999999999999</v>
      </c>
      <c r="CL36" s="158">
        <v>0.125</v>
      </c>
      <c r="CM36" s="158">
        <v>0.152</v>
      </c>
      <c r="CN36" s="158">
        <v>0.16400000000000001</v>
      </c>
      <c r="CO36" s="158">
        <v>0.28799999999999998</v>
      </c>
      <c r="CP36" s="158">
        <v>0.14199999999999999</v>
      </c>
      <c r="CQ36" s="158">
        <v>0.152</v>
      </c>
      <c r="CR36" s="158">
        <v>0.14899999999999999</v>
      </c>
      <c r="CS36" s="158">
        <v>0.08</v>
      </c>
      <c r="CT36" s="158">
        <v>8.3000000000000004E-2</v>
      </c>
      <c r="CU36" s="158">
        <v>9.5000000000000001E-2</v>
      </c>
      <c r="CV36" s="158">
        <v>0.111</v>
      </c>
      <c r="CW36" s="158">
        <v>0.121</v>
      </c>
      <c r="CX36" s="158">
        <v>8.5000000000000006E-2</v>
      </c>
      <c r="CY36" s="158">
        <v>9.8000000000000004E-2</v>
      </c>
      <c r="CZ36" s="158">
        <v>0.106</v>
      </c>
      <c r="DA36" s="158">
        <v>0.32</v>
      </c>
      <c r="DB36" s="158">
        <v>0.29399999999999998</v>
      </c>
      <c r="DC36" s="158">
        <v>0.22700000000000001</v>
      </c>
      <c r="DD36" s="158">
        <v>0.14000000000000001</v>
      </c>
      <c r="DE36" s="158">
        <v>0.20699999999999999</v>
      </c>
      <c r="DF36" s="158">
        <v>0.27600000000000002</v>
      </c>
      <c r="DG36" s="158">
        <v>0.28599999999999998</v>
      </c>
      <c r="DH36" s="158">
        <v>0.30599999999999999</v>
      </c>
      <c r="DI36" s="158">
        <v>0.18482199999999999</v>
      </c>
      <c r="DJ36" s="158">
        <v>0.187</v>
      </c>
      <c r="DK36" s="158">
        <v>0.19600000000000001</v>
      </c>
      <c r="DL36" s="158">
        <v>0.20799999999999999</v>
      </c>
      <c r="DM36" s="158">
        <v>0.217</v>
      </c>
      <c r="DN36" s="158">
        <v>0.22700000000000001</v>
      </c>
      <c r="DO36" s="158">
        <v>0.246</v>
      </c>
      <c r="DP36" s="290" t="str">
        <f>CONCATENATE(A36," (",TEXT(DO36,"0,0%;;-"),")")</f>
        <v>Transaction accounts (24,6%)</v>
      </c>
      <c r="DQ36" s="290" t="str">
        <f>CONCATENATE(B36," (",TEXT(DO36,"0,0%;;-"),")")</f>
        <v>Transaction accounts (24,6%)</v>
      </c>
    </row>
    <row r="37" spans="1:121" ht="12.75" customHeight="1" x14ac:dyDescent="0.25">
      <c r="A37" s="317" t="s">
        <v>140</v>
      </c>
      <c r="B37" s="317" t="s">
        <v>140</v>
      </c>
      <c r="C37" s="159">
        <v>0</v>
      </c>
      <c r="D37" s="159">
        <v>1.8099999999999998E-4</v>
      </c>
      <c r="E37" s="159">
        <v>0</v>
      </c>
      <c r="F37" s="159">
        <v>1.7959999999999999E-3</v>
      </c>
      <c r="G37" s="159">
        <v>6.4999999999999994E-5</v>
      </c>
      <c r="H37" s="159">
        <v>7.3799999999999994E-4</v>
      </c>
      <c r="I37" s="159">
        <v>1.5699999999999999E-4</v>
      </c>
      <c r="J37" s="159">
        <v>3.4999999999999997E-5</v>
      </c>
      <c r="K37" s="159">
        <v>1.052E-3</v>
      </c>
      <c r="L37" s="159">
        <v>0</v>
      </c>
      <c r="M37" s="159">
        <v>1.1E-5</v>
      </c>
      <c r="N37" s="159">
        <v>0</v>
      </c>
      <c r="O37" s="159">
        <v>4.9999999999999996E-6</v>
      </c>
      <c r="P37" s="159">
        <v>0</v>
      </c>
      <c r="Q37" s="159">
        <v>0</v>
      </c>
      <c r="R37" s="159">
        <v>0</v>
      </c>
      <c r="S37" s="159">
        <v>7.0999999999999994E-2</v>
      </c>
      <c r="T37" s="159">
        <v>0</v>
      </c>
      <c r="U37" s="159">
        <v>0</v>
      </c>
      <c r="V37" s="159">
        <v>0</v>
      </c>
      <c r="W37" s="159">
        <v>0</v>
      </c>
      <c r="X37" s="159">
        <v>0</v>
      </c>
      <c r="Y37" s="159">
        <v>3.5999999999999997E-2</v>
      </c>
      <c r="Z37" s="159">
        <v>0</v>
      </c>
      <c r="AA37" s="159">
        <v>0</v>
      </c>
      <c r="AB37" s="159">
        <v>0</v>
      </c>
      <c r="AC37" s="159">
        <v>0</v>
      </c>
      <c r="AD37" s="159">
        <v>0</v>
      </c>
      <c r="AE37" s="159">
        <v>0</v>
      </c>
      <c r="AF37" s="159">
        <v>0</v>
      </c>
      <c r="AG37" s="159">
        <v>0</v>
      </c>
      <c r="AH37" s="159">
        <v>0</v>
      </c>
      <c r="AI37" s="159">
        <v>0</v>
      </c>
      <c r="AJ37" s="159">
        <v>0</v>
      </c>
      <c r="AK37" s="159">
        <v>0</v>
      </c>
      <c r="AL37" s="159">
        <v>0</v>
      </c>
      <c r="AM37" s="159">
        <v>0</v>
      </c>
      <c r="AN37" s="159">
        <v>0</v>
      </c>
      <c r="AO37" s="159">
        <v>0</v>
      </c>
      <c r="AP37" s="159">
        <v>0</v>
      </c>
      <c r="AQ37" s="159">
        <v>0</v>
      </c>
      <c r="AR37" s="159">
        <v>0</v>
      </c>
      <c r="AS37" s="159">
        <v>0</v>
      </c>
      <c r="AT37" s="159">
        <v>2.8000000000000001E-2</v>
      </c>
      <c r="AU37" s="159">
        <v>0</v>
      </c>
      <c r="AV37" s="159">
        <v>0</v>
      </c>
      <c r="AW37" s="159">
        <v>0</v>
      </c>
      <c r="AX37" s="159">
        <v>0</v>
      </c>
      <c r="AY37" s="159">
        <v>0</v>
      </c>
      <c r="AZ37" s="159">
        <v>0</v>
      </c>
      <c r="BA37" s="159">
        <v>0</v>
      </c>
      <c r="BB37" s="159">
        <v>0</v>
      </c>
      <c r="BC37" s="159">
        <v>0</v>
      </c>
      <c r="BD37" s="159">
        <v>0</v>
      </c>
      <c r="BE37" s="159">
        <v>0</v>
      </c>
      <c r="BF37" s="159">
        <v>0</v>
      </c>
      <c r="BG37" s="159">
        <v>0</v>
      </c>
      <c r="BH37" s="159">
        <v>0</v>
      </c>
      <c r="BI37" s="159">
        <v>0</v>
      </c>
      <c r="BJ37" s="159">
        <v>3.6000000000000001E-5</v>
      </c>
      <c r="BK37" s="159">
        <v>0.02</v>
      </c>
      <c r="BL37" s="159">
        <v>0</v>
      </c>
      <c r="BM37" s="159">
        <v>0</v>
      </c>
      <c r="BN37" s="159">
        <v>0</v>
      </c>
      <c r="BO37" s="159">
        <v>0</v>
      </c>
      <c r="BP37" s="159">
        <v>0</v>
      </c>
      <c r="BQ37" s="159">
        <v>7.0000000000000001E-3</v>
      </c>
      <c r="BR37" s="159">
        <v>1E-3</v>
      </c>
      <c r="BS37" s="159">
        <v>0</v>
      </c>
      <c r="BT37" s="159">
        <v>0</v>
      </c>
      <c r="BU37" s="159">
        <v>0</v>
      </c>
      <c r="BV37" s="159">
        <v>0</v>
      </c>
      <c r="BW37" s="159">
        <v>2.7E-2</v>
      </c>
      <c r="BX37" s="159">
        <v>0</v>
      </c>
      <c r="BY37" s="159">
        <v>0</v>
      </c>
      <c r="BZ37" s="159">
        <v>0</v>
      </c>
      <c r="CA37" s="159">
        <v>0</v>
      </c>
      <c r="CB37" s="159">
        <v>0</v>
      </c>
      <c r="CC37" s="159">
        <v>0</v>
      </c>
      <c r="CD37" s="159">
        <v>0</v>
      </c>
      <c r="CE37" s="159">
        <v>0</v>
      </c>
      <c r="CF37" s="159">
        <v>0</v>
      </c>
      <c r="CG37" s="159">
        <v>0</v>
      </c>
      <c r="CH37" s="159">
        <v>0</v>
      </c>
      <c r="CI37" s="159">
        <v>1E-3</v>
      </c>
      <c r="CJ37" s="159">
        <v>0</v>
      </c>
      <c r="CK37" s="159">
        <v>0</v>
      </c>
      <c r="CL37" s="159">
        <v>0</v>
      </c>
      <c r="CM37" s="159">
        <v>0</v>
      </c>
      <c r="CN37" s="159">
        <v>0</v>
      </c>
      <c r="CO37" s="159">
        <v>0</v>
      </c>
      <c r="CP37" s="159">
        <v>0</v>
      </c>
      <c r="CQ37" s="159">
        <v>0</v>
      </c>
      <c r="CR37" s="159">
        <v>0</v>
      </c>
      <c r="CS37" s="159">
        <v>0</v>
      </c>
      <c r="CT37" s="159">
        <v>0</v>
      </c>
      <c r="CU37" s="159">
        <v>0</v>
      </c>
      <c r="CV37" s="159">
        <v>0</v>
      </c>
      <c r="CW37" s="159">
        <v>0</v>
      </c>
      <c r="CX37" s="159">
        <v>0</v>
      </c>
      <c r="CY37" s="159">
        <v>0</v>
      </c>
      <c r="CZ37" s="159">
        <v>0</v>
      </c>
      <c r="DA37" s="159">
        <v>0.04</v>
      </c>
      <c r="DB37" s="159">
        <v>0</v>
      </c>
      <c r="DC37" s="159">
        <v>0</v>
      </c>
      <c r="DD37" s="159">
        <v>0</v>
      </c>
      <c r="DE37" s="159">
        <v>0</v>
      </c>
      <c r="DF37" s="159">
        <v>0</v>
      </c>
      <c r="DG37" s="159">
        <v>0</v>
      </c>
      <c r="DH37" s="159">
        <v>0</v>
      </c>
      <c r="DI37" s="159">
        <v>0</v>
      </c>
      <c r="DJ37" s="159">
        <v>0</v>
      </c>
      <c r="DK37" s="159">
        <v>0</v>
      </c>
      <c r="DL37" s="159">
        <v>0</v>
      </c>
      <c r="DM37" s="159">
        <v>0</v>
      </c>
      <c r="DN37" s="159">
        <v>0</v>
      </c>
      <c r="DO37" s="159">
        <v>0</v>
      </c>
      <c r="DP37" s="290" t="str">
        <f>CONCATENATE(A37," (",TEXT(DO37,"0,0%;;-"),")")</f>
        <v>Receivables (-)</v>
      </c>
      <c r="DQ37" s="290" t="str">
        <f>CONCATENATE(B37," (",TEXT(DO37,"0,0%;;-"),")")</f>
        <v>Receivables (-)</v>
      </c>
    </row>
    <row r="38" spans="1:121" ht="12.75" customHeight="1" x14ac:dyDescent="0.25">
      <c r="A38" s="271" t="s">
        <v>440</v>
      </c>
      <c r="B38" s="271" t="s">
        <v>440</v>
      </c>
      <c r="C38" s="270" t="s">
        <v>264</v>
      </c>
      <c r="D38" s="270" t="s">
        <v>512</v>
      </c>
      <c r="E38" s="270" t="s">
        <v>591</v>
      </c>
      <c r="F38" s="270" t="s">
        <v>512</v>
      </c>
      <c r="G38" s="270" t="s">
        <v>512</v>
      </c>
      <c r="H38" s="270" t="s">
        <v>393</v>
      </c>
      <c r="I38" s="270" t="s">
        <v>543</v>
      </c>
      <c r="J38" s="270" t="s">
        <v>512</v>
      </c>
      <c r="K38" s="270" t="s">
        <v>492</v>
      </c>
      <c r="L38" s="270" t="s">
        <v>512</v>
      </c>
      <c r="M38" s="270" t="s">
        <v>365</v>
      </c>
      <c r="N38" s="270" t="s">
        <v>374</v>
      </c>
      <c r="O38" s="270" t="s">
        <v>512</v>
      </c>
      <c r="P38" s="270" t="s">
        <v>492</v>
      </c>
      <c r="Q38" s="270" t="s">
        <v>388</v>
      </c>
      <c r="R38" s="270" t="s">
        <v>388</v>
      </c>
      <c r="S38" s="270" t="s">
        <v>381</v>
      </c>
      <c r="T38" s="270" t="s">
        <v>388</v>
      </c>
      <c r="U38" s="270" t="s">
        <v>388</v>
      </c>
      <c r="V38" s="270" t="s">
        <v>383</v>
      </c>
      <c r="W38" s="270" t="s">
        <v>388</v>
      </c>
      <c r="X38" s="270" t="s">
        <v>393</v>
      </c>
      <c r="Y38" s="270" t="s">
        <v>543</v>
      </c>
      <c r="Z38" s="270" t="s">
        <v>388</v>
      </c>
      <c r="AA38" s="270" t="s">
        <v>388</v>
      </c>
      <c r="AB38" s="270" t="s">
        <v>388</v>
      </c>
      <c r="AC38" s="270" t="s">
        <v>393</v>
      </c>
      <c r="AD38" s="270" t="s">
        <v>393</v>
      </c>
      <c r="AE38" s="270" t="s">
        <v>393</v>
      </c>
      <c r="AF38" s="270" t="s">
        <v>393</v>
      </c>
      <c r="AG38" s="270" t="s">
        <v>393</v>
      </c>
      <c r="AH38" s="270" t="s">
        <v>393</v>
      </c>
      <c r="AI38" s="270" t="s">
        <v>388</v>
      </c>
      <c r="AJ38" s="270" t="s">
        <v>393</v>
      </c>
      <c r="AK38" s="270" t="s">
        <v>393</v>
      </c>
      <c r="AL38" s="270" t="s">
        <v>393</v>
      </c>
      <c r="AM38" s="270" t="s">
        <v>388</v>
      </c>
      <c r="AN38" s="270" t="s">
        <v>388</v>
      </c>
      <c r="AO38" s="270" t="s">
        <v>393</v>
      </c>
      <c r="AP38" s="270" t="s">
        <v>393</v>
      </c>
      <c r="AQ38" s="270" t="s">
        <v>492</v>
      </c>
      <c r="AR38" s="270" t="s">
        <v>492</v>
      </c>
      <c r="AS38" s="270" t="s">
        <v>393</v>
      </c>
      <c r="AT38" s="270" t="s">
        <v>512</v>
      </c>
      <c r="AU38" s="270" t="s">
        <v>388</v>
      </c>
      <c r="AV38" s="270" t="s">
        <v>393</v>
      </c>
      <c r="AW38" s="270" t="s">
        <v>393</v>
      </c>
      <c r="AX38" s="270" t="s">
        <v>393</v>
      </c>
      <c r="AY38" s="270" t="s">
        <v>388</v>
      </c>
      <c r="AZ38" s="270" t="s">
        <v>388</v>
      </c>
      <c r="BA38" s="270" t="s">
        <v>393</v>
      </c>
      <c r="BB38" s="270" t="s">
        <v>388</v>
      </c>
      <c r="BC38" s="270" t="s">
        <v>388</v>
      </c>
      <c r="BD38" s="270" t="s">
        <v>393</v>
      </c>
      <c r="BE38" s="270" t="s">
        <v>393</v>
      </c>
      <c r="BF38" s="270" t="s">
        <v>388</v>
      </c>
      <c r="BG38" s="270" t="s">
        <v>388</v>
      </c>
      <c r="BH38" s="270" t="s">
        <v>388</v>
      </c>
      <c r="BI38" s="270" t="s">
        <v>388</v>
      </c>
      <c r="BJ38" s="270" t="s">
        <v>388</v>
      </c>
      <c r="BK38" s="270" t="s">
        <v>492</v>
      </c>
      <c r="BL38" s="270" t="s">
        <v>393</v>
      </c>
      <c r="BM38" s="270" t="s">
        <v>388</v>
      </c>
      <c r="BN38" s="270" t="s">
        <v>393</v>
      </c>
      <c r="BO38" s="270" t="s">
        <v>393</v>
      </c>
      <c r="BP38" s="270" t="s">
        <v>393</v>
      </c>
      <c r="BQ38" s="270" t="s">
        <v>393</v>
      </c>
      <c r="BR38" s="270" t="s">
        <v>393</v>
      </c>
      <c r="BS38" s="270" t="s">
        <v>393</v>
      </c>
      <c r="BT38" s="270" t="s">
        <v>393</v>
      </c>
      <c r="BU38" s="270" t="s">
        <v>388</v>
      </c>
      <c r="BV38" s="270" t="s">
        <v>393</v>
      </c>
      <c r="BW38" s="270" t="s">
        <v>512</v>
      </c>
      <c r="BX38" s="270" t="s">
        <v>393</v>
      </c>
      <c r="BY38" s="270" t="s">
        <v>393</v>
      </c>
      <c r="BZ38" s="270" t="s">
        <v>393</v>
      </c>
      <c r="CA38" s="270" t="s">
        <v>388</v>
      </c>
      <c r="CB38" s="270" t="s">
        <v>388</v>
      </c>
      <c r="CC38" s="270" t="s">
        <v>393</v>
      </c>
      <c r="CD38" s="270" t="s">
        <v>393</v>
      </c>
      <c r="CE38" s="270" t="s">
        <v>512</v>
      </c>
      <c r="CF38" s="270" t="s">
        <v>393</v>
      </c>
      <c r="CG38" s="270" t="s">
        <v>393</v>
      </c>
      <c r="CH38" s="270" t="s">
        <v>388</v>
      </c>
      <c r="CI38" s="270" t="s">
        <v>393</v>
      </c>
      <c r="CJ38" s="270" t="s">
        <v>393</v>
      </c>
      <c r="CK38" s="270" t="s">
        <v>388</v>
      </c>
      <c r="CL38" s="270" t="s">
        <v>388</v>
      </c>
      <c r="CM38" s="270" t="s">
        <v>388</v>
      </c>
      <c r="CN38" s="270" t="s">
        <v>393</v>
      </c>
      <c r="CO38" s="270" t="s">
        <v>388</v>
      </c>
      <c r="CP38" s="270" t="s">
        <v>388</v>
      </c>
      <c r="CQ38" s="270" t="s">
        <v>393</v>
      </c>
      <c r="CR38" s="270" t="s">
        <v>393</v>
      </c>
      <c r="CS38" s="270" t="s">
        <v>393</v>
      </c>
      <c r="CT38" s="270" t="s">
        <v>393</v>
      </c>
      <c r="CU38" s="270" t="s">
        <v>388</v>
      </c>
      <c r="CV38" s="270" t="s">
        <v>388</v>
      </c>
      <c r="CW38" s="270" t="s">
        <v>393</v>
      </c>
      <c r="CX38" s="270" t="s">
        <v>492</v>
      </c>
      <c r="CY38" s="270" t="s">
        <v>388</v>
      </c>
      <c r="CZ38" s="270" t="s">
        <v>393</v>
      </c>
      <c r="DA38" s="270" t="s">
        <v>543</v>
      </c>
      <c r="DB38" s="270" t="s">
        <v>388</v>
      </c>
      <c r="DC38" s="270" t="s">
        <v>393</v>
      </c>
      <c r="DD38" s="270" t="s">
        <v>393</v>
      </c>
      <c r="DE38" s="270" t="s">
        <v>492</v>
      </c>
      <c r="DF38" s="270" t="s">
        <v>492</v>
      </c>
      <c r="DG38" s="270" t="s">
        <v>388</v>
      </c>
      <c r="DH38" s="270" t="s">
        <v>388</v>
      </c>
      <c r="DI38" s="270" t="s">
        <v>388</v>
      </c>
      <c r="DJ38" s="270" t="s">
        <v>388</v>
      </c>
      <c r="DK38" s="270" t="s">
        <v>393</v>
      </c>
      <c r="DL38" s="270" t="s">
        <v>393</v>
      </c>
      <c r="DM38" s="270" t="s">
        <v>393</v>
      </c>
      <c r="DN38" s="270" t="s">
        <v>388</v>
      </c>
      <c r="DO38" s="270" t="s">
        <v>393</v>
      </c>
    </row>
    <row r="39" spans="1:121" ht="12.75" customHeight="1" x14ac:dyDescent="0.25"/>
    <row r="40" spans="1:121" ht="12.75" customHeight="1" x14ac:dyDescent="0.25"/>
    <row r="41" spans="1:121" ht="12.75" customHeight="1" x14ac:dyDescent="0.25"/>
    <row r="42" spans="1:121" ht="12.75" customHeight="1" x14ac:dyDescent="0.25"/>
    <row r="43" spans="1:121" ht="12.75" customHeight="1" x14ac:dyDescent="0.25"/>
    <row r="44" spans="1:121" ht="12.75" customHeight="1" x14ac:dyDescent="0.25"/>
    <row r="45" spans="1:121" ht="12.75" customHeight="1" x14ac:dyDescent="0.25"/>
    <row r="46" spans="1:121" ht="12.75" customHeight="1" x14ac:dyDescent="0.25"/>
    <row r="47" spans="1:121" ht="12.75" customHeight="1" x14ac:dyDescent="0.25"/>
    <row r="48" spans="1:121" ht="12.75" customHeight="1" x14ac:dyDescent="0.25"/>
    <row r="49" ht="12.75" customHeight="1" x14ac:dyDescent="0.25"/>
  </sheetData>
  <mergeCells count="2">
    <mergeCell ref="A2:DO2"/>
    <mergeCell ref="A1:DO1"/>
  </mergeCells>
  <pageMargins left="0.47244094488188981" right="0.47244094488188981" top="0.23622047244094491" bottom="0" header="0" footer="0"/>
  <pageSetup paperSize="9" scale="87"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9">
    <tabColor indexed="9"/>
  </sheetPr>
  <dimension ref="A1:L102"/>
  <sheetViews>
    <sheetView topLeftCell="A54" zoomScaleNormal="100" workbookViewId="0">
      <selection activeCell="A51" sqref="A51"/>
    </sheetView>
  </sheetViews>
  <sheetFormatPr defaultColWidth="9.109375" defaultRowHeight="13.2" x14ac:dyDescent="0.25"/>
  <cols>
    <col min="1" max="1" width="100.6640625" style="421" customWidth="1"/>
    <col min="2" max="11" width="8.109375" style="412" customWidth="1"/>
    <col min="12" max="12" width="4.6640625" style="412" customWidth="1"/>
    <col min="13" max="16384" width="9.109375" style="412"/>
  </cols>
  <sheetData>
    <row r="1" spans="1:12" ht="24.9" hidden="1" customHeight="1" x14ac:dyDescent="0.25">
      <c r="A1" s="409" t="s">
        <v>205</v>
      </c>
      <c r="B1" s="410"/>
      <c r="C1" s="411"/>
      <c r="D1" s="411"/>
      <c r="E1" s="411"/>
      <c r="F1" s="411"/>
      <c r="G1" s="411"/>
      <c r="H1" s="411"/>
      <c r="I1" s="411"/>
      <c r="J1" s="411"/>
      <c r="K1" s="411"/>
    </row>
    <row r="2" spans="1:12" s="415" customFormat="1" ht="90" hidden="1" customHeight="1" x14ac:dyDescent="0.25">
      <c r="A2" s="413" t="s">
        <v>441</v>
      </c>
      <c r="B2" s="414"/>
      <c r="C2" s="414"/>
      <c r="D2" s="414"/>
      <c r="E2" s="414"/>
      <c r="F2" s="414"/>
      <c r="G2" s="414"/>
      <c r="H2" s="414"/>
      <c r="I2" s="414"/>
      <c r="J2" s="414"/>
      <c r="K2" s="414"/>
    </row>
    <row r="3" spans="1:12" s="415" customFormat="1" ht="30" hidden="1" customHeight="1" x14ac:dyDescent="0.25">
      <c r="A3" s="416" t="s">
        <v>236</v>
      </c>
    </row>
    <row r="4" spans="1:12" s="385" customFormat="1" ht="27" hidden="1" customHeight="1" x14ac:dyDescent="0.25">
      <c r="A4" s="287" t="s">
        <v>378</v>
      </c>
      <c r="B4" s="417"/>
      <c r="C4" s="417"/>
      <c r="D4" s="417"/>
      <c r="E4" s="417"/>
      <c r="F4" s="417"/>
      <c r="G4" s="417"/>
      <c r="H4" s="417"/>
      <c r="I4" s="417"/>
      <c r="J4" s="417"/>
      <c r="K4" s="417"/>
      <c r="L4" s="384"/>
    </row>
    <row r="5" spans="1:12" s="385" customFormat="1" ht="36.9" hidden="1" customHeight="1" x14ac:dyDescent="0.25">
      <c r="A5" s="287" t="s">
        <v>495</v>
      </c>
      <c r="B5" s="417"/>
      <c r="C5" s="417"/>
      <c r="D5" s="417"/>
      <c r="E5" s="417"/>
      <c r="F5" s="417"/>
      <c r="G5" s="417"/>
      <c r="H5" s="417"/>
      <c r="I5" s="417"/>
      <c r="J5" s="417"/>
      <c r="K5" s="417"/>
      <c r="L5" s="384"/>
    </row>
    <row r="6" spans="1:12" s="385" customFormat="1" ht="36.75" hidden="1" customHeight="1" x14ac:dyDescent="0.25">
      <c r="A6" s="287" t="s">
        <v>666</v>
      </c>
      <c r="B6" s="417"/>
      <c r="C6" s="417"/>
      <c r="D6" s="417"/>
      <c r="E6" s="417"/>
      <c r="F6" s="417"/>
      <c r="G6" s="417"/>
      <c r="H6" s="417"/>
      <c r="I6" s="417"/>
      <c r="J6" s="417"/>
      <c r="K6" s="417"/>
      <c r="L6" s="384"/>
    </row>
    <row r="7" spans="1:12" s="385" customFormat="1" ht="36.9" hidden="1" customHeight="1" x14ac:dyDescent="0.25">
      <c r="A7" s="287" t="s">
        <v>667</v>
      </c>
      <c r="B7" s="417"/>
      <c r="C7" s="417"/>
      <c r="D7" s="417"/>
      <c r="E7" s="417"/>
      <c r="F7" s="417"/>
      <c r="G7" s="417"/>
      <c r="H7" s="417"/>
      <c r="I7" s="417"/>
      <c r="J7" s="417"/>
      <c r="K7" s="417"/>
      <c r="L7" s="384"/>
    </row>
    <row r="8" spans="1:12" s="385" customFormat="1" ht="36.9" hidden="1" customHeight="1" x14ac:dyDescent="0.25">
      <c r="A8" s="287" t="s">
        <v>557</v>
      </c>
      <c r="B8" s="417"/>
      <c r="C8" s="417"/>
      <c r="D8" s="417"/>
      <c r="E8" s="417"/>
      <c r="F8" s="417"/>
      <c r="G8" s="417"/>
      <c r="H8" s="417"/>
      <c r="I8" s="417"/>
      <c r="J8" s="417"/>
      <c r="K8" s="417"/>
      <c r="L8" s="384"/>
    </row>
    <row r="9" spans="1:12" s="385" customFormat="1" ht="27" hidden="1" customHeight="1" x14ac:dyDescent="0.25">
      <c r="A9" s="418" t="s">
        <v>7</v>
      </c>
      <c r="B9" s="417"/>
      <c r="C9" s="417"/>
      <c r="D9" s="417"/>
      <c r="E9" s="417"/>
      <c r="F9" s="417"/>
      <c r="G9" s="417"/>
      <c r="H9" s="417"/>
      <c r="I9" s="417"/>
      <c r="J9" s="417"/>
      <c r="K9" s="417"/>
      <c r="L9" s="384"/>
    </row>
    <row r="10" spans="1:12" s="385" customFormat="1" ht="27" hidden="1" customHeight="1" x14ac:dyDescent="0.25">
      <c r="A10" s="287" t="s">
        <v>5</v>
      </c>
      <c r="B10" s="417"/>
      <c r="C10" s="417"/>
      <c r="D10" s="417"/>
      <c r="E10" s="417"/>
      <c r="F10" s="417"/>
      <c r="G10" s="417"/>
      <c r="H10" s="417"/>
      <c r="I10" s="417"/>
      <c r="J10" s="417"/>
      <c r="K10" s="417"/>
      <c r="L10" s="384"/>
    </row>
    <row r="11" spans="1:12" ht="30" hidden="1" customHeight="1" x14ac:dyDescent="0.25">
      <c r="A11" s="416" t="s">
        <v>231</v>
      </c>
      <c r="B11" s="415"/>
      <c r="C11" s="415"/>
      <c r="D11" s="415"/>
      <c r="E11" s="415"/>
      <c r="F11" s="415"/>
      <c r="G11" s="415"/>
      <c r="H11" s="415"/>
      <c r="I11" s="415"/>
      <c r="J11" s="415"/>
      <c r="K11" s="415"/>
      <c r="L11" s="415"/>
    </row>
    <row r="12" spans="1:12" s="385" customFormat="1" ht="27" hidden="1" customHeight="1" x14ac:dyDescent="0.25">
      <c r="A12" s="287" t="s">
        <v>4</v>
      </c>
      <c r="B12" s="384"/>
      <c r="C12" s="384"/>
      <c r="D12" s="384"/>
      <c r="E12" s="384"/>
      <c r="F12" s="384"/>
      <c r="G12" s="384"/>
      <c r="H12" s="384"/>
      <c r="I12" s="384"/>
      <c r="J12" s="384"/>
      <c r="K12" s="384"/>
      <c r="L12" s="384"/>
    </row>
    <row r="13" spans="1:12" s="385" customFormat="1" ht="36.9" hidden="1" customHeight="1" x14ac:dyDescent="0.25">
      <c r="A13" s="287" t="s">
        <v>462</v>
      </c>
      <c r="B13" s="384"/>
      <c r="C13" s="384"/>
      <c r="D13" s="384"/>
      <c r="E13" s="384"/>
      <c r="F13" s="384"/>
      <c r="G13" s="384"/>
      <c r="H13" s="384"/>
      <c r="I13" s="384"/>
      <c r="J13" s="384"/>
      <c r="K13" s="384"/>
      <c r="L13" s="384"/>
    </row>
    <row r="14" spans="1:12" s="385" customFormat="1" ht="27" hidden="1" customHeight="1" x14ac:dyDescent="0.25">
      <c r="A14" s="287" t="s">
        <v>668</v>
      </c>
      <c r="B14" s="384"/>
      <c r="C14" s="384"/>
      <c r="D14" s="384"/>
      <c r="E14" s="384"/>
      <c r="F14" s="384"/>
      <c r="G14" s="384"/>
      <c r="H14" s="384"/>
      <c r="I14" s="384"/>
      <c r="J14" s="384"/>
      <c r="K14" s="384"/>
      <c r="L14" s="384"/>
    </row>
    <row r="15" spans="1:12" s="385" customFormat="1" ht="36.9" hidden="1" customHeight="1" x14ac:dyDescent="0.25">
      <c r="A15" s="287" t="s">
        <v>3</v>
      </c>
      <c r="B15" s="384"/>
      <c r="C15" s="384"/>
      <c r="D15" s="384"/>
      <c r="E15" s="384"/>
      <c r="F15" s="384"/>
      <c r="G15" s="384"/>
      <c r="H15" s="384"/>
      <c r="I15" s="384"/>
      <c r="J15" s="384"/>
      <c r="K15" s="384"/>
      <c r="L15" s="384"/>
    </row>
    <row r="16" spans="1:12" s="385" customFormat="1" ht="47.1" hidden="1" customHeight="1" x14ac:dyDescent="0.25">
      <c r="A16" s="287" t="s">
        <v>442</v>
      </c>
      <c r="B16" s="384"/>
      <c r="C16" s="384"/>
      <c r="D16" s="384"/>
      <c r="E16" s="384"/>
      <c r="F16" s="384"/>
      <c r="G16" s="384"/>
      <c r="H16" s="384"/>
      <c r="I16" s="384"/>
      <c r="J16" s="384"/>
      <c r="K16" s="384"/>
      <c r="L16" s="384"/>
    </row>
    <row r="17" spans="1:12" s="385" customFormat="1" ht="36.9" hidden="1" customHeight="1" x14ac:dyDescent="0.25">
      <c r="A17" s="287" t="s">
        <v>448</v>
      </c>
      <c r="B17" s="384"/>
      <c r="C17" s="384"/>
      <c r="D17" s="384"/>
      <c r="E17" s="384"/>
      <c r="F17" s="384"/>
      <c r="G17" s="384"/>
      <c r="H17" s="384"/>
      <c r="I17" s="384"/>
      <c r="J17" s="384"/>
      <c r="K17" s="384"/>
      <c r="L17" s="384"/>
    </row>
    <row r="18" spans="1:12" s="385" customFormat="1" ht="47.1" hidden="1" customHeight="1" x14ac:dyDescent="0.25">
      <c r="A18" s="287" t="s">
        <v>450</v>
      </c>
      <c r="B18" s="384"/>
      <c r="C18" s="384"/>
      <c r="D18" s="384"/>
      <c r="E18" s="384"/>
      <c r="F18" s="384"/>
      <c r="G18" s="384"/>
      <c r="H18" s="384"/>
      <c r="I18" s="384"/>
      <c r="J18" s="384"/>
      <c r="K18" s="384"/>
      <c r="L18" s="384"/>
    </row>
    <row r="19" spans="1:12" s="385" customFormat="1" ht="47.1" hidden="1" customHeight="1" x14ac:dyDescent="0.25">
      <c r="A19" s="287" t="s">
        <v>457</v>
      </c>
      <c r="B19" s="384"/>
      <c r="C19" s="384"/>
      <c r="D19" s="384"/>
      <c r="E19" s="384"/>
      <c r="F19" s="384"/>
      <c r="G19" s="384"/>
      <c r="H19" s="384"/>
      <c r="I19" s="384"/>
      <c r="J19" s="384"/>
      <c r="K19" s="384"/>
      <c r="L19" s="384"/>
    </row>
    <row r="20" spans="1:12" s="385" customFormat="1" ht="36.9" hidden="1" customHeight="1" x14ac:dyDescent="0.25">
      <c r="A20" s="287" t="s">
        <v>458</v>
      </c>
      <c r="B20" s="384"/>
      <c r="C20" s="384"/>
      <c r="D20" s="384"/>
      <c r="E20" s="384"/>
      <c r="F20" s="384"/>
      <c r="G20" s="384"/>
      <c r="H20" s="384"/>
      <c r="I20" s="384"/>
      <c r="J20" s="384"/>
      <c r="K20" s="384"/>
      <c r="L20" s="384"/>
    </row>
    <row r="21" spans="1:12" s="385" customFormat="1" ht="27" hidden="1" customHeight="1" x14ac:dyDescent="0.25">
      <c r="A21" s="287" t="s">
        <v>460</v>
      </c>
      <c r="B21" s="384"/>
      <c r="C21" s="384"/>
      <c r="D21" s="384"/>
      <c r="E21" s="384"/>
      <c r="F21" s="384"/>
      <c r="G21" s="384"/>
      <c r="H21" s="384"/>
      <c r="I21" s="384"/>
      <c r="J21" s="384"/>
      <c r="K21" s="384"/>
      <c r="L21" s="384"/>
    </row>
    <row r="22" spans="1:12" s="385" customFormat="1" ht="27" hidden="1" customHeight="1" x14ac:dyDescent="0.25">
      <c r="A22" s="287" t="s">
        <v>12</v>
      </c>
      <c r="B22" s="384"/>
      <c r="C22" s="384"/>
      <c r="D22" s="384"/>
      <c r="E22" s="384"/>
      <c r="F22" s="384"/>
      <c r="G22" s="384"/>
      <c r="H22" s="384"/>
      <c r="I22" s="384"/>
      <c r="J22" s="384"/>
      <c r="K22" s="384"/>
      <c r="L22" s="384"/>
    </row>
    <row r="23" spans="1:12" s="385" customFormat="1" ht="47.1" hidden="1" customHeight="1" x14ac:dyDescent="0.25">
      <c r="A23" s="287" t="s">
        <v>496</v>
      </c>
      <c r="B23" s="384"/>
      <c r="C23" s="384"/>
      <c r="D23" s="384"/>
      <c r="E23" s="384"/>
      <c r="F23" s="384"/>
      <c r="G23" s="384"/>
      <c r="H23" s="384"/>
      <c r="I23" s="384"/>
      <c r="J23" s="384"/>
      <c r="K23" s="384"/>
      <c r="L23" s="384"/>
    </row>
    <row r="24" spans="1:12" s="385" customFormat="1" ht="57" hidden="1" customHeight="1" x14ac:dyDescent="0.25">
      <c r="A24" s="287" t="s">
        <v>13</v>
      </c>
      <c r="B24" s="384"/>
      <c r="C24" s="384"/>
      <c r="D24" s="384"/>
      <c r="E24" s="384"/>
      <c r="F24" s="384"/>
      <c r="G24" s="384"/>
      <c r="H24" s="384"/>
      <c r="I24" s="384"/>
      <c r="J24" s="384"/>
      <c r="K24" s="384"/>
      <c r="L24" s="384"/>
    </row>
    <row r="25" spans="1:12" s="385" customFormat="1" ht="27" hidden="1" customHeight="1" x14ac:dyDescent="0.25">
      <c r="A25" s="287" t="s">
        <v>2</v>
      </c>
      <c r="B25" s="384"/>
      <c r="C25" s="384"/>
      <c r="D25" s="384"/>
      <c r="E25" s="384"/>
      <c r="F25" s="384"/>
      <c r="G25" s="384"/>
      <c r="H25" s="384"/>
      <c r="I25" s="384"/>
      <c r="J25" s="384"/>
      <c r="K25" s="384"/>
      <c r="L25" s="384"/>
    </row>
    <row r="26" spans="1:12" s="385" customFormat="1" ht="27" hidden="1" customHeight="1" x14ac:dyDescent="0.25">
      <c r="A26" s="287" t="s">
        <v>465</v>
      </c>
      <c r="B26" s="384"/>
      <c r="C26" s="384"/>
      <c r="D26" s="384"/>
      <c r="E26" s="384"/>
      <c r="F26" s="384"/>
      <c r="G26" s="384"/>
      <c r="H26" s="384"/>
      <c r="I26" s="384"/>
      <c r="J26" s="384"/>
      <c r="K26" s="384"/>
      <c r="L26" s="384"/>
    </row>
    <row r="27" spans="1:12" s="385" customFormat="1" ht="51" hidden="1" x14ac:dyDescent="0.25">
      <c r="A27" s="287" t="s">
        <v>669</v>
      </c>
      <c r="B27" s="384"/>
      <c r="C27" s="384"/>
      <c r="D27" s="384"/>
      <c r="E27" s="384"/>
      <c r="F27" s="384"/>
      <c r="G27" s="384"/>
      <c r="H27" s="384"/>
      <c r="I27" s="384"/>
      <c r="J27" s="384"/>
      <c r="K27" s="384"/>
      <c r="L27" s="384"/>
    </row>
    <row r="28" spans="1:12" s="385" customFormat="1" ht="30.6" hidden="1" x14ac:dyDescent="0.25">
      <c r="A28" s="287" t="s">
        <v>671</v>
      </c>
      <c r="B28" s="384"/>
      <c r="C28" s="384"/>
      <c r="D28" s="384"/>
      <c r="E28" s="384"/>
      <c r="F28" s="384"/>
      <c r="G28" s="384"/>
      <c r="H28" s="384"/>
      <c r="I28" s="384"/>
      <c r="J28" s="384"/>
      <c r="K28" s="384"/>
      <c r="L28" s="384"/>
    </row>
    <row r="29" spans="1:12" s="385" customFormat="1" ht="30.6" hidden="1" x14ac:dyDescent="0.25">
      <c r="A29" s="287" t="s">
        <v>670</v>
      </c>
      <c r="B29" s="384"/>
      <c r="C29" s="384"/>
      <c r="D29" s="384"/>
      <c r="E29" s="384"/>
      <c r="F29" s="384"/>
      <c r="G29" s="384"/>
      <c r="H29" s="384"/>
      <c r="I29" s="384"/>
      <c r="J29" s="384"/>
      <c r="K29" s="384"/>
      <c r="L29" s="384"/>
    </row>
    <row r="30" spans="1:12" s="385" customFormat="1" ht="36.9" hidden="1" customHeight="1" x14ac:dyDescent="0.25">
      <c r="A30" s="287" t="s">
        <v>672</v>
      </c>
      <c r="B30" s="384"/>
      <c r="C30" s="384"/>
      <c r="D30" s="384"/>
      <c r="E30" s="384"/>
      <c r="F30" s="384"/>
      <c r="G30" s="384"/>
      <c r="H30" s="384"/>
      <c r="I30" s="384"/>
      <c r="J30" s="384"/>
      <c r="K30" s="384"/>
      <c r="L30" s="384"/>
    </row>
    <row r="31" spans="1:12" s="385" customFormat="1" ht="60" hidden="1" customHeight="1" x14ac:dyDescent="0.25">
      <c r="A31" s="287" t="s">
        <v>673</v>
      </c>
      <c r="B31" s="384"/>
      <c r="C31" s="384"/>
      <c r="D31" s="384"/>
      <c r="E31" s="384"/>
      <c r="F31" s="384"/>
      <c r="G31" s="384"/>
      <c r="H31" s="384"/>
      <c r="I31" s="384"/>
      <c r="J31" s="384"/>
      <c r="K31" s="384"/>
      <c r="L31" s="384"/>
    </row>
    <row r="32" spans="1:12" s="385" customFormat="1" ht="20.399999999999999" hidden="1" customHeight="1" x14ac:dyDescent="0.25">
      <c r="A32" s="287" t="s">
        <v>680</v>
      </c>
      <c r="B32" s="384"/>
      <c r="C32" s="384"/>
      <c r="D32" s="384"/>
      <c r="E32" s="384"/>
      <c r="F32" s="384"/>
      <c r="G32" s="384"/>
      <c r="H32" s="384"/>
      <c r="I32" s="384"/>
      <c r="J32" s="384"/>
      <c r="K32" s="384"/>
      <c r="L32" s="384"/>
    </row>
    <row r="33" spans="1:12" ht="30" hidden="1" customHeight="1" x14ac:dyDescent="0.25">
      <c r="A33" s="416" t="s">
        <v>235</v>
      </c>
      <c r="B33" s="415"/>
      <c r="C33" s="415"/>
      <c r="D33" s="415"/>
      <c r="E33" s="415"/>
      <c r="F33" s="415"/>
      <c r="G33" s="415"/>
      <c r="H33" s="415"/>
      <c r="I33" s="415"/>
      <c r="J33" s="415"/>
      <c r="K33" s="415"/>
      <c r="L33" s="415"/>
    </row>
    <row r="34" spans="1:12" s="385" customFormat="1" ht="57" hidden="1" customHeight="1" x14ac:dyDescent="0.25">
      <c r="A34" s="287" t="s">
        <v>477</v>
      </c>
      <c r="B34" s="384"/>
      <c r="C34" s="384"/>
      <c r="D34" s="384"/>
      <c r="E34" s="384"/>
      <c r="F34" s="384"/>
      <c r="G34" s="384"/>
      <c r="H34" s="384"/>
      <c r="I34" s="384"/>
      <c r="J34" s="384"/>
      <c r="K34" s="384"/>
      <c r="L34" s="384"/>
    </row>
    <row r="35" spans="1:12" s="385" customFormat="1" ht="27" hidden="1" customHeight="1" x14ac:dyDescent="0.25">
      <c r="A35" s="287" t="s">
        <v>1</v>
      </c>
      <c r="B35" s="384"/>
      <c r="C35" s="384"/>
      <c r="D35" s="384"/>
      <c r="E35" s="384"/>
      <c r="F35" s="384"/>
      <c r="G35" s="384"/>
      <c r="H35" s="384"/>
      <c r="I35" s="384"/>
      <c r="J35" s="384"/>
      <c r="K35" s="384"/>
      <c r="L35" s="384"/>
    </row>
    <row r="36" spans="1:12" s="385" customFormat="1" ht="27" hidden="1" customHeight="1" x14ac:dyDescent="0.25">
      <c r="A36" s="287" t="s">
        <v>0</v>
      </c>
      <c r="B36" s="384"/>
      <c r="C36" s="384"/>
      <c r="D36" s="384"/>
      <c r="E36" s="384"/>
      <c r="F36" s="384"/>
      <c r="G36" s="384"/>
      <c r="H36" s="384"/>
      <c r="I36" s="384"/>
      <c r="J36" s="384"/>
      <c r="K36" s="384"/>
      <c r="L36" s="384"/>
    </row>
    <row r="37" spans="1:12" s="385" customFormat="1" ht="47.1" hidden="1" customHeight="1" x14ac:dyDescent="0.25">
      <c r="A37" s="287" t="s">
        <v>675</v>
      </c>
      <c r="B37" s="384"/>
      <c r="C37" s="384"/>
      <c r="D37" s="384"/>
      <c r="E37" s="384"/>
      <c r="F37" s="384"/>
      <c r="G37" s="384"/>
      <c r="H37" s="384"/>
      <c r="I37" s="384"/>
      <c r="J37" s="384"/>
      <c r="K37" s="384"/>
      <c r="L37" s="384"/>
    </row>
    <row r="38" spans="1:12" s="385" customFormat="1" ht="27" hidden="1" customHeight="1" x14ac:dyDescent="0.25">
      <c r="A38" s="287" t="s">
        <v>676</v>
      </c>
      <c r="B38" s="384"/>
      <c r="C38" s="384"/>
      <c r="D38" s="384"/>
      <c r="E38" s="384"/>
      <c r="F38" s="384"/>
      <c r="G38" s="384"/>
      <c r="H38" s="384"/>
      <c r="I38" s="384"/>
      <c r="J38" s="384"/>
      <c r="K38" s="384"/>
      <c r="L38" s="384"/>
    </row>
    <row r="39" spans="1:12" s="385" customFormat="1" ht="27" hidden="1" customHeight="1" x14ac:dyDescent="0.25">
      <c r="A39" s="287" t="s">
        <v>677</v>
      </c>
      <c r="B39" s="384"/>
      <c r="C39" s="384"/>
      <c r="D39" s="384"/>
      <c r="E39" s="384"/>
      <c r="F39" s="384"/>
      <c r="G39" s="384"/>
      <c r="H39" s="384"/>
      <c r="I39" s="384"/>
      <c r="J39" s="384"/>
      <c r="K39" s="384"/>
      <c r="L39" s="384"/>
    </row>
    <row r="40" spans="1:12" s="385" customFormat="1" ht="27" hidden="1" customHeight="1" x14ac:dyDescent="0.25">
      <c r="A40" s="287" t="s">
        <v>678</v>
      </c>
      <c r="B40" s="384"/>
      <c r="C40" s="384"/>
      <c r="D40" s="384"/>
      <c r="E40" s="384"/>
      <c r="F40" s="384"/>
      <c r="G40" s="384"/>
      <c r="H40" s="384"/>
      <c r="I40" s="384"/>
      <c r="J40" s="384"/>
      <c r="K40" s="384"/>
      <c r="L40" s="384"/>
    </row>
    <row r="41" spans="1:12" s="385" customFormat="1" ht="27" hidden="1" customHeight="1" x14ac:dyDescent="0.25">
      <c r="A41" s="287" t="s">
        <v>674</v>
      </c>
      <c r="B41" s="384"/>
      <c r="C41" s="384"/>
      <c r="D41" s="384"/>
      <c r="E41" s="384"/>
      <c r="F41" s="384"/>
      <c r="G41" s="384"/>
      <c r="H41" s="384"/>
      <c r="I41" s="384"/>
      <c r="J41" s="384"/>
      <c r="K41" s="384"/>
      <c r="L41" s="384"/>
    </row>
    <row r="42" spans="1:12" s="385" customFormat="1" ht="36.9" hidden="1" customHeight="1" x14ac:dyDescent="0.25">
      <c r="A42" s="287" t="s">
        <v>478</v>
      </c>
      <c r="B42" s="384"/>
      <c r="C42" s="384"/>
      <c r="D42" s="384"/>
      <c r="E42" s="384"/>
      <c r="F42" s="384"/>
      <c r="G42" s="384"/>
      <c r="H42" s="384"/>
      <c r="I42" s="384"/>
      <c r="J42" s="384"/>
      <c r="K42" s="384"/>
      <c r="L42" s="384"/>
    </row>
    <row r="43" spans="1:12" s="419" customFormat="1" ht="36.9" hidden="1" customHeight="1" x14ac:dyDescent="0.25">
      <c r="A43" s="287" t="s">
        <v>367</v>
      </c>
    </row>
    <row r="44" spans="1:12" s="419" customFormat="1" ht="47.1" hidden="1" customHeight="1" x14ac:dyDescent="0.25">
      <c r="A44" s="287" t="s">
        <v>479</v>
      </c>
    </row>
    <row r="45" spans="1:12" s="419" customFormat="1" ht="80.099999999999994" hidden="1" customHeight="1" x14ac:dyDescent="0.25">
      <c r="A45" s="420" t="s">
        <v>679</v>
      </c>
    </row>
    <row r="46" spans="1:12" s="419" customFormat="1" ht="24.75" hidden="1" customHeight="1" x14ac:dyDescent="0.25">
      <c r="A46" s="420" t="s">
        <v>560</v>
      </c>
    </row>
    <row r="47" spans="1:12" s="419" customFormat="1" ht="36.75" hidden="1" customHeight="1" x14ac:dyDescent="0.25">
      <c r="A47" s="420" t="s">
        <v>561</v>
      </c>
    </row>
    <row r="48" spans="1:12" s="419" customFormat="1" ht="39" hidden="1" customHeight="1" x14ac:dyDescent="0.25">
      <c r="A48" s="287" t="s">
        <v>558</v>
      </c>
    </row>
    <row r="49" spans="1:12" s="419" customFormat="1" ht="35.25" hidden="1" customHeight="1" x14ac:dyDescent="0.25">
      <c r="A49" s="287" t="s">
        <v>559</v>
      </c>
    </row>
    <row r="50" spans="1:12" ht="24.9" hidden="1" customHeight="1" x14ac:dyDescent="0.25">
      <c r="A50" s="409"/>
      <c r="B50" s="410"/>
      <c r="C50" s="411"/>
      <c r="D50" s="411"/>
      <c r="E50" s="411"/>
      <c r="F50" s="411"/>
      <c r="G50" s="411"/>
      <c r="H50" s="411"/>
      <c r="I50" s="411"/>
      <c r="J50" s="411"/>
      <c r="K50" s="411"/>
    </row>
    <row r="51" spans="1:12" s="415" customFormat="1" ht="90" hidden="1" customHeight="1" x14ac:dyDescent="0.25">
      <c r="A51" s="413"/>
      <c r="B51" s="414"/>
      <c r="C51" s="414"/>
      <c r="D51" s="414"/>
      <c r="E51" s="414"/>
      <c r="F51" s="414"/>
      <c r="G51" s="414"/>
      <c r="H51" s="414"/>
      <c r="I51" s="414"/>
      <c r="J51" s="414"/>
      <c r="K51" s="414"/>
    </row>
    <row r="52" spans="1:12" s="415" customFormat="1" ht="30" hidden="1" customHeight="1" x14ac:dyDescent="0.25">
      <c r="A52" s="416"/>
    </row>
    <row r="53" spans="1:12" s="385" customFormat="1" ht="27" hidden="1" customHeight="1" x14ac:dyDescent="0.25">
      <c r="A53" s="287"/>
      <c r="B53" s="417"/>
      <c r="C53" s="417"/>
      <c r="D53" s="417"/>
      <c r="E53" s="417"/>
      <c r="F53" s="417"/>
      <c r="G53" s="417"/>
      <c r="H53" s="417"/>
      <c r="I53" s="417"/>
      <c r="J53" s="417"/>
      <c r="K53" s="417"/>
      <c r="L53" s="384"/>
    </row>
    <row r="54" spans="1:12" s="385" customFormat="1" ht="27" customHeight="1" x14ac:dyDescent="0.25">
      <c r="A54" s="287" t="s">
        <v>342</v>
      </c>
      <c r="B54" s="417"/>
      <c r="C54" s="417"/>
      <c r="D54" s="417"/>
      <c r="E54" s="417"/>
      <c r="F54" s="417"/>
      <c r="G54" s="417"/>
      <c r="H54" s="417"/>
      <c r="I54" s="417"/>
      <c r="J54" s="417"/>
      <c r="K54" s="417"/>
      <c r="L54" s="384"/>
    </row>
    <row r="55" spans="1:12" s="385" customFormat="1" ht="35.25" customHeight="1" x14ac:dyDescent="0.25">
      <c r="A55" s="287" t="s">
        <v>553</v>
      </c>
      <c r="B55" s="417"/>
      <c r="C55" s="417"/>
      <c r="D55" s="417"/>
      <c r="E55" s="417"/>
      <c r="F55" s="417"/>
      <c r="G55" s="417"/>
      <c r="H55" s="417"/>
      <c r="I55" s="417"/>
      <c r="J55" s="417"/>
      <c r="K55" s="417"/>
      <c r="L55" s="384"/>
    </row>
    <row r="56" spans="1:12" s="385" customFormat="1" ht="27" customHeight="1" x14ac:dyDescent="0.25">
      <c r="A56" s="287" t="s">
        <v>506</v>
      </c>
      <c r="B56" s="417"/>
      <c r="C56" s="417"/>
      <c r="D56" s="417"/>
      <c r="E56" s="417"/>
      <c r="F56" s="417"/>
      <c r="G56" s="417"/>
      <c r="H56" s="417"/>
      <c r="I56" s="417"/>
      <c r="J56" s="417"/>
      <c r="K56" s="417"/>
      <c r="L56" s="384"/>
    </row>
    <row r="57" spans="1:12" s="385" customFormat="1" ht="36.9" customHeight="1" x14ac:dyDescent="0.25">
      <c r="A57" s="287" t="s">
        <v>556</v>
      </c>
      <c r="B57" s="417"/>
      <c r="C57" s="417"/>
      <c r="D57" s="417"/>
      <c r="E57" s="417"/>
      <c r="F57" s="417"/>
      <c r="G57" s="417"/>
      <c r="H57" s="417"/>
      <c r="I57" s="417"/>
      <c r="J57" s="417"/>
      <c r="K57" s="417"/>
      <c r="L57" s="384"/>
    </row>
    <row r="58" spans="1:12" s="385" customFormat="1" ht="27" customHeight="1" x14ac:dyDescent="0.25">
      <c r="A58" s="418" t="s">
        <v>207</v>
      </c>
      <c r="B58" s="417"/>
      <c r="C58" s="417"/>
      <c r="D58" s="417"/>
      <c r="E58" s="417"/>
      <c r="F58" s="417"/>
      <c r="G58" s="417"/>
      <c r="H58" s="417"/>
      <c r="I58" s="417"/>
      <c r="J58" s="417"/>
      <c r="K58" s="417"/>
      <c r="L58" s="384"/>
    </row>
    <row r="59" spans="1:12" s="385" customFormat="1" ht="15" customHeight="1" x14ac:dyDescent="0.25">
      <c r="A59" s="287" t="s">
        <v>343</v>
      </c>
      <c r="B59" s="417"/>
      <c r="C59" s="417"/>
      <c r="D59" s="417"/>
      <c r="E59" s="417"/>
      <c r="F59" s="417"/>
      <c r="G59" s="417"/>
      <c r="H59" s="417"/>
      <c r="I59" s="417"/>
      <c r="J59" s="417"/>
      <c r="K59" s="417"/>
      <c r="L59" s="384"/>
    </row>
    <row r="60" spans="1:12" ht="30" customHeight="1" x14ac:dyDescent="0.25">
      <c r="A60" s="416" t="s">
        <v>234</v>
      </c>
      <c r="B60" s="415"/>
      <c r="C60" s="415"/>
      <c r="D60" s="415"/>
      <c r="E60" s="415"/>
      <c r="F60" s="415"/>
      <c r="G60" s="415"/>
      <c r="H60" s="415"/>
      <c r="I60" s="415"/>
      <c r="J60" s="415"/>
      <c r="K60" s="415"/>
      <c r="L60" s="415"/>
    </row>
    <row r="61" spans="1:12" s="385" customFormat="1" ht="27" customHeight="1" x14ac:dyDescent="0.25">
      <c r="A61" s="287" t="s">
        <v>355</v>
      </c>
      <c r="B61" s="384"/>
      <c r="C61" s="384"/>
      <c r="D61" s="384"/>
      <c r="E61" s="384"/>
      <c r="F61" s="384"/>
      <c r="G61" s="384"/>
      <c r="H61" s="384"/>
      <c r="I61" s="384"/>
      <c r="J61" s="384"/>
      <c r="K61" s="384"/>
      <c r="L61" s="384"/>
    </row>
    <row r="62" spans="1:12" s="385" customFormat="1" ht="36.9" customHeight="1" x14ac:dyDescent="0.25">
      <c r="A62" s="287" t="s">
        <v>463</v>
      </c>
      <c r="B62" s="384"/>
      <c r="C62" s="384"/>
      <c r="D62" s="384"/>
      <c r="E62" s="384"/>
      <c r="F62" s="384"/>
      <c r="G62" s="384"/>
      <c r="H62" s="384"/>
      <c r="I62" s="384"/>
      <c r="J62" s="384"/>
      <c r="K62" s="384"/>
      <c r="L62" s="384"/>
    </row>
    <row r="63" spans="1:12" s="385" customFormat="1" ht="27" customHeight="1" x14ac:dyDescent="0.25">
      <c r="A63" s="287" t="s">
        <v>10</v>
      </c>
      <c r="B63" s="384"/>
      <c r="C63" s="384"/>
      <c r="D63" s="384"/>
      <c r="E63" s="384"/>
      <c r="F63" s="384"/>
      <c r="G63" s="384"/>
      <c r="H63" s="384"/>
      <c r="I63" s="384"/>
      <c r="J63" s="384"/>
      <c r="K63" s="384"/>
      <c r="L63" s="384"/>
    </row>
    <row r="64" spans="1:12" s="385" customFormat="1" ht="27" customHeight="1" x14ac:dyDescent="0.25">
      <c r="A64" s="287" t="s">
        <v>356</v>
      </c>
      <c r="B64" s="384"/>
      <c r="C64" s="384"/>
      <c r="D64" s="384"/>
      <c r="E64" s="384"/>
      <c r="F64" s="384"/>
      <c r="G64" s="384"/>
      <c r="H64" s="384"/>
      <c r="I64" s="384"/>
      <c r="J64" s="384"/>
      <c r="K64" s="384"/>
      <c r="L64" s="384"/>
    </row>
    <row r="65" spans="1:12" s="385" customFormat="1" ht="47.1" customHeight="1" x14ac:dyDescent="0.25">
      <c r="A65" s="287" t="s">
        <v>447</v>
      </c>
      <c r="B65" s="384"/>
      <c r="C65" s="384"/>
      <c r="D65" s="384"/>
      <c r="E65" s="384"/>
      <c r="F65" s="384"/>
      <c r="G65" s="384"/>
      <c r="H65" s="384"/>
      <c r="I65" s="384"/>
      <c r="J65" s="384"/>
      <c r="K65" s="384"/>
      <c r="L65" s="384"/>
    </row>
    <row r="66" spans="1:12" s="385" customFormat="1" ht="27" customHeight="1" x14ac:dyDescent="0.25">
      <c r="A66" s="287" t="s">
        <v>449</v>
      </c>
      <c r="B66" s="384"/>
      <c r="C66" s="384"/>
      <c r="D66" s="384"/>
      <c r="E66" s="384"/>
      <c r="F66" s="384"/>
      <c r="G66" s="384"/>
      <c r="H66" s="384"/>
      <c r="I66" s="384"/>
      <c r="J66" s="384"/>
      <c r="K66" s="384"/>
      <c r="L66" s="384"/>
    </row>
    <row r="67" spans="1:12" s="385" customFormat="1" ht="36.9" customHeight="1" x14ac:dyDescent="0.25">
      <c r="A67" s="287" t="s">
        <v>451</v>
      </c>
      <c r="B67" s="384"/>
      <c r="C67" s="384"/>
      <c r="D67" s="384"/>
      <c r="E67" s="384"/>
      <c r="F67" s="384"/>
      <c r="G67" s="384"/>
      <c r="H67" s="384"/>
      <c r="I67" s="384"/>
      <c r="J67" s="384"/>
      <c r="K67" s="384"/>
      <c r="L67" s="384"/>
    </row>
    <row r="68" spans="1:12" s="385" customFormat="1" ht="47.1" customHeight="1" x14ac:dyDescent="0.25">
      <c r="A68" s="287" t="s">
        <v>11</v>
      </c>
      <c r="B68" s="384"/>
      <c r="C68" s="384"/>
      <c r="D68" s="384"/>
      <c r="E68" s="384"/>
      <c r="F68" s="384"/>
      <c r="G68" s="384"/>
      <c r="H68" s="384"/>
      <c r="I68" s="384"/>
      <c r="J68" s="384"/>
      <c r="K68" s="384"/>
      <c r="L68" s="384"/>
    </row>
    <row r="69" spans="1:12" s="385" customFormat="1" ht="36.9" customHeight="1" x14ac:dyDescent="0.25">
      <c r="A69" s="287" t="s">
        <v>459</v>
      </c>
      <c r="B69" s="384"/>
      <c r="C69" s="384"/>
      <c r="D69" s="384"/>
      <c r="E69" s="384"/>
      <c r="F69" s="384"/>
      <c r="G69" s="384"/>
      <c r="H69" s="384"/>
      <c r="I69" s="384"/>
      <c r="J69" s="384"/>
      <c r="K69" s="384"/>
      <c r="L69" s="384"/>
    </row>
    <row r="70" spans="1:12" s="385" customFormat="1" ht="27" customHeight="1" x14ac:dyDescent="0.25">
      <c r="A70" s="287" t="s">
        <v>357</v>
      </c>
      <c r="B70" s="384"/>
      <c r="C70" s="384"/>
      <c r="D70" s="384"/>
      <c r="E70" s="384"/>
      <c r="F70" s="384"/>
      <c r="G70" s="384"/>
      <c r="H70" s="384"/>
      <c r="I70" s="384"/>
      <c r="J70" s="384"/>
      <c r="K70" s="384"/>
      <c r="L70" s="384"/>
    </row>
    <row r="71" spans="1:12" s="385" customFormat="1" ht="27" customHeight="1" x14ac:dyDescent="0.25">
      <c r="A71" s="287" t="s">
        <v>14</v>
      </c>
      <c r="B71" s="384"/>
      <c r="C71" s="384"/>
      <c r="D71" s="384"/>
      <c r="E71" s="384"/>
      <c r="F71" s="384"/>
      <c r="G71" s="384"/>
      <c r="H71" s="384"/>
      <c r="I71" s="384"/>
      <c r="J71" s="384"/>
      <c r="K71" s="384"/>
      <c r="L71" s="384"/>
    </row>
    <row r="72" spans="1:12" s="385" customFormat="1" ht="47.1" customHeight="1" x14ac:dyDescent="0.25">
      <c r="A72" s="287" t="s">
        <v>461</v>
      </c>
      <c r="B72" s="384"/>
      <c r="C72" s="384"/>
      <c r="D72" s="384"/>
      <c r="E72" s="384"/>
      <c r="F72" s="384"/>
      <c r="G72" s="384"/>
      <c r="H72" s="384"/>
      <c r="I72" s="384"/>
      <c r="J72" s="384"/>
      <c r="K72" s="384"/>
      <c r="L72" s="384"/>
    </row>
    <row r="73" spans="1:12" s="385" customFormat="1" ht="57" customHeight="1" x14ac:dyDescent="0.25">
      <c r="A73" s="287" t="s">
        <v>16</v>
      </c>
      <c r="B73" s="384"/>
      <c r="C73" s="384"/>
      <c r="D73" s="384"/>
      <c r="E73" s="384"/>
      <c r="F73" s="384"/>
      <c r="G73" s="384"/>
      <c r="H73" s="384"/>
      <c r="I73" s="384"/>
      <c r="J73" s="384"/>
      <c r="K73" s="384"/>
      <c r="L73" s="384"/>
    </row>
    <row r="74" spans="1:12" s="385" customFormat="1" ht="27" customHeight="1" x14ac:dyDescent="0.25">
      <c r="A74" s="287" t="s">
        <v>350</v>
      </c>
      <c r="B74" s="384"/>
      <c r="C74" s="384"/>
      <c r="D74" s="384"/>
      <c r="E74" s="384"/>
      <c r="F74" s="384"/>
      <c r="G74" s="384"/>
      <c r="H74" s="384"/>
      <c r="I74" s="384"/>
      <c r="J74" s="384"/>
      <c r="K74" s="384"/>
      <c r="L74" s="384"/>
    </row>
    <row r="75" spans="1:12" s="385" customFormat="1" ht="27" customHeight="1" x14ac:dyDescent="0.25">
      <c r="A75" s="287" t="s">
        <v>466</v>
      </c>
      <c r="B75" s="384"/>
      <c r="C75" s="384"/>
      <c r="D75" s="384"/>
      <c r="E75" s="384"/>
      <c r="F75" s="384"/>
      <c r="G75" s="384"/>
      <c r="H75" s="384"/>
      <c r="I75" s="384"/>
      <c r="J75" s="384"/>
      <c r="K75" s="384"/>
      <c r="L75" s="384"/>
    </row>
    <row r="76" spans="1:12" s="385" customFormat="1" ht="27" customHeight="1" x14ac:dyDescent="0.25">
      <c r="A76" s="287" t="s">
        <v>385</v>
      </c>
      <c r="B76" s="384"/>
      <c r="C76" s="384"/>
      <c r="D76" s="384"/>
      <c r="E76" s="384"/>
      <c r="F76" s="384"/>
      <c r="G76" s="384"/>
      <c r="H76" s="384"/>
      <c r="I76" s="384"/>
      <c r="J76" s="384"/>
      <c r="K76" s="384"/>
      <c r="L76" s="384"/>
    </row>
    <row r="77" spans="1:12" s="385" customFormat="1" ht="36.9" customHeight="1" x14ac:dyDescent="0.25">
      <c r="A77" s="287" t="s">
        <v>464</v>
      </c>
      <c r="B77" s="384"/>
      <c r="C77" s="384"/>
      <c r="D77" s="384"/>
      <c r="E77" s="384"/>
      <c r="F77" s="384"/>
      <c r="G77" s="384"/>
      <c r="H77" s="384"/>
      <c r="I77" s="384"/>
      <c r="J77" s="384"/>
      <c r="K77" s="384"/>
      <c r="L77" s="384"/>
    </row>
    <row r="78" spans="1:12" s="385" customFormat="1" ht="27" customHeight="1" x14ac:dyDescent="0.25">
      <c r="A78" s="287" t="s">
        <v>473</v>
      </c>
      <c r="B78" s="384"/>
      <c r="C78" s="384"/>
      <c r="D78" s="384"/>
      <c r="E78" s="384"/>
      <c r="F78" s="384"/>
      <c r="G78" s="384"/>
      <c r="H78" s="384"/>
      <c r="I78" s="384"/>
      <c r="J78" s="384"/>
      <c r="K78" s="384"/>
      <c r="L78" s="384"/>
    </row>
    <row r="79" spans="1:12" s="385" customFormat="1" ht="36.9" customHeight="1" x14ac:dyDescent="0.25">
      <c r="A79" s="287" t="s">
        <v>474</v>
      </c>
      <c r="B79" s="384"/>
      <c r="C79" s="384"/>
      <c r="D79" s="384"/>
      <c r="E79" s="384"/>
      <c r="F79" s="384"/>
      <c r="G79" s="384"/>
      <c r="H79" s="384"/>
      <c r="I79" s="384"/>
      <c r="J79" s="384"/>
      <c r="K79" s="384"/>
      <c r="L79" s="384"/>
    </row>
    <row r="80" spans="1:12" s="385" customFormat="1" ht="27" customHeight="1" x14ac:dyDescent="0.25">
      <c r="A80" s="287" t="s">
        <v>358</v>
      </c>
      <c r="B80" s="384"/>
      <c r="C80" s="384"/>
      <c r="D80" s="384"/>
      <c r="E80" s="384"/>
      <c r="F80" s="384"/>
      <c r="G80" s="384"/>
      <c r="H80" s="384"/>
      <c r="I80" s="384"/>
      <c r="J80" s="384"/>
      <c r="K80" s="384"/>
      <c r="L80" s="384"/>
    </row>
    <row r="81" spans="1:12" s="385" customFormat="1" ht="36.9" customHeight="1" x14ac:dyDescent="0.25">
      <c r="A81" s="287" t="s">
        <v>468</v>
      </c>
      <c r="B81" s="384"/>
      <c r="C81" s="384"/>
      <c r="D81" s="384"/>
      <c r="E81" s="384"/>
      <c r="F81" s="384"/>
      <c r="G81" s="384"/>
      <c r="H81" s="384"/>
      <c r="I81" s="384"/>
      <c r="J81" s="384"/>
      <c r="K81" s="384"/>
      <c r="L81" s="384"/>
    </row>
    <row r="82" spans="1:12" s="385" customFormat="1" ht="36.9" customHeight="1" x14ac:dyDescent="0.25">
      <c r="A82" s="287" t="s">
        <v>351</v>
      </c>
      <c r="B82" s="384"/>
      <c r="C82" s="384"/>
      <c r="D82" s="384"/>
      <c r="E82" s="384"/>
      <c r="F82" s="384"/>
      <c r="G82" s="384"/>
      <c r="H82" s="384"/>
      <c r="I82" s="384"/>
      <c r="J82" s="384"/>
      <c r="K82" s="384"/>
      <c r="L82" s="384"/>
    </row>
    <row r="83" spans="1:12" s="385" customFormat="1" ht="36.9" customHeight="1" x14ac:dyDescent="0.25">
      <c r="A83" s="287" t="s">
        <v>475</v>
      </c>
      <c r="B83" s="384"/>
      <c r="C83" s="384"/>
      <c r="D83" s="384"/>
      <c r="E83" s="384"/>
      <c r="F83" s="384"/>
      <c r="G83" s="384"/>
      <c r="H83" s="384"/>
      <c r="I83" s="384"/>
      <c r="J83" s="384"/>
      <c r="K83" s="384"/>
      <c r="L83" s="384"/>
    </row>
    <row r="84" spans="1:12" s="385" customFormat="1" ht="27" customHeight="1" x14ac:dyDescent="0.25">
      <c r="A84" s="287" t="s">
        <v>476</v>
      </c>
      <c r="B84" s="384"/>
      <c r="C84" s="384"/>
      <c r="D84" s="384"/>
      <c r="E84" s="384"/>
      <c r="F84" s="384"/>
      <c r="G84" s="384"/>
      <c r="H84" s="384"/>
      <c r="I84" s="384"/>
      <c r="J84" s="384"/>
      <c r="K84" s="384"/>
      <c r="L84" s="384"/>
    </row>
    <row r="85" spans="1:12" ht="30" customHeight="1" x14ac:dyDescent="0.25">
      <c r="A85" s="416" t="s">
        <v>237</v>
      </c>
      <c r="B85" s="415"/>
      <c r="C85" s="415"/>
      <c r="D85" s="415"/>
      <c r="E85" s="415"/>
      <c r="F85" s="415"/>
      <c r="G85" s="415"/>
      <c r="H85" s="415"/>
      <c r="I85" s="415"/>
      <c r="J85" s="415"/>
      <c r="K85" s="415"/>
      <c r="L85" s="415"/>
    </row>
    <row r="86" spans="1:12" s="385" customFormat="1" ht="47.1" customHeight="1" x14ac:dyDescent="0.25">
      <c r="A86" s="287" t="s">
        <v>17</v>
      </c>
      <c r="B86" s="384"/>
      <c r="C86" s="384"/>
      <c r="D86" s="384"/>
      <c r="E86" s="384"/>
      <c r="F86" s="384"/>
      <c r="G86" s="384"/>
      <c r="H86" s="384"/>
      <c r="I86" s="384"/>
      <c r="J86" s="384"/>
      <c r="K86" s="384"/>
      <c r="L86" s="384"/>
    </row>
    <row r="87" spans="1:12" s="385" customFormat="1" ht="27" customHeight="1" x14ac:dyDescent="0.25">
      <c r="A87" s="287" t="s">
        <v>20</v>
      </c>
      <c r="B87" s="384"/>
      <c r="C87" s="384"/>
      <c r="D87" s="384"/>
      <c r="E87" s="384"/>
      <c r="F87" s="384"/>
      <c r="G87" s="384"/>
      <c r="H87" s="384"/>
      <c r="I87" s="384"/>
      <c r="J87" s="384"/>
      <c r="K87" s="384"/>
      <c r="L87" s="384"/>
    </row>
    <row r="88" spans="1:12" s="385" customFormat="1" ht="27" customHeight="1" x14ac:dyDescent="0.25">
      <c r="A88" s="287" t="s">
        <v>21</v>
      </c>
      <c r="B88" s="384"/>
      <c r="C88" s="384"/>
      <c r="D88" s="384"/>
      <c r="E88" s="384"/>
      <c r="F88" s="384"/>
      <c r="G88" s="384"/>
      <c r="H88" s="384"/>
      <c r="I88" s="384"/>
      <c r="J88" s="384"/>
      <c r="K88" s="384"/>
      <c r="L88" s="384"/>
    </row>
    <row r="89" spans="1:12" s="385" customFormat="1" ht="36.9" customHeight="1" x14ac:dyDescent="0.25">
      <c r="A89" s="287" t="s">
        <v>386</v>
      </c>
      <c r="B89" s="384"/>
      <c r="C89" s="384"/>
      <c r="D89" s="384"/>
      <c r="E89" s="384"/>
      <c r="F89" s="384"/>
      <c r="G89" s="384"/>
      <c r="H89" s="384"/>
      <c r="I89" s="384"/>
      <c r="J89" s="384"/>
      <c r="K89" s="384"/>
      <c r="L89" s="384"/>
    </row>
    <row r="90" spans="1:12" s="385" customFormat="1" ht="36.9" customHeight="1" x14ac:dyDescent="0.25">
      <c r="A90" s="287" t="s">
        <v>354</v>
      </c>
      <c r="B90" s="384"/>
      <c r="C90" s="384"/>
      <c r="D90" s="384"/>
      <c r="E90" s="384"/>
      <c r="F90" s="384"/>
      <c r="G90" s="384"/>
      <c r="H90" s="384"/>
      <c r="I90" s="384"/>
      <c r="J90" s="384"/>
      <c r="K90" s="384"/>
      <c r="L90" s="384"/>
    </row>
    <row r="91" spans="1:12" s="385" customFormat="1" ht="27" customHeight="1" x14ac:dyDescent="0.25">
      <c r="A91" s="287" t="s">
        <v>23</v>
      </c>
      <c r="B91" s="384"/>
      <c r="C91" s="384"/>
      <c r="D91" s="384"/>
      <c r="E91" s="384"/>
      <c r="F91" s="384"/>
      <c r="G91" s="384"/>
      <c r="H91" s="384"/>
      <c r="I91" s="384"/>
      <c r="J91" s="384"/>
      <c r="K91" s="384"/>
      <c r="L91" s="384"/>
    </row>
    <row r="92" spans="1:12" s="385" customFormat="1" ht="27" customHeight="1" x14ac:dyDescent="0.25">
      <c r="A92" s="287" t="s">
        <v>24</v>
      </c>
      <c r="B92" s="384"/>
      <c r="C92" s="384"/>
      <c r="D92" s="384"/>
      <c r="E92" s="384"/>
      <c r="F92" s="384"/>
      <c r="G92" s="384"/>
      <c r="H92" s="384"/>
      <c r="I92" s="384"/>
      <c r="J92" s="384"/>
      <c r="K92" s="384"/>
      <c r="L92" s="384"/>
    </row>
    <row r="93" spans="1:12" s="385" customFormat="1" ht="27" customHeight="1" x14ac:dyDescent="0.25">
      <c r="A93" s="287" t="s">
        <v>26</v>
      </c>
      <c r="B93" s="384"/>
      <c r="C93" s="384"/>
      <c r="D93" s="384"/>
      <c r="E93" s="384"/>
      <c r="F93" s="384"/>
      <c r="G93" s="384"/>
      <c r="H93" s="384"/>
      <c r="I93" s="384"/>
      <c r="J93" s="384"/>
      <c r="K93" s="384"/>
      <c r="L93" s="384"/>
    </row>
    <row r="94" spans="1:12" s="385" customFormat="1" ht="27" customHeight="1" x14ac:dyDescent="0.25">
      <c r="A94" s="287" t="s">
        <v>27</v>
      </c>
      <c r="B94" s="384"/>
      <c r="C94" s="384"/>
      <c r="D94" s="384"/>
      <c r="E94" s="384"/>
      <c r="F94" s="384"/>
      <c r="G94" s="384"/>
      <c r="H94" s="384"/>
      <c r="I94" s="384"/>
      <c r="J94" s="384"/>
      <c r="K94" s="384"/>
      <c r="L94" s="384"/>
    </row>
    <row r="95" spans="1:12" s="385" customFormat="1" ht="36.9" customHeight="1" x14ac:dyDescent="0.25">
      <c r="A95" s="287" t="s">
        <v>371</v>
      </c>
      <c r="B95" s="384"/>
      <c r="C95" s="384"/>
      <c r="D95" s="384"/>
      <c r="E95" s="384"/>
      <c r="F95" s="384"/>
      <c r="G95" s="384"/>
      <c r="H95" s="384"/>
      <c r="I95" s="384"/>
      <c r="J95" s="384"/>
      <c r="K95" s="384"/>
      <c r="L95" s="384"/>
    </row>
    <row r="96" spans="1:12" s="419" customFormat="1" ht="36.9" customHeight="1" x14ac:dyDescent="0.25">
      <c r="A96" s="287" t="s">
        <v>368</v>
      </c>
    </row>
    <row r="97" spans="1:12" s="419" customFormat="1" ht="36.9" customHeight="1" x14ac:dyDescent="0.25">
      <c r="A97" s="287" t="s">
        <v>369</v>
      </c>
    </row>
    <row r="98" spans="1:12" s="419" customFormat="1" ht="69.900000000000006" customHeight="1" x14ac:dyDescent="0.25">
      <c r="A98" s="420" t="s">
        <v>377</v>
      </c>
    </row>
    <row r="99" spans="1:12" s="385" customFormat="1" ht="24" customHeight="1" x14ac:dyDescent="0.25">
      <c r="A99" s="287" t="s">
        <v>562</v>
      </c>
      <c r="B99" s="384"/>
      <c r="C99" s="384"/>
      <c r="D99" s="384"/>
      <c r="E99" s="384"/>
      <c r="F99" s="384"/>
      <c r="G99" s="384"/>
      <c r="H99" s="384"/>
      <c r="I99" s="384"/>
      <c r="J99" s="384"/>
      <c r="K99" s="384"/>
      <c r="L99" s="384"/>
    </row>
    <row r="100" spans="1:12" ht="36.75" customHeight="1" x14ac:dyDescent="0.25">
      <c r="A100" s="287" t="s">
        <v>550</v>
      </c>
    </row>
    <row r="101" spans="1:12" ht="24.75" customHeight="1" x14ac:dyDescent="0.25">
      <c r="A101" s="287" t="s">
        <v>563</v>
      </c>
    </row>
    <row r="102" spans="1:12" ht="27" customHeight="1" x14ac:dyDescent="0.25">
      <c r="A102" s="287" t="s">
        <v>564</v>
      </c>
    </row>
  </sheetData>
  <phoneticPr fontId="3" type="noConversion"/>
  <pageMargins left="0.47244094488188981" right="0.47244094488188981" top="0.47244094488188981"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82</vt:i4>
      </vt:variant>
    </vt:vector>
  </HeadingPairs>
  <TitlesOfParts>
    <vt:vector size="100" baseType="lpstr">
      <vt:lpstr>ToC</vt:lpstr>
      <vt:lpstr>Key indicators</vt:lpstr>
      <vt:lpstr>Net assets</vt:lpstr>
      <vt:lpstr>Asset structure</vt:lpstr>
      <vt:lpstr>Members</vt:lpstr>
      <vt:lpstr>Users</vt:lpstr>
      <vt:lpstr>Payments, withdrawals &amp; fees</vt:lpstr>
      <vt:lpstr>Securities trading &amp; costs</vt:lpstr>
      <vt:lpstr>FONDex</vt:lpstr>
      <vt:lpstr>Employees</vt:lpstr>
      <vt:lpstr>T-15.2  Raiffeisen Future</vt:lpstr>
      <vt:lpstr>T-15.1  Generali Basic</vt:lpstr>
      <vt:lpstr>T-15.3  DDOR Garant Ekvilibrio</vt:lpstr>
      <vt:lpstr>T-15.4  Dunav</vt:lpstr>
      <vt:lpstr>T-15.5  Generali Index</vt:lpstr>
      <vt:lpstr>T-15.6  DDOR Garant Štednja</vt:lpstr>
      <vt:lpstr>T-15.7  Raiffeisen Euro Future</vt:lpstr>
      <vt:lpstr>METHODOLOGICAL EXPLANATIONS</vt:lpstr>
      <vt:lpstr>Date_EN</vt:lpstr>
      <vt:lpstr>Date_SR</vt:lpstr>
      <vt:lpstr>G1_EN</vt:lpstr>
      <vt:lpstr>G1_SR</vt:lpstr>
      <vt:lpstr>G2_EN</vt:lpstr>
      <vt:lpstr>G2_SR</vt:lpstr>
      <vt:lpstr>G3_EN</vt:lpstr>
      <vt:lpstr>G3_SR</vt:lpstr>
      <vt:lpstr>G4_EN</vt:lpstr>
      <vt:lpstr>G4_SR</vt:lpstr>
      <vt:lpstr>G5_EN</vt:lpstr>
      <vt:lpstr>G5_SR</vt:lpstr>
      <vt:lpstr>G6_EN</vt:lpstr>
      <vt:lpstr>G6_SR</vt:lpstr>
      <vt:lpstr>G7_EN</vt:lpstr>
      <vt:lpstr>G7_SR</vt:lpstr>
      <vt:lpstr>G8_EN</vt:lpstr>
      <vt:lpstr>G8_SR</vt:lpstr>
      <vt:lpstr>G9_EN</vt:lpstr>
      <vt:lpstr>G9_SR</vt:lpstr>
      <vt:lpstr>MET_EN</vt:lpstr>
      <vt:lpstr>MET_SR</vt:lpstr>
      <vt:lpstr>'Asset structure'!Print_Area</vt:lpstr>
      <vt:lpstr>Employees!Print_Area</vt:lpstr>
      <vt:lpstr>FONDex!Print_Area</vt:lpstr>
      <vt:lpstr>'Key indicators'!Print_Area</vt:lpstr>
      <vt:lpstr>Members!Print_Area</vt:lpstr>
      <vt:lpstr>'METHODOLOGICAL EXPLANATIONS'!Print_Area</vt:lpstr>
      <vt:lpstr>'Net assets'!Print_Area</vt:lpstr>
      <vt:lpstr>'Payments, withdrawals &amp; fees'!Print_Area</vt:lpstr>
      <vt:lpstr>'Securities trading &amp; costs'!Print_Area</vt:lpstr>
      <vt:lpstr>'T-15.1  Generali Basic'!Print_Area</vt:lpstr>
      <vt:lpstr>'T-15.2  Raiffeisen Future'!Print_Area</vt:lpstr>
      <vt:lpstr>'T-15.3  DDOR Garant Ekvilibrio'!Print_Area</vt:lpstr>
      <vt:lpstr>'T-15.4  Dunav'!Print_Area</vt:lpstr>
      <vt:lpstr>'T-15.5  Generali Index'!Print_Area</vt:lpstr>
      <vt:lpstr>'T-15.6  DDOR Garant Štednja'!Print_Area</vt:lpstr>
      <vt:lpstr>'T-15.7  Raiffeisen Euro Future'!Print_Area</vt:lpstr>
      <vt:lpstr>ToC!Print_Area</vt:lpstr>
      <vt:lpstr>Users!Print_Area</vt:lpstr>
      <vt:lpstr>T1_EN</vt:lpstr>
      <vt:lpstr>T1_SR</vt:lpstr>
      <vt:lpstr>T11_EN</vt:lpstr>
      <vt:lpstr>T11_SR</vt:lpstr>
      <vt:lpstr>T12_EN</vt:lpstr>
      <vt:lpstr>T12_SR</vt:lpstr>
      <vt:lpstr>T13_EN</vt:lpstr>
      <vt:lpstr>T13_SR</vt:lpstr>
      <vt:lpstr>T14_EN</vt:lpstr>
      <vt:lpstr>T14_SR</vt:lpstr>
      <vt:lpstr>T15_EN</vt:lpstr>
      <vt:lpstr>T15_SR</vt:lpstr>
      <vt:lpstr>T16.1_EN</vt:lpstr>
      <vt:lpstr>T16.1_SR</vt:lpstr>
      <vt:lpstr>T16.2_EN</vt:lpstr>
      <vt:lpstr>T16.2_SR</vt:lpstr>
      <vt:lpstr>T16.3_EN</vt:lpstr>
      <vt:lpstr>T16.3_SR</vt:lpstr>
      <vt:lpstr>T16.4_EN</vt:lpstr>
      <vt:lpstr>T16.4_SR</vt:lpstr>
      <vt:lpstr>T16.5_EN</vt:lpstr>
      <vt:lpstr>T16.5_SR</vt:lpstr>
      <vt:lpstr>T16.7_EN</vt:lpstr>
      <vt:lpstr>T16.7_SR</vt:lpstr>
      <vt:lpstr>T16.8_EN</vt:lpstr>
      <vt:lpstr>T16.8_SR</vt:lpstr>
      <vt:lpstr>T2_EN</vt:lpstr>
      <vt:lpstr>T2_SR</vt:lpstr>
      <vt:lpstr>T3_EN</vt:lpstr>
      <vt:lpstr>T3_SR</vt:lpstr>
      <vt:lpstr>T4_EN</vt:lpstr>
      <vt:lpstr>T4_SR</vt:lpstr>
      <vt:lpstr>T5_EN</vt:lpstr>
      <vt:lpstr>T5_SR</vt:lpstr>
      <vt:lpstr>T6_EN</vt:lpstr>
      <vt:lpstr>T6_SR</vt:lpstr>
      <vt:lpstr>T7_EN</vt:lpstr>
      <vt:lpstr>T7_SR</vt:lpstr>
      <vt:lpstr>T8_EN</vt:lpstr>
      <vt:lpstr>T8_SR</vt:lpstr>
      <vt:lpstr>T9_EN</vt:lpstr>
      <vt:lpstr>T9_SR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Sektor DPF - Statisticki aneks, april 2011</dc:title>
  <dc:creator>NBS - SPF</dc:creator>
  <cp:keywords>[SEC=JAVNO]</cp:keywords>
  <cp:lastModifiedBy>Ivana Mali</cp:lastModifiedBy>
  <cp:lastPrinted>2025-04-28T09:24:26Z</cp:lastPrinted>
  <dcterms:created xsi:type="dcterms:W3CDTF">2008-10-01T13:19:25Z</dcterms:created>
  <dcterms:modified xsi:type="dcterms:W3CDTF">2025-04-29T13:27:52Z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ЈАВНО</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2AF6F24F6CA8AA2AF300E75F11B7F9DBEF77058E</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8C472950D5D68D35456B8DA1563E2576BB51DEB9</vt:lpwstr>
  </property>
  <property fmtid="{D5CDD505-2E9C-101B-9397-08002B2CF9AE}" pid="10" name="PM_ProtectiveMarkingImage_Header">
    <vt:lpwstr>C:\Program Files\Common Files\janusNET Shared\janusSEAL\Images\DocumentSlashBlue.png</vt:lpwstr>
  </property>
  <property fmtid="{D5CDD505-2E9C-101B-9397-08002B2CF9AE}" pid="11" name="PM_InsertionValue">
    <vt:lpwstr>JAVNO</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AEBC202CD80E4E3882DEC8E64B3F8C77</vt:lpwstr>
  </property>
  <property fmtid="{D5CDD505-2E9C-101B-9397-08002B2CF9AE}" pid="16" name="PM_OriginationTimeStamp">
    <vt:lpwstr>2018-03-22T12:46:25Z</vt:lpwstr>
  </property>
  <property fmtid="{D5CDD505-2E9C-101B-9397-08002B2CF9AE}" pid="17" name="PM_Hash_Version">
    <vt:lpwstr>2016.1</vt:lpwstr>
  </property>
  <property fmtid="{D5CDD505-2E9C-101B-9397-08002B2CF9AE}" pid="18" name="PM_Hash_Salt_Prev">
    <vt:lpwstr>0D15DBAB8285FAB4138D62A8130E1886</vt:lpwstr>
  </property>
  <property fmtid="{D5CDD505-2E9C-101B-9397-08002B2CF9AE}" pid="19" name="PM_Hash_Salt">
    <vt:lpwstr>4A26B5ED294EB9325AC1069BD2D1D954</vt:lpwstr>
  </property>
  <property fmtid="{D5CDD505-2E9C-101B-9397-08002B2CF9AE}" pid="20" name="PM_PrintOutPlacement_XLS">
    <vt:lpwstr/>
  </property>
  <property fmtid="{D5CDD505-2E9C-101B-9397-08002B2CF9AE}" pid="21" name="PM_SecurityClassification_Prev">
    <vt:lpwstr>JAVNO</vt:lpwstr>
  </property>
  <property fmtid="{D5CDD505-2E9C-101B-9397-08002B2CF9AE}" pid="22" name="PM_Qualifier_Prev">
    <vt:lpwstr/>
  </property>
</Properties>
</file>