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4370" yWindow="180" windowWidth="14385" windowHeight="11640" tabRatio="792"/>
  </bookViews>
  <sheets>
    <sheet name="ВИ-ЛИ " sheetId="97" r:id="rId1"/>
    <sheet name="ППЛА-1" sheetId="93" r:id="rId2"/>
    <sheet name="ППЛА-2" sheetId="94" r:id="rId3"/>
    <sheet name="ППЛА-3" sheetId="95" r:id="rId4"/>
    <sheet name="ППЛА-4" sheetId="96" r:id="rId5"/>
    <sheet name="ЛР1" sheetId="90" r:id="rId6"/>
    <sheet name="ЛР2" sheetId="91" r:id="rId7"/>
    <sheet name="ЛР3" sheetId="92" r:id="rId8"/>
  </sheets>
  <externalReferences>
    <externalReference r:id="rId9"/>
    <externalReference r:id="rId10"/>
    <externalReference r:id="rId11"/>
    <externalReference r:id="rId12"/>
    <externalReference r:id="rId13"/>
  </externalReferences>
  <definedNames>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App">[3]Lists!$A$27:$A$29</definedName>
    <definedName name="Carlos">#REF!</definedName>
    <definedName name="dsa">#REF!</definedName>
    <definedName name="fdsg">'[1]Table 39_'!#REF!</definedName>
    <definedName name="Frequency">[3]Lists!$A$21:$A$25</definedName>
    <definedName name="ho">#REF!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'[4]List details'!$C$5:$C$8</definedName>
    <definedName name="ll">'[4]List details'!$C$5:$C$8</definedName>
    <definedName name="MaxOblastTabulky">#REF!</definedName>
    <definedName name="MaxOblastTabulky_11">#REF!</definedName>
    <definedName name="MaxOblastTabulky_2">#REF!</definedName>
    <definedName name="MaxOblastTabulky_28">#REF!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Prilog2">#REF!</definedName>
    <definedName name="_xlnm.Print_Area" localSheetId="0">'ВИ-ЛИ '!$A$1:$AA$30</definedName>
    <definedName name="_xlnm.Print_Area" localSheetId="7">ЛР3!$A$1:$H$67</definedName>
    <definedName name="_xlnm.Print_Area" localSheetId="1">'ППЛА-1'!$A$1:$K$79</definedName>
    <definedName name="_xlnm.Print_Area" localSheetId="2">'ППЛА-2'!$A$1:$N$145</definedName>
    <definedName name="_xlnm.Print_Area" localSheetId="4">'ППЛА-4'!$A$1:$D$72</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'[1]Table 39_'!#REF!</definedName>
    <definedName name="Valid1">#REF!</definedName>
    <definedName name="Valid2">#REF!</definedName>
    <definedName name="Valid3">#REF!</definedName>
    <definedName name="Valid4">#REF!</definedName>
    <definedName name="Valid5">#REF!</definedName>
    <definedName name="XBRL">[3]Lists!$A$17:$A$19</definedName>
    <definedName name="YesNo">[5]Parameters!$C$39:$C$40</definedName>
    <definedName name="zxasdafsds">#REF!</definedName>
  </definedNames>
  <calcPr calcId="145621"/>
</workbook>
</file>

<file path=xl/calcChain.xml><?xml version="1.0" encoding="utf-8"?>
<calcChain xmlns="http://schemas.openxmlformats.org/spreadsheetml/2006/main">
  <c r="D43" i="90" l="1"/>
  <c r="D41" i="90"/>
  <c r="E15" i="91"/>
  <c r="D15" i="91"/>
  <c r="G16" i="93"/>
  <c r="J16" i="93"/>
  <c r="F16" i="93"/>
  <c r="C16" i="93"/>
  <c r="J45" i="93"/>
  <c r="G45" i="93"/>
  <c r="F45" i="93"/>
  <c r="C45" i="93"/>
  <c r="J21" i="93" l="1"/>
  <c r="D48" i="96"/>
  <c r="C48" i="96"/>
  <c r="D40" i="96"/>
  <c r="C40" i="96"/>
  <c r="C38" i="96"/>
  <c r="D32" i="96"/>
  <c r="C32" i="96"/>
  <c r="D24" i="96"/>
  <c r="C24" i="96"/>
  <c r="C22" i="96"/>
  <c r="X59" i="95"/>
  <c r="W59" i="95"/>
  <c r="O59" i="95"/>
  <c r="N59" i="95"/>
  <c r="M59" i="95"/>
  <c r="L59" i="95"/>
  <c r="D59" i="95"/>
  <c r="C59" i="95"/>
  <c r="X54" i="95"/>
  <c r="W54" i="95"/>
  <c r="M54" i="95"/>
  <c r="L54" i="95"/>
  <c r="X53" i="95"/>
  <c r="W53" i="95"/>
  <c r="M53" i="95"/>
  <c r="L53" i="95"/>
  <c r="X52" i="95"/>
  <c r="W52" i="95"/>
  <c r="M52" i="95"/>
  <c r="L52" i="95"/>
  <c r="L51" i="95" s="1"/>
  <c r="X51" i="95"/>
  <c r="W51" i="95"/>
  <c r="O51" i="95"/>
  <c r="N51" i="95"/>
  <c r="M51" i="95"/>
  <c r="D51" i="95"/>
  <c r="C51" i="95"/>
  <c r="X49" i="95"/>
  <c r="V49" i="95"/>
  <c r="U49" i="95"/>
  <c r="W49" i="95" s="1"/>
  <c r="M49" i="95"/>
  <c r="K49" i="95"/>
  <c r="J49" i="95"/>
  <c r="L49" i="95" s="1"/>
  <c r="X48" i="95"/>
  <c r="V48" i="95"/>
  <c r="U48" i="95"/>
  <c r="W48" i="95" s="1"/>
  <c r="M48" i="95"/>
  <c r="K48" i="95"/>
  <c r="J48" i="95"/>
  <c r="L48" i="95" s="1"/>
  <c r="X47" i="95"/>
  <c r="V47" i="95"/>
  <c r="U47" i="95"/>
  <c r="W47" i="95" s="1"/>
  <c r="M47" i="95"/>
  <c r="K47" i="95"/>
  <c r="J47" i="95"/>
  <c r="L47" i="95" s="1"/>
  <c r="X46" i="95"/>
  <c r="V46" i="95"/>
  <c r="U46" i="95"/>
  <c r="M46" i="95"/>
  <c r="K46" i="95"/>
  <c r="J46" i="95"/>
  <c r="L46" i="95" s="1"/>
  <c r="X45" i="95"/>
  <c r="V45" i="95"/>
  <c r="U45" i="95"/>
  <c r="M45" i="95"/>
  <c r="K45" i="95"/>
  <c r="J45" i="95"/>
  <c r="L45" i="95" s="1"/>
  <c r="X44" i="95"/>
  <c r="V44" i="95"/>
  <c r="U44" i="95"/>
  <c r="M44" i="95"/>
  <c r="K44" i="95"/>
  <c r="J44" i="95"/>
  <c r="L44" i="95" s="1"/>
  <c r="X43" i="95"/>
  <c r="V43" i="95"/>
  <c r="U43" i="95"/>
  <c r="U42" i="95" s="1"/>
  <c r="M43" i="95"/>
  <c r="M42" i="95" s="1"/>
  <c r="M41" i="95" s="1"/>
  <c r="K43" i="95"/>
  <c r="J43" i="95"/>
  <c r="L43" i="95" s="1"/>
  <c r="X42" i="95"/>
  <c r="X41" i="95" s="1"/>
  <c r="V42" i="95"/>
  <c r="Q42" i="95"/>
  <c r="P42" i="95"/>
  <c r="O42" i="95"/>
  <c r="N42" i="95"/>
  <c r="K42" i="95"/>
  <c r="J42" i="95"/>
  <c r="F42" i="95"/>
  <c r="E42" i="95"/>
  <c r="D42" i="95"/>
  <c r="C42" i="95"/>
  <c r="C41" i="95" s="1"/>
  <c r="C27" i="96" s="1"/>
  <c r="O41" i="95"/>
  <c r="N41" i="95"/>
  <c r="D27" i="96" s="1"/>
  <c r="D41" i="95"/>
  <c r="X40" i="95"/>
  <c r="W40" i="95"/>
  <c r="M40" i="95"/>
  <c r="L40" i="95"/>
  <c r="X39" i="95"/>
  <c r="W39" i="95"/>
  <c r="M39" i="95"/>
  <c r="L39" i="95"/>
  <c r="X38" i="95"/>
  <c r="W38" i="95"/>
  <c r="M38" i="95"/>
  <c r="L38" i="95"/>
  <c r="X37" i="95"/>
  <c r="W37" i="95"/>
  <c r="M37" i="95"/>
  <c r="L37" i="95"/>
  <c r="X36" i="95"/>
  <c r="W36" i="95"/>
  <c r="M36" i="95"/>
  <c r="L36" i="95"/>
  <c r="X35" i="95"/>
  <c r="W35" i="95"/>
  <c r="M35" i="95"/>
  <c r="L35" i="95"/>
  <c r="X34" i="95"/>
  <c r="W34" i="95"/>
  <c r="M34" i="95"/>
  <c r="L34" i="95"/>
  <c r="X33" i="95"/>
  <c r="W33" i="95"/>
  <c r="M33" i="95"/>
  <c r="L33" i="95"/>
  <c r="X32" i="95"/>
  <c r="W32" i="95"/>
  <c r="M32" i="95"/>
  <c r="L32" i="95"/>
  <c r="X31" i="95"/>
  <c r="W31" i="95"/>
  <c r="M31" i="95"/>
  <c r="L31" i="95"/>
  <c r="L30" i="95" s="1"/>
  <c r="X30" i="95"/>
  <c r="X26" i="95" s="1"/>
  <c r="X18" i="95" s="1"/>
  <c r="X17" i="95" s="1"/>
  <c r="D57" i="96" s="1"/>
  <c r="W30" i="95"/>
  <c r="O30" i="95"/>
  <c r="N30" i="95"/>
  <c r="M30" i="95"/>
  <c r="M26" i="95" s="1"/>
  <c r="M18" i="95" s="1"/>
  <c r="M17" i="95" s="1"/>
  <c r="C57" i="96" s="1"/>
  <c r="D30" i="95"/>
  <c r="C30" i="95"/>
  <c r="X29" i="95"/>
  <c r="W29" i="95"/>
  <c r="M29" i="95"/>
  <c r="L29" i="95"/>
  <c r="X28" i="95"/>
  <c r="W28" i="95"/>
  <c r="M28" i="95"/>
  <c r="L28" i="95"/>
  <c r="L27" i="95" s="1"/>
  <c r="L26" i="95" s="1"/>
  <c r="X27" i="95"/>
  <c r="W27" i="95"/>
  <c r="O27" i="95"/>
  <c r="N27" i="95"/>
  <c r="M27" i="95"/>
  <c r="D27" i="95"/>
  <c r="C27" i="95"/>
  <c r="W26" i="95"/>
  <c r="O26" i="95"/>
  <c r="N26" i="95"/>
  <c r="D26" i="95"/>
  <c r="C26" i="95"/>
  <c r="T25" i="95"/>
  <c r="S25" i="95"/>
  <c r="I25" i="95"/>
  <c r="H25" i="95"/>
  <c r="T24" i="95"/>
  <c r="S24" i="95"/>
  <c r="I24" i="95"/>
  <c r="H24" i="95"/>
  <c r="T23" i="95"/>
  <c r="S23" i="95"/>
  <c r="I23" i="95"/>
  <c r="H23" i="95"/>
  <c r="T22" i="95"/>
  <c r="S22" i="95"/>
  <c r="I22" i="95"/>
  <c r="H22" i="95"/>
  <c r="X21" i="95"/>
  <c r="W21" i="95"/>
  <c r="O21" i="95"/>
  <c r="N21" i="95"/>
  <c r="M21" i="95"/>
  <c r="L21" i="95"/>
  <c r="D21" i="95"/>
  <c r="C21" i="95"/>
  <c r="C19" i="95" s="1"/>
  <c r="C18" i="95" s="1"/>
  <c r="C17" i="95" s="1"/>
  <c r="X20" i="95"/>
  <c r="W20" i="95"/>
  <c r="M20" i="95"/>
  <c r="L20" i="95"/>
  <c r="L19" i="95" s="1"/>
  <c r="L18" i="95" s="1"/>
  <c r="X19" i="95"/>
  <c r="W19" i="95"/>
  <c r="O19" i="95"/>
  <c r="N19" i="95"/>
  <c r="N18" i="95" s="1"/>
  <c r="N17" i="95" s="1"/>
  <c r="M19" i="95"/>
  <c r="D19" i="95"/>
  <c r="W18" i="95"/>
  <c r="O18" i="95"/>
  <c r="D18" i="95"/>
  <c r="O17" i="95"/>
  <c r="D17" i="95"/>
  <c r="N105" i="94"/>
  <c r="H105" i="94"/>
  <c r="N104" i="94"/>
  <c r="H104" i="94"/>
  <c r="H103" i="94" s="1"/>
  <c r="N103" i="94"/>
  <c r="K103" i="94"/>
  <c r="J103" i="94"/>
  <c r="I103" i="94"/>
  <c r="I95" i="94" s="1"/>
  <c r="E103" i="94"/>
  <c r="D103" i="94"/>
  <c r="C103" i="94"/>
  <c r="C95" i="94" s="1"/>
  <c r="N102" i="94"/>
  <c r="H102" i="94"/>
  <c r="N101" i="94"/>
  <c r="H101" i="94"/>
  <c r="N100" i="94"/>
  <c r="H100" i="94"/>
  <c r="N99" i="94"/>
  <c r="H99" i="94"/>
  <c r="N98" i="94"/>
  <c r="H98" i="94"/>
  <c r="N97" i="94"/>
  <c r="H97" i="94"/>
  <c r="N96" i="94"/>
  <c r="N95" i="94" s="1"/>
  <c r="H96" i="94"/>
  <c r="K95" i="94"/>
  <c r="J95" i="94"/>
  <c r="E95" i="94"/>
  <c r="D95" i="94"/>
  <c r="N94" i="94"/>
  <c r="H94" i="94"/>
  <c r="N93" i="94"/>
  <c r="H93" i="94"/>
  <c r="N92" i="94"/>
  <c r="H92" i="94"/>
  <c r="N91" i="94"/>
  <c r="H91" i="94"/>
  <c r="N90" i="94"/>
  <c r="H90" i="94"/>
  <c r="N89" i="94"/>
  <c r="K89" i="94"/>
  <c r="J89" i="94"/>
  <c r="I89" i="94"/>
  <c r="I88" i="94" s="1"/>
  <c r="D26" i="96" s="1"/>
  <c r="H89" i="94"/>
  <c r="E89" i="94"/>
  <c r="D89" i="94"/>
  <c r="C89" i="94"/>
  <c r="C88" i="94" s="1"/>
  <c r="C26" i="96" s="1"/>
  <c r="N88" i="94"/>
  <c r="N87" i="94"/>
  <c r="H87" i="94"/>
  <c r="N86" i="94"/>
  <c r="H86" i="94"/>
  <c r="N85" i="94"/>
  <c r="N84" i="94" s="1"/>
  <c r="H85" i="94"/>
  <c r="I84" i="94"/>
  <c r="H84" i="94"/>
  <c r="C84" i="94"/>
  <c r="N83" i="94"/>
  <c r="H83" i="94"/>
  <c r="N82" i="94"/>
  <c r="H82" i="94"/>
  <c r="N81" i="94"/>
  <c r="H81" i="94"/>
  <c r="N80" i="94"/>
  <c r="H80" i="94"/>
  <c r="N79" i="94"/>
  <c r="H79" i="94"/>
  <c r="N78" i="94"/>
  <c r="H78" i="94"/>
  <c r="N77" i="94"/>
  <c r="H77" i="94"/>
  <c r="H76" i="94" s="1"/>
  <c r="H75" i="94" s="1"/>
  <c r="H69" i="94" s="1"/>
  <c r="N76" i="94"/>
  <c r="I76" i="94"/>
  <c r="C76" i="94"/>
  <c r="C75" i="94" s="1"/>
  <c r="C69" i="94" s="1"/>
  <c r="N75" i="94"/>
  <c r="I75" i="94"/>
  <c r="N74" i="94"/>
  <c r="H74" i="94"/>
  <c r="N73" i="94"/>
  <c r="H73" i="94"/>
  <c r="N72" i="94"/>
  <c r="H72" i="94"/>
  <c r="N71" i="94"/>
  <c r="H71" i="94"/>
  <c r="N70" i="94"/>
  <c r="H70" i="94"/>
  <c r="I69" i="94"/>
  <c r="M68" i="94"/>
  <c r="G68" i="94"/>
  <c r="M67" i="94"/>
  <c r="G67" i="94"/>
  <c r="M66" i="94"/>
  <c r="G66" i="94"/>
  <c r="M65" i="94"/>
  <c r="G65" i="94"/>
  <c r="M64" i="94"/>
  <c r="G64" i="94"/>
  <c r="M63" i="94"/>
  <c r="G63" i="94"/>
  <c r="N62" i="94"/>
  <c r="I62" i="94"/>
  <c r="H62" i="94"/>
  <c r="C62" i="94"/>
  <c r="M61" i="94"/>
  <c r="G61" i="94"/>
  <c r="M60" i="94"/>
  <c r="G60" i="94"/>
  <c r="N59" i="94"/>
  <c r="I59" i="94"/>
  <c r="H59" i="94"/>
  <c r="C59" i="94"/>
  <c r="M58" i="94"/>
  <c r="G58" i="94"/>
  <c r="M57" i="94"/>
  <c r="G57" i="94"/>
  <c r="M56" i="94"/>
  <c r="G56" i="94"/>
  <c r="M55" i="94"/>
  <c r="G55" i="94"/>
  <c r="M54" i="94"/>
  <c r="G54" i="94"/>
  <c r="M53" i="94"/>
  <c r="G53" i="94"/>
  <c r="N52" i="94"/>
  <c r="I52" i="94"/>
  <c r="H52" i="94"/>
  <c r="C52" i="94"/>
  <c r="N51" i="94"/>
  <c r="I51" i="94"/>
  <c r="H51" i="94"/>
  <c r="C51" i="94"/>
  <c r="N50" i="94"/>
  <c r="H50" i="94"/>
  <c r="N49" i="94"/>
  <c r="H49" i="94"/>
  <c r="N48" i="94"/>
  <c r="H48" i="94"/>
  <c r="N47" i="94"/>
  <c r="N46" i="94" s="1"/>
  <c r="H47" i="94"/>
  <c r="I46" i="94"/>
  <c r="I34" i="94" s="1"/>
  <c r="H46" i="94"/>
  <c r="C46" i="94"/>
  <c r="N45" i="94"/>
  <c r="H45" i="94"/>
  <c r="N44" i="94"/>
  <c r="H44" i="94"/>
  <c r="N43" i="94"/>
  <c r="H43" i="94"/>
  <c r="N42" i="94"/>
  <c r="H42" i="94"/>
  <c r="N41" i="94"/>
  <c r="H41" i="94"/>
  <c r="H40" i="94" s="1"/>
  <c r="H34" i="94" s="1"/>
  <c r="N40" i="94"/>
  <c r="I40" i="94"/>
  <c r="C40" i="94"/>
  <c r="C34" i="94" s="1"/>
  <c r="N39" i="94"/>
  <c r="H39" i="94"/>
  <c r="N38" i="94"/>
  <c r="H38" i="94"/>
  <c r="N37" i="94"/>
  <c r="H37" i="94"/>
  <c r="N36" i="94"/>
  <c r="H36" i="94"/>
  <c r="N35" i="94"/>
  <c r="H35" i="94"/>
  <c r="N33" i="94"/>
  <c r="H33" i="94"/>
  <c r="N32" i="94"/>
  <c r="N31" i="94" s="1"/>
  <c r="H32" i="94"/>
  <c r="I31" i="94"/>
  <c r="I28" i="94" s="1"/>
  <c r="I15" i="94" s="1"/>
  <c r="I14" i="94" s="1"/>
  <c r="H31" i="94"/>
  <c r="H28" i="94" s="1"/>
  <c r="C31" i="94"/>
  <c r="N30" i="94"/>
  <c r="H30" i="94"/>
  <c r="N29" i="94"/>
  <c r="N28" i="94" s="1"/>
  <c r="H29" i="94"/>
  <c r="C28" i="94"/>
  <c r="N27" i="94"/>
  <c r="H27" i="94"/>
  <c r="N26" i="94"/>
  <c r="H26" i="94"/>
  <c r="N25" i="94"/>
  <c r="H25" i="94"/>
  <c r="H24" i="94" s="1"/>
  <c r="H23" i="94" s="1"/>
  <c r="N24" i="94"/>
  <c r="N23" i="94" s="1"/>
  <c r="I24" i="94"/>
  <c r="C24" i="94"/>
  <c r="I23" i="94"/>
  <c r="C23" i="94"/>
  <c r="N22" i="94"/>
  <c r="H22" i="94"/>
  <c r="N21" i="94"/>
  <c r="H21" i="94"/>
  <c r="N20" i="94"/>
  <c r="H20" i="94"/>
  <c r="N19" i="94"/>
  <c r="H19" i="94"/>
  <c r="H18" i="94" s="1"/>
  <c r="H16" i="94" s="1"/>
  <c r="N18" i="94"/>
  <c r="I18" i="94"/>
  <c r="C18" i="94"/>
  <c r="C16" i="94" s="1"/>
  <c r="N17" i="94"/>
  <c r="N16" i="94" s="1"/>
  <c r="H17" i="94"/>
  <c r="I16" i="94"/>
  <c r="J63" i="93"/>
  <c r="F63" i="93"/>
  <c r="J62" i="93"/>
  <c r="F62" i="93"/>
  <c r="J61" i="93"/>
  <c r="F61" i="93"/>
  <c r="J60" i="93"/>
  <c r="F60" i="93"/>
  <c r="J59" i="93"/>
  <c r="F59" i="93"/>
  <c r="J58" i="93"/>
  <c r="F58" i="93"/>
  <c r="J57" i="93"/>
  <c r="F57" i="93"/>
  <c r="J56" i="93"/>
  <c r="F56" i="93"/>
  <c r="J55" i="93"/>
  <c r="F55" i="93"/>
  <c r="J54" i="93"/>
  <c r="F54" i="93"/>
  <c r="F53" i="93" s="1"/>
  <c r="C45" i="96" s="1"/>
  <c r="G53" i="93"/>
  <c r="C53" i="93"/>
  <c r="J52" i="93"/>
  <c r="F52" i="93"/>
  <c r="J51" i="93"/>
  <c r="F51" i="93"/>
  <c r="J50" i="93"/>
  <c r="F50" i="93"/>
  <c r="J49" i="93"/>
  <c r="F49" i="93"/>
  <c r="J48" i="93"/>
  <c r="F48" i="93"/>
  <c r="J47" i="93"/>
  <c r="F47" i="93"/>
  <c r="J46" i="93"/>
  <c r="F46" i="93"/>
  <c r="C37" i="96" s="1"/>
  <c r="C42" i="96" s="1"/>
  <c r="C44" i="93"/>
  <c r="J43" i="93"/>
  <c r="F43" i="93"/>
  <c r="J42" i="93"/>
  <c r="F42" i="93"/>
  <c r="G41" i="93"/>
  <c r="C41" i="93"/>
  <c r="J40" i="93"/>
  <c r="F40" i="93"/>
  <c r="J39" i="93"/>
  <c r="F39" i="93"/>
  <c r="J38" i="93"/>
  <c r="F38" i="93"/>
  <c r="J37" i="93"/>
  <c r="F37" i="93"/>
  <c r="J36" i="93"/>
  <c r="F36" i="93"/>
  <c r="J35" i="93"/>
  <c r="F35" i="93"/>
  <c r="J34" i="93"/>
  <c r="F34" i="93"/>
  <c r="J33" i="93"/>
  <c r="F33" i="93"/>
  <c r="J32" i="93"/>
  <c r="F32" i="93"/>
  <c r="J31" i="93"/>
  <c r="F31" i="93"/>
  <c r="J30" i="93"/>
  <c r="F30" i="93"/>
  <c r="J29" i="93"/>
  <c r="F29" i="93"/>
  <c r="J28" i="93"/>
  <c r="F28" i="93"/>
  <c r="J27" i="93"/>
  <c r="F27" i="93"/>
  <c r="J26" i="93"/>
  <c r="F26" i="93"/>
  <c r="J25" i="93"/>
  <c r="F25" i="93"/>
  <c r="J24" i="93"/>
  <c r="F24" i="93"/>
  <c r="J23" i="93"/>
  <c r="F23" i="93"/>
  <c r="J22" i="93"/>
  <c r="F22" i="93"/>
  <c r="F21" i="93"/>
  <c r="J20" i="93"/>
  <c r="F20" i="93"/>
  <c r="J19" i="93"/>
  <c r="F19" i="93"/>
  <c r="G18" i="93"/>
  <c r="C18" i="93"/>
  <c r="J17" i="93"/>
  <c r="F17" i="93"/>
  <c r="J18" i="93" l="1"/>
  <c r="D21" i="96" s="1"/>
  <c r="F41" i="93"/>
  <c r="C29" i="96" s="1"/>
  <c r="C34" i="96" s="1"/>
  <c r="C15" i="93"/>
  <c r="C14" i="93" s="1"/>
  <c r="G44" i="93"/>
  <c r="F18" i="93"/>
  <c r="C21" i="96" s="1"/>
  <c r="J44" i="93"/>
  <c r="G15" i="93"/>
  <c r="J41" i="93"/>
  <c r="D29" i="96" s="1"/>
  <c r="F44" i="93"/>
  <c r="J53" i="93"/>
  <c r="D45" i="96" s="1"/>
  <c r="C28" i="96"/>
  <c r="D37" i="96"/>
  <c r="C50" i="96"/>
  <c r="H15" i="94"/>
  <c r="N34" i="94"/>
  <c r="H95" i="94"/>
  <c r="H88" i="94" s="1"/>
  <c r="L42" i="95"/>
  <c r="L41" i="95" s="1"/>
  <c r="C30" i="96"/>
  <c r="W44" i="95"/>
  <c r="D30" i="96"/>
  <c r="W46" i="95"/>
  <c r="D46" i="96"/>
  <c r="N15" i="94"/>
  <c r="N14" i="94" s="1"/>
  <c r="D56" i="96" s="1"/>
  <c r="D59" i="96" s="1"/>
  <c r="C46" i="96"/>
  <c r="C15" i="94"/>
  <c r="C14" i="94" s="1"/>
  <c r="N69" i="94"/>
  <c r="L17" i="95"/>
  <c r="C58" i="96" s="1"/>
  <c r="W43" i="95"/>
  <c r="W42" i="95" s="1"/>
  <c r="W41" i="95" s="1"/>
  <c r="W17" i="95" s="1"/>
  <c r="D58" i="96" s="1"/>
  <c r="D22" i="96"/>
  <c r="W45" i="95"/>
  <c r="D38" i="96"/>
  <c r="D50" i="96" l="1"/>
  <c r="F15" i="93"/>
  <c r="F14" i="93" s="1"/>
  <c r="G14" i="93"/>
  <c r="J15" i="93"/>
  <c r="J14" i="93" s="1"/>
  <c r="D34" i="96"/>
  <c r="H14" i="94"/>
  <c r="C56" i="96" s="1"/>
  <c r="C53" i="96"/>
  <c r="C54" i="96" s="1"/>
  <c r="C17" i="96" s="1"/>
  <c r="C35" i="96"/>
  <c r="C36" i="96" s="1"/>
  <c r="D61" i="96"/>
  <c r="D18" i="96" s="1"/>
  <c r="D60" i="96"/>
  <c r="D42" i="96"/>
  <c r="D28" i="96"/>
  <c r="C60" i="96" l="1"/>
  <c r="C61" i="96"/>
  <c r="C18" i="96" s="1"/>
  <c r="C19" i="96" s="1"/>
  <c r="C59" i="96"/>
  <c r="C43" i="96"/>
  <c r="C44" i="96" s="1"/>
  <c r="D53" i="96"/>
  <c r="D54" i="96" s="1"/>
  <c r="D17" i="96" s="1"/>
  <c r="D19" i="96" s="1"/>
  <c r="D35" i="96"/>
  <c r="D36" i="96" s="1"/>
  <c r="C51" i="96" l="1"/>
  <c r="C52" i="96" s="1"/>
  <c r="D43" i="96"/>
  <c r="D44" i="96" s="1"/>
  <c r="D51" i="96" l="1"/>
  <c r="D52" i="96" s="1"/>
</calcChain>
</file>

<file path=xl/sharedStrings.xml><?xml version="1.0" encoding="utf-8"?>
<sst xmlns="http://schemas.openxmlformats.org/spreadsheetml/2006/main" count="1019" uniqueCount="732">
  <si>
    <t>Врста лица</t>
  </si>
  <si>
    <t>2.</t>
  </si>
  <si>
    <t>1.</t>
  </si>
  <si>
    <t>...</t>
  </si>
  <si>
    <t>______________________________</t>
  </si>
  <si>
    <t>Образац ВИ-ЛИ</t>
  </si>
  <si>
    <t>са стањем на дан __________ 20__. године</t>
  </si>
  <si>
    <t>Редни број</t>
  </si>
  <si>
    <t>(у хиљадама динара)</t>
  </si>
  <si>
    <t>У ____________, __.__.20__. године</t>
  </si>
  <si>
    <t xml:space="preserve">Извештај сачинио: </t>
  </si>
  <si>
    <t>________________________</t>
  </si>
  <si>
    <t>(име и презиме)</t>
  </si>
  <si>
    <t>(и-мејл адреса)</t>
  </si>
  <si>
    <t>(телефон за контакте)</t>
  </si>
  <si>
    <t>Прилог 4</t>
  </si>
  <si>
    <t>УКУПНО:</t>
  </si>
  <si>
    <t>____________________________</t>
  </si>
  <si>
    <t>Прилог 15а)</t>
  </si>
  <si>
    <r>
      <t xml:space="preserve">  </t>
    </r>
    <r>
      <rPr>
        <b/>
        <sz val="8"/>
        <color indexed="8"/>
        <rFont val="Arial"/>
        <family val="2"/>
      </rPr>
      <t>Образац  ППЛА-1</t>
    </r>
  </si>
  <si>
    <t>ИЗВЕШТАЈ О ЛИКВИДНОЈ АКТИВИ ЗА ПОТРЕБЕ ОБРАЧУНА ПОКАЗАТЕЉА ПОКРИЋА ЛИКВИДНОМ АКТИВОМ</t>
  </si>
  <si>
    <r>
      <rPr>
        <b/>
        <sz val="8"/>
        <rFont val="Arial"/>
        <family val="2"/>
        <charset val="238"/>
      </rPr>
      <t xml:space="preserve">са стањем на дан </t>
    </r>
    <r>
      <rPr>
        <b/>
        <u/>
        <sz val="8"/>
        <rFont val="Arial"/>
        <family val="2"/>
        <charset val="238"/>
      </rPr>
      <t xml:space="preserve">                 </t>
    </r>
    <r>
      <rPr>
        <b/>
        <sz val="8"/>
        <rFont val="Arial"/>
        <family val="2"/>
        <charset val="238"/>
      </rPr>
      <t>године</t>
    </r>
  </si>
  <si>
    <t>Збирно у свим валутама</t>
  </si>
  <si>
    <t>Шифра валуте</t>
  </si>
  <si>
    <t>Износ/Тржишна вредност</t>
  </si>
  <si>
    <t>Прописани корективни фактори</t>
  </si>
  <si>
    <t>Примењени корективни фактори</t>
  </si>
  <si>
    <t>Коригован износ/ тржишна вредност</t>
  </si>
  <si>
    <t xml:space="preserve">Редни бр. </t>
  </si>
  <si>
    <t>Назив</t>
  </si>
  <si>
    <t>2</t>
  </si>
  <si>
    <t>3</t>
  </si>
  <si>
    <t>4</t>
  </si>
  <si>
    <t>5</t>
  </si>
  <si>
    <t>6</t>
  </si>
  <si>
    <t>7</t>
  </si>
  <si>
    <t>8</t>
  </si>
  <si>
    <t xml:space="preserve">I </t>
  </si>
  <si>
    <t>УКУПНА ЛИКВИДНА АКТИВА</t>
  </si>
  <si>
    <t xml:space="preserve">ЛИКВИДНА АКТИВА ПРВОГ РЕДА </t>
  </si>
  <si>
    <t xml:space="preserve">1.1. </t>
  </si>
  <si>
    <t>ЛИКВИДНА АКТИВА ПРВОГ РЕДА ОСИМ ПОКРИВЕНИХ ОБВЕЗНИЦА ИЗРАЗИТО ВИСОКОГ КВАЛИТЕТА</t>
  </si>
  <si>
    <t>1.1.1.</t>
  </si>
  <si>
    <t>Новчанице и ковани новац</t>
  </si>
  <si>
    <t>1.1.2.</t>
  </si>
  <si>
    <t>Резерве код Народне банке Србије</t>
  </si>
  <si>
    <t>1.1.2.1.</t>
  </si>
  <si>
    <t>Од тога износ издвојене динарске обавезне резерве изнад обрачунатог износа динарске обавезне резерве банке</t>
  </si>
  <si>
    <t>1.1.2.2.</t>
  </si>
  <si>
    <t>Од тога износ издвојене девизне обавезне резерве изнад обрачунатог износа девизне обавезне резерве банке</t>
  </si>
  <si>
    <t>1.1.2.3.</t>
  </si>
  <si>
    <t>Од тога износ депозита вишкова ликвидних средстава код Народне банке Србије</t>
  </si>
  <si>
    <t>1.1.3.</t>
  </si>
  <si>
    <t>Актива која представља изложеност према централним банкама</t>
  </si>
  <si>
    <t>1.1.3.1.</t>
  </si>
  <si>
    <t>од тога обезбеђено гаранцијама централних банака</t>
  </si>
  <si>
    <t>1.1.4.</t>
  </si>
  <si>
    <t>Актива која представља изложеност према Републици Србији</t>
  </si>
  <si>
    <t>1.1.4.1.</t>
  </si>
  <si>
    <t>од тога обезбеђено гаранцијама Републике Србије</t>
  </si>
  <si>
    <t>1.1.5.</t>
  </si>
  <si>
    <t>Актива која представља изложеност према територијалним аутономијама и јединицама локалне самоуправе у Републици Србији</t>
  </si>
  <si>
    <t>1.1.5.1.</t>
  </si>
  <si>
    <t>од тога обезбеђено гаранцијама територијалних аутономија и јединица локалне самоуправе у Републици Србији</t>
  </si>
  <si>
    <t>1.1.6.</t>
  </si>
  <si>
    <t xml:space="preserve">Актива која представља изложеност према јавним административним телима у Републици Србији </t>
  </si>
  <si>
    <t>1.1.6.1</t>
  </si>
  <si>
    <t xml:space="preserve">од тога обезбеђено гаранцијама јавних административних тела у Републици Србији </t>
  </si>
  <si>
    <t>1.1.7.</t>
  </si>
  <si>
    <t>1.1.7.1.</t>
  </si>
  <si>
    <t>1.1.8.</t>
  </si>
  <si>
    <t>1.1.8.1.</t>
  </si>
  <si>
    <t>1.1.9.</t>
  </si>
  <si>
    <t>1.1.10.</t>
  </si>
  <si>
    <t>1.1.11.</t>
  </si>
  <si>
    <t>1.1.12.</t>
  </si>
  <si>
    <t>1.1.13.</t>
  </si>
  <si>
    <t>Актива која је издата од стране банака основаних од стране државе чланице Европске уније, или територијалне аутономије или јединице локалне самоуправе из државе чланице Европске уније која има законску обавезу да штити економску основу и финансијску стабилност банке, као и од банака које одобравају промотивне кредите</t>
  </si>
  <si>
    <t>1.1.14.</t>
  </si>
  <si>
    <t>Актива која представља изложеност према међународним развојним банкама и међународним организацијама</t>
  </si>
  <si>
    <t xml:space="preserve">1.2. </t>
  </si>
  <si>
    <t>ЛИКВИДНА АКТИВА ПРВОГ РЕДА У ВИДУ ПОКРИВЕНИХ ОБВЕЗНИЦА ИЗРАЗИТО ВИСОКОГ КВАЛИТЕТА</t>
  </si>
  <si>
    <t>1.2.1.</t>
  </si>
  <si>
    <t>Изложености по основу покривених обвезница изразито високог квалитета</t>
  </si>
  <si>
    <t>1.2.2.</t>
  </si>
  <si>
    <t>ЛИКВИДНА АКТИВА ДРУГОГ РЕДА</t>
  </si>
  <si>
    <t>2.1.</t>
  </si>
  <si>
    <t xml:space="preserve">Ликвидна актива другог А реда </t>
  </si>
  <si>
    <t>2.1.1.</t>
  </si>
  <si>
    <t>2.1.2.</t>
  </si>
  <si>
    <t>2.1.3.</t>
  </si>
  <si>
    <t>2.1.4.</t>
  </si>
  <si>
    <t xml:space="preserve">Изложености у виду покривених обвезница високог квалитета издатих од стране банака основаних у Републици Србији </t>
  </si>
  <si>
    <t>Изложености у виду покривених обвезница високог квалитета издатих од стране банака основаних у државама чланицама Европске уније</t>
  </si>
  <si>
    <t xml:space="preserve">Изложености у виду покривених обвезница издатих од стране банака основаних у  државама које нису чланице Европске уније </t>
  </si>
  <si>
    <t>Дужничке хартије од вредности привредних друштава</t>
  </si>
  <si>
    <t>2.2.</t>
  </si>
  <si>
    <t>Ликвидна актива другог Б реда</t>
  </si>
  <si>
    <t>2.2.1.</t>
  </si>
  <si>
    <t>Изложености по основу хартија од вредности обезбеђених имовином – стамбени кредити обезбеђени  хипотеком првог реда</t>
  </si>
  <si>
    <t>2.2.2.</t>
  </si>
  <si>
    <t xml:space="preserve">Изложености по основу хартија од вредности обезбеђених имовином – ауто кредити и уговори о лизингу аутомобила </t>
  </si>
  <si>
    <t>2.2.3.</t>
  </si>
  <si>
    <t xml:space="preserve">Изложености у виду покривених обвезница високог квалитета  </t>
  </si>
  <si>
    <t>2.2.4.</t>
  </si>
  <si>
    <t>Изложености по основу хартија од вредности обезбеђених имовином (комерцијални кредити, уговори о лизингу и кредитне линије одобрене привредним друштвима, као и кредити и кредитне линије одобрене физичким лицима)</t>
  </si>
  <si>
    <t>2.2.5.</t>
  </si>
  <si>
    <t>2.2.6.</t>
  </si>
  <si>
    <t>Акције</t>
  </si>
  <si>
    <t>2.2.7.</t>
  </si>
  <si>
    <t xml:space="preserve">2.2.8. </t>
  </si>
  <si>
    <t>2.2.9.</t>
  </si>
  <si>
    <t>2.2.10.</t>
  </si>
  <si>
    <t>3 а)</t>
  </si>
  <si>
    <t xml:space="preserve">Прилагођавање ликвидне активе за нето одливе у случају превременог затварања позиције заштите </t>
  </si>
  <si>
    <t>3 б)</t>
  </si>
  <si>
    <t xml:space="preserve">Прилагођавање ликвидне активе за нето приливе у случају превременог затварања позиције заштите </t>
  </si>
  <si>
    <t>3 в)</t>
  </si>
  <si>
    <t>Ликвидна актива која није подобна због валутне неусклађености</t>
  </si>
  <si>
    <t>3 г)</t>
  </si>
  <si>
    <t>Ликвидна актива која није подобна због других оперативних услова</t>
  </si>
  <si>
    <t>3 д)</t>
  </si>
  <si>
    <t>Средства на рачунима у другим банкама</t>
  </si>
  <si>
    <t>3 ђ)</t>
  </si>
  <si>
    <t>од тога износ средстава на рачунима код банака са кредитним рејтингом инвестиционог ранга</t>
  </si>
  <si>
    <t>ИЗВЕШТАЈ О ОДЛИВИМА ЛИКВИДНИХ СРЕДСТАВА ЗА ПОТРЕБЕ ОБРАЧУНА ПОКАЗАТЕЉА ПОКРИЋА ЛИКВИДНОМ АКТИВОМ</t>
  </si>
  <si>
    <t>Износ</t>
  </si>
  <si>
    <t>Тржишна вредност датог колатерала</t>
  </si>
  <si>
    <t>Тржишна вредност датог колатерала помножена са (1-корективни фактор)</t>
  </si>
  <si>
    <t>Прописане стопе одлива</t>
  </si>
  <si>
    <t>Примењене стопе одлива</t>
  </si>
  <si>
    <t>Одлив</t>
  </si>
  <si>
    <t>1</t>
  </si>
  <si>
    <t>9</t>
  </si>
  <si>
    <t>10</t>
  </si>
  <si>
    <t>11</t>
  </si>
  <si>
    <t>12</t>
  </si>
  <si>
    <t>ОДЛИВИ ЛИКВИДНИХ СРЕДСТАВА</t>
  </si>
  <si>
    <t>1.1.</t>
  </si>
  <si>
    <t>Одливи по основу трансакција/депозита осим репо уговора, трансакција давања у зајам хартија од вредности или робе, трансакција кредитирања трговине хартијама од вредности и своп уговора који подразумевају размену средстава обезбеђења која нису готовина (collateral swaps)</t>
  </si>
  <si>
    <t>Депозити физичких лица</t>
  </si>
  <si>
    <t>1.1.1.1.</t>
  </si>
  <si>
    <t xml:space="preserve">Депозити који су отказани са преосталим роком доспећа краћим од 30 календарских дана  </t>
  </si>
  <si>
    <t>1.1.1.2.</t>
  </si>
  <si>
    <t>Депозити код којих се очекује већи одлив</t>
  </si>
  <si>
    <t>1.1.1.2.1.</t>
  </si>
  <si>
    <t>Категорија 1</t>
  </si>
  <si>
    <t>0.10-0.15</t>
  </si>
  <si>
    <t>1.1.1.2.2.</t>
  </si>
  <si>
    <t>Категорија 2</t>
  </si>
  <si>
    <t>0.15-0.20</t>
  </si>
  <si>
    <t>1.1.1.3.</t>
  </si>
  <si>
    <t xml:space="preserve">Стабилни депозити </t>
  </si>
  <si>
    <t>1.1.1.4.</t>
  </si>
  <si>
    <t>Остали депозити физичких лица</t>
  </si>
  <si>
    <t xml:space="preserve">1.1.2. </t>
  </si>
  <si>
    <t>Оперативни депозити</t>
  </si>
  <si>
    <t xml:space="preserve">Депозити који се држе за потребе коришћења услуга клиринга, кастоди услуга, услуга управљања готовином или других сличних услуга </t>
  </si>
  <si>
    <t>1.1.2.1.1.</t>
  </si>
  <si>
    <t>осигурани код АОД</t>
  </si>
  <si>
    <t>1.1.2.1.2.</t>
  </si>
  <si>
    <t>нису осигурани код АОД</t>
  </si>
  <si>
    <t>Депозити клијената који нису лица у финансијском сектору који се држе за остале сврхе у оквиру успостављеног пословног односа са банком</t>
  </si>
  <si>
    <t xml:space="preserve">Неоперативни депозити </t>
  </si>
  <si>
    <t>Депозити који настају по основу коресподентног банкарства или послова главног брокера (prime brokerage)</t>
  </si>
  <si>
    <t>1.1.3.2.</t>
  </si>
  <si>
    <t>Депозити клијената у финансијском сектору</t>
  </si>
  <si>
    <t>1.1.3.3.</t>
  </si>
  <si>
    <t>Депозити осталих клијената</t>
  </si>
  <si>
    <t>1.1.3.3.1.</t>
  </si>
  <si>
    <t>1.1.3.3.2.</t>
  </si>
  <si>
    <t>Додатни одливи ликвидних средства</t>
  </si>
  <si>
    <t xml:space="preserve">Средства обезбеђења дата по основу уговора о финансијским дериватима и кредитним дериватима, осим ликвидне активе првог реда </t>
  </si>
  <si>
    <t>1.1.4.2</t>
  </si>
  <si>
    <t>Средства обезбеђења у виду покривених обвезница изразито високог квалитета које је банка дала по основу уговора о финансијским дериватима и кредитним дериватима</t>
  </si>
  <si>
    <t>1.1.4.3.</t>
  </si>
  <si>
    <t>Одливи услед погоршања кредитне способности банке</t>
  </si>
  <si>
    <t>1.1.4.4.</t>
  </si>
  <si>
    <t>Додатни одливи у условима стреса на тржишту</t>
  </si>
  <si>
    <t>1.1.4.5.</t>
  </si>
  <si>
    <t>Одливи по основу деривата</t>
  </si>
  <si>
    <t>1.1.4.6.</t>
  </si>
  <si>
    <t xml:space="preserve">Кратке позиције </t>
  </si>
  <si>
    <t>1.1.4.6.1.</t>
  </si>
  <si>
    <t xml:space="preserve">кратка продаја покривена постојећом обезбеђеном трансакцијом финансирања хартијама од вредности </t>
  </si>
  <si>
    <t>1.1.4.6.2.</t>
  </si>
  <si>
    <t>остале кратке позиције</t>
  </si>
  <si>
    <t>1.1.4.7.</t>
  </si>
  <si>
    <t>Вишак средства обезбеђења који може бити повучен</t>
  </si>
  <si>
    <t>1.1.4.8.</t>
  </si>
  <si>
    <t>1.1.4.9.</t>
  </si>
  <si>
    <t>Средства обезбеђења у виду ликвидне активе која могу бити замењена средствима обезбеђења која нису ликвидна актива</t>
  </si>
  <si>
    <t>1.1.4.10.</t>
  </si>
  <si>
    <t>Губитак по основу финансирања трансакција секјуритизације</t>
  </si>
  <si>
    <t>1.1.4.10.1.</t>
  </si>
  <si>
    <t>Губитак по основу финансирања хартија од вредности обезбеђених имовином,  покривених обвезница и других сличних инструмената који доспевају у наредних 30 календарских  дана</t>
  </si>
  <si>
    <t>1.1.4.10.2.</t>
  </si>
  <si>
    <t>Губитак по основу финансирања комерцијалних записа обезбеђених имовином, програмa комерцијалних записа обезбеђених имовином, скупова имовине за финансирање улагања у хартије од вредности и сличних линија финансирања</t>
  </si>
  <si>
    <t>1.1.4.11.</t>
  </si>
  <si>
    <t>Позајмљена актива без пружања средстава обезбеђења</t>
  </si>
  <si>
    <t>1.1.4.12.</t>
  </si>
  <si>
    <t>Интерно нетирање позиција клијената</t>
  </si>
  <si>
    <t xml:space="preserve">1.1.5. </t>
  </si>
  <si>
    <t>Неопозиве и условно опозиве кредитне и линије за ликвидност</t>
  </si>
  <si>
    <t>Кредитне линије</t>
  </si>
  <si>
    <t>1.1.5.1.1.</t>
  </si>
  <si>
    <t>Кредитне линије одобрене физичким лицима или малим и средњим предузећима</t>
  </si>
  <si>
    <t>1.1.5.1.2.</t>
  </si>
  <si>
    <t>Кредитне линије одобрене клијентима који нису лица у финансијском сектору осим физичким лицима и малим или средњим предузећима</t>
  </si>
  <si>
    <t>1.1.5.1.3.</t>
  </si>
  <si>
    <t>Кредитне линије одобрене банкама</t>
  </si>
  <si>
    <t>1.1.5.1.4.</t>
  </si>
  <si>
    <t xml:space="preserve">1.1.5.1.5. </t>
  </si>
  <si>
    <t>Кредитне линије на које се примењују ниже стопе одлива</t>
  </si>
  <si>
    <t>1.1.5.1.6.</t>
  </si>
  <si>
    <t>1.1.5.2.</t>
  </si>
  <si>
    <t>Линије за ликвидност</t>
  </si>
  <si>
    <t>1.1.5.2.1.</t>
  </si>
  <si>
    <t>Линије за ликвидност одобрене физичким лицима или малим и средњим предузећима</t>
  </si>
  <si>
    <t>1.1.5.2.2.</t>
  </si>
  <si>
    <t>Линије за ликвидност одобрене клијентима који нису лица у финансијском сектору осим физичким лицима и малим или средњим предузећима</t>
  </si>
  <si>
    <t>1.1.5.2.3.</t>
  </si>
  <si>
    <t>Линије за ликвидност одобрене друштвима за секјуритизацију</t>
  </si>
  <si>
    <t>1.1.5.2.3.1.</t>
  </si>
  <si>
    <t>Од тога за потребе куповине активе, осим хартија од вредности од клијената који нису лица у финансијском сектору</t>
  </si>
  <si>
    <t>1.1.5.2.3.2.</t>
  </si>
  <si>
    <t>Одобрене линије за ликвидност друштву за секјуритизацију осим оних из претходне позиције</t>
  </si>
  <si>
    <t>1.1.5.2.4.</t>
  </si>
  <si>
    <t>Линије за ликвидност одобрене банкама</t>
  </si>
  <si>
    <t>1.1.5.2.5.</t>
  </si>
  <si>
    <t>1.1.5.2.6.</t>
  </si>
  <si>
    <t>Линије за ликвидност на које се примењују ниже стопе одлива</t>
  </si>
  <si>
    <t>1.1.5.2.7.</t>
  </si>
  <si>
    <t>Остали производи и услуге</t>
  </si>
  <si>
    <t>1.1.6.1.</t>
  </si>
  <si>
    <t>Гаранције и други облици јемстава</t>
  </si>
  <si>
    <t>1.1.6.2.</t>
  </si>
  <si>
    <t>Неискоришћени износ одобрених оквирних кредита које банка може безусловно и без претходне најаве отказати</t>
  </si>
  <si>
    <t>1.1.6.3.</t>
  </si>
  <si>
    <t>1.1.6.4.</t>
  </si>
  <si>
    <t xml:space="preserve">Кредитне картице </t>
  </si>
  <si>
    <t>1.1.6.5.</t>
  </si>
  <si>
    <t>Минуси по текућим рачунима</t>
  </si>
  <si>
    <t>1.1.6.6.</t>
  </si>
  <si>
    <t>Планирани одливи по основу пласирања нових кредита или обнављања постојећих кредита физичким лицима и великим правним лицима</t>
  </si>
  <si>
    <t>1.1.6.6.1.</t>
  </si>
  <si>
    <t xml:space="preserve">    Вишак финансирања клијената који нису лица у финансијском сектору </t>
  </si>
  <si>
    <t>1.1.6.6.1.1.</t>
  </si>
  <si>
    <t xml:space="preserve">    Вишак финансирања физичких лица </t>
  </si>
  <si>
    <t>1.1.6.6.1.2.</t>
  </si>
  <si>
    <t xml:space="preserve">    Вишак финансирања привредних друштава која нису лица у финансијском сектору</t>
  </si>
  <si>
    <t>1.1.6.6.1.3.</t>
  </si>
  <si>
    <t xml:space="preserve">    Вишак финансирања држава, територијалних аутономија, јединица локалне самоуправе, јавних административних тела и међународних развојних банка </t>
  </si>
  <si>
    <t>1.1.6.6.1.4.</t>
  </si>
  <si>
    <t xml:space="preserve">    Вишак финансирања других правних лица која нису лица у финансијском сектору</t>
  </si>
  <si>
    <t>1.1.6.6.2.</t>
  </si>
  <si>
    <t>Остали планирани одливи по основу пласирања нових кредита или обнављање постојећих кредита физичким лицима и великим правним лицима</t>
  </si>
  <si>
    <t>1.1.6.7.</t>
  </si>
  <si>
    <t>Планирана плаћања по основу деривата</t>
  </si>
  <si>
    <t>1.1.6.8.</t>
  </si>
  <si>
    <t>Ванбилансни производи повезани са финансирањем трговине</t>
  </si>
  <si>
    <t xml:space="preserve">Остале обавезе </t>
  </si>
  <si>
    <t>Обавезе по основу оперативних трошкова банке</t>
  </si>
  <si>
    <t>1.1.7.2.</t>
  </si>
  <si>
    <t>Обавезе по основу дужничких инструмената</t>
  </si>
  <si>
    <t>1.1.7.3.</t>
  </si>
  <si>
    <t>1.2.</t>
  </si>
  <si>
    <t>Одливи по основу репо уговора, трансакција давања у зајам хартија од вредности или робе и трансакција кредитирања трговине хартијама од вредности</t>
  </si>
  <si>
    <t>Друга уговорна страна је централна банка</t>
  </si>
  <si>
    <t>1.2.1.1.</t>
  </si>
  <si>
    <t>Средство обезбеђења је ликвидна актива првог реда осим покривених обвезница изразито високог квалитета</t>
  </si>
  <si>
    <t>1.2.1.2.</t>
  </si>
  <si>
    <t>Средство обезбеђења је ликвидна актива првог реда у виду покривених обвезница изразито високог квалитета</t>
  </si>
  <si>
    <t>1.2.1.3.</t>
  </si>
  <si>
    <t xml:space="preserve">Средство обезбеђења је ликвидна актива другог А реда </t>
  </si>
  <si>
    <t>1.2.1.4.</t>
  </si>
  <si>
    <t xml:space="preserve">Средство обезбеђења је ликвидна актива другог Б реда  </t>
  </si>
  <si>
    <t xml:space="preserve">1.2.1.5. </t>
  </si>
  <si>
    <t>Средство обезбеђења није ликвидна актива</t>
  </si>
  <si>
    <t>Друга уговорна страна није централна банка</t>
  </si>
  <si>
    <t>1.2.2.1.</t>
  </si>
  <si>
    <t>1.2.2.2.</t>
  </si>
  <si>
    <t>1.2.2.3.</t>
  </si>
  <si>
    <t>1.2.2.4.</t>
  </si>
  <si>
    <t>Средство обезбеђења је ликвидна актива другог Б реда  (хартије од вредности обезбеђене имовином - стамбени и ауто кредити)</t>
  </si>
  <si>
    <t>1.2.2.5.</t>
  </si>
  <si>
    <t>Средство обезбеђења је ликвидна актива другог Б реда  у виду покривених обвезница високог квалитета</t>
  </si>
  <si>
    <t>1.2.2.6.</t>
  </si>
  <si>
    <t>Средство обезбеђења је ликвидна актива другог Б реда  (хартије од вредности обезбеђене имовином - комерцијални кредити, уговори о лизингу и кредитне линије одобрене привредним друштвима, као и кредити и кредитне линије одобрене физичким лицима)</t>
  </si>
  <si>
    <t>1.2.2.7.</t>
  </si>
  <si>
    <t>Средство обезбеђења је остала ликвидна актива другог Б реда</t>
  </si>
  <si>
    <t>1.2.2.8.</t>
  </si>
  <si>
    <t>1.2.2.8.1.</t>
  </si>
  <si>
    <t xml:space="preserve">Друга уговорна страна је држава, јавно административно тело или међународна развојна банка  </t>
  </si>
  <si>
    <t>1.2.2.8.2.</t>
  </si>
  <si>
    <t xml:space="preserve">Остале друге уговорне стране, осим централне банке </t>
  </si>
  <si>
    <t>1.3.</t>
  </si>
  <si>
    <t>Укупан износ одлива по основу своп уговора који подразумевају размену средстава обезбеђења која нису готовина (collateral swaps)</t>
  </si>
  <si>
    <t>Дужничке хартије од вредности на тржишту производа и услуга за физичка лица са преосталим роком доспећа краћим од 30 календарских дана</t>
  </si>
  <si>
    <t>Депозити физичких лица који се могу искључити из обрачуна одлива ликвидних средстава</t>
  </si>
  <si>
    <t>Депозити физичких лица за које није спроведена или довршена процена</t>
  </si>
  <si>
    <t>Одливи ликвидних средстава који се нетирају са повезаним приливима ликвидних средстава</t>
  </si>
  <si>
    <t xml:space="preserve">Оперативни депозити који се држе за потребе коришћења услуга клиринга, кастоди услуга, услуга управљања готовином или других сличних услуга </t>
  </si>
  <si>
    <t>6.1.</t>
  </si>
  <si>
    <t>Оперативни депозити банака</t>
  </si>
  <si>
    <t>6.2.</t>
  </si>
  <si>
    <t>Оперативни депозити других клијената у финансијском сектору</t>
  </si>
  <si>
    <t>6..3.</t>
  </si>
  <si>
    <t>Оперативни депозити централних банака, држава, територијалних аутономија, јединица локалне самоуправе, јавних административних тела и међународних развојних банака</t>
  </si>
  <si>
    <t>6.4.</t>
  </si>
  <si>
    <t xml:space="preserve">Оперативни депозити осталих клијената </t>
  </si>
  <si>
    <t>7.</t>
  </si>
  <si>
    <t>Неоперативни депозити клијената у финансијском сектору и осталих клијената</t>
  </si>
  <si>
    <t>7.1.</t>
  </si>
  <si>
    <t>Неоперативни депозити банака</t>
  </si>
  <si>
    <t>7.2.</t>
  </si>
  <si>
    <t>Неоперативни депозити других клијената у финансијском сектору</t>
  </si>
  <si>
    <t>7.3.</t>
  </si>
  <si>
    <t>Неоперативни депозити централних банака, држава, територијалних аутономија, јединица локалне самоуправе, јавних административних тела и међународних развојних банака</t>
  </si>
  <si>
    <t>7.4.</t>
  </si>
  <si>
    <t xml:space="preserve">Неоперативни депозити осталих клијената </t>
  </si>
  <si>
    <t>8.</t>
  </si>
  <si>
    <t>Уговорена обавеза финансирања клијената који нису лица у финансијском сектору</t>
  </si>
  <si>
    <t>9.</t>
  </si>
  <si>
    <t>Средства обезбеђења дата по основу уговора о финансијским и кредитним дериватима у виду ликвидне активе првог реда осим покривених обвезница изразито високог квалитета</t>
  </si>
  <si>
    <t>10.</t>
  </si>
  <si>
    <t>Одливи ликвидних средстава унутар групе којој банка припада</t>
  </si>
  <si>
    <t>10.1.</t>
  </si>
  <si>
    <t xml:space="preserve">  од чега: по основу трансакција са лицима у финансијском сектору</t>
  </si>
  <si>
    <t>10.2.</t>
  </si>
  <si>
    <t xml:space="preserve">  од чега: по основу трансакција са лицима која нису у финансијском сектору</t>
  </si>
  <si>
    <t>10.3.</t>
  </si>
  <si>
    <t xml:space="preserve">  од чега: одливи по основу репо уговора, трансакција давања у зајам хартија од вредности или робе и трансакција кредитирања трговине хартијама од вредности</t>
  </si>
  <si>
    <t>10.4.</t>
  </si>
  <si>
    <t xml:space="preserve">  од чега: кредитне линије код којих се не примењују ниже стопе одлива</t>
  </si>
  <si>
    <t>10.5.</t>
  </si>
  <si>
    <t xml:space="preserve">  од чега: линије за ликвидност код којих се не примењују ниже стопе одлива</t>
  </si>
  <si>
    <t>10.6.</t>
  </si>
  <si>
    <t xml:space="preserve">  од чега: оперативни депозити</t>
  </si>
  <si>
    <t>10.7.</t>
  </si>
  <si>
    <t xml:space="preserve">  од чега: неоперативни депозити</t>
  </si>
  <si>
    <t>11.</t>
  </si>
  <si>
    <t>Одливи ликвидних средстава у државама у којима постоје препреке у погледу слободног преноса ликвидних средстава или одливи ликвидних средстава у неконвертибилној валути</t>
  </si>
  <si>
    <r>
      <t xml:space="preserve">  </t>
    </r>
    <r>
      <rPr>
        <b/>
        <sz val="8"/>
        <color indexed="8"/>
        <rFont val="Arial"/>
        <family val="2"/>
      </rPr>
      <t>Образац  ППЛА-3</t>
    </r>
  </si>
  <si>
    <t>ИЗВЕШТАЈ О ПРИЛИВИМА ЛИКВИДНИХ СРЕДСТАВА ЗА ПОТРЕБЕ ОБРАЧУНА ПОКАЗАТЕЉА ПОКРИЋА ЛИКВИДНОМ АКТИВОМ</t>
  </si>
  <si>
    <t>Тржишна вредност примљеног колатерала</t>
  </si>
  <si>
    <t>Прописане стопе прилива/(1-корективни фактори)</t>
  </si>
  <si>
    <t>Примењене стопе прилива/(1-корективни фактори )</t>
  </si>
  <si>
    <t>Тржишна вредност примљеног колатерала помножена са (1-корективни фактор)</t>
  </si>
  <si>
    <t>Приливи</t>
  </si>
  <si>
    <t>Прописане стопе прилива/(1-корективни фактори )</t>
  </si>
  <si>
    <t xml:space="preserve">са ограничењем од 75% </t>
  </si>
  <si>
    <t xml:space="preserve">без ограничења </t>
  </si>
  <si>
    <t>са ограничењем од 75%</t>
  </si>
  <si>
    <t>8=3*6</t>
  </si>
  <si>
    <t>9=4*7</t>
  </si>
  <si>
    <t>10            Необезбеђене=1*6  Обезбеђене=1-8</t>
  </si>
  <si>
    <t>13</t>
  </si>
  <si>
    <t>14</t>
  </si>
  <si>
    <t>15</t>
  </si>
  <si>
    <t>16</t>
  </si>
  <si>
    <t>17</t>
  </si>
  <si>
    <t>18</t>
  </si>
  <si>
    <t>19=14*17</t>
  </si>
  <si>
    <t>20=15*18</t>
  </si>
  <si>
    <t>21            Необезбеђене=12*17  Обезбеђене=12-19</t>
  </si>
  <si>
    <t>22        Необезбеђене=13*18  Обезбеђене=13-20</t>
  </si>
  <si>
    <t>УКУПНИ ПРИЛИВИ</t>
  </si>
  <si>
    <t>Приливи по основу трансакција/депозита осим reverse репо уговора, трансакција узимања у зајам хартија од вредности или робе, трансакција кредитирања трговине хартијама од вредности и своп уговора који подразумевају размену средстава обезбеђења која нису готовина (collateral swaps)</t>
  </si>
  <si>
    <t xml:space="preserve">Потраживања од клијената који нису лица у финансијском сектору (осим централних банака) </t>
  </si>
  <si>
    <t>1.1.1.1</t>
  </si>
  <si>
    <t>Потраживања од клијената који нису лица у финансијском сектору (осим централних банака) осим потраживања по основу главнице</t>
  </si>
  <si>
    <t>1.00</t>
  </si>
  <si>
    <t>1.1.1.2</t>
  </si>
  <si>
    <t>Потраживања од клијената који нису лица у финансијском сектору  по основу главнице</t>
  </si>
  <si>
    <t>1.1.1.2.1</t>
  </si>
  <si>
    <t>потраживања од физичких лица</t>
  </si>
  <si>
    <t>0.50</t>
  </si>
  <si>
    <t>1.1.1.2.2</t>
  </si>
  <si>
    <t>потраживања oд привредних друштава која нису лица у финансијском сектору</t>
  </si>
  <si>
    <t>1.1.1.2.3</t>
  </si>
  <si>
    <t xml:space="preserve">потраживања од држава, територијалних аутономија, јединица локалне самоуправе, јавних администартивних тела и међународних развојних банка </t>
  </si>
  <si>
    <t>1.1.1.2.4</t>
  </si>
  <si>
    <t>потраживања од других правних лица која нису лица у финансијском сектору</t>
  </si>
  <si>
    <t>Потраживања од лица у финансијском сектору и централних банака</t>
  </si>
  <si>
    <t>1.1.2.1</t>
  </si>
  <si>
    <t>Потраживања од лица у финансијском сектору и централних банака која се третирају као оперативни депозити</t>
  </si>
  <si>
    <t>1.1.2.1.1</t>
  </si>
  <si>
    <t>Потраживања од лица у финансијском сектору и централних банака која се третирају као оперативни депозити, када банка може да утврди стопу одлива коју примењује друга уговорна страна</t>
  </si>
  <si>
    <t>1.1.2.1.2</t>
  </si>
  <si>
    <t>Потраживања од лица у финансијском сектору и централних банака која се третирају као оперативни депозити, када банка не може да утврди стопу одлива коју примењује друга уговорна страна</t>
  </si>
  <si>
    <t>0.05</t>
  </si>
  <si>
    <t>1.1.2.2</t>
  </si>
  <si>
    <t>Потраживања од лица у финансијском сектору и централних банака  која се не третирају као оперативни депозити</t>
  </si>
  <si>
    <t>1.1.2.2.1</t>
  </si>
  <si>
    <t>потраживања од централних банака</t>
  </si>
  <si>
    <t>1.1.2.2.2</t>
  </si>
  <si>
    <t>потраживања од лица у финансијском сектору</t>
  </si>
  <si>
    <t>Потраживања по основу трансакција финансирања трговине</t>
  </si>
  <si>
    <t>Потраживања по основу хартија од вредности којe доспевају у наредних 30 календарских дана</t>
  </si>
  <si>
    <t xml:space="preserve">Потраживања по основу активе са неодређеним уговорним роком доспећа </t>
  </si>
  <si>
    <t>0.20</t>
  </si>
  <si>
    <t xml:space="preserve">Потраживања по основу позиције у берзанским индексима власничких инструмената под условом да не дође до двоструког рачунања у приливима ликвидних средстава и заштитном слоју ликвидности </t>
  </si>
  <si>
    <t>Потраживања по основу неповучених кредитних или линија за ликвидност које су одобрене банци од стране централне банке</t>
  </si>
  <si>
    <t>Приливи по основу деривата</t>
  </si>
  <si>
    <t>Приливи по основу неповучених кредитних или линија за ликвидност које су одобрене банци од стране матичног друштва, подређеног друштва или подређеног друштва матичног друштва банке уз претходну сагласност Народне банке Србије за примену више стопе прилива на износ тих неповучених кредитних линија или линија за ликвидност</t>
  </si>
  <si>
    <t>Остали приливи</t>
  </si>
  <si>
    <t>Потраживања по основу reverse репо уговора, трансакција узимања у зајам хартија од вредности или робе, као и трансакција кредитирања трговине хартијама од вредности</t>
  </si>
  <si>
    <t>Средство обезбеђења задовољава услове за укључивање у заштитни слој ликвидности</t>
  </si>
  <si>
    <t>0.93</t>
  </si>
  <si>
    <t>0.85</t>
  </si>
  <si>
    <t>0.75</t>
  </si>
  <si>
    <t>1.2.1.5.</t>
  </si>
  <si>
    <t>0.70</t>
  </si>
  <si>
    <t>1.2.1.6.</t>
  </si>
  <si>
    <t>0.65</t>
  </si>
  <si>
    <t>1.2.1.7.</t>
  </si>
  <si>
    <t>Средство обезбеђења служи за покриће кратке позиције</t>
  </si>
  <si>
    <t>1.2.3.</t>
  </si>
  <si>
    <t>Средство обезбеђења не задовољава услове за укључивање у ликвидну активу</t>
  </si>
  <si>
    <t>1.2.3.1</t>
  </si>
  <si>
    <t>'Мargin loans'' - средство обезбеђења не задовољава услове за укључивање у заштитни слој ликвидности</t>
  </si>
  <si>
    <t>1.2.3.2</t>
  </si>
  <si>
    <t>Средство обезбеђења је инструмент капитала који не задовољава услове за укључивање у заштитни слој ликвидности</t>
  </si>
  <si>
    <t>1.2.3.3</t>
  </si>
  <si>
    <t>Остала средства обезбеђења која не задовољавају услове за укључивање у заштитни слој ликвидности</t>
  </si>
  <si>
    <t>Укупан износ прилива по основу своп уговора који подразумевају размену средстава обезбеђења која нису готовина (collateral swaps)</t>
  </si>
  <si>
    <t>1.4.</t>
  </si>
  <si>
    <t>Разлика између прилива и одлива насталих по основу трансакција у државама у којима постоје препреке у погледу слободног преноса ликвидних средстава или између прилива и одлива ликвидних средстава у неконвертибилној валути</t>
  </si>
  <si>
    <t xml:space="preserve">2. </t>
  </si>
  <si>
    <t>Приливи нетирани са повезаним одливима који нису укључени у обрачун прилива ликвидних средстава</t>
  </si>
  <si>
    <t xml:space="preserve">3. </t>
  </si>
  <si>
    <t>Приливи ликвидних средстава унутар групе којој банка припада, код којих је друга уговорна страна њено матично друштво, њено подређено друштво или подређено друштво њеног матичног друштва</t>
  </si>
  <si>
    <t>3.1.</t>
  </si>
  <si>
    <t>Од чега: Потраживања од клијената који нису лица у финансијском сектору</t>
  </si>
  <si>
    <t>3.2.</t>
  </si>
  <si>
    <t>Од чега: Потраживања од лица у финансијском сектору</t>
  </si>
  <si>
    <t>3.3.</t>
  </si>
  <si>
    <t>Од чега: Потраживања по основу reverse репо уговора, трансакција узимања у зајам хартија од вредности или робе, као и трансакција кредитирања трговине хартијама од вредности</t>
  </si>
  <si>
    <t>3.4.</t>
  </si>
  <si>
    <t>Од чега: Потраживања по основу хартија од вредности којe доспевају у наредних 30 календарских дана</t>
  </si>
  <si>
    <t xml:space="preserve">3.5. </t>
  </si>
  <si>
    <t>Од чега: Други приливи ликвидних средстава</t>
  </si>
  <si>
    <t xml:space="preserve">3.6. </t>
  </si>
  <si>
    <t>Од чега приливи по основу неповучених кредитних или линија за ликвидност које су одобрене банци од стране матичног друштва, подређеног друштва или подређеног друштва матичног друштва банке када  Народна банка Србије није дала сагласност за примену више стопе прилива на износ неповучених кредитних линија или линија за ликвидност</t>
  </si>
  <si>
    <t>ИЗВЕШТАЈ О ОБРАЧУНУ ПОКАЗАТЕЉА ПОКРИЋА ЛИКВИДНОМ АКТИВОМ</t>
  </si>
  <si>
    <t>Вредност/ Проценат</t>
  </si>
  <si>
    <t>Број</t>
  </si>
  <si>
    <t>ОБРАЧУН ПОКАЗАТЕЉА</t>
  </si>
  <si>
    <t>Заштитни слој ликвидности</t>
  </si>
  <si>
    <t>Нето одливи ликвидних средстава</t>
  </si>
  <si>
    <t>Показатељ покрића ликвидном активом (%)</t>
  </si>
  <si>
    <t>Неприлагођен износ ликвидне активе првог реда, без покривених обвезница изразито високог квалитета</t>
  </si>
  <si>
    <t>Одливи ликвидних средстава у наредних 30 календарских дана у виду средстава обезбеђења у облику ликвидне активе првог реда без покривених обвезница изразито високог квалитета</t>
  </si>
  <si>
    <t xml:space="preserve">Ликвидна вредност примљене ликвидне активе првог реда без покривених обвезница изразито високог квалитета у своп уговорима који подразумевају размену средстава обезбеђења која нису готовина (collateral swaps) и који доспевају у наредних 30 календарских дана </t>
  </si>
  <si>
    <t>1.2.4.</t>
  </si>
  <si>
    <t>Приливи ликвидних средстава у наредних 30 календарских дана у виду средстава обезбеђења у облику ликвидне активе првог реда без покривених обвезница изразито високог квалитета</t>
  </si>
  <si>
    <t>1.2.5.</t>
  </si>
  <si>
    <t xml:space="preserve">Ликвидна вредност дате ликвидне активе првог реда без покривених обвезница изразито високог квалитета у своп уговорима који подразумевају размену средстава обезбеђења која нису готовина (collateral swaps) и који доспевају у наредних 30 календарских дана </t>
  </si>
  <si>
    <t>1.2.6.</t>
  </si>
  <si>
    <t xml:space="preserve">Одливи готовине у обезбеђеним трансакцијама у наредних 30 календарских дана </t>
  </si>
  <si>
    <t>1.2.7.</t>
  </si>
  <si>
    <t xml:space="preserve">Приливи готовине у обезбеђеним трансакцијама у наредних 30 календарских дана </t>
  </si>
  <si>
    <t>1.2.8.</t>
  </si>
  <si>
    <t>Прилагођени износ ликвидне активе првог реда без покривених обвезница изразито високог квалитета пре примене ограничења (a)</t>
  </si>
  <si>
    <t>1.2.9.</t>
  </si>
  <si>
    <t>Неприлагођен износ ликвидне активе првог реда у виду покривених обвезница изразито високог квалитета</t>
  </si>
  <si>
    <t>1.2.10.</t>
  </si>
  <si>
    <t xml:space="preserve">Одливи ликвидних средстава у наредних 30 календарских дана у виду средстава обезбеђења у облику покривених обвезница изразито високог квалитета које задовољавају услове за укључивање у ликвидну активу првог реда </t>
  </si>
  <si>
    <t>1.2.11.</t>
  </si>
  <si>
    <t xml:space="preserve">Ликвидна вредност примљене ликвидне активе првог реда у виду покривених обвезница изразито високог квалитета у своп уговорима који подразумевају размену средстава обезбеђења која нису готовина (collateral swaps) и који доспевају у наредних 30 календарских дана </t>
  </si>
  <si>
    <t>1.2.12.</t>
  </si>
  <si>
    <t xml:space="preserve">Приливи ликвидних средстава у наредних 30 календарских дана у виду средстава обезбеђења у облику покривених обвезница изразито високог квалитета које задовољавају услове за укључивање у ликвидну активу првог реда </t>
  </si>
  <si>
    <t>1.2.13.</t>
  </si>
  <si>
    <t xml:space="preserve">Ликвидна вредност дате ликвидне активе првог реда у виду покривених обвезница изразито високог квалитета у своп уговорима који подразумевају размену средстава обезбеђења која нису готовина (collateral swaps) и који доспевају у наредних 30 календарских дана </t>
  </si>
  <si>
    <t>1.2.14.</t>
  </si>
  <si>
    <t>Прилагођен износ ликвидне активе првог реда у виду покривених обвезница изразито високог квалитета пре примене ограничења (b)</t>
  </si>
  <si>
    <t>1.2.15.</t>
  </si>
  <si>
    <t>Прилагођен износ ликвидне активе првог реда у виду покривених обвезница изразито високог квалитета након примене ограничења (b")</t>
  </si>
  <si>
    <t>1.2.16.</t>
  </si>
  <si>
    <t>Ликвидна актива првог реда у виду покривених обвезница изразито високог квалитета-  "вишак ликвидне активе"</t>
  </si>
  <si>
    <t>1.2.17.</t>
  </si>
  <si>
    <t xml:space="preserve">Неприлагођен износ ликвидне активе другог А реда </t>
  </si>
  <si>
    <t>1.2.18.</t>
  </si>
  <si>
    <t>Одливи ликвидних средстава у наредних 30 календарских дана у виду средстава обезбеђења у облику ликвидне активе другог А реда</t>
  </si>
  <si>
    <t>1.2.19.</t>
  </si>
  <si>
    <t xml:space="preserve">Ликвидна вредност примљене ликвидне активе другог А реда у своп уговорима који подразумевају размену средстава обезбеђења која нису готовина (collateral swaps) и који доспевају у наредних 30 календарских дана </t>
  </si>
  <si>
    <t>1.2.20.</t>
  </si>
  <si>
    <t>Приливи ликвидних средстава у наредних 30 календарских дана у виду средстава обезбеђења у облику ликвидне активе другог А реда</t>
  </si>
  <si>
    <t>1.2.21.</t>
  </si>
  <si>
    <t xml:space="preserve">Ликвидна вредност дате ликвидне активе другог А реда у своп уговорима који подразумевају размену средстава обезбеђења која нису готовина (collateral swaps) и који доспевају у наредних 30 календарских дана </t>
  </si>
  <si>
    <t>1.2.22.</t>
  </si>
  <si>
    <t xml:space="preserve">Прилагођен износ ликвидне активе другог А реда пре примене ограничења (c) </t>
  </si>
  <si>
    <t>1.2.23.</t>
  </si>
  <si>
    <t>Прилагођен износ ликвидне активе другог А реда након примене ограничења (c")</t>
  </si>
  <si>
    <t>1.2.24.</t>
  </si>
  <si>
    <t>Ликвидна актива другог А реда "вишак ликвидне активе"</t>
  </si>
  <si>
    <t>1.2.25.</t>
  </si>
  <si>
    <t xml:space="preserve">Неприлагођен износ ликвидне активе другог Б реда </t>
  </si>
  <si>
    <t>1.2.26.</t>
  </si>
  <si>
    <t xml:space="preserve">Одливи ликвидних средстава у наредних 30 календарских дана у виду средстава обезбеђења у облику ликвидне активе другог Б реда  </t>
  </si>
  <si>
    <t>1.2.27.</t>
  </si>
  <si>
    <t xml:space="preserve">Ликвидна вредност примљене ликвидне активе другог Б реда у своп уговорима који подразумевају размену средстава обезбеђења која нису готовина (collateral swaps) и који доспевају у наредних 30 календарских дана </t>
  </si>
  <si>
    <t>1.2.28.</t>
  </si>
  <si>
    <t>Приливи ликвидних средстава у наредних 30 календарских дана у виду средстава обезбеђења у облику ликвидне активе другог Б реда</t>
  </si>
  <si>
    <t>1.2.29.</t>
  </si>
  <si>
    <t xml:space="preserve">Ликвидна вредност дате ликвидне активе другог Б реда у своп уговорима који подразумевају размену средстава обезбеђења која нису готовина (collateral swaps) и који доспевају у наредних 30 календарских дана </t>
  </si>
  <si>
    <t>1.2.30.</t>
  </si>
  <si>
    <t>Прилагођен износ ликвидне активе другог Б реда пре примене ограничења (d)</t>
  </si>
  <si>
    <t>1.2.31.</t>
  </si>
  <si>
    <t>Прилагођена вредност ликвидне активе другог Б реда након примене ограничења (d")</t>
  </si>
  <si>
    <t>1.2.32.</t>
  </si>
  <si>
    <t>Ликвидна актива другог Б реда  "вишак ликвидне активе"</t>
  </si>
  <si>
    <t>1.2.33.</t>
  </si>
  <si>
    <t>Вишак ликвидне активе</t>
  </si>
  <si>
    <t>1.2.34.</t>
  </si>
  <si>
    <t>ЗАШТИТНИ СЛОЈ ЛИКВИДНОСТИ</t>
  </si>
  <si>
    <t>1.3</t>
  </si>
  <si>
    <t>1.3.1</t>
  </si>
  <si>
    <t>Укупни одливи ликвидних средстава</t>
  </si>
  <si>
    <t>1.3.2</t>
  </si>
  <si>
    <t>Приливи ликвидних средстава изузети при обрачуну ограничења</t>
  </si>
  <si>
    <t>1.3.3</t>
  </si>
  <si>
    <t>Приливи ликвидних средстава на које се примењује ограничење од 75%</t>
  </si>
  <si>
    <t>1.3.4</t>
  </si>
  <si>
    <t>Приливи изузети при обрачуну ограничења, који се укључују у обрачун нето одлива ликвидних средстава</t>
  </si>
  <si>
    <t>1.3.5</t>
  </si>
  <si>
    <t>Приливи на које се примењује ограничење од 75%, који се укључују у обрачун нето одлива ликвидних средстава</t>
  </si>
  <si>
    <t>НЕТО ОДЛИВИ ЛИКВИДНИХ СРЕДСТАВА</t>
  </si>
  <si>
    <t>Прилог 24</t>
  </si>
  <si>
    <t>Образац ЛР1</t>
  </si>
  <si>
    <t>_____________________________</t>
  </si>
  <si>
    <t>(пословно име и седиште банке)</t>
  </si>
  <si>
    <t xml:space="preserve">ИЗВЕШТАЈ О ПОКАЗАТЕЉУ ЛЕВЕРИЏА </t>
  </si>
  <si>
    <t>са стањем на дан __________________20__. године</t>
  </si>
  <si>
    <t>Врсте изложености</t>
  </si>
  <si>
    <t>Износ изложености</t>
  </si>
  <si>
    <t xml:space="preserve">Изложености по основу репо и reverse репо трансакција, трансакција кредитирања трговине хартијама од вредности, уговора о узимању и давању у зајам хартија од вредности или робе и трансакција са дугим роком измирења </t>
  </si>
  <si>
    <t xml:space="preserve">Увећање за изложеност ризику друге уговорне стране по основу репо и reverse репо трансакција, трансакција кредитирања трговине хартијама од вредности, уговора о узимању и давању у зајам хартија од вредности или робе и трансакција са дугим роком измирења </t>
  </si>
  <si>
    <t>3.</t>
  </si>
  <si>
    <t xml:space="preserve">Увећање за изложеност ризику друге уговорне стране по основу репо и reverse репо трансакција, трансакција кредитирања трговине хартијама од вредности, уговора о узимању и давању у зајам хартија од вредности или робе и трансакција са дугим роком измирења, када се за обрачун увећања користи једноставни метод за финансијска средства обезбеђења у складу са одлуком којом се уређује адекватност капитала банке </t>
  </si>
  <si>
    <t>4.</t>
  </si>
  <si>
    <t>Увећање за изложеност ризику друге уговорне стране по основу репо и reverse репо трансакција, трансакција кредитирања трговине хартијама од вредности, уговора о узимању и давању у зајам хартија од вредности или робе и трансакција са дугим роком измирења у којима банка врши улогу посредника</t>
  </si>
  <si>
    <t>5.</t>
  </si>
  <si>
    <t>(-) Изложености по основу репо и reverse репо трансакција, трансакција кредитирања трговине хартијама од вредности, уговора о узимању и давању у зајам хартија од вредности или робе и трансакција са дугим роком измирења у случају када је банка у улози посредника између клијента и CCP лица, а услови трансакције повезане са ССР лицем дефинишу да банка није у обавези да надокнади клијенту губитке настале услед промене вредности трансакције у случају наступања статуса неизмирења обавеза ССР лица</t>
  </si>
  <si>
    <t>6.</t>
  </si>
  <si>
    <t>Текуће изложености по основу деривата у случају када банка користи метод текуће изложености у складу са одлуком којом се уређује адекватност капитала банке</t>
  </si>
  <si>
    <t>(-) Примљена варијабилна маргина у готовини од друге уговорне стране која се може користити за смањење  текуће изложености по основу деривата</t>
  </si>
  <si>
    <t>(-) Текуће изложености по основу деривата у случају када је банка у улози посредника између клијента и CCP лица, а услови трансакције повезане са ССР лицем дефинишу да банка није у обавези да надокнади клијенту губитке настале услед промене вредности трансакције у случају наступања статуса неизмирења обавеза ССР лица</t>
  </si>
  <si>
    <t xml:space="preserve">Потенцијалне изложености по основу деривата у случају када банка користи метод текуће изложености у складу са одлуком којом се уређује адекватност капитала банке </t>
  </si>
  <si>
    <t>(-) Потенцијална изложеност по основу деривата у случају када је банка у улози посредника између клијента и CCP лица, а услови трансакције повезане са ССР лицем дефинишу да банка није у обавези да надокнади клијенту губитке настале услед промене вредности трансакције у случају наступања статуса неизмирења обавеза ССР лица</t>
  </si>
  <si>
    <t>12.</t>
  </si>
  <si>
    <t>(-) Изложености по основу деривата обрачуната методом оригиналне изложености у случају када је банка у улози посредника између клијента и CCP лица, а услови трансакције повезане са ССР лицем дефинишу да банка није у обавези да надокнади клијенту губитке настале услед промене вредности трансакције у случају наступања статуса неизмирења обавеза ССР лица</t>
  </si>
  <si>
    <t>13.</t>
  </si>
  <si>
    <t xml:space="preserve"> Хипотетичка вредност продатих кредитних деривата  (пружена кредитна заштита) </t>
  </si>
  <si>
    <t>14.</t>
  </si>
  <si>
    <t xml:space="preserve">(-) Хипотетичка вредност купљених кредитних деривата која се може нетирати са хипотетичком вредношћу продатих кредитних деривата </t>
  </si>
  <si>
    <t>15.</t>
  </si>
  <si>
    <t>16.</t>
  </si>
  <si>
    <t>Ванбилансне изложености распоређене у категорију умереног ризика (са фактором конверзије од 20%)</t>
  </si>
  <si>
    <t>17.</t>
  </si>
  <si>
    <t>Ванбилансне изложености распоређене у категорију средњег ризика  (са фактором конверзије од 50%)</t>
  </si>
  <si>
    <t xml:space="preserve">18. </t>
  </si>
  <si>
    <t>Ванбилансне изложености распоређене у категорију високог ризика (са фактором конверзије од 100%)</t>
  </si>
  <si>
    <t>19.</t>
  </si>
  <si>
    <t xml:space="preserve">Остале изложености </t>
  </si>
  <si>
    <t>20.</t>
  </si>
  <si>
    <t>Вредност пружених средстава обезбеђења за коју је умањен износ изложености по основу деривата</t>
  </si>
  <si>
    <t>21.</t>
  </si>
  <si>
    <t>(-) Износ потраживања за варијабилну маргину која је у готовини дата другој уговорној страни у трансакцији са дериватима</t>
  </si>
  <si>
    <t>22.</t>
  </si>
  <si>
    <t>(-) Изложености по основу иницијалне маргине у случају када је банка у улози посредника између клијента и CCP лица, а услови трансакције повезане са ССР лицем дефинишу да банка није у обавези да надокнади клијенту губитке настале услед промене вредности трансакције у случају наступања статуса неизмирења обавеза ССР лица</t>
  </si>
  <si>
    <t>23.</t>
  </si>
  <si>
    <t xml:space="preserve">Вредност хартија од вредности које су позајмљене у репо трансакцијама, трансакцијама кредитирања трговине хартијама од вредности, по основу уговора о давању у зајам хартија од вредности или трансакцијама са дугим роком измирења које су престале да се признају у билансу јер се трансакција води као продаја </t>
  </si>
  <si>
    <t>24.</t>
  </si>
  <si>
    <t>(-) Изложености према лицима унутар групе којој банка припада</t>
  </si>
  <si>
    <t>25.</t>
  </si>
  <si>
    <t>(-) Изложености према јавним административним телима у складу са одлуком којом се уређује адекватност капитала банке</t>
  </si>
  <si>
    <t>26.</t>
  </si>
  <si>
    <t>(-) Изложености које представљају одбитну ставку од основног акцијског капитала или додатног основног капитала у складу са одлуком којом се уређује адекватност капитала банке</t>
  </si>
  <si>
    <t>27.</t>
  </si>
  <si>
    <t>28.</t>
  </si>
  <si>
    <t>Основни капитал у складу са одлуком којом се уређује адекватност капитала банке</t>
  </si>
  <si>
    <t>29.</t>
  </si>
  <si>
    <t>ПОКАЗАТЕЉ ЛЕВЕРИЏА</t>
  </si>
  <si>
    <t>Напомена:</t>
  </si>
  <si>
    <t>1. Показатељ левериџа представља однос основног капитала, који се добија као збир основног акцијског капитала и додатног основног капитала у складу са одлуком којом се уређује адекватност капитала банке, и износа изложености банке и исказује се у процентима.</t>
  </si>
  <si>
    <t xml:space="preserve">Прилог 24 </t>
  </si>
  <si>
    <t>Образац ЛР2</t>
  </si>
  <si>
    <t>Износ изложености по основу билансне активе и ванбилансних ставки (Стандардизовани приступ)</t>
  </si>
  <si>
    <t>Износ изложености по основу билансне активе и ванбилансних ставки (IRB приступ)</t>
  </si>
  <si>
    <t>Износ изложености по основу ванбилансних ставки пре примене фактора конверзије</t>
  </si>
  <si>
    <t>Укупан износ изложености по основу билансне активе и ванбилансних ставки из банкарске књиге, као и изложености из књиге трговања по основу ризика друге уговорне стране (преглед изложености по пондерима ризика):</t>
  </si>
  <si>
    <t>=0%</t>
  </si>
  <si>
    <t>&gt; 0 и ≤ 12%</t>
  </si>
  <si>
    <t>&gt;12 и ≤ 20%</t>
  </si>
  <si>
    <t>&gt;20 и ≤ 50%</t>
  </si>
  <si>
    <t>1.5.</t>
  </si>
  <si>
    <t>&gt;50 и ≤ 75%</t>
  </si>
  <si>
    <t>1.6.</t>
  </si>
  <si>
    <t>&gt;75 и ≤ 100%</t>
  </si>
  <si>
    <t>1.7.</t>
  </si>
  <si>
    <t>&gt; 100 и ≤ 425%</t>
  </si>
  <si>
    <t>1.8.</t>
  </si>
  <si>
    <t>&gt; 425 и ≤ 1250%</t>
  </si>
  <si>
    <t>1.9.</t>
  </si>
  <si>
    <t>Изложености у статусу неизмирења обавеза</t>
  </si>
  <si>
    <t>Износ изложености за ванбилансне ставке распоређене у категорију ниског ризика (фактор конверзије од 0%)</t>
  </si>
  <si>
    <t xml:space="preserve">1. Показатељ левериџа представља однос основног капитала, који се добија као збир основног акцијског капитала и додатног основног капитала у складу са одлуком којом се уређује адекватност капитала банке, и износа изложености банке и исказује се у процентима. </t>
  </si>
  <si>
    <t>Образац ЛР3</t>
  </si>
  <si>
    <t>ПРЕГЛЕД ВРСТА ИЗЛОЖЕНОСТИ БАНКЕ КОЈЕ СЕ УКЉУЧУЈУ У ОБРАЧУН ПОКАЗАТЕЉА ЛЕВЕРИЏА</t>
  </si>
  <si>
    <t>Врста ванбилансне изложености</t>
  </si>
  <si>
    <t xml:space="preserve">Износ изложености које улазе уобрачун показатеља левериџа </t>
  </si>
  <si>
    <t>Износ ризиком пондерисане активе</t>
  </si>
  <si>
    <t>Ванбилансне ставке</t>
  </si>
  <si>
    <t>Финансирање трговине</t>
  </si>
  <si>
    <t xml:space="preserve">  У оквиру званичног аранжмана за осигурање кредитирања извоза </t>
  </si>
  <si>
    <t>Деривати и репо и reverse репо трансакције, трансакције кредитирања трговине хартијама од вредности, уговори о узимању и давању у зајам хартија од вредности или робе и трансакције са дугим роком измирења, који су предмет уговора о нетирању између различитих категорија производа</t>
  </si>
  <si>
    <t>Деривати који нису предмет уговора о нетирању између различитих категорија производа</t>
  </si>
  <si>
    <t>Репо и reverse репо трансакције, трансакције кредитирања трговине хартијама од вредности, уговори о узимању и давању у зајам хартија од вредности или робе и трансакције са дугим роком измирења, које нису предмет уговора о нетирању између различитих категорија производа</t>
  </si>
  <si>
    <t>Износ изложености настао као резултат додатног обрачуна за кредитне деривате (позиција 13. образац ЛР1 - позиција 14. образац ЛР1)</t>
  </si>
  <si>
    <t>Остале изложености из књиге трговања</t>
  </si>
  <si>
    <t>Остале изложености из банкарске књиге</t>
  </si>
  <si>
    <t xml:space="preserve">Износ изложености које улазе у обрачун показатеља левериџа </t>
  </si>
  <si>
    <t xml:space="preserve">Стандардизовани приступ </t>
  </si>
  <si>
    <t>IRB приступ</t>
  </si>
  <si>
    <t>Изложености по основу покривених обвезница</t>
  </si>
  <si>
    <t>Изложености према државама и централним банкама и изложености које имају третман као изложености према  тим лицима</t>
  </si>
  <si>
    <t xml:space="preserve"> Изложености према државама и централним банкамa</t>
  </si>
  <si>
    <t xml:space="preserve"> Изложености према територијалним аутономијама и јединицама локалне самоуправе</t>
  </si>
  <si>
    <t>2.3.</t>
  </si>
  <si>
    <t xml:space="preserve"> Изложености према јавним административним телима</t>
  </si>
  <si>
    <t>2.4.</t>
  </si>
  <si>
    <t xml:space="preserve"> Изложености према међународним развојним банкама</t>
  </si>
  <si>
    <t>2.5.</t>
  </si>
  <si>
    <t xml:space="preserve"> Изложености према међународним организацијама</t>
  </si>
  <si>
    <t>Изложености према територијаним аутономијама, јединицама локалне самоуправе, међународним развојним банкама, међународним организацијама и јавним административним телима које немају третман као изложености према државама</t>
  </si>
  <si>
    <t>Изложености према банкама</t>
  </si>
  <si>
    <t>Изложености обезбеђене хипотекама на непокретностима</t>
  </si>
  <si>
    <t>5.1.</t>
  </si>
  <si>
    <t xml:space="preserve"> Изложености обезбеђене хипотекама на стамбеним непокретностима</t>
  </si>
  <si>
    <t>Изложености према физичким лицима</t>
  </si>
  <si>
    <t xml:space="preserve"> Изложености према малим и средњим предузећима из класе изложености према физичким лицима</t>
  </si>
  <si>
    <t>Изложености према привредним друштвима</t>
  </si>
  <si>
    <t xml:space="preserve"> Изложености према лицима у финансијском сектору из класе изложености према привредним друштвима</t>
  </si>
  <si>
    <t xml:space="preserve"> Изложености према лицима која нису лица у финансијском сектору из класе изложености према привредним друштвиma</t>
  </si>
  <si>
    <t>7.2.1.</t>
  </si>
  <si>
    <t xml:space="preserve">     Изложеност према малим и средњим предузећима</t>
  </si>
  <si>
    <t>7.2.2.</t>
  </si>
  <si>
    <t xml:space="preserve">     Изложеност према осталим привредним друштвима</t>
  </si>
  <si>
    <t>Остале изложености</t>
  </si>
  <si>
    <t>9.1.</t>
  </si>
  <si>
    <t xml:space="preserve"> од чега изложености по основу секјуритизованих позиција</t>
  </si>
  <si>
    <t>Изложености по основу финансирања трговине</t>
  </si>
  <si>
    <t xml:space="preserve"> У оквиру званичног аранжмана за осигурање кредитирања извоза </t>
  </si>
  <si>
    <t>Изложености по основу деривата у случају када банка користи метод оригиналне изложености у складу са одлуком којом се уређује адекватност капитала банке</t>
  </si>
  <si>
    <t>Ванбилансне изложености распоређене у категорију ниског ризика (са фактором конверзије од 10%)</t>
  </si>
  <si>
    <r>
      <t xml:space="preserve">са стањем на дан </t>
    </r>
    <r>
      <rPr>
        <u/>
        <sz val="8"/>
        <rFont val="Arial"/>
        <family val="2"/>
        <charset val="238"/>
      </rPr>
      <t xml:space="preserve">                 </t>
    </r>
    <r>
      <rPr>
        <sz val="8"/>
        <rFont val="Arial"/>
        <family val="2"/>
        <charset val="238"/>
      </rPr>
      <t>године</t>
    </r>
  </si>
  <si>
    <r>
      <t>(</t>
    </r>
    <r>
      <rPr>
        <i/>
        <sz val="8"/>
        <rFont val="Arial"/>
        <family val="2"/>
        <charset val="238"/>
      </rPr>
      <t>пословно име и седиште банке</t>
    </r>
    <r>
      <rPr>
        <sz val="8"/>
        <rFont val="Arial"/>
        <family val="2"/>
      </rPr>
      <t>)</t>
    </r>
  </si>
  <si>
    <r>
      <t xml:space="preserve">  </t>
    </r>
    <r>
      <rPr>
        <b/>
        <sz val="8"/>
        <color indexed="8"/>
        <rFont val="Arial"/>
        <family val="2"/>
      </rPr>
      <t>Образац  ППЛА-2</t>
    </r>
  </si>
  <si>
    <t>Средства обезбеђења која се морају вратити у наредних 30 дана</t>
  </si>
  <si>
    <t>Уговорени кредити обезбеђени хипотекама на непокретностима који још нису повучени</t>
  </si>
  <si>
    <r>
      <t xml:space="preserve">  </t>
    </r>
    <r>
      <rPr>
        <b/>
        <sz val="8"/>
        <color indexed="8"/>
        <rFont val="Arial"/>
        <family val="2"/>
      </rPr>
      <t>Образац  ППЛА-4</t>
    </r>
  </si>
  <si>
    <t>11              Необезбеђене=2*7  Обезбеђене=2-9</t>
  </si>
  <si>
    <t xml:space="preserve">  (пословно име и седиште банке)</t>
  </si>
  <si>
    <t>ИЗВЕШТАЈ О ВЕЛИКИМ ИЗЛОЖЕНОСТИМА БАНКЕ</t>
  </si>
  <si>
    <t>(износ у хиљадама динара)</t>
  </si>
  <si>
    <t>Р.бр.</t>
  </si>
  <si>
    <t>ИДЕНТИФИКОВАЊЕ ДУЖНИКА</t>
  </si>
  <si>
    <t xml:space="preserve">ИЗЛОЖЕНОСТ ПРЕ ПРИМЕНЕ ТЕХНИКА УБЛАЖАВАЊА КРЕДИТНОГ РИЗИКА </t>
  </si>
  <si>
    <t>ИНСТРУМЕНТИ КРЕДИТНЕ ЗАШТИТЕ</t>
  </si>
  <si>
    <t>ИЗЛОЖЕНОСТ НАКОН ПРИМЕНЕ ТЕХНИКА УБЛАЖАВАЊА КРЕДИТНОГ РИЗИКА И УМАЊЕЊА</t>
  </si>
  <si>
    <t xml:space="preserve">Назив/име дужника (МБ/ЈМБГ)  </t>
  </si>
  <si>
    <t>Ознака дужника</t>
  </si>
  <si>
    <t>Ознака повезаности</t>
  </si>
  <si>
    <t xml:space="preserve">Повезаност с банком </t>
  </si>
  <si>
    <t>Бруто изложеност</t>
  </si>
  <si>
    <t xml:space="preserve">Специфична прилагођавања за кредитни ризик, додатна прилагођавања вредности и потребна резерва за процењене губитке   </t>
  </si>
  <si>
    <t>Нето изложеност*</t>
  </si>
  <si>
    <t>Учешће у капиталу пре техника ублажавања кредитног ризика (у %)</t>
  </si>
  <si>
    <t>Учешће у капиталу пре техника ублажавања кредитног ризика – за банкарску књигу (у %)</t>
  </si>
  <si>
    <t>Инструменти нематеријалне кредитне заштите</t>
  </si>
  <si>
    <t>Инструменти материјалне кредитне заштите</t>
  </si>
  <si>
    <t>Умањење по основу изложености обезбеђених  хипотекама на непокретностима</t>
  </si>
  <si>
    <t xml:space="preserve">Нето изложеност након примене техника ублажавања кредитног ризика </t>
  </si>
  <si>
    <t>Изузећа од лимита изложености</t>
  </si>
  <si>
    <t>Изложеност након примене умањења</t>
  </si>
  <si>
    <t xml:space="preserve">Учешће изложености у капиталу (%)  </t>
  </si>
  <si>
    <t>Учешће изложености у капиталу – за банкарску књигу (%)</t>
  </si>
  <si>
    <t>од чега: билансне позиције</t>
  </si>
  <si>
    <t>од чега: финансијски деривати</t>
  </si>
  <si>
    <t>од чега: ванбилансне ставке</t>
  </si>
  <si>
    <t>од чега: индиректна изложеност</t>
  </si>
  <si>
    <t xml:space="preserve">Ознака дужника </t>
  </si>
  <si>
    <t xml:space="preserve">од чега: у банкарској књизи </t>
  </si>
  <si>
    <t>од чега: у банкарској књизи</t>
  </si>
  <si>
    <t>*Банка која примењује IRB приступ за израчунавање активе пондерисане кредитним ризиком а која нема великих изложености или их има мање од 20 – у колони 12, на консолидованој основи, доставља податке о својих 20 највећих изложености (нето изложеност пре примене техника ублажавања кредитног ризика).</t>
  </si>
  <si>
    <t>У __________________, 20__ године</t>
  </si>
  <si>
    <t xml:space="preserve">     Извештај сачинио-ла</t>
  </si>
  <si>
    <t xml:space="preserve"> ________________________________</t>
  </si>
  <si>
    <t>_______________________</t>
  </si>
  <si>
    <t xml:space="preserve">               Телефон за контакте:</t>
  </si>
  <si>
    <t xml:space="preserve"> (потпис)</t>
  </si>
  <si>
    <t xml:space="preserve">                  Имејл адреса:                                                                                                                                                                                                                                                                                                                                                      </t>
  </si>
  <si>
    <t xml:space="preserve">Улагања у отворене инвестиционе фондове – новчанице и ковани новац и актива која представља изложеност према централним банкама </t>
  </si>
  <si>
    <t xml:space="preserve">Улагања у отворене инвестиционе фондове – остала ликвидна актива првог реда, осим покривених обвезница изразито високог квалитета </t>
  </si>
  <si>
    <t xml:space="preserve">Улагања у отворене инвестиционе фондове – покривене обвезнице изразито високог квалитета </t>
  </si>
  <si>
    <t>Улагања у отворене инвестиционе фондове – ликвидна актива другог А реда</t>
  </si>
  <si>
    <t xml:space="preserve">Улагања у отворене инвестиционе фондове – секјуритизоване позиције обезбеђене активом у виду стамбених кредита, ауто-кредита и уговора о лизингу аутомобила </t>
  </si>
  <si>
    <t>Улагања у отворене инвестиционе фондове – покривене обвезнице високог квалитета које задовољавају услове за укључивање у ликвидну активу другог Б реда</t>
  </si>
  <si>
    <t>Улагања у отворене инвестиционе фондове – секјуритизоване позиције обезбеђене активом у виду комерцијалних кредита, уговора о лизингу и кредитних линија одобрених привредним друштвима, као и кредита и кредитних линија одобрених физичким лицима</t>
  </si>
  <si>
    <t xml:space="preserve">Улагања у отворене инвестиционе фондове – ликвидна актива  другог Б реда у виду дужничких хартија од вредности привредних друштава  и акција </t>
  </si>
  <si>
    <t>Укупан износ изложености за потребе обрачуна показатеља левериџа</t>
  </si>
  <si>
    <t>ПРЕГЛЕД ИЗНОСА ИЗЛОЖЕНОСТИ БАНКЕ КОЈЕ УЛАЗЕ У ОБРАЧУН  ПОКАЗАТЕЉА ЛЕВЕРИЏA ПО ПОНДЕРИМА РИЗИКА</t>
  </si>
  <si>
    <t>Актива која представља изложеност према јавним административним телима у државама чланицама Европске уније којима одговара најмањe ниво кредитног квалитета 1</t>
  </si>
  <si>
    <t>од тога обезбеђено гаранцијама јавних административних тела у државама чланицама Европске уније којима одговара најмањe ниво кредитног квалитета 1</t>
  </si>
  <si>
    <t>Актива која представља изложеност према државама  којима одговара најмањe ниво кредитног квалитета 1</t>
  </si>
  <si>
    <t>од тога обезбеђено гаранцијама држава којима одговара најмањe ниво кредитног квалитета 1</t>
  </si>
  <si>
    <t>Актива која представља изложеност према територијалним аутономијама, јединицама локалне самоуправе и јавним административним телима из Републике Србије којима се додељује пондер кредитног ризика 20%</t>
  </si>
  <si>
    <t>1.1.9.1.</t>
  </si>
  <si>
    <t>1.1.7.1</t>
  </si>
  <si>
    <t xml:space="preserve">2.1.5. </t>
  </si>
  <si>
    <t>2.1.6.</t>
  </si>
  <si>
    <t xml:space="preserve">2.1.7. </t>
  </si>
  <si>
    <t>Кредитне линије одобрене другим лицима у финансијскиом сектору која су уређена одговарајућим прописима којима се уређује пословање тих лица и надзор над тим пословањем</t>
  </si>
  <si>
    <t>Линије за ликвидност одобрене другим лицима у финансијскиом сектору која су уређена одговарајућим прописима којима се уређује пословање тих лица и надзор над тим пословањем</t>
  </si>
  <si>
    <t xml:space="preserve"> Линије за ликвидност  одобрене другим клијентима који су лица у финансијском сектору</t>
  </si>
  <si>
    <t>Актива која представља изложеност према територијалним аутономијама и јединицама локалне самоуправе у државама којима одговара најмање ниво кредитног квалитета 1</t>
  </si>
  <si>
    <t>од тога обезбеђено гаранцијама територијалних аутономија и јединица локалне самоуправе у државама којима одговара најмање ниво кредитног квалитета 1</t>
  </si>
  <si>
    <t>Актива која представља изложеност према држави или према централној банци државе која није чланица Европске уније, којој није додељен кредитни рејтинг коме одговара најмање ниво кредитног квалитета 1</t>
  </si>
  <si>
    <t>Aктива којa представља изложеност према државама, територијалним аутономијама, јединицама локалне самоуправе, јавним административним телима из других држава или према централним банкама држава које нису чланице Европске уније, којима се додељује пондер кредитног ризика 20%</t>
  </si>
  <si>
    <t>Кредитне линије одобрене другим клијентима који су лица  у финансијском сектору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</si>
</sst>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 #,##0.00_-;_-* &quot;-&quot;??_-;_-@_-"/>
    <numFmt numFmtId="165" formatCode="_-* #,##0.00_-;\-* #,##0.00_-;_-* \-??_-;_-@_-"/>
    <numFmt numFmtId="166" formatCode="#,##0_ ;[Red]\-#,##0\ "/>
    <numFmt numFmtId="167" formatCode="0.0"/>
    <numFmt numFmtId="168" formatCode="yyyy\-mm\-dd;@"/>
    <numFmt numFmtId="169" formatCode="0.0000"/>
    <numFmt numFmtId="170" formatCode="0.0000%"/>
    <numFmt numFmtId="171" formatCode="0.0%"/>
    <numFmt numFmtId="172" formatCode="&quot;Yes&quot;;[Red]&quot;No&quot;"/>
    <numFmt numFmtId="173" formatCode="0.00000"/>
    <numFmt numFmtId="174" formatCode="[&gt;0]General"/>
    <numFmt numFmtId="175" formatCode="_-* #,##0.00\ _k_n_-;\-* #,##0.00\ _k_n_-;_-* &quot;-&quot;??\ _k_n_-;_-@_-"/>
  </numFmts>
  <fonts count="98">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font>
    <font>
      <sz val="11"/>
      <color indexed="8"/>
      <name val="Calibri"/>
      <family val="2"/>
    </font>
    <font>
      <sz val="10"/>
      <name val="Arial"/>
      <family val="2"/>
    </font>
    <font>
      <u/>
      <sz val="6.5"/>
      <color indexed="12"/>
      <name val="Arial"/>
      <family val="2"/>
    </font>
    <font>
      <u/>
      <sz val="10"/>
      <color indexed="12"/>
      <name val="Arial"/>
      <family val="2"/>
    </font>
    <font>
      <sz val="11"/>
      <color indexed="8"/>
      <name val="Calibri"/>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name val="Arial"/>
      <family val="2"/>
    </font>
    <font>
      <sz val="11"/>
      <color theme="1"/>
      <name val="Calibri"/>
      <family val="2"/>
      <scheme val="minor"/>
    </font>
    <font>
      <sz val="10"/>
      <color theme="1"/>
      <name val="Arial"/>
      <family val="2"/>
    </font>
    <font>
      <sz val="11"/>
      <color theme="1"/>
      <name val="Calibri"/>
      <family val="2"/>
      <charset val="238"/>
      <scheme val="minor"/>
    </font>
    <font>
      <sz val="12"/>
      <name val="Arial"/>
      <family val="2"/>
      <charset val="238"/>
    </font>
    <font>
      <sz val="11"/>
      <name val="Arial"/>
      <family val="2"/>
      <charset val="238"/>
    </font>
    <font>
      <b/>
      <sz val="11"/>
      <name val="Arial"/>
      <family val="2"/>
      <charset val="238"/>
    </font>
    <font>
      <sz val="8"/>
      <name val="Arial"/>
      <family val="2"/>
      <charset val="238"/>
    </font>
    <font>
      <b/>
      <sz val="12"/>
      <name val="Arial"/>
      <family val="2"/>
    </font>
    <font>
      <sz val="8"/>
      <name val="Arial"/>
      <family val="2"/>
    </font>
    <font>
      <b/>
      <sz val="8"/>
      <color indexed="8"/>
      <name val="Arial"/>
      <family val="2"/>
    </font>
    <font>
      <i/>
      <sz val="8"/>
      <name val="Arial"/>
      <family val="2"/>
      <charset val="238"/>
    </font>
    <font>
      <b/>
      <sz val="8"/>
      <name val="Arial"/>
      <family val="2"/>
      <charset val="238"/>
    </font>
    <font>
      <sz val="8"/>
      <color indexed="8"/>
      <name val="Arial"/>
      <family val="2"/>
      <charset val="238"/>
    </font>
    <font>
      <sz val="8"/>
      <color indexed="8"/>
      <name val="Arial"/>
      <family val="2"/>
    </font>
    <font>
      <b/>
      <sz val="8"/>
      <name val="Arial"/>
      <family val="2"/>
    </font>
    <font>
      <b/>
      <u/>
      <sz val="8"/>
      <name val="Arial"/>
      <family val="2"/>
      <charset val="238"/>
    </font>
    <font>
      <sz val="8"/>
      <color theme="1"/>
      <name val="Arial"/>
      <family val="2"/>
    </font>
    <font>
      <sz val="10"/>
      <name val="Arial"/>
      <family val="2"/>
      <charset val="238"/>
    </font>
    <font>
      <sz val="11"/>
      <color theme="1"/>
      <name val="Arial"/>
      <family val="2"/>
      <charset val="238"/>
    </font>
    <font>
      <sz val="11"/>
      <color indexed="8"/>
      <name val="Arial"/>
      <family val="2"/>
      <charset val="238"/>
    </font>
    <font>
      <sz val="8"/>
      <color theme="1"/>
      <name val="Arial"/>
      <family val="2"/>
      <charset val="238"/>
    </font>
    <font>
      <i/>
      <sz val="8"/>
      <color theme="1"/>
      <name val="Arial"/>
      <family val="2"/>
      <charset val="238"/>
    </font>
    <font>
      <b/>
      <sz val="12"/>
      <name val="Arial"/>
      <family val="2"/>
      <charset val="238"/>
    </font>
    <font>
      <u/>
      <sz val="8"/>
      <name val="Arial"/>
      <family val="2"/>
      <charset val="238"/>
    </font>
    <font>
      <b/>
      <sz val="11"/>
      <color theme="1"/>
      <name val="Calibri"/>
      <family val="2"/>
      <charset val="238"/>
      <scheme val="minor"/>
    </font>
    <font>
      <sz val="11"/>
      <color indexed="8"/>
      <name val="Calibri"/>
      <family val="2"/>
      <scheme val="minor"/>
    </font>
    <font>
      <b/>
      <sz val="11"/>
      <name val="Calibri"/>
      <family val="2"/>
      <scheme val="minor"/>
    </font>
    <font>
      <sz val="11"/>
      <name val="Calibri"/>
      <family val="2"/>
      <scheme val="minor"/>
    </font>
    <font>
      <i/>
      <sz val="11"/>
      <color theme="1"/>
      <name val="Calibri"/>
      <family val="2"/>
      <charset val="238"/>
      <scheme val="minor"/>
    </font>
    <font>
      <i/>
      <sz val="11"/>
      <name val="Calibri"/>
      <family val="2"/>
      <scheme val="minor"/>
    </font>
    <font>
      <b/>
      <sz val="11"/>
      <color theme="1"/>
      <name val="Calibri"/>
      <family val="2"/>
      <scheme val="minor"/>
    </font>
    <font>
      <sz val="11"/>
      <name val="Calibri"/>
      <family val="2"/>
      <charset val="238"/>
      <scheme val="minor"/>
    </font>
    <font>
      <i/>
      <sz val="11"/>
      <name val="Calibri"/>
      <family val="2"/>
      <charset val="238"/>
      <scheme val="minor"/>
    </font>
    <font>
      <b/>
      <i/>
      <sz val="11"/>
      <color theme="1"/>
      <name val="Calibri"/>
      <family val="2"/>
      <charset val="238"/>
      <scheme val="minor"/>
    </font>
    <font>
      <b/>
      <i/>
      <sz val="11"/>
      <name val="Calibri"/>
      <family val="2"/>
      <charset val="238"/>
      <scheme val="minor"/>
    </font>
    <font>
      <b/>
      <i/>
      <sz val="11"/>
      <name val="Calibri"/>
      <family val="2"/>
      <scheme val="minor"/>
    </font>
    <font>
      <b/>
      <sz val="11"/>
      <name val="Calibri"/>
      <family val="2"/>
      <charset val="238"/>
      <scheme val="minor"/>
    </font>
    <font>
      <sz val="11"/>
      <color indexed="8"/>
      <name val="Calibri"/>
      <family val="2"/>
      <charset val="238"/>
      <scheme val="minor"/>
    </font>
    <font>
      <b/>
      <sz val="12"/>
      <color theme="1"/>
      <name val="Calibri"/>
      <family val="2"/>
      <charset val="238"/>
      <scheme val="minor"/>
    </font>
    <font>
      <sz val="10"/>
      <name val="Calibri"/>
      <family val="2"/>
      <charset val="238"/>
      <scheme val="minor"/>
    </font>
    <font>
      <sz val="10"/>
      <color theme="1"/>
      <name val="Calibri"/>
      <family val="2"/>
      <charset val="238"/>
      <scheme val="minor"/>
    </font>
    <font>
      <sz val="11"/>
      <color rgb="FFFF0000"/>
      <name val="Calibri"/>
      <family val="2"/>
      <charset val="238"/>
      <scheme val="minor"/>
    </font>
    <font>
      <sz val="11"/>
      <color theme="0" tint="-0.249977111117893"/>
      <name val="Calibri"/>
      <family val="2"/>
      <charset val="238"/>
      <scheme val="minor"/>
    </font>
    <font>
      <i/>
      <sz val="11"/>
      <color theme="1"/>
      <name val="Calibri"/>
      <family val="2"/>
      <scheme val="minor"/>
    </font>
    <font>
      <b/>
      <sz val="10"/>
      <name val="Calibri"/>
      <family val="2"/>
      <charset val="238"/>
      <scheme val="minor"/>
    </font>
    <font>
      <b/>
      <sz val="9"/>
      <name val="Calibri"/>
      <family val="2"/>
      <charset val="238"/>
      <scheme val="minor"/>
    </font>
    <font>
      <sz val="9"/>
      <name val="Calibri"/>
      <family val="2"/>
      <charset val="238"/>
      <scheme val="minor"/>
    </font>
    <font>
      <sz val="9"/>
      <name val="Verdana"/>
      <family val="2"/>
    </font>
    <font>
      <b/>
      <sz val="10"/>
      <name val="Arial"/>
      <family val="2"/>
    </font>
    <font>
      <sz val="12"/>
      <color theme="1"/>
      <name val="Arial"/>
      <family val="2"/>
      <charset val="238"/>
    </font>
    <font>
      <sz val="12"/>
      <name val="Arial"/>
      <family val="2"/>
    </font>
    <font>
      <sz val="10"/>
      <name val="Arial"/>
      <family val="2"/>
    </font>
    <font>
      <sz val="11"/>
      <name val="ＭＳ Ｐゴシック"/>
      <family val="3"/>
      <charset val="128"/>
    </font>
    <font>
      <sz val="8"/>
      <color indexed="8"/>
      <name val="Calibri"/>
      <family val="2"/>
      <charset val="204"/>
    </font>
    <font>
      <i/>
      <sz val="8"/>
      <color indexed="8"/>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indexed="13"/>
        <bgColor indexed="45"/>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96">
    <xf numFmtId="0" fontId="0" fillId="0" borderId="0"/>
    <xf numFmtId="0" fontId="9"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9"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9"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9"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9"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9"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9"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9"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9"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9"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9"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9"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2" fillId="7" borderId="1" applyNumberFormat="0" applyAlignment="0" applyProtection="0"/>
    <xf numFmtId="0" fontId="23" fillId="4" borderId="0" applyNumberFormat="0" applyBorder="0" applyAlignment="0" applyProtection="0"/>
    <xf numFmtId="0" fontId="13" fillId="20" borderId="1" applyNumberFormat="0" applyAlignment="0" applyProtection="0"/>
    <xf numFmtId="0" fontId="13" fillId="20" borderId="1" applyNumberFormat="0" applyAlignment="0" applyProtection="0"/>
    <xf numFmtId="0" fontId="30" fillId="20" borderId="1" applyNumberFormat="0" applyAlignment="0" applyProtection="0"/>
    <xf numFmtId="0" fontId="18" fillId="21" borderId="2" applyNumberFormat="0" applyAlignment="0" applyProtection="0"/>
    <xf numFmtId="0" fontId="21" fillId="0" borderId="3" applyNumberFormat="0" applyFill="0" applyAlignment="0" applyProtection="0"/>
    <xf numFmtId="0" fontId="34" fillId="21" borderId="2" applyNumberFormat="0" applyAlignment="0" applyProtection="0"/>
    <xf numFmtId="0" fontId="34" fillId="21" borderId="2" applyNumberFormat="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1" borderId="2" applyNumberFormat="0" applyAlignment="0" applyProtection="0"/>
    <xf numFmtId="0" fontId="17" fillId="0" borderId="0" applyNumberFormat="0" applyFill="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7" borderId="1"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35" fillId="4" borderId="0" applyNumberFormat="0" applyBorder="0" applyAlignment="0" applyProtection="0"/>
    <xf numFmtId="0" fontId="35" fillId="4" borderId="0" applyNumberFormat="0" applyBorder="0" applyAlignment="0" applyProtection="0"/>
    <xf numFmtId="0" fontId="6" fillId="22" borderId="7" applyNumberFormat="0" applyFont="0" applyBorder="0" applyProtection="0">
      <alignment horizontal="center" vertical="center"/>
    </xf>
    <xf numFmtId="0" fontId="36" fillId="0" borderId="4"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5" applyNumberFormat="0" applyFill="0" applyAlignment="0" applyProtection="0"/>
    <xf numFmtId="0" fontId="38" fillId="0" borderId="6" applyNumberFormat="0" applyFill="0" applyAlignment="0" applyProtection="0"/>
    <xf numFmtId="0" fontId="38" fillId="0" borderId="6"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3" fontId="6" fillId="23" borderId="7" applyFont="0" applyProtection="0">
      <alignment horizontal="right" vertical="center"/>
    </xf>
    <xf numFmtId="0" fontId="6" fillId="23" borderId="8" applyNumberFormat="0" applyFont="0" applyBorder="0" applyProtection="0">
      <alignment horizontal="left" vertical="center"/>
    </xf>
    <xf numFmtId="0" fontId="8" fillId="0" borderId="0" applyNumberFormat="0" applyFill="0" applyBorder="0" applyAlignment="0" applyProtection="0">
      <alignment vertical="top"/>
      <protection locked="0"/>
    </xf>
    <xf numFmtId="0" fontId="21" fillId="0" borderId="3" applyNumberFormat="0" applyFill="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28" fillId="3" borderId="0" applyNumberFormat="0" applyBorder="0" applyAlignment="0" applyProtection="0"/>
    <xf numFmtId="0" fontId="22" fillId="7" borderId="1" applyNumberFormat="0" applyAlignment="0" applyProtection="0"/>
    <xf numFmtId="0" fontId="22" fillId="7" borderId="1" applyNumberFormat="0" applyAlignment="0" applyProtection="0"/>
    <xf numFmtId="3" fontId="6" fillId="24" borderId="7" applyFont="0">
      <alignment horizontal="right" vertical="center"/>
      <protection locked="0"/>
    </xf>
    <xf numFmtId="0" fontId="6" fillId="25" borderId="9" applyNumberFormat="0" applyFont="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23" fillId="4" borderId="0" applyNumberFormat="0" applyBorder="0" applyAlignment="0" applyProtection="0"/>
    <xf numFmtId="0" fontId="24" fillId="20" borderId="10" applyNumberFormat="0" applyAlignment="0" applyProtection="0"/>
    <xf numFmtId="0" fontId="8"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9" fillId="0" borderId="3" applyNumberFormat="0" applyFill="0" applyAlignment="0" applyProtection="0"/>
    <xf numFmtId="0" fontId="39" fillId="0" borderId="3" applyNumberFormat="0" applyFill="0" applyAlignment="0" applyProtection="0"/>
    <xf numFmtId="0" fontId="25" fillId="0" borderId="0" applyNumberFormat="0" applyFill="0" applyBorder="0" applyAlignment="0" applyProtection="0"/>
    <xf numFmtId="165" fontId="6" fillId="0" borderId="0" applyFill="0" applyBorder="0" applyAlignment="0" applyProtection="0"/>
    <xf numFmtId="165" fontId="6" fillId="0" borderId="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40" fillId="2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6" fillId="0" borderId="0"/>
    <xf numFmtId="0" fontId="9" fillId="0" borderId="0"/>
    <xf numFmtId="0" fontId="6" fillId="0" borderId="0"/>
    <xf numFmtId="0" fontId="6" fillId="0" borderId="0"/>
    <xf numFmtId="0" fontId="5" fillId="0" borderId="0"/>
    <xf numFmtId="0" fontId="6" fillId="0" borderId="0"/>
    <xf numFmtId="0" fontId="6" fillId="0" borderId="0"/>
    <xf numFmtId="0" fontId="43" fillId="0" borderId="0"/>
    <xf numFmtId="0" fontId="6" fillId="0" borderId="0"/>
    <xf numFmtId="0" fontId="4" fillId="0" borderId="0"/>
    <xf numFmtId="0" fontId="44" fillId="0" borderId="0"/>
    <xf numFmtId="0" fontId="42" fillId="0" borderId="0"/>
    <xf numFmtId="0" fontId="6" fillId="0" borderId="0"/>
    <xf numFmtId="0" fontId="45" fillId="0" borderId="0"/>
    <xf numFmtId="0" fontId="6" fillId="0" borderId="0"/>
    <xf numFmtId="0" fontId="6" fillId="25" borderId="9" applyNumberFormat="0" applyFont="0" applyAlignment="0" applyProtection="0"/>
    <xf numFmtId="0" fontId="6" fillId="25" borderId="9" applyNumberFormat="0" applyFont="0" applyAlignment="0" applyProtection="0"/>
    <xf numFmtId="0" fontId="6" fillId="25" borderId="9" applyNumberFormat="0" applyFont="0" applyAlignment="0" applyProtection="0"/>
    <xf numFmtId="0" fontId="26" fillId="0" borderId="11" applyNumberFormat="0" applyFill="0" applyAlignment="0" applyProtection="0"/>
    <xf numFmtId="0" fontId="27" fillId="20" borderId="10" applyNumberFormat="0" applyAlignment="0" applyProtection="0"/>
    <xf numFmtId="0" fontId="27" fillId="20"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8" fillId="3" borderId="0" applyNumberFormat="0" applyBorder="0" applyAlignment="0" applyProtection="0"/>
    <xf numFmtId="0" fontId="24" fillId="20" borderId="10" applyNumberFormat="0" applyAlignment="0" applyProtection="0"/>
    <xf numFmtId="0" fontId="29" fillId="26" borderId="0" applyNumberFormat="0" applyBorder="0" applyAlignment="0" applyProtection="0"/>
    <xf numFmtId="3" fontId="6" fillId="27" borderId="7" applyFont="0">
      <alignment horizontal="right" vertical="center"/>
    </xf>
    <xf numFmtId="0" fontId="6" fillId="0" borderId="0"/>
    <xf numFmtId="0" fontId="6" fillId="0" borderId="0"/>
    <xf numFmtId="0" fontId="5" fillId="0" borderId="0"/>
    <xf numFmtId="0" fontId="6" fillId="0" borderId="0"/>
    <xf numFmtId="0" fontId="30" fillId="20" borderId="1" applyNumberFormat="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4" fillId="0" borderId="0" applyNumberFormat="0" applyFill="0" applyBorder="0" applyAlignment="0" applyProtection="0"/>
    <xf numFmtId="0" fontId="41" fillId="0" borderId="11"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46" fillId="0" borderId="0"/>
    <xf numFmtId="9" fontId="43" fillId="0" borderId="0" applyFont="0" applyFill="0" applyBorder="0" applyAlignment="0" applyProtection="0"/>
    <xf numFmtId="0" fontId="4" fillId="0" borderId="0"/>
    <xf numFmtId="0" fontId="4" fillId="0" borderId="0"/>
    <xf numFmtId="0" fontId="6" fillId="0" borderId="0">
      <alignment vertical="center"/>
    </xf>
    <xf numFmtId="3" fontId="31" fillId="27" borderId="7" applyFont="0" applyFill="0" applyProtection="0">
      <alignment horizontal="right" vertical="center"/>
    </xf>
    <xf numFmtId="0" fontId="91" fillId="27" borderId="8" applyFont="0" applyBorder="0">
      <alignment horizontal="center" wrapText="1"/>
    </xf>
    <xf numFmtId="10" fontId="6" fillId="23" borderId="7" applyFont="0" applyProtection="0">
      <alignment horizontal="right" vertical="center"/>
    </xf>
    <xf numFmtId="9" fontId="6" fillId="23" borderId="7" applyFont="0" applyProtection="0">
      <alignment horizontal="right" vertical="center"/>
    </xf>
    <xf numFmtId="168" fontId="6" fillId="24" borderId="7" applyFont="0">
      <alignment vertical="center"/>
      <protection locked="0"/>
    </xf>
    <xf numFmtId="167" fontId="6" fillId="24" borderId="7" applyFont="0">
      <alignment horizontal="right" vertical="center"/>
      <protection locked="0"/>
    </xf>
    <xf numFmtId="169" fontId="6" fillId="33" borderId="7" applyFont="0">
      <alignment vertical="center"/>
      <protection locked="0"/>
    </xf>
    <xf numFmtId="10" fontId="6" fillId="24" borderId="7" applyFont="0">
      <alignment horizontal="right" vertical="center"/>
      <protection locked="0"/>
    </xf>
    <xf numFmtId="9" fontId="6" fillId="24" borderId="12" applyFont="0">
      <alignment horizontal="right" vertical="center"/>
      <protection locked="0"/>
    </xf>
    <xf numFmtId="170" fontId="6" fillId="24" borderId="7" applyFont="0">
      <alignment horizontal="right" vertical="center"/>
      <protection locked="0"/>
    </xf>
    <xf numFmtId="171" fontId="6" fillId="24" borderId="12" applyFont="0">
      <alignment horizontal="right" vertical="center"/>
      <protection locked="0"/>
    </xf>
    <xf numFmtId="0" fontId="6" fillId="24" borderId="7" applyFont="0">
      <alignment horizontal="center" vertical="center" wrapText="1"/>
      <protection locked="0"/>
    </xf>
    <xf numFmtId="49" fontId="6" fillId="24" borderId="7" applyFont="0">
      <alignment vertical="center"/>
      <protection locked="0"/>
    </xf>
    <xf numFmtId="0" fontId="6" fillId="0" borderId="0"/>
    <xf numFmtId="0" fontId="43" fillId="0" borderId="0"/>
    <xf numFmtId="0" fontId="43" fillId="0" borderId="0"/>
    <xf numFmtId="0" fontId="92" fillId="0" borderId="0"/>
    <xf numFmtId="0" fontId="6" fillId="0" borderId="0"/>
    <xf numFmtId="0" fontId="60" fillId="0" borderId="0"/>
    <xf numFmtId="0" fontId="92" fillId="0" borderId="0"/>
    <xf numFmtId="0" fontId="92" fillId="0" borderId="0"/>
    <xf numFmtId="0" fontId="93" fillId="0" borderId="0"/>
    <xf numFmtId="0" fontId="92" fillId="0" borderId="0"/>
    <xf numFmtId="3" fontId="6" fillId="34" borderId="7" applyFont="0">
      <alignment horizontal="right" vertical="center"/>
      <protection locked="0"/>
    </xf>
    <xf numFmtId="167" fontId="6" fillId="34" borderId="7" applyFont="0">
      <alignment horizontal="right" vertical="center"/>
      <protection locked="0"/>
    </xf>
    <xf numFmtId="10" fontId="6" fillId="34" borderId="7" applyFont="0">
      <alignment horizontal="right" vertical="center"/>
      <protection locked="0"/>
    </xf>
    <xf numFmtId="9" fontId="6" fillId="34" borderId="7" applyFont="0">
      <alignment horizontal="right" vertical="center"/>
      <protection locked="0"/>
    </xf>
    <xf numFmtId="170" fontId="6" fillId="34" borderId="7" applyFont="0">
      <alignment horizontal="right" vertical="center"/>
      <protection locked="0"/>
    </xf>
    <xf numFmtId="171" fontId="6" fillId="34" borderId="12" applyFont="0">
      <alignment horizontal="right" vertical="center"/>
      <protection locked="0"/>
    </xf>
    <xf numFmtId="0" fontId="6" fillId="34" borderId="7" applyFont="0">
      <alignment horizontal="center" vertical="center" wrapText="1"/>
      <protection locked="0"/>
    </xf>
    <xf numFmtId="0" fontId="6" fillId="34" borderId="7" applyNumberFormat="0" applyFont="0">
      <alignment horizontal="center" vertical="center" wrapText="1"/>
      <protection locked="0"/>
    </xf>
    <xf numFmtId="9" fontId="4" fillId="0" borderId="0" applyFont="0" applyFill="0" applyBorder="0" applyAlignment="0" applyProtection="0"/>
    <xf numFmtId="3" fontId="6" fillId="35" borderId="7" applyFont="0">
      <alignment horizontal="right" vertical="center"/>
      <protection locked="0"/>
    </xf>
    <xf numFmtId="172" fontId="6" fillId="27" borderId="7" applyFont="0">
      <alignment horizontal="center" vertical="center"/>
    </xf>
    <xf numFmtId="173" fontId="6" fillId="27" borderId="7" applyFont="0">
      <alignment horizontal="right" vertical="center"/>
    </xf>
    <xf numFmtId="167" fontId="6" fillId="27" borderId="7" applyFont="0">
      <alignment horizontal="right" vertical="center"/>
    </xf>
    <xf numFmtId="10" fontId="6" fillId="27" borderId="7" applyFont="0">
      <alignment horizontal="right" vertical="center"/>
    </xf>
    <xf numFmtId="9" fontId="6" fillId="27" borderId="7" applyFont="0">
      <alignment horizontal="right" vertical="center"/>
    </xf>
    <xf numFmtId="174" fontId="6" fillId="27" borderId="7" applyFont="0">
      <alignment horizontal="center" wrapText="1"/>
    </xf>
    <xf numFmtId="0" fontId="6" fillId="0" borderId="0"/>
    <xf numFmtId="168" fontId="6" fillId="36" borderId="7" applyFont="0">
      <alignment vertical="center"/>
    </xf>
    <xf numFmtId="1" fontId="6" fillId="36" borderId="7" applyFont="0">
      <alignment horizontal="right" vertical="center"/>
    </xf>
    <xf numFmtId="169" fontId="6" fillId="36" borderId="7" applyFont="0">
      <alignment vertical="center"/>
    </xf>
    <xf numFmtId="9" fontId="6" fillId="36" borderId="7" applyFont="0">
      <alignment horizontal="right" vertical="center"/>
    </xf>
    <xf numFmtId="170" fontId="6" fillId="36" borderId="7" applyFont="0">
      <alignment horizontal="right" vertical="center"/>
    </xf>
    <xf numFmtId="10" fontId="6" fillId="36" borderId="7" applyFont="0">
      <alignment horizontal="right" vertical="center"/>
    </xf>
    <xf numFmtId="0" fontId="6" fillId="36" borderId="7" applyFont="0">
      <alignment horizontal="center" vertical="center" wrapText="1"/>
    </xf>
    <xf numFmtId="49" fontId="6" fillId="36" borderId="7" applyFont="0">
      <alignment vertical="center"/>
    </xf>
    <xf numFmtId="169" fontId="6" fillId="37" borderId="7" applyFont="0">
      <alignment vertical="center"/>
    </xf>
    <xf numFmtId="9" fontId="6" fillId="37" borderId="7" applyFont="0">
      <alignment horizontal="right" vertical="center"/>
    </xf>
    <xf numFmtId="168" fontId="6" fillId="38" borderId="7">
      <alignment vertical="center"/>
    </xf>
    <xf numFmtId="169" fontId="6" fillId="39" borderId="7" applyFont="0">
      <alignment horizontal="right" vertical="center"/>
    </xf>
    <xf numFmtId="1" fontId="6" fillId="39" borderId="7" applyFont="0">
      <alignment horizontal="right" vertical="center"/>
    </xf>
    <xf numFmtId="169" fontId="6" fillId="39" borderId="7" applyFont="0">
      <alignment vertical="center"/>
    </xf>
    <xf numFmtId="167" fontId="6" fillId="39" borderId="7" applyFont="0">
      <alignment vertical="center"/>
    </xf>
    <xf numFmtId="10" fontId="6" fillId="39" borderId="7" applyFont="0">
      <alignment horizontal="right" vertical="center"/>
    </xf>
    <xf numFmtId="9" fontId="6" fillId="39" borderId="7" applyFont="0">
      <alignment horizontal="right" vertical="center"/>
    </xf>
    <xf numFmtId="170" fontId="6" fillId="39" borderId="7" applyFont="0">
      <alignment horizontal="right" vertical="center"/>
    </xf>
    <xf numFmtId="10" fontId="6" fillId="39" borderId="14" applyFont="0">
      <alignment horizontal="right" vertical="center"/>
    </xf>
    <xf numFmtId="0" fontId="6" fillId="39" borderId="7" applyFont="0">
      <alignment horizontal="center" vertical="center" wrapText="1"/>
    </xf>
    <xf numFmtId="49" fontId="6" fillId="39" borderId="7" applyFont="0">
      <alignment vertical="center"/>
    </xf>
    <xf numFmtId="175" fontId="46" fillId="0" borderId="0" applyFont="0" applyFill="0" applyBorder="0" applyAlignment="0" applyProtection="0"/>
    <xf numFmtId="0" fontId="94" fillId="0" borderId="0"/>
    <xf numFmtId="0" fontId="2" fillId="0" borderId="0"/>
    <xf numFmtId="0" fontId="95" fillId="0" borderId="0"/>
  </cellStyleXfs>
  <cellXfs count="369">
    <xf numFmtId="0" fontId="0" fillId="0" borderId="0" xfId="0"/>
    <xf numFmtId="0" fontId="47" fillId="28" borderId="0" xfId="194" applyFont="1" applyFill="1"/>
    <xf numFmtId="0" fontId="0" fillId="28" borderId="0" xfId="0" applyFill="1"/>
    <xf numFmtId="0" fontId="51" fillId="28" borderId="0" xfId="173" applyFont="1" applyFill="1"/>
    <xf numFmtId="0" fontId="6" fillId="28" borderId="0" xfId="173" applyFill="1"/>
    <xf numFmtId="0" fontId="51" fillId="28" borderId="0" xfId="173" applyFont="1" applyFill="1" applyAlignment="1">
      <alignment horizontal="left" vertical="center"/>
    </xf>
    <xf numFmtId="0" fontId="56" fillId="28" borderId="0" xfId="173" applyFont="1" applyFill="1" applyAlignment="1">
      <alignment horizontal="right"/>
    </xf>
    <xf numFmtId="0" fontId="57" fillId="28" borderId="0" xfId="173" applyFont="1" applyFill="1" applyAlignment="1">
      <alignment horizontal="right"/>
    </xf>
    <xf numFmtId="0" fontId="51" fillId="28" borderId="0" xfId="173" applyFont="1" applyFill="1" applyAlignment="1">
      <alignment horizontal="center"/>
    </xf>
    <xf numFmtId="0" fontId="51" fillId="28" borderId="0" xfId="173" applyFont="1" applyFill="1" applyAlignment="1">
      <alignment horizontal="center" wrapText="1"/>
    </xf>
    <xf numFmtId="0" fontId="0" fillId="28" borderId="0" xfId="0" applyFill="1" applyAlignment="1">
      <alignment horizontal="left"/>
    </xf>
    <xf numFmtId="0" fontId="59" fillId="28" borderId="0" xfId="0" applyFont="1" applyFill="1" applyAlignment="1">
      <alignment horizontal="left"/>
    </xf>
    <xf numFmtId="0" fontId="59" fillId="28" borderId="0" xfId="0" applyFont="1" applyFill="1"/>
    <xf numFmtId="0" fontId="55" fillId="28" borderId="0" xfId="173" applyFont="1" applyFill="1" applyBorder="1" applyAlignment="1">
      <alignment vertical="top"/>
    </xf>
    <xf numFmtId="0" fontId="55" fillId="28" borderId="0" xfId="173" applyFont="1" applyFill="1" applyBorder="1" applyAlignment="1">
      <alignment horizontal="left" vertical="top"/>
    </xf>
    <xf numFmtId="0" fontId="55" fillId="28" borderId="0" xfId="180" applyFont="1" applyFill="1" applyBorder="1" applyAlignment="1">
      <alignment vertical="top"/>
    </xf>
    <xf numFmtId="0" fontId="55" fillId="28" borderId="0" xfId="180" applyFont="1" applyFill="1" applyBorder="1" applyAlignment="1">
      <alignment horizontal="left" vertical="top"/>
    </xf>
    <xf numFmtId="0" fontId="50" fillId="28" borderId="0" xfId="173" applyFont="1" applyFill="1" applyAlignment="1">
      <alignment horizontal="right"/>
    </xf>
    <xf numFmtId="0" fontId="62" fillId="28" borderId="0" xfId="182" applyFont="1" applyFill="1" applyAlignment="1"/>
    <xf numFmtId="0" fontId="61" fillId="28" borderId="0" xfId="194" applyFont="1" applyFill="1"/>
    <xf numFmtId="0" fontId="54" fillId="28" borderId="0" xfId="182" applyFont="1" applyFill="1" applyAlignment="1">
      <alignment horizontal="right"/>
    </xf>
    <xf numFmtId="0" fontId="55" fillId="28" borderId="0" xfId="182" applyFont="1" applyFill="1"/>
    <xf numFmtId="0" fontId="49" fillId="28" borderId="0" xfId="182" applyFont="1" applyFill="1"/>
    <xf numFmtId="0" fontId="65" fillId="28" borderId="0" xfId="182" applyFont="1" applyFill="1" applyAlignment="1"/>
    <xf numFmtId="0" fontId="54" fillId="28" borderId="0" xfId="182" applyFont="1" applyFill="1" applyAlignment="1"/>
    <xf numFmtId="0" fontId="53" fillId="28" borderId="7" xfId="182" applyFont="1" applyFill="1" applyBorder="1" applyAlignment="1">
      <alignment horizontal="center" vertical="center" wrapText="1"/>
    </xf>
    <xf numFmtId="0" fontId="49" fillId="28" borderId="7" xfId="182" applyFont="1" applyFill="1" applyBorder="1" applyAlignment="1">
      <alignment horizontal="center" vertical="center" wrapText="1"/>
    </xf>
    <xf numFmtId="0" fontId="49" fillId="28" borderId="7" xfId="182" applyFont="1" applyFill="1" applyBorder="1" applyAlignment="1">
      <alignment horizontal="left" vertical="center" wrapText="1"/>
    </xf>
    <xf numFmtId="0" fontId="49" fillId="28" borderId="7" xfId="182" applyFont="1" applyFill="1" applyBorder="1" applyAlignment="1">
      <alignment vertical="center" wrapText="1"/>
    </xf>
    <xf numFmtId="0" fontId="49" fillId="28" borderId="7" xfId="182" applyFont="1" applyFill="1" applyBorder="1" applyAlignment="1">
      <alignment vertical="top" wrapText="1"/>
    </xf>
    <xf numFmtId="0" fontId="49" fillId="28" borderId="7" xfId="182" applyFont="1" applyFill="1" applyBorder="1" applyAlignment="1">
      <alignment horizontal="center" vertical="top" wrapText="1"/>
    </xf>
    <xf numFmtId="0" fontId="49" fillId="28" borderId="7" xfId="182" applyFont="1" applyFill="1" applyBorder="1" applyAlignment="1">
      <alignment horizontal="left" vertical="top" wrapText="1"/>
    </xf>
    <xf numFmtId="0" fontId="49" fillId="30" borderId="7" xfId="182" applyFont="1" applyFill="1" applyBorder="1" applyAlignment="1">
      <alignment horizontal="center" vertical="center" wrapText="1"/>
    </xf>
    <xf numFmtId="0" fontId="49" fillId="28" borderId="0" xfId="182" applyFont="1" applyFill="1" applyBorder="1" applyAlignment="1">
      <alignment horizontal="left" vertical="top" wrapText="1"/>
    </xf>
    <xf numFmtId="0" fontId="49" fillId="28" borderId="0" xfId="182" applyFont="1" applyFill="1" applyBorder="1" applyAlignment="1">
      <alignment horizontal="center" vertical="center" wrapText="1"/>
    </xf>
    <xf numFmtId="0" fontId="49" fillId="28" borderId="0" xfId="182" applyFont="1" applyFill="1" applyBorder="1" applyAlignment="1">
      <alignment horizontal="left" vertical="center" wrapText="1"/>
    </xf>
    <xf numFmtId="0" fontId="64" fillId="28" borderId="0" xfId="194" applyFont="1" applyFill="1" applyAlignment="1">
      <alignment horizontal="right"/>
    </xf>
    <xf numFmtId="0" fontId="49" fillId="28" borderId="0" xfId="182" applyFont="1" applyFill="1" applyAlignment="1"/>
    <xf numFmtId="0" fontId="49" fillId="30" borderId="7" xfId="182" applyFont="1" applyFill="1" applyBorder="1" applyAlignment="1">
      <alignment vertical="top" wrapText="1"/>
    </xf>
    <xf numFmtId="0" fontId="49" fillId="28" borderId="0" xfId="182" applyFont="1" applyFill="1" applyBorder="1" applyAlignment="1">
      <alignment vertical="top" wrapText="1"/>
    </xf>
    <xf numFmtId="0" fontId="63" fillId="28" borderId="0" xfId="194" applyFont="1" applyFill="1"/>
    <xf numFmtId="0" fontId="49" fillId="28" borderId="0" xfId="182" applyFont="1" applyFill="1" applyAlignment="1">
      <alignment horizontal="center"/>
    </xf>
    <xf numFmtId="16" fontId="49" fillId="28" borderId="7" xfId="182" applyNumberFormat="1" applyFont="1" applyFill="1" applyBorder="1" applyAlignment="1">
      <alignment horizontal="center" vertical="top" wrapText="1"/>
    </xf>
    <xf numFmtId="0" fontId="53" fillId="28" borderId="7" xfId="182" applyFont="1" applyFill="1" applyBorder="1" applyAlignment="1">
      <alignment vertical="center" wrapText="1"/>
    </xf>
    <xf numFmtId="0" fontId="53" fillId="28" borderId="7" xfId="182" applyFont="1" applyFill="1" applyBorder="1" applyAlignment="1">
      <alignment vertical="top" wrapText="1"/>
    </xf>
    <xf numFmtId="0" fontId="49" fillId="28" borderId="0" xfId="182" applyFont="1" applyFill="1" applyBorder="1" applyAlignment="1">
      <alignment horizontal="center" vertical="top" wrapText="1"/>
    </xf>
    <xf numFmtId="0" fontId="49" fillId="28" borderId="0" xfId="194" applyFont="1" applyFill="1"/>
    <xf numFmtId="0" fontId="53" fillId="28" borderId="0" xfId="182" applyFont="1" applyFill="1"/>
    <xf numFmtId="0" fontId="57" fillId="28" borderId="0" xfId="228" applyFont="1" applyFill="1" applyBorder="1" applyAlignment="1">
      <alignment horizontal="left" vertical="center" wrapText="1"/>
    </xf>
    <xf numFmtId="0" fontId="57" fillId="28" borderId="0" xfId="228" applyFont="1" applyFill="1" applyBorder="1" applyAlignment="1">
      <alignment horizontal="center" vertical="center" wrapText="1"/>
    </xf>
    <xf numFmtId="49" fontId="68" fillId="29" borderId="38" xfId="228" applyNumberFormat="1" applyFont="1" applyFill="1" applyBorder="1" applyAlignment="1">
      <alignment horizontal="left" vertical="center"/>
    </xf>
    <xf numFmtId="49" fontId="68" fillId="29" borderId="38" xfId="228" applyNumberFormat="1" applyFont="1" applyFill="1" applyBorder="1" applyAlignment="1">
      <alignment horizontal="center" vertical="center"/>
    </xf>
    <xf numFmtId="0" fontId="69" fillId="29" borderId="26" xfId="228" applyFont="1" applyFill="1" applyBorder="1" applyAlignment="1">
      <alignment horizontal="center" vertical="center" wrapText="1"/>
    </xf>
    <xf numFmtId="0" fontId="69" fillId="29" borderId="29" xfId="228" applyFont="1" applyFill="1" applyBorder="1" applyAlignment="1">
      <alignment horizontal="center" vertical="center" wrapText="1"/>
    </xf>
    <xf numFmtId="0" fontId="69" fillId="29" borderId="7" xfId="228" applyFont="1" applyFill="1" applyBorder="1" applyAlignment="1">
      <alignment horizontal="left" vertical="center" wrapText="1"/>
    </xf>
    <xf numFmtId="0" fontId="69" fillId="29" borderId="7" xfId="228" applyFont="1" applyFill="1" applyBorder="1" applyAlignment="1">
      <alignment horizontal="center" vertical="center" wrapText="1"/>
    </xf>
    <xf numFmtId="1" fontId="70" fillId="29" borderId="7" xfId="228" applyNumberFormat="1" applyFont="1" applyFill="1" applyBorder="1" applyAlignment="1">
      <alignment horizontal="center" vertical="center"/>
    </xf>
    <xf numFmtId="49" fontId="70" fillId="29" borderId="7" xfId="228" applyNumberFormat="1" applyFont="1" applyFill="1" applyBorder="1" applyAlignment="1">
      <alignment horizontal="center" vertical="center"/>
    </xf>
    <xf numFmtId="0" fontId="0" fillId="30" borderId="7" xfId="0" applyFill="1" applyBorder="1" applyAlignment="1">
      <alignment horizontal="center" vertical="center"/>
    </xf>
    <xf numFmtId="49" fontId="67" fillId="29" borderId="7" xfId="0" applyNumberFormat="1" applyFont="1" applyFill="1" applyBorder="1" applyAlignment="1">
      <alignment horizontal="left" vertical="center"/>
    </xf>
    <xf numFmtId="0" fontId="67" fillId="29" borderId="7" xfId="0" applyFont="1" applyFill="1" applyBorder="1" applyAlignment="1">
      <alignment horizontal="left" vertical="center" wrapText="1"/>
    </xf>
    <xf numFmtId="0" fontId="0" fillId="29" borderId="7" xfId="0" applyFill="1" applyBorder="1"/>
    <xf numFmtId="0" fontId="70" fillId="30" borderId="7" xfId="228" applyNumberFormat="1" applyFont="1" applyFill="1" applyBorder="1" applyAlignment="1">
      <alignment horizontal="center" vertical="center"/>
    </xf>
    <xf numFmtId="14" fontId="0" fillId="28" borderId="7" xfId="0" applyNumberFormat="1" applyFill="1" applyBorder="1" applyAlignment="1">
      <alignment horizontal="left" vertical="center"/>
    </xf>
    <xf numFmtId="0" fontId="0" fillId="28" borderId="7" xfId="0" applyFill="1" applyBorder="1" applyAlignment="1">
      <alignment horizontal="left" vertical="center"/>
    </xf>
    <xf numFmtId="0" fontId="0" fillId="28" borderId="7" xfId="0" applyFill="1" applyBorder="1"/>
    <xf numFmtId="9" fontId="0" fillId="30" borderId="7" xfId="0" applyNumberFormat="1" applyFill="1" applyBorder="1" applyAlignment="1">
      <alignment horizontal="center"/>
    </xf>
    <xf numFmtId="9" fontId="0" fillId="28" borderId="7" xfId="0" applyNumberFormat="1" applyFill="1" applyBorder="1" applyAlignment="1">
      <alignment horizontal="center"/>
    </xf>
    <xf numFmtId="9" fontId="0" fillId="29" borderId="7" xfId="0" applyNumberFormat="1" applyFill="1" applyBorder="1" applyAlignment="1">
      <alignment horizontal="center"/>
    </xf>
    <xf numFmtId="0" fontId="71" fillId="0" borderId="7" xfId="0" applyFont="1" applyFill="1" applyBorder="1" applyAlignment="1">
      <alignment horizontal="left" vertical="center" wrapText="1" indent="1"/>
    </xf>
    <xf numFmtId="0" fontId="71" fillId="28" borderId="7" xfId="0" applyFont="1" applyFill="1" applyBorder="1" applyAlignment="1">
      <alignment horizontal="left" vertical="center" wrapText="1" indent="1"/>
    </xf>
    <xf numFmtId="0" fontId="0" fillId="28" borderId="7" xfId="0" applyFill="1" applyBorder="1" applyAlignment="1">
      <alignment horizontal="left" vertical="center" wrapText="1"/>
    </xf>
    <xf numFmtId="0" fontId="70" fillId="28" borderId="7" xfId="0" applyFont="1" applyFill="1" applyBorder="1" applyAlignment="1">
      <alignment horizontal="left" vertical="center"/>
    </xf>
    <xf numFmtId="0" fontId="70" fillId="0" borderId="7" xfId="0" applyFont="1" applyFill="1" applyBorder="1" applyAlignment="1">
      <alignment horizontal="left" vertical="center" wrapText="1"/>
    </xf>
    <xf numFmtId="9" fontId="0" fillId="30" borderId="7" xfId="0" applyNumberFormat="1" applyFill="1" applyBorder="1" applyAlignment="1">
      <alignment horizontal="center" vertical="center"/>
    </xf>
    <xf numFmtId="9" fontId="0" fillId="28" borderId="7" xfId="0" applyNumberFormat="1" applyFill="1" applyBorder="1" applyAlignment="1">
      <alignment horizontal="center" vertical="center"/>
    </xf>
    <xf numFmtId="0" fontId="0" fillId="28" borderId="7" xfId="0" applyFill="1" applyBorder="1" applyAlignment="1">
      <alignment vertical="center"/>
    </xf>
    <xf numFmtId="0" fontId="72" fillId="28" borderId="7" xfId="0" applyFont="1" applyFill="1" applyBorder="1" applyAlignment="1">
      <alignment horizontal="left" vertical="center" wrapText="1" indent="1"/>
    </xf>
    <xf numFmtId="0" fontId="0" fillId="0" borderId="7" xfId="0" applyFill="1" applyBorder="1" applyAlignment="1">
      <alignment horizontal="left" vertical="center"/>
    </xf>
    <xf numFmtId="0" fontId="0" fillId="0" borderId="7" xfId="0" applyFill="1" applyBorder="1" applyAlignment="1">
      <alignment horizontal="left" vertical="center" wrapText="1"/>
    </xf>
    <xf numFmtId="0" fontId="0" fillId="0" borderId="7" xfId="0" applyFill="1" applyBorder="1"/>
    <xf numFmtId="9" fontId="0" fillId="0" borderId="7" xfId="0" applyNumberFormat="1" applyFill="1" applyBorder="1" applyAlignment="1">
      <alignment horizontal="center"/>
    </xf>
    <xf numFmtId="0" fontId="70" fillId="28" borderId="0" xfId="0" applyFont="1" applyFill="1"/>
    <xf numFmtId="0" fontId="0" fillId="31" borderId="7" xfId="0" applyFill="1" applyBorder="1" applyAlignment="1">
      <alignment horizontal="left" vertical="center"/>
    </xf>
    <xf numFmtId="0" fontId="73" fillId="31" borderId="7" xfId="0" applyFont="1" applyFill="1" applyBorder="1" applyAlignment="1">
      <alignment horizontal="left" vertical="center" wrapText="1"/>
    </xf>
    <xf numFmtId="9" fontId="0" fillId="0" borderId="7" xfId="0" applyNumberFormat="1" applyFill="1" applyBorder="1" applyAlignment="1">
      <alignment horizontal="center" vertical="center"/>
    </xf>
    <xf numFmtId="0" fontId="67" fillId="29" borderId="7" xfId="0" applyFont="1" applyFill="1" applyBorder="1" applyAlignment="1">
      <alignment horizontal="left" vertical="center"/>
    </xf>
    <xf numFmtId="0" fontId="70" fillId="0" borderId="7" xfId="0" applyFont="1" applyFill="1" applyBorder="1" applyAlignment="1">
      <alignment horizontal="left" vertical="center"/>
    </xf>
    <xf numFmtId="0" fontId="3" fillId="0" borderId="7" xfId="0" applyFont="1" applyFill="1" applyBorder="1" applyAlignment="1">
      <alignment horizontal="left" vertical="center" wrapText="1"/>
    </xf>
    <xf numFmtId="0" fontId="67" fillId="31" borderId="7" xfId="0" applyFont="1" applyFill="1" applyBorder="1" applyAlignment="1">
      <alignment horizontal="left" vertical="center"/>
    </xf>
    <xf numFmtId="0" fontId="0" fillId="28" borderId="7" xfId="0" applyFont="1" applyFill="1" applyBorder="1" applyAlignment="1">
      <alignment horizontal="left" vertical="center"/>
    </xf>
    <xf numFmtId="0" fontId="0" fillId="0" borderId="7" xfId="0" applyFill="1" applyBorder="1" applyAlignment="1">
      <alignment horizontal="center" vertical="center"/>
    </xf>
    <xf numFmtId="0" fontId="0" fillId="28" borderId="7" xfId="0" applyFill="1" applyBorder="1" applyAlignment="1">
      <alignment horizontal="center" vertical="center"/>
    </xf>
    <xf numFmtId="0" fontId="0" fillId="28" borderId="0" xfId="0" applyFill="1" applyAlignment="1">
      <alignment horizontal="left" vertical="center"/>
    </xf>
    <xf numFmtId="0" fontId="74" fillId="0" borderId="7" xfId="0" applyFont="1" applyFill="1" applyBorder="1" applyAlignment="1">
      <alignment horizontal="left" vertical="center" wrapText="1"/>
    </xf>
    <xf numFmtId="0" fontId="75" fillId="0" borderId="7" xfId="0" applyFont="1" applyFill="1" applyBorder="1" applyAlignment="1">
      <alignment horizontal="right" wrapText="1"/>
    </xf>
    <xf numFmtId="0" fontId="0" fillId="0" borderId="0" xfId="0" applyAlignment="1">
      <alignment horizontal="left"/>
    </xf>
    <xf numFmtId="0" fontId="69" fillId="28" borderId="0" xfId="228" applyFont="1" applyFill="1" applyBorder="1" applyAlignment="1">
      <alignment horizontal="left" vertical="center" wrapText="1"/>
    </xf>
    <xf numFmtId="0" fontId="69" fillId="28" borderId="0" xfId="228" applyFont="1" applyFill="1" applyBorder="1" applyAlignment="1">
      <alignment horizontal="center" vertical="center" wrapText="1"/>
    </xf>
    <xf numFmtId="49" fontId="70" fillId="30" borderId="7" xfId="228" applyNumberFormat="1" applyFont="1" applyFill="1" applyBorder="1" applyAlignment="1">
      <alignment horizontal="center" vertical="center"/>
    </xf>
    <xf numFmtId="0" fontId="0" fillId="30" borderId="7" xfId="0" applyFill="1" applyBorder="1" applyAlignment="1">
      <alignment horizontal="center"/>
    </xf>
    <xf numFmtId="49" fontId="0" fillId="30" borderId="7" xfId="0" applyNumberFormat="1" applyFill="1" applyBorder="1" applyAlignment="1">
      <alignment horizontal="center"/>
    </xf>
    <xf numFmtId="0" fontId="67" fillId="0" borderId="7" xfId="0" applyFont="1" applyFill="1" applyBorder="1" applyAlignment="1">
      <alignment horizontal="left" vertical="center"/>
    </xf>
    <xf numFmtId="0" fontId="69" fillId="0" borderId="7" xfId="228" applyFont="1" applyFill="1" applyBorder="1" applyAlignment="1">
      <alignment horizontal="left" vertical="center" wrapText="1"/>
    </xf>
    <xf numFmtId="0" fontId="0" fillId="0" borderId="0" xfId="0" applyFill="1"/>
    <xf numFmtId="0" fontId="74" fillId="0" borderId="7" xfId="228" applyFont="1" applyFill="1" applyBorder="1" applyAlignment="1">
      <alignment horizontal="left" vertical="center" wrapText="1"/>
    </xf>
    <xf numFmtId="0" fontId="0" fillId="0" borderId="7" xfId="0" applyFill="1" applyBorder="1" applyAlignment="1">
      <alignment horizontal="center"/>
    </xf>
    <xf numFmtId="2" fontId="70" fillId="30" borderId="7" xfId="228" applyNumberFormat="1" applyFont="1" applyFill="1" applyBorder="1" applyAlignment="1">
      <alignment horizontal="center" vertical="center"/>
    </xf>
    <xf numFmtId="49" fontId="70" fillId="0" borderId="7" xfId="228" applyNumberFormat="1" applyFont="1" applyFill="1" applyBorder="1" applyAlignment="1">
      <alignment horizontal="center" vertical="center"/>
    </xf>
    <xf numFmtId="0" fontId="76" fillId="0" borderId="7" xfId="0" applyFont="1" applyFill="1" applyBorder="1" applyAlignment="1">
      <alignment horizontal="left" vertical="center"/>
    </xf>
    <xf numFmtId="0" fontId="77" fillId="0" borderId="7" xfId="228" applyFont="1" applyFill="1" applyBorder="1" applyAlignment="1">
      <alignment horizontal="left" vertical="center" wrapText="1" indent="1"/>
    </xf>
    <xf numFmtId="2" fontId="70" fillId="29" borderId="7" xfId="228" applyNumberFormat="1" applyFont="1" applyFill="1" applyBorder="1" applyAlignment="1">
      <alignment horizontal="center" vertical="center"/>
    </xf>
    <xf numFmtId="49" fontId="0" fillId="30" borderId="7" xfId="0" applyNumberFormat="1" applyFill="1" applyBorder="1" applyAlignment="1">
      <alignment horizontal="center" vertical="center"/>
    </xf>
    <xf numFmtId="0" fontId="77" fillId="0" borderId="7" xfId="228" applyFont="1" applyFill="1" applyBorder="1" applyAlignment="1">
      <alignment horizontal="right" vertical="center" wrapText="1"/>
    </xf>
    <xf numFmtId="0" fontId="3" fillId="0" borderId="0" xfId="0" applyFont="1" applyFill="1" applyAlignment="1">
      <alignment horizontal="justify" vertical="center"/>
    </xf>
    <xf numFmtId="0" fontId="77" fillId="0" borderId="7" xfId="228" applyFont="1" applyFill="1" applyBorder="1" applyAlignment="1">
      <alignment horizontal="right" vertical="center" wrapText="1" indent="1"/>
    </xf>
    <xf numFmtId="0" fontId="77" fillId="0" borderId="7" xfId="0" applyFont="1" applyFill="1" applyBorder="1" applyAlignment="1">
      <alignment horizontal="left" vertical="center"/>
    </xf>
    <xf numFmtId="0" fontId="78" fillId="0" borderId="7" xfId="228" applyFont="1" applyFill="1" applyBorder="1" applyAlignment="1">
      <alignment horizontal="left" vertical="center" wrapText="1"/>
    </xf>
    <xf numFmtId="0" fontId="70" fillId="0" borderId="7" xfId="228" applyNumberFormat="1" applyFont="1" applyFill="1" applyBorder="1" applyAlignment="1">
      <alignment horizontal="center" vertical="center"/>
    </xf>
    <xf numFmtId="0" fontId="70" fillId="29" borderId="7" xfId="228" applyNumberFormat="1" applyFont="1" applyFill="1" applyBorder="1" applyAlignment="1">
      <alignment horizontal="center" vertical="center"/>
    </xf>
    <xf numFmtId="0" fontId="72" fillId="0" borderId="7" xfId="228" applyFont="1" applyFill="1" applyBorder="1" applyAlignment="1">
      <alignment horizontal="left" vertical="center" wrapText="1" indent="1"/>
    </xf>
    <xf numFmtId="0" fontId="78" fillId="0" borderId="7" xfId="228" applyFont="1" applyFill="1" applyBorder="1" applyAlignment="1">
      <alignment horizontal="left" vertical="center" wrapText="1" indent="1"/>
    </xf>
    <xf numFmtId="0" fontId="71" fillId="0" borderId="7" xfId="0" applyFont="1" applyFill="1" applyBorder="1" applyAlignment="1">
      <alignment horizontal="left" vertical="center"/>
    </xf>
    <xf numFmtId="0" fontId="75" fillId="0" borderId="7" xfId="228" applyFont="1" applyFill="1" applyBorder="1" applyAlignment="1">
      <alignment horizontal="left" vertical="center" wrapText="1" indent="2"/>
    </xf>
    <xf numFmtId="0" fontId="0" fillId="29" borderId="7" xfId="0" applyFill="1" applyBorder="1" applyAlignment="1">
      <alignment horizontal="left" vertical="center"/>
    </xf>
    <xf numFmtId="0" fontId="67" fillId="28" borderId="7" xfId="0" applyFont="1" applyFill="1" applyBorder="1" applyAlignment="1">
      <alignment horizontal="left" vertical="center"/>
    </xf>
    <xf numFmtId="0" fontId="79" fillId="0" borderId="7" xfId="228" applyFont="1" applyFill="1" applyBorder="1" applyAlignment="1">
      <alignment horizontal="left" vertical="center" wrapText="1"/>
    </xf>
    <xf numFmtId="0" fontId="76" fillId="28" borderId="7" xfId="0" applyFont="1" applyFill="1" applyBorder="1" applyAlignment="1">
      <alignment horizontal="left" vertical="center"/>
    </xf>
    <xf numFmtId="0" fontId="0" fillId="29" borderId="7" xfId="0" applyFill="1" applyBorder="1" applyAlignment="1">
      <alignment horizontal="center"/>
    </xf>
    <xf numFmtId="0" fontId="67" fillId="32" borderId="7" xfId="0" applyFont="1" applyFill="1" applyBorder="1" applyAlignment="1">
      <alignment horizontal="left" vertical="center"/>
    </xf>
    <xf numFmtId="0" fontId="0" fillId="0" borderId="7" xfId="0" applyBorder="1"/>
    <xf numFmtId="0" fontId="0" fillId="32" borderId="7" xfId="0" applyFont="1" applyFill="1" applyBorder="1" applyAlignment="1">
      <alignment horizontal="left" vertical="center"/>
    </xf>
    <xf numFmtId="0" fontId="70" fillId="0" borderId="7" xfId="228" applyFont="1" applyFill="1" applyBorder="1" applyAlignment="1">
      <alignment horizontal="left" vertical="center" wrapText="1"/>
    </xf>
    <xf numFmtId="0" fontId="0" fillId="0" borderId="7" xfId="0" applyFont="1" applyBorder="1"/>
    <xf numFmtId="0" fontId="0" fillId="29" borderId="7" xfId="0" applyFont="1" applyFill="1" applyBorder="1"/>
    <xf numFmtId="0" fontId="0" fillId="0" borderId="0" xfId="0" applyFont="1"/>
    <xf numFmtId="0" fontId="72" fillId="0" borderId="7" xfId="228" applyFont="1" applyFill="1" applyBorder="1" applyAlignment="1">
      <alignment horizontal="left" vertical="center" wrapText="1"/>
    </xf>
    <xf numFmtId="0" fontId="0" fillId="0" borderId="0" xfId="0" applyFill="1" applyAlignment="1">
      <alignment horizontal="left"/>
    </xf>
    <xf numFmtId="0" fontId="3" fillId="0" borderId="0" xfId="0" applyFont="1"/>
    <xf numFmtId="0" fontId="3" fillId="28" borderId="0" xfId="0" applyFont="1" applyFill="1"/>
    <xf numFmtId="0" fontId="3" fillId="28" borderId="0" xfId="0" applyFont="1" applyFill="1" applyAlignment="1">
      <alignment horizontal="right"/>
    </xf>
    <xf numFmtId="0" fontId="79" fillId="28" borderId="0" xfId="228" applyFont="1" applyFill="1" applyBorder="1" applyAlignment="1">
      <alignment horizontal="center" vertical="center" wrapText="1"/>
    </xf>
    <xf numFmtId="0" fontId="79" fillId="29" borderId="13" xfId="228" applyFont="1" applyFill="1" applyBorder="1" applyAlignment="1">
      <alignment horizontal="center" vertical="center" wrapText="1"/>
    </xf>
    <xf numFmtId="0" fontId="79" fillId="29" borderId="7" xfId="228" applyFont="1" applyFill="1" applyBorder="1" applyAlignment="1">
      <alignment horizontal="left" vertical="center" wrapText="1"/>
    </xf>
    <xf numFmtId="0" fontId="79" fillId="29" borderId="7" xfId="228" applyFont="1" applyFill="1" applyBorder="1" applyAlignment="1">
      <alignment horizontal="center" vertical="center" wrapText="1"/>
    </xf>
    <xf numFmtId="49" fontId="74" fillId="29" borderId="7" xfId="228" applyNumberFormat="1" applyFont="1" applyFill="1" applyBorder="1" applyAlignment="1">
      <alignment horizontal="center" vertical="center"/>
    </xf>
    <xf numFmtId="49" fontId="74" fillId="29" borderId="7" xfId="228" applyNumberFormat="1" applyFont="1" applyFill="1" applyBorder="1" applyAlignment="1">
      <alignment horizontal="center" vertical="center" wrapText="1"/>
    </xf>
    <xf numFmtId="1" fontId="67" fillId="29" borderId="13" xfId="229" applyNumberFormat="1" applyFont="1" applyFill="1" applyBorder="1" applyAlignment="1">
      <alignment horizontal="left" vertical="center" wrapText="1"/>
    </xf>
    <xf numFmtId="0" fontId="81" fillId="29" borderId="7" xfId="229" applyFont="1" applyFill="1" applyBorder="1" applyAlignment="1">
      <alignment vertical="center" wrapText="1"/>
    </xf>
    <xf numFmtId="166" fontId="79" fillId="32" borderId="7" xfId="228" applyNumberFormat="1" applyFont="1" applyFill="1" applyBorder="1" applyAlignment="1">
      <alignment horizontal="right" vertical="center"/>
    </xf>
    <xf numFmtId="166" fontId="82" fillId="30" borderId="7" xfId="228" applyNumberFormat="1" applyFont="1" applyFill="1" applyBorder="1" applyAlignment="1">
      <alignment horizontal="right" vertical="center"/>
    </xf>
    <xf numFmtId="2" fontId="74" fillId="30" borderId="7" xfId="0" applyNumberFormat="1" applyFont="1" applyFill="1" applyBorder="1" applyAlignment="1">
      <alignment horizontal="left" vertical="center" wrapText="1"/>
    </xf>
    <xf numFmtId="3" fontId="74" fillId="30" borderId="7" xfId="0" applyNumberFormat="1" applyFont="1" applyFill="1" applyBorder="1" applyAlignment="1">
      <alignment horizontal="right" vertical="center" wrapText="1"/>
    </xf>
    <xf numFmtId="167" fontId="67" fillId="29" borderId="7" xfId="0" applyNumberFormat="1" applyFont="1" applyFill="1" applyBorder="1" applyAlignment="1">
      <alignment horizontal="left" vertical="center"/>
    </xf>
    <xf numFmtId="0" fontId="67" fillId="0" borderId="7" xfId="229" applyFont="1" applyFill="1" applyBorder="1" applyAlignment="1">
      <alignment vertical="center" wrapText="1"/>
    </xf>
    <xf numFmtId="3" fontId="83" fillId="30" borderId="7" xfId="228" applyNumberFormat="1" applyFont="1" applyFill="1" applyBorder="1" applyAlignment="1">
      <alignment horizontal="right" vertical="center"/>
    </xf>
    <xf numFmtId="3" fontId="82" fillId="30" borderId="7" xfId="228" applyNumberFormat="1" applyFont="1" applyFill="1" applyBorder="1" applyAlignment="1">
      <alignment horizontal="right" vertical="center"/>
    </xf>
    <xf numFmtId="2" fontId="3" fillId="0" borderId="7" xfId="0" applyNumberFormat="1" applyFont="1" applyFill="1" applyBorder="1" applyAlignment="1">
      <alignment horizontal="left" vertical="center"/>
    </xf>
    <xf numFmtId="0" fontId="74" fillId="0" borderId="7" xfId="229" applyFont="1" applyFill="1" applyBorder="1" applyAlignment="1">
      <alignment vertical="center" wrapText="1"/>
    </xf>
    <xf numFmtId="2" fontId="82" fillId="30" borderId="7" xfId="228" applyNumberFormat="1" applyFont="1" applyFill="1" applyBorder="1" applyAlignment="1">
      <alignment horizontal="center" vertical="center"/>
    </xf>
    <xf numFmtId="0" fontId="3" fillId="0" borderId="7" xfId="229" applyFont="1" applyFill="1" applyBorder="1" applyAlignment="1">
      <alignment vertical="center" wrapText="1"/>
    </xf>
    <xf numFmtId="166" fontId="74" fillId="0" borderId="7" xfId="228" applyNumberFormat="1" applyFont="1" applyFill="1" applyBorder="1" applyAlignment="1">
      <alignment horizontal="right" vertical="center"/>
    </xf>
    <xf numFmtId="166" fontId="74" fillId="30" borderId="7" xfId="228" applyNumberFormat="1" applyFont="1" applyFill="1" applyBorder="1" applyAlignment="1">
      <alignment horizontal="right" vertical="center"/>
    </xf>
    <xf numFmtId="2" fontId="74" fillId="30" borderId="7" xfId="228" applyNumberFormat="1" applyFont="1" applyFill="1" applyBorder="1" applyAlignment="1">
      <alignment horizontal="center" vertical="center"/>
    </xf>
    <xf numFmtId="3" fontId="3" fillId="28" borderId="7" xfId="227" applyNumberFormat="1" applyFont="1" applyFill="1" applyBorder="1" applyAlignment="1">
      <alignment horizontal="right" vertical="center"/>
    </xf>
    <xf numFmtId="3" fontId="74" fillId="30" borderId="7" xfId="227" applyNumberFormat="1" applyFont="1" applyFill="1" applyBorder="1" applyAlignment="1">
      <alignment horizontal="right" vertical="center"/>
    </xf>
    <xf numFmtId="166" fontId="74" fillId="32" borderId="7" xfId="228" applyNumberFormat="1" applyFont="1" applyFill="1" applyBorder="1" applyAlignment="1">
      <alignment horizontal="right" vertical="center"/>
    </xf>
    <xf numFmtId="2" fontId="3" fillId="0" borderId="13" xfId="0" applyNumberFormat="1" applyFont="1" applyFill="1" applyBorder="1" applyAlignment="1">
      <alignment horizontal="left" vertical="center"/>
    </xf>
    <xf numFmtId="0" fontId="71" fillId="0" borderId="7" xfId="229" applyFont="1" applyFill="1" applyBorder="1" applyAlignment="1">
      <alignment horizontal="right" vertical="center" wrapText="1"/>
    </xf>
    <xf numFmtId="3" fontId="3" fillId="32" borderId="7" xfId="227" applyNumberFormat="1" applyFont="1" applyFill="1" applyBorder="1" applyAlignment="1">
      <alignment horizontal="right" vertical="center"/>
    </xf>
    <xf numFmtId="2" fontId="3" fillId="0" borderId="13" xfId="229" applyNumberFormat="1" applyFont="1" applyFill="1" applyBorder="1" applyAlignment="1">
      <alignment horizontal="left" vertical="center" wrapText="1"/>
    </xf>
    <xf numFmtId="3" fontId="74" fillId="30" borderId="7" xfId="228" applyNumberFormat="1" applyFont="1" applyFill="1" applyBorder="1" applyAlignment="1">
      <alignment horizontal="right" vertical="center"/>
    </xf>
    <xf numFmtId="0" fontId="75" fillId="0" borderId="7" xfId="229" applyFont="1" applyFill="1" applyBorder="1" applyAlignment="1">
      <alignment horizontal="right" vertical="center" wrapText="1"/>
    </xf>
    <xf numFmtId="3" fontId="74" fillId="28" borderId="7" xfId="227" applyNumberFormat="1" applyFont="1" applyFill="1" applyBorder="1" applyAlignment="1">
      <alignment horizontal="right" vertical="center"/>
    </xf>
    <xf numFmtId="0" fontId="74" fillId="0" borderId="7" xfId="229" applyFont="1" applyFill="1" applyBorder="1" applyAlignment="1" applyProtection="1">
      <alignment vertical="center" wrapText="1"/>
    </xf>
    <xf numFmtId="0" fontId="71" fillId="0" borderId="7" xfId="229" applyFont="1" applyFill="1" applyBorder="1" applyAlignment="1" applyProtection="1">
      <alignment horizontal="right" vertical="center" wrapText="1"/>
    </xf>
    <xf numFmtId="166" fontId="74" fillId="28" borderId="7" xfId="228" applyNumberFormat="1" applyFont="1" applyFill="1" applyBorder="1" applyAlignment="1">
      <alignment horizontal="right" vertical="center"/>
    </xf>
    <xf numFmtId="0" fontId="3" fillId="0" borderId="7" xfId="229" applyFont="1" applyFill="1" applyBorder="1" applyAlignment="1" applyProtection="1">
      <alignment vertical="center" wrapText="1"/>
    </xf>
    <xf numFmtId="166" fontId="79" fillId="28" borderId="7" xfId="228" applyNumberFormat="1" applyFont="1" applyFill="1" applyBorder="1" applyAlignment="1">
      <alignment horizontal="right" vertical="center"/>
    </xf>
    <xf numFmtId="166" fontId="84" fillId="30" borderId="7" xfId="228" applyNumberFormat="1" applyFont="1" applyFill="1" applyBorder="1" applyAlignment="1">
      <alignment horizontal="right" vertical="center"/>
    </xf>
    <xf numFmtId="3" fontId="84" fillId="30" borderId="7" xfId="228" applyNumberFormat="1" applyFont="1" applyFill="1" applyBorder="1" applyAlignment="1">
      <alignment horizontal="right" vertical="center"/>
    </xf>
    <xf numFmtId="2" fontId="67" fillId="0" borderId="7" xfId="229" applyNumberFormat="1" applyFont="1" applyFill="1" applyBorder="1" applyAlignment="1">
      <alignment horizontal="left" vertical="center" wrapText="1"/>
    </xf>
    <xf numFmtId="2" fontId="84" fillId="30" borderId="7" xfId="228" applyNumberFormat="1" applyFont="1" applyFill="1" applyBorder="1" applyAlignment="1">
      <alignment horizontal="center" vertical="center"/>
    </xf>
    <xf numFmtId="2" fontId="3" fillId="0" borderId="12" xfId="229" applyNumberFormat="1" applyFont="1" applyFill="1" applyBorder="1" applyAlignment="1">
      <alignment horizontal="left" vertical="center" wrapText="1"/>
    </xf>
    <xf numFmtId="0" fontId="3" fillId="0" borderId="7" xfId="228" applyFont="1" applyFill="1" applyBorder="1" applyAlignment="1">
      <alignment vertical="center" wrapText="1"/>
    </xf>
    <xf numFmtId="166" fontId="74" fillId="28" borderId="7" xfId="228" applyNumberFormat="1" applyFont="1" applyFill="1" applyBorder="1" applyAlignment="1" applyProtection="1">
      <alignment horizontal="right" vertical="center"/>
      <protection locked="0"/>
    </xf>
    <xf numFmtId="2" fontId="3" fillId="30" borderId="7" xfId="228" applyNumberFormat="1" applyFont="1" applyFill="1" applyBorder="1" applyAlignment="1">
      <alignment horizontal="center" vertical="center"/>
    </xf>
    <xf numFmtId="3" fontId="74" fillId="28" borderId="7" xfId="228" applyNumberFormat="1" applyFont="1" applyFill="1" applyBorder="1" applyAlignment="1">
      <alignment horizontal="right" vertical="center"/>
    </xf>
    <xf numFmtId="3" fontId="74" fillId="32" borderId="7" xfId="228" applyNumberFormat="1" applyFont="1" applyFill="1" applyBorder="1" applyAlignment="1">
      <alignment horizontal="right" vertical="center"/>
    </xf>
    <xf numFmtId="0" fontId="3" fillId="0" borderId="7" xfId="228" quotePrefix="1" applyFont="1" applyFill="1" applyBorder="1" applyAlignment="1">
      <alignment vertical="center" wrapText="1"/>
    </xf>
    <xf numFmtId="2" fontId="3" fillId="0" borderId="7" xfId="229" applyNumberFormat="1" applyFont="1" applyFill="1" applyBorder="1" applyAlignment="1">
      <alignment horizontal="left" vertical="center" wrapText="1"/>
    </xf>
    <xf numFmtId="0" fontId="3" fillId="0" borderId="0" xfId="0" applyFont="1" applyFill="1"/>
    <xf numFmtId="0" fontId="3" fillId="0" borderId="7" xfId="0" applyFont="1" applyFill="1" applyBorder="1" applyAlignment="1">
      <alignment horizontal="center" vertical="center"/>
    </xf>
    <xf numFmtId="0" fontId="73" fillId="0" borderId="7" xfId="0" applyFont="1" applyFill="1" applyBorder="1" applyAlignment="1">
      <alignment wrapText="1"/>
    </xf>
    <xf numFmtId="0" fontId="3" fillId="28" borderId="7" xfId="0" applyFont="1" applyFill="1" applyBorder="1"/>
    <xf numFmtId="0" fontId="3" fillId="30" borderId="7" xfId="0" applyFont="1" applyFill="1" applyBorder="1"/>
    <xf numFmtId="0" fontId="85" fillId="30" borderId="7" xfId="0" applyFont="1" applyFill="1" applyBorder="1"/>
    <xf numFmtId="0" fontId="3" fillId="32" borderId="7" xfId="0" applyFont="1" applyFill="1" applyBorder="1" applyAlignment="1">
      <alignment horizontal="center" vertical="center"/>
    </xf>
    <xf numFmtId="0" fontId="86" fillId="0" borderId="7" xfId="0" applyFont="1" applyFill="1" applyBorder="1" applyAlignment="1">
      <alignment horizontal="left" vertical="center" wrapText="1"/>
    </xf>
    <xf numFmtId="0" fontId="86" fillId="0" borderId="7" xfId="0" applyFont="1" applyFill="1" applyBorder="1" applyAlignment="1">
      <alignment horizontal="left" vertical="top" wrapText="1"/>
    </xf>
    <xf numFmtId="0" fontId="86" fillId="0" borderId="7" xfId="0" applyFont="1" applyFill="1" applyBorder="1" applyAlignment="1">
      <alignment vertical="top" wrapText="1"/>
    </xf>
    <xf numFmtId="0" fontId="86" fillId="0" borderId="7" xfId="0" applyFont="1" applyFill="1" applyBorder="1" applyAlignment="1">
      <alignment wrapText="1"/>
    </xf>
    <xf numFmtId="0" fontId="86" fillId="0" borderId="7" xfId="0" applyFont="1" applyFill="1" applyBorder="1" applyAlignment="1">
      <alignment vertical="center" wrapText="1"/>
    </xf>
    <xf numFmtId="0" fontId="3" fillId="0" borderId="0" xfId="0" applyFont="1" applyAlignment="1">
      <alignment horizontal="right"/>
    </xf>
    <xf numFmtId="0" fontId="79" fillId="29" borderId="44" xfId="228" applyFont="1" applyFill="1" applyBorder="1" applyAlignment="1">
      <alignment horizontal="center" vertical="center" wrapText="1"/>
    </xf>
    <xf numFmtId="0" fontId="80" fillId="30" borderId="38" xfId="228" applyFont="1" applyFill="1" applyBorder="1" applyAlignment="1">
      <alignment vertical="center"/>
    </xf>
    <xf numFmtId="0" fontId="80" fillId="30" borderId="42" xfId="228" applyFont="1" applyFill="1" applyBorder="1" applyAlignment="1">
      <alignment vertical="center"/>
    </xf>
    <xf numFmtId="0" fontId="79" fillId="30" borderId="26" xfId="228" applyFont="1" applyFill="1" applyBorder="1" applyAlignment="1">
      <alignment horizontal="center" vertical="center" wrapText="1"/>
    </xf>
    <xf numFmtId="0" fontId="79" fillId="30" borderId="33" xfId="228" applyFont="1" applyFill="1" applyBorder="1" applyAlignment="1">
      <alignment horizontal="center" vertical="center" wrapText="1"/>
    </xf>
    <xf numFmtId="49" fontId="87" fillId="30" borderId="45" xfId="229" applyNumberFormat="1" applyFont="1" applyFill="1" applyBorder="1" applyAlignment="1">
      <alignment horizontal="center" vertical="center" wrapText="1"/>
    </xf>
    <xf numFmtId="49" fontId="87" fillId="30" borderId="7" xfId="228" applyNumberFormat="1" applyFont="1" applyFill="1" applyBorder="1" applyAlignment="1">
      <alignment horizontal="left" vertical="center" wrapText="1"/>
    </xf>
    <xf numFmtId="0" fontId="79" fillId="30" borderId="13" xfId="228" applyFont="1" applyFill="1" applyBorder="1" applyAlignment="1">
      <alignment horizontal="left" vertical="center" wrapText="1"/>
    </xf>
    <xf numFmtId="49" fontId="88" fillId="30" borderId="46" xfId="229" applyNumberFormat="1" applyFont="1" applyFill="1" applyBorder="1" applyAlignment="1">
      <alignment horizontal="center" vertical="center" wrapText="1"/>
    </xf>
    <xf numFmtId="49" fontId="82" fillId="30" borderId="7" xfId="228" applyNumberFormat="1" applyFont="1" applyFill="1" applyBorder="1" applyAlignment="1">
      <alignment horizontal="left" vertical="center" wrapText="1"/>
    </xf>
    <xf numFmtId="0" fontId="74" fillId="0" borderId="13" xfId="228" applyFont="1" applyFill="1" applyBorder="1" applyAlignment="1">
      <alignment horizontal="left" vertical="center" wrapText="1" indent="1"/>
    </xf>
    <xf numFmtId="166" fontId="89" fillId="32" borderId="7" xfId="228" applyNumberFormat="1" applyFont="1" applyFill="1" applyBorder="1" applyAlignment="1">
      <alignment horizontal="center" vertical="center" wrapText="1"/>
    </xf>
    <xf numFmtId="0" fontId="74" fillId="0" borderId="7" xfId="228" applyFont="1" applyFill="1" applyBorder="1" applyAlignment="1">
      <alignment horizontal="left" vertical="center" wrapText="1" indent="1"/>
    </xf>
    <xf numFmtId="49" fontId="82" fillId="30" borderId="33" xfId="228" applyNumberFormat="1" applyFont="1" applyFill="1" applyBorder="1" applyAlignment="1">
      <alignment horizontal="left" vertical="center" wrapText="1"/>
    </xf>
    <xf numFmtId="0" fontId="74" fillId="0" borderId="33" xfId="228" applyFont="1" applyFill="1" applyBorder="1" applyAlignment="1">
      <alignment horizontal="left" vertical="center" wrapText="1" indent="1"/>
    </xf>
    <xf numFmtId="9" fontId="88" fillId="32" borderId="33" xfId="227" applyFont="1" applyFill="1" applyBorder="1" applyAlignment="1">
      <alignment horizontal="center" vertical="center" wrapText="1"/>
    </xf>
    <xf numFmtId="49" fontId="87" fillId="30" borderId="13" xfId="228" applyNumberFormat="1" applyFont="1" applyFill="1" applyBorder="1" applyAlignment="1">
      <alignment horizontal="left" vertical="center" wrapText="1"/>
    </xf>
    <xf numFmtId="0" fontId="79" fillId="0" borderId="13" xfId="228" applyFont="1" applyFill="1" applyBorder="1" applyAlignment="1">
      <alignment horizontal="left" vertical="center" wrapText="1"/>
    </xf>
    <xf numFmtId="0" fontId="88" fillId="30" borderId="13" xfId="228" applyFont="1" applyFill="1" applyBorder="1" applyAlignment="1">
      <alignment horizontal="center" vertical="center" wrapText="1"/>
    </xf>
    <xf numFmtId="166" fontId="89" fillId="0" borderId="7" xfId="228" applyNumberFormat="1" applyFont="1" applyFill="1" applyBorder="1" applyAlignment="1">
      <alignment horizontal="center" vertical="center" wrapText="1"/>
    </xf>
    <xf numFmtId="166" fontId="89" fillId="32" borderId="33" xfId="228" applyNumberFormat="1" applyFont="1" applyFill="1" applyBorder="1" applyAlignment="1">
      <alignment horizontal="center" vertical="center" wrapText="1"/>
    </xf>
    <xf numFmtId="49" fontId="82" fillId="30" borderId="16" xfId="228" applyNumberFormat="1" applyFont="1" applyFill="1" applyBorder="1" applyAlignment="1">
      <alignment horizontal="left" vertical="center" wrapText="1"/>
    </xf>
    <xf numFmtId="166" fontId="89" fillId="32" borderId="13" xfId="228" applyNumberFormat="1" applyFont="1" applyFill="1" applyBorder="1" applyAlignment="1">
      <alignment horizontal="center" vertical="center" wrapText="1"/>
    </xf>
    <xf numFmtId="49" fontId="82" fillId="30" borderId="12" xfId="228" applyNumberFormat="1" applyFont="1" applyFill="1" applyBorder="1" applyAlignment="1">
      <alignment horizontal="left" vertical="center" wrapText="1"/>
    </xf>
    <xf numFmtId="49" fontId="82" fillId="30" borderId="13" xfId="228" applyNumberFormat="1" applyFont="1" applyFill="1" applyBorder="1" applyAlignment="1">
      <alignment horizontal="left" vertical="center" wrapText="1"/>
    </xf>
    <xf numFmtId="166" fontId="90" fillId="32" borderId="12" xfId="228" applyNumberFormat="1" applyFont="1" applyFill="1" applyBorder="1" applyAlignment="1">
      <alignment horizontal="center" vertical="center" wrapText="1"/>
    </xf>
    <xf numFmtId="49" fontId="82" fillId="30" borderId="26" xfId="228" applyNumberFormat="1" applyFont="1" applyFill="1" applyBorder="1" applyAlignment="1">
      <alignment horizontal="left" vertical="center" wrapText="1"/>
    </xf>
    <xf numFmtId="0" fontId="74" fillId="0" borderId="26" xfId="228" applyFont="1" applyFill="1" applyBorder="1" applyAlignment="1">
      <alignment horizontal="left" vertical="center" wrapText="1" indent="1"/>
    </xf>
    <xf numFmtId="166" fontId="89" fillId="32" borderId="26" xfId="228" applyNumberFormat="1" applyFont="1" applyFill="1" applyBorder="1" applyAlignment="1">
      <alignment horizontal="center" vertical="center" wrapText="1"/>
    </xf>
    <xf numFmtId="0" fontId="74" fillId="0" borderId="47" xfId="228" applyFont="1" applyFill="1" applyBorder="1" applyAlignment="1">
      <alignment horizontal="left" vertical="center" wrapText="1" indent="1"/>
    </xf>
    <xf numFmtId="166" fontId="89" fillId="32" borderId="47" xfId="228" applyNumberFormat="1" applyFont="1" applyFill="1" applyBorder="1" applyAlignment="1">
      <alignment horizontal="center" vertical="center" wrapText="1"/>
    </xf>
    <xf numFmtId="49" fontId="82" fillId="30" borderId="34" xfId="228" applyNumberFormat="1" applyFont="1" applyFill="1" applyBorder="1" applyAlignment="1">
      <alignment horizontal="left" vertical="center" wrapText="1"/>
    </xf>
    <xf numFmtId="0" fontId="79" fillId="0" borderId="34" xfId="228" applyFont="1" applyFill="1" applyBorder="1" applyAlignment="1">
      <alignment horizontal="left" vertical="center" wrapText="1" indent="1"/>
    </xf>
    <xf numFmtId="166" fontId="89" fillId="32" borderId="34" xfId="228" applyNumberFormat="1" applyFont="1" applyFill="1" applyBorder="1" applyAlignment="1">
      <alignment horizontal="center" vertical="center" wrapText="1"/>
    </xf>
    <xf numFmtId="0" fontId="84" fillId="0" borderId="0" xfId="0" applyFont="1"/>
    <xf numFmtId="166" fontId="88" fillId="30" borderId="13" xfId="228" applyNumberFormat="1" applyFont="1" applyFill="1" applyBorder="1" applyAlignment="1">
      <alignment horizontal="center" vertical="center" wrapText="1"/>
    </xf>
    <xf numFmtId="0" fontId="79" fillId="0" borderId="46" xfId="228" applyFont="1" applyFill="1" applyBorder="1" applyAlignment="1">
      <alignment horizontal="left" vertical="center" wrapText="1" indent="1"/>
    </xf>
    <xf numFmtId="49" fontId="82" fillId="30" borderId="47" xfId="228" applyNumberFormat="1" applyFont="1" applyFill="1" applyBorder="1" applyAlignment="1">
      <alignment horizontal="left" vertical="center" wrapText="1"/>
    </xf>
    <xf numFmtId="49" fontId="87" fillId="30" borderId="34" xfId="228" applyNumberFormat="1" applyFont="1" applyFill="1" applyBorder="1" applyAlignment="1">
      <alignment horizontal="left" vertical="center" wrapText="1"/>
    </xf>
    <xf numFmtId="0" fontId="79" fillId="30" borderId="34" xfId="228" applyFont="1" applyFill="1" applyBorder="1" applyAlignment="1">
      <alignment horizontal="left" vertical="center" wrapText="1" indent="1"/>
    </xf>
    <xf numFmtId="0" fontId="94" fillId="0" borderId="0" xfId="293" applyFill="1"/>
    <xf numFmtId="0" fontId="2" fillId="0" borderId="0" xfId="294" applyFill="1"/>
    <xf numFmtId="0" fontId="49" fillId="0" borderId="0" xfId="293" applyFont="1" applyFill="1" applyAlignment="1">
      <alignment horizontal="left" vertical="center" wrapText="1"/>
    </xf>
    <xf numFmtId="0" fontId="49" fillId="0" borderId="0" xfId="293" applyFont="1" applyFill="1" applyAlignment="1">
      <alignment horizontal="center" vertical="center" wrapText="1"/>
    </xf>
    <xf numFmtId="0" fontId="51" fillId="0" borderId="18" xfId="293" applyFont="1" applyFill="1" applyBorder="1"/>
    <xf numFmtId="0" fontId="97" fillId="0" borderId="14" xfId="293" applyFont="1" applyFill="1" applyBorder="1" applyAlignment="1">
      <alignment horizontal="center" vertical="center" wrapText="1"/>
    </xf>
    <xf numFmtId="0" fontId="97" fillId="0" borderId="7" xfId="293" applyFont="1" applyFill="1" applyBorder="1" applyAlignment="1">
      <alignment horizontal="center" vertical="center" wrapText="1"/>
    </xf>
    <xf numFmtId="0" fontId="97" fillId="0" borderId="21" xfId="293" applyFont="1" applyFill="1" applyBorder="1" applyAlignment="1">
      <alignment horizontal="center" vertical="center" wrapText="1"/>
    </xf>
    <xf numFmtId="0" fontId="97" fillId="0" borderId="0" xfId="293" applyFont="1" applyFill="1" applyAlignment="1">
      <alignment horizontal="center" vertical="center"/>
    </xf>
    <xf numFmtId="0" fontId="57" fillId="0" borderId="32" xfId="226" applyFont="1" applyFill="1" applyBorder="1" applyAlignment="1">
      <alignment horizontal="center" vertical="center"/>
    </xf>
    <xf numFmtId="0" fontId="51" fillId="0" borderId="14" xfId="293" applyFont="1" applyFill="1" applyBorder="1"/>
    <xf numFmtId="0" fontId="51" fillId="0" borderId="7" xfId="293" applyFont="1" applyFill="1" applyBorder="1"/>
    <xf numFmtId="0" fontId="51" fillId="0" borderId="19" xfId="293" applyFont="1" applyFill="1" applyBorder="1"/>
    <xf numFmtId="0" fontId="51" fillId="0" borderId="8" xfId="293" applyFont="1" applyFill="1" applyBorder="1"/>
    <xf numFmtId="0" fontId="51" fillId="0" borderId="53" xfId="293" applyFont="1" applyFill="1" applyBorder="1"/>
    <xf numFmtId="0" fontId="57" fillId="0" borderId="35" xfId="226" applyFont="1" applyFill="1" applyBorder="1" applyAlignment="1">
      <alignment horizontal="center" vertical="center"/>
    </xf>
    <xf numFmtId="0" fontId="51" fillId="0" borderId="43" xfId="293" applyFont="1" applyFill="1" applyBorder="1"/>
    <xf numFmtId="0" fontId="51" fillId="0" borderId="13" xfId="293" applyFont="1" applyFill="1" applyBorder="1"/>
    <xf numFmtId="0" fontId="51" fillId="0" borderId="20" xfId="293" applyFont="1" applyFill="1" applyBorder="1"/>
    <xf numFmtId="0" fontId="51" fillId="0" borderId="25" xfId="293" applyFont="1" applyFill="1" applyBorder="1"/>
    <xf numFmtId="0" fontId="51" fillId="0" borderId="54" xfId="293" applyFont="1" applyFill="1" applyBorder="1"/>
    <xf numFmtId="0" fontId="51" fillId="0" borderId="47" xfId="293" applyFont="1" applyFill="1" applyBorder="1"/>
    <xf numFmtId="0" fontId="51" fillId="0" borderId="55" xfId="293" applyFont="1" applyFill="1" applyBorder="1"/>
    <xf numFmtId="0" fontId="51" fillId="0" borderId="56" xfId="293" applyFont="1" applyFill="1" applyBorder="1"/>
    <xf numFmtId="0" fontId="1" fillId="0" borderId="7" xfId="0" applyFont="1" applyFill="1" applyBorder="1" applyAlignment="1">
      <alignment horizontal="left" vertical="center" wrapText="1"/>
    </xf>
    <xf numFmtId="0" fontId="56" fillId="0" borderId="12" xfId="293" applyFont="1" applyFill="1" applyBorder="1" applyAlignment="1">
      <alignment horizontal="center" vertical="center" wrapText="1"/>
    </xf>
    <xf numFmtId="0" fontId="51" fillId="0" borderId="16" xfId="293" applyFont="1" applyFill="1" applyBorder="1" applyAlignment="1">
      <alignment vertical="center" wrapText="1"/>
    </xf>
    <xf numFmtId="0" fontId="51" fillId="0" borderId="13" xfId="293" applyFont="1" applyFill="1" applyBorder="1" applyAlignment="1">
      <alignment vertical="center" wrapText="1"/>
    </xf>
    <xf numFmtId="0" fontId="51" fillId="0" borderId="18" xfId="293" applyFont="1" applyFill="1" applyBorder="1" applyAlignment="1">
      <alignment vertical="center" wrapText="1"/>
    </xf>
    <xf numFmtId="0" fontId="51" fillId="0" borderId="43" xfId="293" applyFont="1" applyFill="1" applyBorder="1" applyAlignment="1">
      <alignment vertical="center" wrapText="1"/>
    </xf>
    <xf numFmtId="0" fontId="51" fillId="0" borderId="23" xfId="226" applyFont="1" applyFill="1" applyBorder="1" applyAlignment="1">
      <alignment horizontal="center" vertical="center" wrapText="1"/>
    </xf>
    <xf numFmtId="0" fontId="56" fillId="0" borderId="24" xfId="293" applyFont="1" applyFill="1" applyBorder="1" applyAlignment="1">
      <alignment horizontal="center" vertical="center" wrapText="1"/>
    </xf>
    <xf numFmtId="0" fontId="56" fillId="0" borderId="22" xfId="293" applyFont="1" applyFill="1" applyBorder="1" applyAlignment="1">
      <alignment horizontal="center" vertical="center" wrapText="1"/>
    </xf>
    <xf numFmtId="0" fontId="49" fillId="0" borderId="46" xfId="293" applyFont="1" applyFill="1" applyBorder="1" applyAlignment="1">
      <alignment horizontal="center" vertical="center" wrapText="1"/>
    </xf>
    <xf numFmtId="0" fontId="49" fillId="0" borderId="15" xfId="293" applyFont="1" applyFill="1" applyBorder="1" applyAlignment="1">
      <alignment horizontal="center" vertical="center" wrapText="1"/>
    </xf>
    <xf numFmtId="0" fontId="49" fillId="0" borderId="43" xfId="293" applyFont="1" applyFill="1" applyBorder="1" applyAlignment="1">
      <alignment horizontal="center" vertical="center" wrapText="1"/>
    </xf>
    <xf numFmtId="0" fontId="49" fillId="0" borderId="52" xfId="293" applyFont="1" applyFill="1" applyBorder="1" applyAlignment="1">
      <alignment horizontal="center" vertical="center" wrapText="1"/>
    </xf>
    <xf numFmtId="0" fontId="49" fillId="0" borderId="16" xfId="293" applyFont="1" applyFill="1" applyBorder="1" applyAlignment="1">
      <alignment horizontal="center" vertical="center" wrapText="1"/>
    </xf>
    <xf numFmtId="0" fontId="51" fillId="0" borderId="49" xfId="293" applyFont="1" applyFill="1" applyBorder="1" applyAlignment="1">
      <alignment horizontal="center" vertical="center" wrapText="1"/>
    </xf>
    <xf numFmtId="0" fontId="51" fillId="0" borderId="51" xfId="293" applyFont="1" applyFill="1" applyBorder="1" applyAlignment="1">
      <alignment horizontal="center" vertical="center" wrapText="1"/>
    </xf>
    <xf numFmtId="0" fontId="94" fillId="0" borderId="36" xfId="293" applyFill="1" applyBorder="1" applyAlignment="1"/>
    <xf numFmtId="0" fontId="51" fillId="0" borderId="28" xfId="295" applyFont="1" applyFill="1" applyBorder="1" applyAlignment="1">
      <alignment horizontal="center" vertical="center" wrapText="1"/>
    </xf>
    <xf numFmtId="0" fontId="51" fillId="0" borderId="38" xfId="295" applyFont="1" applyFill="1" applyBorder="1" applyAlignment="1">
      <alignment horizontal="center" vertical="center" wrapText="1"/>
    </xf>
    <xf numFmtId="0" fontId="51" fillId="0" borderId="42" xfId="295" applyFont="1" applyFill="1" applyBorder="1" applyAlignment="1">
      <alignment horizontal="center" vertical="center" wrapText="1"/>
    </xf>
    <xf numFmtId="0" fontId="96" fillId="0" borderId="38" xfId="293" applyFont="1" applyFill="1" applyBorder="1" applyAlignment="1">
      <alignment horizontal="center" vertical="center" wrapText="1"/>
    </xf>
    <xf numFmtId="0" fontId="96" fillId="0" borderId="42" xfId="293" applyFont="1" applyFill="1" applyBorder="1" applyAlignment="1">
      <alignment horizontal="center" vertical="center" wrapText="1"/>
    </xf>
    <xf numFmtId="0" fontId="56" fillId="0" borderId="28" xfId="293" applyFont="1" applyFill="1" applyBorder="1" applyAlignment="1">
      <alignment horizontal="center" vertical="center" wrapText="1"/>
    </xf>
    <xf numFmtId="0" fontId="51" fillId="0" borderId="38" xfId="293" applyFont="1" applyFill="1" applyBorder="1" applyAlignment="1">
      <alignment horizontal="center" vertical="center" wrapText="1"/>
    </xf>
    <xf numFmtId="0" fontId="51" fillId="0" borderId="42" xfId="293" applyFont="1" applyFill="1" applyBorder="1" applyAlignment="1">
      <alignment horizontal="center" vertical="center" wrapText="1"/>
    </xf>
    <xf numFmtId="0" fontId="56" fillId="0" borderId="50" xfId="293" applyFont="1" applyFill="1" applyBorder="1" applyAlignment="1">
      <alignment horizontal="center" vertical="center" wrapText="1"/>
    </xf>
    <xf numFmtId="0" fontId="56" fillId="0" borderId="31" xfId="293" applyFont="1" applyFill="1" applyBorder="1" applyAlignment="1">
      <alignment horizontal="center" vertical="center" wrapText="1"/>
    </xf>
    <xf numFmtId="0" fontId="56" fillId="0" borderId="30" xfId="293" applyFont="1" applyFill="1" applyBorder="1" applyAlignment="1">
      <alignment horizontal="center" vertical="center" wrapText="1"/>
    </xf>
    <xf numFmtId="0" fontId="49" fillId="0" borderId="12" xfId="293" applyFont="1" applyFill="1" applyBorder="1" applyAlignment="1">
      <alignment horizontal="center" vertical="center" wrapText="1"/>
    </xf>
    <xf numFmtId="0" fontId="49" fillId="0" borderId="13" xfId="293" applyFont="1" applyFill="1" applyBorder="1" applyAlignment="1">
      <alignment horizontal="center" vertical="center" wrapText="1"/>
    </xf>
    <xf numFmtId="0" fontId="50" fillId="28" borderId="0" xfId="173" applyFont="1" applyFill="1" applyAlignment="1">
      <alignment horizontal="center" wrapText="1"/>
    </xf>
    <xf numFmtId="0" fontId="54" fillId="28" borderId="0" xfId="173" applyFont="1" applyFill="1" applyAlignment="1">
      <alignment horizontal="center"/>
    </xf>
    <xf numFmtId="0" fontId="51" fillId="28" borderId="0" xfId="173" applyFont="1" applyFill="1" applyAlignment="1">
      <alignment horizontal="center"/>
    </xf>
    <xf numFmtId="0" fontId="57" fillId="29" borderId="39" xfId="228" applyFont="1" applyFill="1" applyBorder="1" applyAlignment="1">
      <alignment horizontal="center" vertical="center" wrapText="1"/>
    </xf>
    <xf numFmtId="0" fontId="57" fillId="29" borderId="40" xfId="228" applyFont="1" applyFill="1" applyBorder="1" applyAlignment="1">
      <alignment horizontal="center" vertical="center" wrapText="1"/>
    </xf>
    <xf numFmtId="0" fontId="57" fillId="29" borderId="41" xfId="228" applyFont="1" applyFill="1" applyBorder="1" applyAlignment="1">
      <alignment horizontal="center" vertical="center" wrapText="1"/>
    </xf>
    <xf numFmtId="0" fontId="69" fillId="29" borderId="39" xfId="228" applyFont="1" applyFill="1" applyBorder="1" applyAlignment="1">
      <alignment horizontal="center" vertical="center" wrapText="1"/>
    </xf>
    <xf numFmtId="0" fontId="69" fillId="29" borderId="40" xfId="228" applyFont="1" applyFill="1" applyBorder="1" applyAlignment="1">
      <alignment horizontal="center" vertical="center" wrapText="1"/>
    </xf>
    <xf numFmtId="0" fontId="69" fillId="29" borderId="41" xfId="228" applyFont="1" applyFill="1" applyBorder="1" applyAlignment="1">
      <alignment horizontal="center" vertical="center" wrapText="1"/>
    </xf>
    <xf numFmtId="0" fontId="79" fillId="29" borderId="28" xfId="228" applyFont="1" applyFill="1" applyBorder="1" applyAlignment="1">
      <alignment horizontal="center" vertical="center" wrapText="1"/>
    </xf>
    <xf numFmtId="0" fontId="79" fillId="29" borderId="42" xfId="228" applyFont="1" applyFill="1" applyBorder="1" applyAlignment="1">
      <alignment horizontal="center" vertical="center" wrapText="1"/>
    </xf>
    <xf numFmtId="0" fontId="79" fillId="29" borderId="27" xfId="228" applyFont="1" applyFill="1" applyBorder="1" applyAlignment="1">
      <alignment horizontal="center" vertical="center" wrapText="1"/>
    </xf>
    <xf numFmtId="0" fontId="79" fillId="29" borderId="13" xfId="228" applyFont="1" applyFill="1" applyBorder="1" applyAlignment="1">
      <alignment horizontal="center" vertical="center" wrapText="1"/>
    </xf>
    <xf numFmtId="0" fontId="79" fillId="29" borderId="39" xfId="228" applyFont="1" applyFill="1" applyBorder="1" applyAlignment="1">
      <alignment horizontal="center" vertical="center" wrapText="1"/>
    </xf>
    <xf numFmtId="0" fontId="79" fillId="29" borderId="40" xfId="228" applyFont="1" applyFill="1" applyBorder="1" applyAlignment="1">
      <alignment horizontal="center" vertical="center" wrapText="1"/>
    </xf>
    <xf numFmtId="49" fontId="80" fillId="29" borderId="31" xfId="228" applyNumberFormat="1" applyFont="1" applyFill="1" applyBorder="1" applyAlignment="1">
      <alignment horizontal="center" vertical="center"/>
    </xf>
    <xf numFmtId="49" fontId="80" fillId="29" borderId="37" xfId="228" applyNumberFormat="1" applyFont="1" applyFill="1" applyBorder="1" applyAlignment="1">
      <alignment horizontal="center" vertical="center"/>
    </xf>
    <xf numFmtId="49" fontId="80" fillId="29" borderId="20" xfId="228" applyNumberFormat="1" applyFont="1" applyFill="1" applyBorder="1" applyAlignment="1">
      <alignment horizontal="center" vertical="center"/>
    </xf>
    <xf numFmtId="49" fontId="80" fillId="29" borderId="43" xfId="228" applyNumberFormat="1" applyFont="1" applyFill="1" applyBorder="1" applyAlignment="1">
      <alignment horizontal="center" vertical="center"/>
    </xf>
    <xf numFmtId="0" fontId="54" fillId="28" borderId="48" xfId="182" applyFont="1" applyFill="1" applyBorder="1" applyAlignment="1">
      <alignment horizontal="left" wrapText="1"/>
    </xf>
    <xf numFmtId="0" fontId="49" fillId="28" borderId="0" xfId="182" applyFont="1" applyFill="1" applyBorder="1" applyAlignment="1">
      <alignment horizontal="left" vertical="center" wrapText="1"/>
    </xf>
    <xf numFmtId="0" fontId="65" fillId="28" borderId="0" xfId="182" applyFont="1" applyFill="1" applyAlignment="1">
      <alignment horizontal="right"/>
    </xf>
    <xf numFmtId="0" fontId="65" fillId="28" borderId="0" xfId="182" applyFont="1" applyFill="1" applyAlignment="1">
      <alignment horizontal="center"/>
    </xf>
    <xf numFmtId="0" fontId="54" fillId="28" borderId="0" xfId="182" applyFont="1" applyFill="1" applyAlignment="1">
      <alignment horizontal="center"/>
    </xf>
    <xf numFmtId="0" fontId="54" fillId="28" borderId="7" xfId="182" applyFont="1" applyFill="1" applyBorder="1" applyAlignment="1">
      <alignment horizontal="center" vertical="center" wrapText="1"/>
    </xf>
    <xf numFmtId="0" fontId="54" fillId="28" borderId="12" xfId="182" applyFont="1" applyFill="1" applyBorder="1" applyAlignment="1">
      <alignment horizontal="center" vertical="center" wrapText="1"/>
    </xf>
    <xf numFmtId="0" fontId="54" fillId="28" borderId="16" xfId="182" applyFont="1" applyFill="1" applyBorder="1" applyAlignment="1">
      <alignment horizontal="center" vertical="center" wrapText="1"/>
    </xf>
    <xf numFmtId="0" fontId="54" fillId="28" borderId="13" xfId="182" applyFont="1" applyFill="1" applyBorder="1" applyAlignment="1">
      <alignment horizontal="center" vertical="center" wrapText="1"/>
    </xf>
    <xf numFmtId="0" fontId="48" fillId="28" borderId="0" xfId="194" applyFont="1" applyFill="1" applyAlignment="1">
      <alignment horizontal="center" vertical="center" wrapText="1"/>
    </xf>
    <xf numFmtId="0" fontId="49" fillId="28" borderId="0" xfId="182" applyFont="1" applyFill="1" applyAlignment="1">
      <alignment horizontal="center"/>
    </xf>
    <xf numFmtId="0" fontId="50" fillId="28" borderId="0" xfId="293" applyFont="1" applyFill="1" applyAlignment="1">
      <alignment horizontal="right" vertical="center"/>
    </xf>
    <xf numFmtId="0" fontId="94" fillId="28" borderId="0" xfId="293" applyFill="1"/>
    <xf numFmtId="0" fontId="2" fillId="28" borderId="0" xfId="294" applyFill="1"/>
    <xf numFmtId="0" fontId="50" fillId="28" borderId="0" xfId="293" applyFont="1" applyFill="1" applyAlignment="1">
      <alignment horizontal="right" vertical="center"/>
    </xf>
    <xf numFmtId="0" fontId="51" fillId="28" borderId="0" xfId="293" applyFont="1" applyFill="1" applyAlignment="1">
      <alignment vertical="center"/>
    </xf>
    <xf numFmtId="0" fontId="49" fillId="28" borderId="0" xfId="293" applyFont="1" applyFill="1" applyAlignment="1"/>
    <xf numFmtId="0" fontId="51" fillId="28" borderId="0" xfId="293" applyFont="1" applyFill="1" applyAlignment="1">
      <alignment horizontal="right"/>
    </xf>
    <xf numFmtId="0" fontId="51" fillId="28" borderId="0" xfId="293" applyFont="1" applyFill="1"/>
    <xf numFmtId="0" fontId="50" fillId="28" borderId="0" xfId="293" applyFont="1" applyFill="1" applyAlignment="1">
      <alignment horizontal="center" vertical="center" wrapText="1"/>
    </xf>
    <xf numFmtId="0" fontId="50" fillId="28" borderId="0" xfId="293" applyFont="1" applyFill="1" applyAlignment="1">
      <alignment horizontal="center"/>
    </xf>
    <xf numFmtId="0" fontId="49" fillId="28" borderId="0" xfId="293" applyFont="1" applyFill="1" applyAlignment="1">
      <alignment horizontal="left" vertical="center" wrapText="1"/>
    </xf>
    <xf numFmtId="0" fontId="52" fillId="28" borderId="0" xfId="293" applyFont="1" applyFill="1" applyAlignment="1">
      <alignment horizontal="center"/>
    </xf>
    <xf numFmtId="0" fontId="51" fillId="28" borderId="0" xfId="293" applyFont="1" applyFill="1" applyAlignment="1"/>
    <xf numFmtId="0" fontId="49" fillId="28" borderId="0" xfId="293" applyFont="1" applyFill="1" applyBorder="1" applyAlignment="1">
      <alignment horizontal="left" vertical="center" wrapText="1"/>
    </xf>
    <xf numFmtId="0" fontId="57" fillId="28" borderId="0" xfId="295" applyFont="1" applyFill="1" applyBorder="1" applyAlignment="1">
      <alignment horizontal="center" vertical="center" wrapText="1"/>
    </xf>
    <xf numFmtId="0" fontId="51" fillId="28" borderId="0" xfId="295" applyFont="1" applyFill="1" applyBorder="1" applyAlignment="1">
      <alignment horizontal="center" vertical="center" wrapText="1"/>
    </xf>
    <xf numFmtId="0" fontId="51" fillId="28" borderId="0" xfId="293" applyFont="1" applyFill="1" applyBorder="1" applyAlignment="1"/>
    <xf numFmtId="0" fontId="56" fillId="28" borderId="31" xfId="293" applyFont="1" applyFill="1" applyBorder="1" applyAlignment="1">
      <alignment horizontal="left" vertical="center" wrapText="1"/>
    </xf>
    <xf numFmtId="0" fontId="51" fillId="28" borderId="0" xfId="293" applyFont="1" applyFill="1" applyAlignment="1">
      <alignment horizontal="left" vertical="center"/>
    </xf>
    <xf numFmtId="0" fontId="49" fillId="28" borderId="0" xfId="293" applyFont="1" applyFill="1"/>
    <xf numFmtId="0" fontId="51" fillId="28" borderId="0" xfId="293" applyFont="1" applyFill="1" applyAlignment="1">
      <alignment horizontal="left" vertical="center" wrapText="1"/>
    </xf>
    <xf numFmtId="0" fontId="51" fillId="28" borderId="0" xfId="293" applyFont="1" applyFill="1" applyAlignment="1">
      <alignment horizontal="center" vertical="center"/>
    </xf>
    <xf numFmtId="0" fontId="51" fillId="28" borderId="0" xfId="293" applyFont="1" applyFill="1" applyAlignment="1">
      <alignment horizontal="center" vertical="center" wrapText="1"/>
    </xf>
    <xf numFmtId="0" fontId="49" fillId="28" borderId="0" xfId="293" applyFont="1" applyFill="1" applyBorder="1"/>
    <xf numFmtId="0" fontId="56" fillId="28" borderId="0" xfId="293" applyFont="1" applyFill="1" applyAlignment="1">
      <alignment horizontal="left"/>
    </xf>
    <xf numFmtId="0" fontId="51" fillId="28" borderId="17" xfId="295" applyFont="1" applyFill="1" applyBorder="1" applyAlignment="1">
      <alignment horizontal="center" vertical="center" wrapText="1"/>
    </xf>
    <xf numFmtId="0" fontId="96" fillId="28" borderId="48" xfId="293" applyFont="1" applyFill="1" applyBorder="1" applyAlignment="1">
      <alignment horizontal="center" vertical="center" wrapText="1"/>
    </xf>
    <xf numFmtId="0" fontId="96" fillId="28" borderId="46" xfId="293" applyFont="1" applyFill="1" applyBorder="1" applyAlignment="1">
      <alignment horizontal="center" vertical="center" wrapText="1"/>
    </xf>
    <xf numFmtId="0" fontId="51" fillId="28" borderId="52" xfId="293" applyFont="1" applyFill="1" applyBorder="1" applyAlignment="1">
      <alignment wrapText="1"/>
    </xf>
    <xf numFmtId="0" fontId="56" fillId="28" borderId="12" xfId="293" applyFont="1" applyFill="1" applyBorder="1" applyAlignment="1">
      <alignment horizontal="center" vertical="center" wrapText="1"/>
    </xf>
    <xf numFmtId="0" fontId="56" fillId="28" borderId="46" xfId="293" applyFont="1" applyFill="1" applyBorder="1" applyAlignment="1">
      <alignment horizontal="center" vertical="center" wrapText="1"/>
    </xf>
    <xf numFmtId="0" fontId="51" fillId="28" borderId="13" xfId="293" applyFont="1" applyFill="1" applyBorder="1" applyAlignment="1">
      <alignment wrapText="1"/>
    </xf>
    <xf numFmtId="0" fontId="56" fillId="28" borderId="13" xfId="293" applyFont="1" applyFill="1" applyBorder="1" applyAlignment="1">
      <alignment horizontal="center" vertical="center" wrapText="1"/>
    </xf>
    <xf numFmtId="0" fontId="56" fillId="28" borderId="43" xfId="293" applyFont="1" applyFill="1" applyBorder="1" applyAlignment="1">
      <alignment horizontal="center" vertical="center" wrapText="1"/>
    </xf>
    <xf numFmtId="0" fontId="56" fillId="28" borderId="17" xfId="293" applyFont="1" applyFill="1" applyBorder="1" applyAlignment="1">
      <alignment horizontal="center" vertical="center" wrapText="1"/>
    </xf>
    <xf numFmtId="0" fontId="51" fillId="28" borderId="0" xfId="293" applyFont="1" applyFill="1" applyBorder="1" applyAlignment="1">
      <alignment horizontal="left" vertical="center" wrapText="1"/>
    </xf>
    <xf numFmtId="0" fontId="51" fillId="28" borderId="15" xfId="293" applyFont="1" applyFill="1" applyBorder="1" applyAlignment="1">
      <alignment horizontal="left" vertical="center" wrapText="1"/>
    </xf>
    <xf numFmtId="0" fontId="51" fillId="28" borderId="18" xfId="293" applyFont="1" applyFill="1" applyBorder="1"/>
    <xf numFmtId="0" fontId="56" fillId="28" borderId="7" xfId="293" applyFont="1" applyFill="1" applyBorder="1" applyAlignment="1">
      <alignment horizontal="center" vertical="center" wrapText="1"/>
    </xf>
    <xf numFmtId="0" fontId="49" fillId="28" borderId="0" xfId="293" applyFont="1" applyFill="1" applyAlignment="1">
      <alignment horizontal="center" vertical="center" wrapText="1"/>
    </xf>
    <xf numFmtId="0" fontId="97" fillId="28" borderId="0" xfId="293" applyFont="1" applyFill="1" applyAlignment="1">
      <alignment horizontal="center" vertical="center"/>
    </xf>
  </cellXfs>
  <cellStyles count="296">
    <cellStyle name="=C:\WINNT35\SYSTEM32\COMMAND.COM" xfId="230"/>
    <cellStyle name="20% - 1. jelölőszín" xfId="1"/>
    <cellStyle name="20% - 1. jelölőszín 2" xfId="2"/>
    <cellStyle name="20% - 1. jelölőszín_20130128_ITS on reporting_Annex I_CA" xfId="3"/>
    <cellStyle name="20% - 2. jelölőszín" xfId="4"/>
    <cellStyle name="20% - 2. jelölőszín 2" xfId="5"/>
    <cellStyle name="20% - 2. jelölőszín_20130128_ITS on reporting_Annex I_CA" xfId="6"/>
    <cellStyle name="20% - 3. jelölőszín" xfId="7"/>
    <cellStyle name="20% - 3. jelölőszín 2" xfId="8"/>
    <cellStyle name="20% - 3. jelölőszín_20130128_ITS on reporting_Annex I_CA" xfId="9"/>
    <cellStyle name="20% - 4. jelölőszín" xfId="10"/>
    <cellStyle name="20% - 4. jelölőszín 2" xfId="11"/>
    <cellStyle name="20% - 4. jelölőszín_20130128_ITS on reporting_Annex I_CA" xfId="12"/>
    <cellStyle name="20% - 5. jelölőszín" xfId="13"/>
    <cellStyle name="20% - 5. jelölőszín 2" xfId="14"/>
    <cellStyle name="20% - 5. jelölőszín_20130128_ITS on reporting_Annex I_CA" xfId="15"/>
    <cellStyle name="20% - 6. jelölőszín" xfId="16"/>
    <cellStyle name="20% - 6. jelölőszín 2" xfId="17"/>
    <cellStyle name="20% - 6. jelölőszín_20130128_ITS on reporting_Annex I_CA" xfId="18"/>
    <cellStyle name="20% - Accent1" xfId="19"/>
    <cellStyle name="20% - Accent1 2" xfId="20"/>
    <cellStyle name="20% - Accent2" xfId="21"/>
    <cellStyle name="20% - Accent2 2" xfId="22"/>
    <cellStyle name="20% - Accent3" xfId="23"/>
    <cellStyle name="20% - Accent3 2" xfId="24"/>
    <cellStyle name="20% - Accent4" xfId="25"/>
    <cellStyle name="20% - Accent4 2" xfId="26"/>
    <cellStyle name="20% - Accent5" xfId="27"/>
    <cellStyle name="20% - Accent5 2" xfId="28"/>
    <cellStyle name="20% - Accent6" xfId="29"/>
    <cellStyle name="20% - Accent6 2" xfId="30"/>
    <cellStyle name="20% - Énfasis1" xfId="31"/>
    <cellStyle name="20% - Énfasis2" xfId="32"/>
    <cellStyle name="20% - Énfasis3" xfId="33"/>
    <cellStyle name="20% - Énfasis4" xfId="34"/>
    <cellStyle name="20% - Énfasis5" xfId="35"/>
    <cellStyle name="20% - Énfasis6" xfId="36"/>
    <cellStyle name="40% - 1. jelölőszín" xfId="37"/>
    <cellStyle name="40% - 1. jelölőszín 2" xfId="38"/>
    <cellStyle name="40% - 1. jelölőszín_20130128_ITS on reporting_Annex I_CA" xfId="39"/>
    <cellStyle name="40% - 2. jelölőszín" xfId="40"/>
    <cellStyle name="40% - 2. jelölőszín 2" xfId="41"/>
    <cellStyle name="40% - 2. jelölőszín_20130128_ITS on reporting_Annex I_CA" xfId="42"/>
    <cellStyle name="40% - 3. jelölőszín" xfId="43"/>
    <cellStyle name="40% - 3. jelölőszín 2" xfId="44"/>
    <cellStyle name="40% - 3. jelölőszín_20130128_ITS on reporting_Annex I_CA" xfId="45"/>
    <cellStyle name="40% - 4. jelölőszín" xfId="46"/>
    <cellStyle name="40% - 4. jelölőszín 2" xfId="47"/>
    <cellStyle name="40% - 4. jelölőszín_20130128_ITS on reporting_Annex I_CA" xfId="48"/>
    <cellStyle name="40% - 5. jelölőszín" xfId="49"/>
    <cellStyle name="40% - 5. jelölőszín 2" xfId="50"/>
    <cellStyle name="40% - 5. jelölőszín_20130128_ITS on reporting_Annex I_CA" xfId="51"/>
    <cellStyle name="40% - 6. jelölőszín" xfId="52"/>
    <cellStyle name="40% - 6. jelölőszín 2" xfId="53"/>
    <cellStyle name="40% - 6. jelölőszín_20130128_ITS on reporting_Annex I_CA" xfId="54"/>
    <cellStyle name="40% - Accent1" xfId="55"/>
    <cellStyle name="40% - Accent1 2" xfId="56"/>
    <cellStyle name="40% - Accent2" xfId="57"/>
    <cellStyle name="40% - Accent2 2" xfId="58"/>
    <cellStyle name="40% - Accent3" xfId="59"/>
    <cellStyle name="40% - Accent3 2" xfId="60"/>
    <cellStyle name="40% - Accent4" xfId="61"/>
    <cellStyle name="40% - Accent4 2" xfId="62"/>
    <cellStyle name="40% - Accent5" xfId="63"/>
    <cellStyle name="40% - Accent5 2" xfId="64"/>
    <cellStyle name="40% - Accent6" xfId="65"/>
    <cellStyle name="40% - Accent6 2" xfId="66"/>
    <cellStyle name="40% - Énfasis1" xfId="67"/>
    <cellStyle name="40% - Énfasis2" xfId="68"/>
    <cellStyle name="40% - Énfasis3" xfId="69"/>
    <cellStyle name="40% - Énfasis4" xfId="70"/>
    <cellStyle name="40% - Énfasis5" xfId="71"/>
    <cellStyle name="40% - Énfasis6" xfId="72"/>
    <cellStyle name="60% - 1. jelölőszín" xfId="73"/>
    <cellStyle name="60% - 2. jelölőszín" xfId="74"/>
    <cellStyle name="60% - 3. jelölőszín" xfId="75"/>
    <cellStyle name="60% - 4. jelölőszín" xfId="76"/>
    <cellStyle name="60% - 5. jelölőszín" xfId="77"/>
    <cellStyle name="60% - 6. jelölőszín" xfId="78"/>
    <cellStyle name="60% - Accent1" xfId="79"/>
    <cellStyle name="60% - Accent1 2" xfId="80"/>
    <cellStyle name="60% - Accent2" xfId="81"/>
    <cellStyle name="60% - Accent2 2" xfId="82"/>
    <cellStyle name="60% - Accent3" xfId="83"/>
    <cellStyle name="60% - Accent3 2" xfId="84"/>
    <cellStyle name="60% - Accent4" xfId="85"/>
    <cellStyle name="60% - Accent4 2" xfId="86"/>
    <cellStyle name="60% - Accent5" xfId="87"/>
    <cellStyle name="60% - Accent5 2" xfId="88"/>
    <cellStyle name="60% - Accent6" xfId="89"/>
    <cellStyle name="60% - Accent6 2" xfId="90"/>
    <cellStyle name="60% - Énfasis1" xfId="91"/>
    <cellStyle name="60% - Énfasis2" xfId="92"/>
    <cellStyle name="60% - Énfasis3" xfId="93"/>
    <cellStyle name="60% - Énfasis4" xfId="94"/>
    <cellStyle name="60% - Énfasis5" xfId="95"/>
    <cellStyle name="60% - Énfasis6" xfId="96"/>
    <cellStyle name="Accent1 2" xfId="97"/>
    <cellStyle name="Accent2 2" xfId="98"/>
    <cellStyle name="Accent3 2" xfId="99"/>
    <cellStyle name="Accent4 2" xfId="100"/>
    <cellStyle name="Accent5 2" xfId="101"/>
    <cellStyle name="Accent6 2" xfId="102"/>
    <cellStyle name="Bad" xfId="103"/>
    <cellStyle name="Bad 2" xfId="104"/>
    <cellStyle name="Bevitel" xfId="105"/>
    <cellStyle name="Buena" xfId="106"/>
    <cellStyle name="Calculation" xfId="107"/>
    <cellStyle name="Calculation 2" xfId="108"/>
    <cellStyle name="Cálculo" xfId="109"/>
    <cellStyle name="Celda de comprobación" xfId="110"/>
    <cellStyle name="Celda vinculada" xfId="111"/>
    <cellStyle name="Check Cell" xfId="112"/>
    <cellStyle name="Check Cell 2" xfId="113"/>
    <cellStyle name="checkExposure" xfId="231"/>
    <cellStyle name="Cím" xfId="114"/>
    <cellStyle name="Címsor 1" xfId="115"/>
    <cellStyle name="Címsor 2" xfId="116"/>
    <cellStyle name="Címsor 3" xfId="117"/>
    <cellStyle name="Címsor 4" xfId="118"/>
    <cellStyle name="Ellenőrzőcella" xfId="119"/>
    <cellStyle name="Encabezado 4" xfId="120"/>
    <cellStyle name="Énfasis1" xfId="121"/>
    <cellStyle name="Énfasis2" xfId="122"/>
    <cellStyle name="Énfasis3" xfId="123"/>
    <cellStyle name="Énfasis4" xfId="124"/>
    <cellStyle name="Énfasis5" xfId="125"/>
    <cellStyle name="Énfasis6" xfId="126"/>
    <cellStyle name="Entrada" xfId="127"/>
    <cellStyle name="Explanatory Text" xfId="128"/>
    <cellStyle name="Explanatory Text 2" xfId="129"/>
    <cellStyle name="Figyelmeztetés" xfId="130"/>
    <cellStyle name="Good" xfId="131"/>
    <cellStyle name="Good 2" xfId="132"/>
    <cellStyle name="greyed" xfId="133"/>
    <cellStyle name="Heading 1" xfId="134"/>
    <cellStyle name="Heading 1 2" xfId="135"/>
    <cellStyle name="Heading 2" xfId="136"/>
    <cellStyle name="Heading 2 2" xfId="137"/>
    <cellStyle name="Heading 3" xfId="138"/>
    <cellStyle name="Heading 3 2" xfId="139"/>
    <cellStyle name="Heading 4" xfId="140"/>
    <cellStyle name="Heading 4 2" xfId="141"/>
    <cellStyle name="HeadingTable" xfId="232"/>
    <cellStyle name="highlightExposure" xfId="142"/>
    <cellStyle name="highlightPD" xfId="233"/>
    <cellStyle name="highlightPercentage" xfId="234"/>
    <cellStyle name="highlightText" xfId="143"/>
    <cellStyle name="Hipervínculo 2" xfId="144"/>
    <cellStyle name="Hivatkozott cella" xfId="145"/>
    <cellStyle name="Hyperlink 2" xfId="146"/>
    <cellStyle name="Hyperlink 3" xfId="147"/>
    <cellStyle name="Hyperlink 3 2" xfId="148"/>
    <cellStyle name="Incorrecto" xfId="149"/>
    <cellStyle name="Input" xfId="150"/>
    <cellStyle name="Input 2" xfId="151"/>
    <cellStyle name="inputDate" xfId="235"/>
    <cellStyle name="inputExposure" xfId="152"/>
    <cellStyle name="inputMaturity" xfId="236"/>
    <cellStyle name="inputParameterE" xfId="237"/>
    <cellStyle name="inputPD" xfId="238"/>
    <cellStyle name="inputPercentage" xfId="239"/>
    <cellStyle name="inputPercentageL" xfId="240"/>
    <cellStyle name="inputPercentageS" xfId="241"/>
    <cellStyle name="inputSelection" xfId="242"/>
    <cellStyle name="inputText" xfId="243"/>
    <cellStyle name="Jegyzet" xfId="153"/>
    <cellStyle name="Jelölőszín (1)" xfId="154"/>
    <cellStyle name="Jelölőszín (2)" xfId="155"/>
    <cellStyle name="Jelölőszín (3)" xfId="156"/>
    <cellStyle name="Jelölőszín (4)" xfId="157"/>
    <cellStyle name="Jelölőszín (5)" xfId="158"/>
    <cellStyle name="Jelölőszín (6)" xfId="159"/>
    <cellStyle name="Jó" xfId="160"/>
    <cellStyle name="Kimenet" xfId="161"/>
    <cellStyle name="Lien hypertexte 2" xfId="162"/>
    <cellStyle name="Lien hypertexte 3" xfId="163"/>
    <cellStyle name="Linked Cell" xfId="164"/>
    <cellStyle name="Linked Cell 2" xfId="165"/>
    <cellStyle name="Magyarázó szöveg" xfId="166"/>
    <cellStyle name="Millares 2" xfId="167"/>
    <cellStyle name="Millares 2 2" xfId="168"/>
    <cellStyle name="Millares 3" xfId="169"/>
    <cellStyle name="Millares 3 2" xfId="170"/>
    <cellStyle name="Navadno_List1" xfId="171"/>
    <cellStyle name="Neutral 2" xfId="172"/>
    <cellStyle name="Normal" xfId="0" builtinId="0"/>
    <cellStyle name="Normal 2" xfId="173"/>
    <cellStyle name="Normal 2 2" xfId="174"/>
    <cellStyle name="Normal 2 2 2" xfId="175"/>
    <cellStyle name="Normal 2 2 3" xfId="176"/>
    <cellStyle name="Normal 2 2 3 2" xfId="177"/>
    <cellStyle name="Normal 2 2_COREP GL04rev3" xfId="178"/>
    <cellStyle name="Normal 2 3" xfId="179"/>
    <cellStyle name="Normal 2 4" xfId="244"/>
    <cellStyle name="Normal 2 5" xfId="180"/>
    <cellStyle name="Normal 2_~0149226" xfId="181"/>
    <cellStyle name="Normal 3" xfId="182"/>
    <cellStyle name="Normal 3 2" xfId="183"/>
    <cellStyle name="Normal 3 3" xfId="184"/>
    <cellStyle name="Normal 3 4" xfId="185"/>
    <cellStyle name="Normal 3_~1520012" xfId="186"/>
    <cellStyle name="Normal 4" xfId="187"/>
    <cellStyle name="Normal 4 4" xfId="245"/>
    <cellStyle name="Normal 5" xfId="188"/>
    <cellStyle name="Normal 5 2" xfId="189"/>
    <cellStyle name="Normal 5_20130128_ITS on reporting_Annex I_CA" xfId="190"/>
    <cellStyle name="Normal 6" xfId="191"/>
    <cellStyle name="Normal 7" xfId="192"/>
    <cellStyle name="Normal 7 2" xfId="193"/>
    <cellStyle name="Normal 7 3" xfId="293"/>
    <cellStyle name="Normal 8" xfId="194"/>
    <cellStyle name="Normal 9" xfId="294"/>
    <cellStyle name="Normal_Assets Final" xfId="228"/>
    <cellStyle name="Normal_Inflows" xfId="229"/>
    <cellStyle name="Normal_QIS3 - op risk 15.4.02 DO NOT SHOW TO BANKS" xfId="295"/>
    <cellStyle name="Normale_2011 04 14 Templates for stress test_bcl" xfId="195"/>
    <cellStyle name="Notas" xfId="196"/>
    <cellStyle name="Note" xfId="197"/>
    <cellStyle name="Note 2" xfId="198"/>
    <cellStyle name="Obično 2" xfId="246"/>
    <cellStyle name="Obično 3" xfId="247"/>
    <cellStyle name="Obično 3 2" xfId="248"/>
    <cellStyle name="Obično 3 3" xfId="249"/>
    <cellStyle name="Obično 4" xfId="250"/>
    <cellStyle name="Obično 5" xfId="251"/>
    <cellStyle name="Obično 6" xfId="252"/>
    <cellStyle name="Obično 7" xfId="253"/>
    <cellStyle name="Obično_standardizirani pristup_izvješće  RV ožujak 2008." xfId="226"/>
    <cellStyle name="optionalExposure" xfId="254"/>
    <cellStyle name="optionalMaturity" xfId="255"/>
    <cellStyle name="optionalPD" xfId="256"/>
    <cellStyle name="optionalPercentage" xfId="257"/>
    <cellStyle name="optionalPercentageL" xfId="258"/>
    <cellStyle name="optionalPercentageS" xfId="259"/>
    <cellStyle name="optionalSelection" xfId="260"/>
    <cellStyle name="optionalText" xfId="261"/>
    <cellStyle name="Összesen" xfId="199"/>
    <cellStyle name="Output" xfId="200"/>
    <cellStyle name="Output 2" xfId="201"/>
    <cellStyle name="Percent" xfId="227" builtinId="5"/>
    <cellStyle name="Porcentual 2" xfId="202"/>
    <cellStyle name="Porcentual 2 2" xfId="203"/>
    <cellStyle name="Postotak 2" xfId="262"/>
    <cellStyle name="Prozent 2" xfId="204"/>
    <cellStyle name="reviseExposure" xfId="263"/>
    <cellStyle name="Rossz" xfId="205"/>
    <cellStyle name="Salida" xfId="206"/>
    <cellStyle name="Semleges" xfId="207"/>
    <cellStyle name="showCheck" xfId="264"/>
    <cellStyle name="showExposure" xfId="208"/>
    <cellStyle name="showParameterE" xfId="265"/>
    <cellStyle name="showParameterS" xfId="266"/>
    <cellStyle name="showPD" xfId="267"/>
    <cellStyle name="showPercentage" xfId="268"/>
    <cellStyle name="showSelection" xfId="269"/>
    <cellStyle name="Standard 2" xfId="209"/>
    <cellStyle name="Standard 3" xfId="210"/>
    <cellStyle name="Standard 3 2" xfId="211"/>
    <cellStyle name="Standard 4" xfId="212"/>
    <cellStyle name="Standard_20100106 GL04rev2 Documentation of changes" xfId="270"/>
    <cellStyle name="sup2Date" xfId="271"/>
    <cellStyle name="sup2Int" xfId="272"/>
    <cellStyle name="sup2ParameterE" xfId="273"/>
    <cellStyle name="sup2Percentage" xfId="274"/>
    <cellStyle name="sup2PercentageL" xfId="275"/>
    <cellStyle name="sup2PercentageM" xfId="276"/>
    <cellStyle name="sup2Selection" xfId="277"/>
    <cellStyle name="sup2Text" xfId="278"/>
    <cellStyle name="sup3ParameterE" xfId="279"/>
    <cellStyle name="sup3Percentage" xfId="280"/>
    <cellStyle name="supDate" xfId="281"/>
    <cellStyle name="supFloat" xfId="282"/>
    <cellStyle name="supInt" xfId="283"/>
    <cellStyle name="supParameterE" xfId="284"/>
    <cellStyle name="supParameterS" xfId="285"/>
    <cellStyle name="supPD" xfId="286"/>
    <cellStyle name="supPercentage" xfId="287"/>
    <cellStyle name="supPercentageL" xfId="288"/>
    <cellStyle name="supPercentageM" xfId="289"/>
    <cellStyle name="supSelection" xfId="290"/>
    <cellStyle name="supText" xfId="291"/>
    <cellStyle name="Számítás" xfId="213"/>
    <cellStyle name="Texto de advertencia" xfId="214"/>
    <cellStyle name="Texto explicativo" xfId="215"/>
    <cellStyle name="Title" xfId="216"/>
    <cellStyle name="Title 2" xfId="217"/>
    <cellStyle name="Título" xfId="218"/>
    <cellStyle name="Título 1" xfId="219"/>
    <cellStyle name="Título 2" xfId="220"/>
    <cellStyle name="Título 3" xfId="221"/>
    <cellStyle name="Título_20091015 DE_Proposed amendments to CR SEC_MKR" xfId="222"/>
    <cellStyle name="Total 2" xfId="223"/>
    <cellStyle name="Warning Text" xfId="224"/>
    <cellStyle name="Warning Text 2" xfId="225"/>
    <cellStyle name="Zarez 2" xfId="29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omino2.nb.fin:8080/Users/maja.knezevic/AppData/Local/Microsoft/Windows/Temporary%20Internet%20Files/Content.Outlook/X7I4TVJP/CP06revAnnex1_workinprog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s.rs/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bs.rs/Users/jelena.cvetic/Desktop/Bazel%203/QIS/Copy%20of%20basel3_cebs_qis_reporting_template_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TTC provisioning (EU only)"/>
      <sheetName val="Real Estate (EU only)"/>
      <sheetName val="Checks"/>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9">
          <cell r="C39" t="str">
            <v>Yes</v>
          </cell>
        </row>
        <row r="40">
          <cell r="C40"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0"/>
  <sheetViews>
    <sheetView tabSelected="1" view="pageBreakPreview" zoomScale="90" zoomScaleNormal="71" zoomScaleSheetLayoutView="90" workbookViewId="0">
      <selection activeCell="A3" sqref="A3:G3"/>
    </sheetView>
  </sheetViews>
  <sheetFormatPr defaultColWidth="8.85546875" defaultRowHeight="15"/>
  <cols>
    <col min="1" max="4" width="8.85546875" style="245"/>
    <col min="5" max="5" width="9.140625" style="245" customWidth="1"/>
    <col min="6" max="6" width="9.42578125" style="245" customWidth="1"/>
    <col min="7" max="8" width="8.85546875" style="245"/>
    <col min="9" max="11" width="11.85546875" style="245" customWidth="1"/>
    <col min="12" max="12" width="18.85546875" style="245" customWidth="1"/>
    <col min="13" max="13" width="8.85546875" style="245"/>
    <col min="14" max="14" width="11.42578125" style="245" customWidth="1"/>
    <col min="15" max="15" width="19.28515625" style="245" customWidth="1"/>
    <col min="16" max="16" width="15.28515625" style="245" customWidth="1"/>
    <col min="17" max="17" width="13.85546875" style="245" customWidth="1"/>
    <col min="18" max="18" width="11.85546875" style="245" customWidth="1"/>
    <col min="19" max="19" width="13.42578125" style="245" customWidth="1"/>
    <col min="20" max="23" width="13.85546875" style="245" customWidth="1"/>
    <col min="24" max="25" width="13.7109375" style="245" customWidth="1"/>
    <col min="26" max="16384" width="8.85546875" style="245"/>
  </cols>
  <sheetData>
    <row r="1" spans="1:255" s="330" customFormat="1" ht="15.75">
      <c r="A1" s="328" t="s">
        <v>15</v>
      </c>
      <c r="B1" s="328"/>
      <c r="C1" s="328"/>
      <c r="D1" s="328"/>
      <c r="E1" s="328"/>
      <c r="F1" s="328"/>
      <c r="G1" s="328"/>
      <c r="H1" s="328"/>
      <c r="I1" s="328"/>
      <c r="J1" s="328"/>
      <c r="K1" s="328"/>
      <c r="L1" s="328"/>
      <c r="M1" s="328"/>
      <c r="N1" s="328"/>
      <c r="O1" s="328"/>
      <c r="P1" s="328"/>
      <c r="Q1" s="328"/>
      <c r="R1" s="328"/>
      <c r="S1" s="328"/>
      <c r="T1" s="328"/>
      <c r="U1" s="328"/>
      <c r="V1" s="328"/>
      <c r="W1" s="328"/>
      <c r="X1" s="328"/>
      <c r="Y1" s="328"/>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c r="BO1" s="329"/>
      <c r="BP1" s="329"/>
      <c r="BQ1" s="329"/>
      <c r="BR1" s="329"/>
      <c r="BS1" s="329"/>
      <c r="BT1" s="329"/>
      <c r="BU1" s="329"/>
      <c r="BV1" s="329"/>
      <c r="BW1" s="329"/>
      <c r="BX1" s="329"/>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29"/>
      <c r="DY1" s="329"/>
      <c r="DZ1" s="329"/>
      <c r="EA1" s="329"/>
      <c r="EB1" s="329"/>
      <c r="EC1" s="329"/>
      <c r="ED1" s="329"/>
      <c r="EE1" s="329"/>
      <c r="EF1" s="329"/>
      <c r="EG1" s="329"/>
      <c r="EH1" s="329"/>
      <c r="EI1" s="329"/>
      <c r="EJ1" s="329"/>
      <c r="EK1" s="329"/>
      <c r="EL1" s="329"/>
      <c r="EM1" s="329"/>
      <c r="EN1" s="329"/>
      <c r="EO1" s="329"/>
      <c r="EP1" s="329"/>
      <c r="EQ1" s="329"/>
      <c r="ER1" s="329"/>
      <c r="ES1" s="329"/>
      <c r="ET1" s="329"/>
      <c r="EU1" s="329"/>
      <c r="EV1" s="329"/>
      <c r="EW1" s="329"/>
      <c r="EX1" s="329"/>
      <c r="EY1" s="329"/>
      <c r="EZ1" s="329"/>
      <c r="FA1" s="329"/>
      <c r="FB1" s="329"/>
      <c r="FC1" s="329"/>
      <c r="FD1" s="329"/>
      <c r="FE1" s="329"/>
      <c r="FF1" s="329"/>
      <c r="FG1" s="329"/>
      <c r="FH1" s="329"/>
      <c r="FI1" s="329"/>
      <c r="FJ1" s="329"/>
      <c r="FK1" s="329"/>
      <c r="FL1" s="329"/>
      <c r="FM1" s="329"/>
      <c r="FN1" s="329"/>
      <c r="FO1" s="329"/>
      <c r="FP1" s="329"/>
      <c r="FQ1" s="329"/>
      <c r="FR1" s="329"/>
      <c r="FS1" s="329"/>
      <c r="FT1" s="329"/>
      <c r="FU1" s="329"/>
      <c r="FV1" s="329"/>
      <c r="FW1" s="329"/>
      <c r="FX1" s="329"/>
      <c r="FY1" s="329"/>
      <c r="FZ1" s="329"/>
      <c r="GA1" s="329"/>
      <c r="GB1" s="329"/>
      <c r="GC1" s="329"/>
      <c r="GD1" s="329"/>
      <c r="GE1" s="329"/>
      <c r="GF1" s="329"/>
      <c r="GG1" s="329"/>
      <c r="GH1" s="329"/>
      <c r="GI1" s="329"/>
      <c r="GJ1" s="329"/>
      <c r="GK1" s="329"/>
      <c r="GL1" s="329"/>
      <c r="GM1" s="329"/>
      <c r="GN1" s="329"/>
      <c r="GO1" s="329"/>
      <c r="GP1" s="329"/>
      <c r="GQ1" s="329"/>
      <c r="GR1" s="329"/>
      <c r="GS1" s="329"/>
      <c r="GT1" s="329"/>
      <c r="GU1" s="329"/>
      <c r="GV1" s="329"/>
      <c r="GW1" s="329"/>
      <c r="GX1" s="329"/>
      <c r="GY1" s="329"/>
      <c r="GZ1" s="329"/>
      <c r="HA1" s="329"/>
      <c r="HB1" s="329"/>
      <c r="HC1" s="329"/>
      <c r="HD1" s="329"/>
      <c r="HE1" s="329"/>
      <c r="HF1" s="329"/>
      <c r="HG1" s="329"/>
      <c r="HH1" s="329"/>
      <c r="HI1" s="329"/>
      <c r="HJ1" s="329"/>
      <c r="HK1" s="329"/>
      <c r="HL1" s="329"/>
      <c r="HM1" s="329"/>
      <c r="HN1" s="329"/>
      <c r="HO1" s="329"/>
      <c r="HP1" s="329"/>
      <c r="HQ1" s="329"/>
      <c r="HR1" s="329"/>
      <c r="HS1" s="329"/>
      <c r="HT1" s="329"/>
      <c r="HU1" s="329"/>
      <c r="HV1" s="329"/>
      <c r="HW1" s="329"/>
      <c r="HX1" s="329"/>
      <c r="HY1" s="329"/>
      <c r="HZ1" s="329"/>
      <c r="IA1" s="329"/>
      <c r="IB1" s="329"/>
      <c r="IC1" s="329"/>
      <c r="ID1" s="329"/>
      <c r="IE1" s="329"/>
      <c r="IF1" s="329"/>
      <c r="IG1" s="329"/>
      <c r="IH1" s="329"/>
      <c r="II1" s="329"/>
      <c r="IJ1" s="329"/>
      <c r="IK1" s="329"/>
      <c r="IL1" s="329"/>
      <c r="IM1" s="329"/>
      <c r="IN1" s="329"/>
      <c r="IO1" s="329"/>
      <c r="IP1" s="329"/>
      <c r="IQ1" s="329"/>
      <c r="IR1" s="329"/>
      <c r="IS1" s="329"/>
      <c r="IT1" s="329"/>
      <c r="IU1" s="329"/>
    </row>
    <row r="2" spans="1:255" s="330" customFormat="1" ht="15.75">
      <c r="A2" s="331"/>
      <c r="B2" s="331"/>
      <c r="C2" s="331"/>
      <c r="D2" s="331"/>
      <c r="E2" s="331"/>
      <c r="F2" s="331"/>
      <c r="G2" s="331"/>
      <c r="H2" s="331"/>
      <c r="I2" s="331"/>
      <c r="J2" s="331"/>
      <c r="K2" s="331"/>
      <c r="L2" s="331"/>
      <c r="M2" s="331"/>
      <c r="N2" s="331"/>
      <c r="O2" s="331"/>
      <c r="P2" s="331"/>
      <c r="Q2" s="331"/>
      <c r="R2" s="331"/>
      <c r="S2" s="331"/>
      <c r="T2" s="331"/>
      <c r="U2" s="331"/>
      <c r="V2" s="331"/>
      <c r="W2" s="331"/>
      <c r="X2" s="331"/>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c r="AW2" s="329"/>
      <c r="AX2" s="329"/>
      <c r="AY2" s="329"/>
      <c r="AZ2" s="329"/>
      <c r="BA2" s="329"/>
      <c r="BB2" s="329"/>
      <c r="BC2" s="329"/>
      <c r="BD2" s="329"/>
      <c r="BE2" s="329"/>
      <c r="BF2" s="329"/>
      <c r="BG2" s="329"/>
      <c r="BH2" s="329"/>
      <c r="BI2" s="329"/>
      <c r="BJ2" s="329"/>
      <c r="BK2" s="329"/>
      <c r="BL2" s="329"/>
      <c r="BM2" s="329"/>
      <c r="BN2" s="329"/>
      <c r="BO2" s="329"/>
      <c r="BP2" s="329"/>
      <c r="BQ2" s="329"/>
      <c r="BR2" s="329"/>
      <c r="BS2" s="329"/>
      <c r="BT2" s="329"/>
      <c r="BU2" s="329"/>
      <c r="BV2" s="329"/>
      <c r="BW2" s="329"/>
      <c r="BX2" s="329"/>
      <c r="BY2" s="329"/>
      <c r="BZ2" s="329"/>
      <c r="CA2" s="329"/>
      <c r="CB2" s="329"/>
      <c r="CC2" s="329"/>
      <c r="CD2" s="329"/>
      <c r="CE2" s="329"/>
      <c r="CF2" s="329"/>
      <c r="CG2" s="329"/>
      <c r="CH2" s="329"/>
      <c r="CI2" s="329"/>
      <c r="CJ2" s="329"/>
      <c r="CK2" s="329"/>
      <c r="CL2" s="329"/>
      <c r="CM2" s="329"/>
      <c r="CN2" s="329"/>
      <c r="CO2" s="329"/>
      <c r="CP2" s="329"/>
      <c r="CQ2" s="329"/>
      <c r="CR2" s="329"/>
      <c r="CS2" s="329"/>
      <c r="CT2" s="329"/>
      <c r="CU2" s="329"/>
      <c r="CV2" s="329"/>
      <c r="CW2" s="329"/>
      <c r="CX2" s="329"/>
      <c r="CY2" s="329"/>
      <c r="CZ2" s="329"/>
      <c r="DA2" s="329"/>
      <c r="DB2" s="329"/>
      <c r="DC2" s="329"/>
      <c r="DD2" s="329"/>
      <c r="DE2" s="329"/>
      <c r="DF2" s="329"/>
      <c r="DG2" s="329"/>
      <c r="DH2" s="329"/>
      <c r="DI2" s="329"/>
      <c r="DJ2" s="329"/>
      <c r="DK2" s="329"/>
      <c r="DL2" s="329"/>
      <c r="DM2" s="329"/>
      <c r="DN2" s="329"/>
      <c r="DO2" s="329"/>
      <c r="DP2" s="329"/>
      <c r="DQ2" s="329"/>
      <c r="DR2" s="329"/>
      <c r="DS2" s="329"/>
      <c r="DT2" s="329"/>
      <c r="DU2" s="329"/>
      <c r="DV2" s="329"/>
      <c r="DW2" s="329"/>
      <c r="DX2" s="329"/>
      <c r="DY2" s="329"/>
      <c r="DZ2" s="329"/>
      <c r="EA2" s="329"/>
      <c r="EB2" s="329"/>
      <c r="EC2" s="329"/>
      <c r="ED2" s="329"/>
      <c r="EE2" s="329"/>
      <c r="EF2" s="329"/>
      <c r="EG2" s="329"/>
      <c r="EH2" s="329"/>
      <c r="EI2" s="329"/>
      <c r="EJ2" s="329"/>
      <c r="EK2" s="329"/>
      <c r="EL2" s="329"/>
      <c r="EM2" s="329"/>
      <c r="EN2" s="329"/>
      <c r="EO2" s="329"/>
      <c r="EP2" s="329"/>
      <c r="EQ2" s="329"/>
      <c r="ER2" s="329"/>
      <c r="ES2" s="329"/>
      <c r="ET2" s="329"/>
      <c r="EU2" s="329"/>
      <c r="EV2" s="329"/>
      <c r="EW2" s="329"/>
      <c r="EX2" s="329"/>
      <c r="EY2" s="329"/>
      <c r="EZ2" s="329"/>
      <c r="FA2" s="329"/>
      <c r="FB2" s="329"/>
      <c r="FC2" s="329"/>
      <c r="FD2" s="329"/>
      <c r="FE2" s="329"/>
      <c r="FF2" s="329"/>
      <c r="FG2" s="329"/>
      <c r="FH2" s="329"/>
      <c r="FI2" s="329"/>
      <c r="FJ2" s="329"/>
      <c r="FK2" s="329"/>
      <c r="FL2" s="329"/>
      <c r="FM2" s="329"/>
      <c r="FN2" s="329"/>
      <c r="FO2" s="329"/>
      <c r="FP2" s="329"/>
      <c r="FQ2" s="329"/>
      <c r="FR2" s="329"/>
      <c r="FS2" s="329"/>
      <c r="FT2" s="329"/>
      <c r="FU2" s="329"/>
      <c r="FV2" s="329"/>
      <c r="FW2" s="329"/>
      <c r="FX2" s="329"/>
      <c r="FY2" s="329"/>
      <c r="FZ2" s="329"/>
      <c r="GA2" s="329"/>
      <c r="GB2" s="329"/>
      <c r="GC2" s="329"/>
      <c r="GD2" s="329"/>
      <c r="GE2" s="329"/>
      <c r="GF2" s="329"/>
      <c r="GG2" s="329"/>
      <c r="GH2" s="329"/>
      <c r="GI2" s="329"/>
      <c r="GJ2" s="329"/>
      <c r="GK2" s="329"/>
      <c r="GL2" s="329"/>
      <c r="GM2" s="329"/>
      <c r="GN2" s="329"/>
      <c r="GO2" s="329"/>
      <c r="GP2" s="329"/>
      <c r="GQ2" s="329"/>
      <c r="GR2" s="329"/>
      <c r="GS2" s="329"/>
      <c r="GT2" s="329"/>
      <c r="GU2" s="329"/>
      <c r="GV2" s="329"/>
      <c r="GW2" s="329"/>
      <c r="GX2" s="329"/>
      <c r="GY2" s="329"/>
      <c r="GZ2" s="329"/>
      <c r="HA2" s="329"/>
      <c r="HB2" s="329"/>
      <c r="HC2" s="329"/>
      <c r="HD2" s="329"/>
      <c r="HE2" s="329"/>
      <c r="HF2" s="329"/>
      <c r="HG2" s="329"/>
      <c r="HH2" s="329"/>
      <c r="HI2" s="329"/>
      <c r="HJ2" s="329"/>
      <c r="HK2" s="329"/>
      <c r="HL2" s="329"/>
      <c r="HM2" s="329"/>
      <c r="HN2" s="329"/>
      <c r="HO2" s="329"/>
      <c r="HP2" s="329"/>
      <c r="HQ2" s="329"/>
      <c r="HR2" s="329"/>
      <c r="HS2" s="329"/>
      <c r="HT2" s="329"/>
      <c r="HU2" s="329"/>
      <c r="HV2" s="329"/>
      <c r="HW2" s="329"/>
      <c r="HX2" s="329"/>
      <c r="HY2" s="329"/>
      <c r="HZ2" s="329"/>
      <c r="IA2" s="329"/>
      <c r="IB2" s="329"/>
      <c r="IC2" s="329"/>
      <c r="ID2" s="329"/>
      <c r="IE2" s="329"/>
      <c r="IF2" s="329"/>
      <c r="IG2" s="329"/>
      <c r="IH2" s="329"/>
      <c r="II2" s="329"/>
      <c r="IJ2" s="329"/>
      <c r="IK2" s="329"/>
      <c r="IL2" s="329"/>
      <c r="IM2" s="329"/>
      <c r="IN2" s="329"/>
      <c r="IO2" s="329"/>
      <c r="IP2" s="329"/>
      <c r="IQ2" s="329"/>
      <c r="IR2" s="329"/>
      <c r="IS2" s="329"/>
      <c r="IT2" s="329"/>
      <c r="IU2" s="329"/>
    </row>
    <row r="3" spans="1:255" s="330" customFormat="1">
      <c r="A3" s="332" t="s">
        <v>4</v>
      </c>
      <c r="B3" s="332"/>
      <c r="C3" s="332"/>
      <c r="D3" s="332"/>
      <c r="E3" s="332"/>
      <c r="F3" s="332"/>
      <c r="G3" s="333"/>
      <c r="H3" s="329"/>
      <c r="I3" s="329"/>
      <c r="J3" s="329"/>
      <c r="K3" s="329"/>
      <c r="L3" s="329"/>
      <c r="M3" s="329"/>
      <c r="N3" s="329"/>
      <c r="O3" s="329"/>
      <c r="P3" s="329"/>
      <c r="Q3" s="329"/>
      <c r="R3" s="329"/>
      <c r="S3" s="329"/>
      <c r="T3" s="329"/>
      <c r="U3" s="329"/>
      <c r="V3" s="329"/>
      <c r="W3" s="329"/>
      <c r="X3" s="329"/>
      <c r="Y3" s="334" t="s">
        <v>5</v>
      </c>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c r="BI3" s="329"/>
      <c r="BJ3" s="329"/>
      <c r="BK3" s="329"/>
      <c r="BL3" s="329"/>
      <c r="BM3" s="329"/>
      <c r="BN3" s="329"/>
      <c r="BO3" s="329"/>
      <c r="BP3" s="329"/>
      <c r="BQ3" s="329"/>
      <c r="BR3" s="329"/>
      <c r="BS3" s="329"/>
      <c r="BT3" s="329"/>
      <c r="BU3" s="329"/>
      <c r="BV3" s="329"/>
      <c r="BW3" s="329"/>
      <c r="BX3" s="329"/>
      <c r="BY3" s="329"/>
      <c r="BZ3" s="329"/>
      <c r="CA3" s="329"/>
      <c r="CB3" s="329"/>
      <c r="CC3" s="329"/>
      <c r="CD3" s="329"/>
      <c r="CE3" s="329"/>
      <c r="CF3" s="329"/>
      <c r="CG3" s="329"/>
      <c r="CH3" s="329"/>
      <c r="CI3" s="329"/>
      <c r="CJ3" s="329"/>
      <c r="CK3" s="329"/>
      <c r="CL3" s="329"/>
      <c r="CM3" s="329"/>
      <c r="CN3" s="329"/>
      <c r="CO3" s="329"/>
      <c r="CP3" s="329"/>
      <c r="CQ3" s="329"/>
      <c r="CR3" s="329"/>
      <c r="CS3" s="329"/>
      <c r="CT3" s="329"/>
      <c r="CU3" s="329"/>
      <c r="CV3" s="329"/>
      <c r="CW3" s="329"/>
      <c r="CX3" s="329"/>
      <c r="CY3" s="329"/>
      <c r="CZ3" s="329"/>
      <c r="DA3" s="329"/>
      <c r="DB3" s="329"/>
      <c r="DC3" s="329"/>
      <c r="DD3" s="329"/>
      <c r="DE3" s="329"/>
      <c r="DF3" s="329"/>
      <c r="DG3" s="329"/>
      <c r="DH3" s="329"/>
      <c r="DI3" s="329"/>
      <c r="DJ3" s="329"/>
      <c r="DK3" s="329"/>
      <c r="DL3" s="329"/>
      <c r="DM3" s="329"/>
      <c r="DN3" s="329"/>
      <c r="DO3" s="329"/>
      <c r="DP3" s="329"/>
      <c r="DQ3" s="329"/>
      <c r="DR3" s="329"/>
      <c r="DS3" s="329"/>
      <c r="DT3" s="329"/>
      <c r="DU3" s="329"/>
      <c r="DV3" s="329"/>
      <c r="DW3" s="329"/>
      <c r="DX3" s="329"/>
      <c r="DY3" s="329"/>
      <c r="DZ3" s="329"/>
      <c r="EA3" s="329"/>
      <c r="EB3" s="329"/>
      <c r="EC3" s="329"/>
      <c r="ED3" s="329"/>
      <c r="EE3" s="329"/>
      <c r="EF3" s="329"/>
      <c r="EG3" s="329"/>
      <c r="EH3" s="329"/>
      <c r="EI3" s="329"/>
      <c r="EJ3" s="329"/>
      <c r="EK3" s="329"/>
      <c r="EL3" s="329"/>
      <c r="EM3" s="329"/>
      <c r="EN3" s="329"/>
      <c r="EO3" s="329"/>
      <c r="EP3" s="329"/>
      <c r="EQ3" s="329"/>
      <c r="ER3" s="329"/>
      <c r="ES3" s="329"/>
      <c r="ET3" s="329"/>
      <c r="EU3" s="329"/>
      <c r="EV3" s="329"/>
      <c r="EW3" s="329"/>
      <c r="EX3" s="329"/>
      <c r="EY3" s="329"/>
      <c r="EZ3" s="329"/>
      <c r="FA3" s="329"/>
      <c r="FB3" s="329"/>
      <c r="FC3" s="329"/>
      <c r="FD3" s="329"/>
      <c r="FE3" s="329"/>
      <c r="FF3" s="329"/>
      <c r="FG3" s="329"/>
      <c r="FH3" s="329"/>
      <c r="FI3" s="329"/>
      <c r="FJ3" s="329"/>
      <c r="FK3" s="329"/>
      <c r="FL3" s="329"/>
      <c r="FM3" s="329"/>
      <c r="FN3" s="329"/>
      <c r="FO3" s="329"/>
      <c r="FP3" s="329"/>
      <c r="FQ3" s="329"/>
      <c r="FR3" s="329"/>
      <c r="FS3" s="329"/>
      <c r="FT3" s="329"/>
      <c r="FU3" s="329"/>
      <c r="FV3" s="329"/>
      <c r="FW3" s="329"/>
      <c r="FX3" s="329"/>
      <c r="FY3" s="329"/>
      <c r="FZ3" s="329"/>
      <c r="GA3" s="329"/>
      <c r="GB3" s="329"/>
      <c r="GC3" s="329"/>
      <c r="GD3" s="329"/>
      <c r="GE3" s="329"/>
      <c r="GF3" s="329"/>
      <c r="GG3" s="329"/>
      <c r="GH3" s="329"/>
      <c r="GI3" s="329"/>
      <c r="GJ3" s="329"/>
      <c r="GK3" s="329"/>
      <c r="GL3" s="329"/>
      <c r="GM3" s="329"/>
      <c r="GN3" s="329"/>
      <c r="GO3" s="329"/>
      <c r="GP3" s="329"/>
      <c r="GQ3" s="329"/>
      <c r="GR3" s="329"/>
      <c r="GS3" s="329"/>
      <c r="GT3" s="329"/>
      <c r="GU3" s="329"/>
      <c r="GV3" s="329"/>
      <c r="GW3" s="329"/>
      <c r="GX3" s="329"/>
      <c r="GY3" s="329"/>
      <c r="GZ3" s="329"/>
      <c r="HA3" s="329"/>
      <c r="HB3" s="329"/>
      <c r="HC3" s="329"/>
      <c r="HD3" s="329"/>
      <c r="HE3" s="329"/>
      <c r="HF3" s="329"/>
      <c r="HG3" s="329"/>
      <c r="HH3" s="329"/>
      <c r="HI3" s="329"/>
      <c r="HJ3" s="329"/>
      <c r="HK3" s="329"/>
      <c r="HL3" s="329"/>
      <c r="HM3" s="329"/>
      <c r="HN3" s="329"/>
      <c r="HO3" s="329"/>
      <c r="HP3" s="329"/>
      <c r="HQ3" s="329"/>
      <c r="HR3" s="329"/>
      <c r="HS3" s="329"/>
      <c r="HT3" s="329"/>
      <c r="HU3" s="329"/>
      <c r="HV3" s="329"/>
      <c r="HW3" s="329"/>
      <c r="HX3" s="329"/>
      <c r="HY3" s="329"/>
      <c r="HZ3" s="329"/>
      <c r="IA3" s="329"/>
      <c r="IB3" s="329"/>
      <c r="IC3" s="329"/>
      <c r="ID3" s="329"/>
      <c r="IE3" s="329"/>
      <c r="IF3" s="329"/>
      <c r="IG3" s="329"/>
      <c r="IH3" s="329"/>
      <c r="II3" s="329"/>
      <c r="IJ3" s="329"/>
      <c r="IK3" s="329"/>
      <c r="IL3" s="329"/>
      <c r="IM3" s="329"/>
      <c r="IN3" s="329"/>
      <c r="IO3" s="329"/>
      <c r="IP3" s="329"/>
      <c r="IQ3" s="329"/>
      <c r="IR3" s="329"/>
      <c r="IS3" s="329"/>
      <c r="IT3" s="329"/>
      <c r="IU3" s="329"/>
    </row>
    <row r="4" spans="1:255" s="330" customFormat="1">
      <c r="A4" s="335" t="s">
        <v>664</v>
      </c>
      <c r="B4" s="335"/>
      <c r="C4" s="335"/>
      <c r="D4" s="335"/>
      <c r="E4" s="335"/>
      <c r="F4" s="335"/>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329"/>
      <c r="BR4" s="329"/>
      <c r="BS4" s="329"/>
      <c r="BT4" s="329"/>
      <c r="BU4" s="329"/>
      <c r="BV4" s="329"/>
      <c r="BW4" s="329"/>
      <c r="BX4" s="329"/>
      <c r="BY4" s="329"/>
      <c r="BZ4" s="329"/>
      <c r="CA4" s="329"/>
      <c r="CB4" s="329"/>
      <c r="CC4" s="329"/>
      <c r="CD4" s="329"/>
      <c r="CE4" s="329"/>
      <c r="CF4" s="329"/>
      <c r="CG4" s="329"/>
      <c r="CH4" s="329"/>
      <c r="CI4" s="329"/>
      <c r="CJ4" s="329"/>
      <c r="CK4" s="329"/>
      <c r="CL4" s="329"/>
      <c r="CM4" s="329"/>
      <c r="CN4" s="329"/>
      <c r="CO4" s="329"/>
      <c r="CP4" s="329"/>
      <c r="CQ4" s="329"/>
      <c r="CR4" s="329"/>
      <c r="CS4" s="329"/>
      <c r="CT4" s="329"/>
      <c r="CU4" s="329"/>
      <c r="CV4" s="329"/>
      <c r="CW4" s="329"/>
      <c r="CX4" s="329"/>
      <c r="CY4" s="329"/>
      <c r="CZ4" s="329"/>
      <c r="DA4" s="329"/>
      <c r="DB4" s="329"/>
      <c r="DC4" s="329"/>
      <c r="DD4" s="329"/>
      <c r="DE4" s="329"/>
      <c r="DF4" s="329"/>
      <c r="DG4" s="329"/>
      <c r="DH4" s="329"/>
      <c r="DI4" s="329"/>
      <c r="DJ4" s="329"/>
      <c r="DK4" s="329"/>
      <c r="DL4" s="329"/>
      <c r="DM4" s="329"/>
      <c r="DN4" s="329"/>
      <c r="DO4" s="329"/>
      <c r="DP4" s="329"/>
      <c r="DQ4" s="329"/>
      <c r="DR4" s="329"/>
      <c r="DS4" s="329"/>
      <c r="DT4" s="329"/>
      <c r="DU4" s="329"/>
      <c r="DV4" s="329"/>
      <c r="DW4" s="329"/>
      <c r="DX4" s="329"/>
      <c r="DY4" s="329"/>
      <c r="DZ4" s="329"/>
      <c r="EA4" s="329"/>
      <c r="EB4" s="329"/>
      <c r="EC4" s="329"/>
      <c r="ED4" s="329"/>
      <c r="EE4" s="329"/>
      <c r="EF4" s="329"/>
      <c r="EG4" s="329"/>
      <c r="EH4" s="329"/>
      <c r="EI4" s="329"/>
      <c r="EJ4" s="329"/>
      <c r="EK4" s="329"/>
      <c r="EL4" s="329"/>
      <c r="EM4" s="329"/>
      <c r="EN4" s="329"/>
      <c r="EO4" s="329"/>
      <c r="EP4" s="329"/>
      <c r="EQ4" s="329"/>
      <c r="ER4" s="329"/>
      <c r="ES4" s="329"/>
      <c r="ET4" s="329"/>
      <c r="EU4" s="329"/>
      <c r="EV4" s="329"/>
      <c r="EW4" s="329"/>
      <c r="EX4" s="329"/>
      <c r="EY4" s="329"/>
      <c r="EZ4" s="329"/>
      <c r="FA4" s="329"/>
      <c r="FB4" s="329"/>
      <c r="FC4" s="329"/>
      <c r="FD4" s="329"/>
      <c r="FE4" s="329"/>
      <c r="FF4" s="329"/>
      <c r="FG4" s="329"/>
      <c r="FH4" s="329"/>
      <c r="FI4" s="329"/>
      <c r="FJ4" s="329"/>
      <c r="FK4" s="329"/>
      <c r="FL4" s="329"/>
      <c r="FM4" s="329"/>
      <c r="FN4" s="329"/>
      <c r="FO4" s="329"/>
      <c r="FP4" s="329"/>
      <c r="FQ4" s="329"/>
      <c r="FR4" s="329"/>
      <c r="FS4" s="329"/>
      <c r="FT4" s="329"/>
      <c r="FU4" s="329"/>
      <c r="FV4" s="329"/>
      <c r="FW4" s="329"/>
      <c r="FX4" s="329"/>
      <c r="FY4" s="329"/>
      <c r="FZ4" s="329"/>
      <c r="GA4" s="329"/>
      <c r="GB4" s="329"/>
      <c r="GC4" s="329"/>
      <c r="GD4" s="329"/>
      <c r="GE4" s="329"/>
      <c r="GF4" s="329"/>
      <c r="GG4" s="329"/>
      <c r="GH4" s="329"/>
      <c r="GI4" s="329"/>
      <c r="GJ4" s="329"/>
      <c r="GK4" s="329"/>
      <c r="GL4" s="329"/>
      <c r="GM4" s="329"/>
      <c r="GN4" s="329"/>
      <c r="GO4" s="329"/>
      <c r="GP4" s="329"/>
      <c r="GQ4" s="329"/>
      <c r="GR4" s="329"/>
      <c r="GS4" s="329"/>
      <c r="GT4" s="329"/>
      <c r="GU4" s="329"/>
      <c r="GV4" s="329"/>
      <c r="GW4" s="329"/>
      <c r="GX4" s="329"/>
      <c r="GY4" s="329"/>
      <c r="GZ4" s="329"/>
      <c r="HA4" s="329"/>
      <c r="HB4" s="329"/>
      <c r="HC4" s="329"/>
      <c r="HD4" s="329"/>
      <c r="HE4" s="329"/>
      <c r="HF4" s="329"/>
      <c r="HG4" s="329"/>
      <c r="HH4" s="329"/>
      <c r="HI4" s="329"/>
      <c r="HJ4" s="329"/>
      <c r="HK4" s="329"/>
      <c r="HL4" s="329"/>
      <c r="HM4" s="329"/>
      <c r="HN4" s="329"/>
      <c r="HO4" s="329"/>
      <c r="HP4" s="329"/>
      <c r="HQ4" s="329"/>
      <c r="HR4" s="329"/>
      <c r="HS4" s="329"/>
      <c r="HT4" s="329"/>
      <c r="HU4" s="329"/>
      <c r="HV4" s="329"/>
      <c r="HW4" s="329"/>
      <c r="HX4" s="329"/>
      <c r="HY4" s="329"/>
      <c r="HZ4" s="329"/>
      <c r="IA4" s="329"/>
      <c r="IB4" s="329"/>
      <c r="IC4" s="329"/>
      <c r="ID4" s="329"/>
      <c r="IE4" s="329"/>
      <c r="IF4" s="329"/>
      <c r="IG4" s="329"/>
      <c r="IH4" s="329"/>
      <c r="II4" s="329"/>
      <c r="IJ4" s="329"/>
      <c r="IK4" s="329"/>
      <c r="IL4" s="329"/>
      <c r="IM4" s="329"/>
      <c r="IN4" s="329"/>
      <c r="IO4" s="329"/>
      <c r="IP4" s="329"/>
      <c r="IQ4" s="329"/>
      <c r="IR4" s="329"/>
      <c r="IS4" s="329"/>
      <c r="IT4" s="329"/>
      <c r="IU4" s="329"/>
    </row>
    <row r="5" spans="1:255" s="330" customFormat="1"/>
    <row r="6" spans="1:255" s="330" customFormat="1" ht="15.75">
      <c r="A6" s="336" t="s">
        <v>665</v>
      </c>
      <c r="B6" s="337"/>
      <c r="C6" s="337"/>
      <c r="D6" s="337"/>
      <c r="E6" s="337"/>
      <c r="F6" s="337"/>
      <c r="G6" s="337"/>
      <c r="H6" s="337"/>
      <c r="I6" s="337"/>
      <c r="J6" s="337"/>
      <c r="K6" s="337"/>
      <c r="L6" s="337"/>
      <c r="M6" s="337"/>
      <c r="N6" s="337"/>
      <c r="O6" s="337"/>
      <c r="P6" s="337"/>
      <c r="Q6" s="337"/>
      <c r="R6" s="337"/>
      <c r="S6" s="337"/>
      <c r="T6" s="337"/>
      <c r="U6" s="337"/>
      <c r="V6" s="337"/>
      <c r="W6" s="337"/>
      <c r="X6" s="337"/>
      <c r="Y6" s="337"/>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8"/>
      <c r="BA6" s="338"/>
      <c r="BB6" s="338"/>
      <c r="BC6" s="338"/>
      <c r="BD6" s="338"/>
      <c r="BE6" s="338"/>
      <c r="BF6" s="338"/>
      <c r="BG6" s="338"/>
      <c r="BH6" s="338"/>
      <c r="BI6" s="338"/>
      <c r="BJ6" s="338"/>
      <c r="BK6" s="338"/>
      <c r="BL6" s="338"/>
      <c r="BM6" s="338"/>
      <c r="BN6" s="338"/>
      <c r="BO6" s="338"/>
      <c r="BP6" s="338"/>
      <c r="BQ6" s="338"/>
      <c r="BR6" s="338"/>
      <c r="BS6" s="338"/>
      <c r="BT6" s="338"/>
      <c r="BU6" s="338"/>
      <c r="BV6" s="338"/>
      <c r="BW6" s="338"/>
      <c r="BX6" s="338"/>
      <c r="BY6" s="338"/>
      <c r="BZ6" s="338"/>
      <c r="CA6" s="338"/>
      <c r="CB6" s="338"/>
      <c r="CC6" s="338"/>
      <c r="CD6" s="338"/>
      <c r="CE6" s="338"/>
      <c r="CF6" s="338"/>
      <c r="CG6" s="338"/>
      <c r="CH6" s="338"/>
      <c r="CI6" s="338"/>
      <c r="CJ6" s="338"/>
      <c r="CK6" s="338"/>
      <c r="CL6" s="338"/>
      <c r="CM6" s="338"/>
      <c r="CN6" s="338"/>
      <c r="CO6" s="338"/>
      <c r="CP6" s="338"/>
      <c r="CQ6" s="338"/>
      <c r="CR6" s="338"/>
      <c r="CS6" s="338"/>
      <c r="CT6" s="338"/>
      <c r="CU6" s="338"/>
      <c r="CV6" s="338"/>
      <c r="CW6" s="338"/>
      <c r="CX6" s="338"/>
      <c r="CY6" s="338"/>
      <c r="CZ6" s="338"/>
      <c r="DA6" s="338"/>
      <c r="DB6" s="338"/>
      <c r="DC6" s="338"/>
      <c r="DD6" s="338"/>
      <c r="DE6" s="338"/>
      <c r="DF6" s="338"/>
      <c r="DG6" s="338"/>
      <c r="DH6" s="338"/>
      <c r="DI6" s="338"/>
      <c r="DJ6" s="338"/>
      <c r="DK6" s="338"/>
      <c r="DL6" s="338"/>
      <c r="DM6" s="338"/>
      <c r="DN6" s="338"/>
      <c r="DO6" s="338"/>
      <c r="DP6" s="338"/>
      <c r="DQ6" s="338"/>
      <c r="DR6" s="338"/>
      <c r="DS6" s="338"/>
      <c r="DT6" s="338"/>
      <c r="DU6" s="338"/>
      <c r="DV6" s="338"/>
      <c r="DW6" s="338"/>
      <c r="DX6" s="338"/>
      <c r="DY6" s="338"/>
      <c r="DZ6" s="338"/>
      <c r="EA6" s="338"/>
      <c r="EB6" s="338"/>
      <c r="EC6" s="338"/>
      <c r="ED6" s="338"/>
      <c r="EE6" s="338"/>
      <c r="EF6" s="338"/>
      <c r="EG6" s="338"/>
      <c r="EH6" s="338"/>
      <c r="EI6" s="338"/>
      <c r="EJ6" s="338"/>
      <c r="EK6" s="338"/>
      <c r="EL6" s="338"/>
      <c r="EM6" s="338"/>
      <c r="EN6" s="338"/>
      <c r="EO6" s="338"/>
      <c r="EP6" s="338"/>
      <c r="EQ6" s="338"/>
      <c r="ER6" s="338"/>
      <c r="ES6" s="338"/>
      <c r="ET6" s="338"/>
      <c r="EU6" s="338"/>
      <c r="EV6" s="338"/>
      <c r="EW6" s="338"/>
      <c r="EX6" s="338"/>
      <c r="EY6" s="338"/>
      <c r="EZ6" s="338"/>
      <c r="FA6" s="338"/>
      <c r="FB6" s="338"/>
      <c r="FC6" s="338"/>
      <c r="FD6" s="338"/>
      <c r="FE6" s="338"/>
      <c r="FF6" s="338"/>
      <c r="FG6" s="338"/>
      <c r="FH6" s="338"/>
      <c r="FI6" s="338"/>
      <c r="FJ6" s="338"/>
      <c r="FK6" s="338"/>
      <c r="FL6" s="338"/>
      <c r="FM6" s="338"/>
      <c r="FN6" s="338"/>
      <c r="FO6" s="338"/>
      <c r="FP6" s="338"/>
      <c r="FQ6" s="338"/>
      <c r="FR6" s="338"/>
      <c r="FS6" s="338"/>
      <c r="FT6" s="338"/>
      <c r="FU6" s="338"/>
      <c r="FV6" s="338"/>
      <c r="FW6" s="338"/>
      <c r="FX6" s="338"/>
      <c r="FY6" s="338"/>
      <c r="FZ6" s="338"/>
      <c r="GA6" s="338"/>
      <c r="GB6" s="338"/>
      <c r="GC6" s="338"/>
      <c r="GD6" s="338"/>
      <c r="GE6" s="338"/>
      <c r="GF6" s="338"/>
      <c r="GG6" s="338"/>
      <c r="GH6" s="338"/>
      <c r="GI6" s="338"/>
      <c r="GJ6" s="338"/>
      <c r="GK6" s="338"/>
      <c r="GL6" s="338"/>
      <c r="GM6" s="338"/>
      <c r="GN6" s="338"/>
      <c r="GO6" s="338"/>
      <c r="GP6" s="338"/>
      <c r="GQ6" s="338"/>
      <c r="GR6" s="338"/>
      <c r="GS6" s="338"/>
      <c r="GT6" s="338"/>
      <c r="GU6" s="338"/>
      <c r="GV6" s="338"/>
      <c r="GW6" s="338"/>
      <c r="GX6" s="338"/>
      <c r="GY6" s="338"/>
      <c r="GZ6" s="338"/>
      <c r="HA6" s="338"/>
      <c r="HB6" s="338"/>
      <c r="HC6" s="338"/>
      <c r="HD6" s="338"/>
      <c r="HE6" s="338"/>
      <c r="HF6" s="338"/>
      <c r="HG6" s="338"/>
      <c r="HH6" s="338"/>
      <c r="HI6" s="338"/>
      <c r="HJ6" s="338"/>
      <c r="HK6" s="338"/>
      <c r="HL6" s="338"/>
      <c r="HM6" s="338"/>
      <c r="HN6" s="338"/>
      <c r="HO6" s="338"/>
      <c r="HP6" s="338"/>
      <c r="HQ6" s="338"/>
      <c r="HR6" s="338"/>
      <c r="HS6" s="338"/>
      <c r="HT6" s="338"/>
      <c r="HU6" s="338"/>
      <c r="HV6" s="338"/>
      <c r="HW6" s="338"/>
      <c r="HX6" s="338"/>
      <c r="HY6" s="338"/>
      <c r="HZ6" s="338"/>
      <c r="IA6" s="338"/>
      <c r="IB6" s="338"/>
      <c r="IC6" s="338"/>
      <c r="ID6" s="338"/>
      <c r="IE6" s="338"/>
      <c r="IF6" s="338"/>
      <c r="IG6" s="338"/>
      <c r="IH6" s="338"/>
      <c r="II6" s="338"/>
      <c r="IJ6" s="338"/>
      <c r="IK6" s="338"/>
      <c r="IL6" s="338"/>
      <c r="IM6" s="338"/>
      <c r="IN6" s="338"/>
      <c r="IO6" s="338"/>
      <c r="IP6" s="338"/>
      <c r="IQ6" s="338"/>
      <c r="IR6" s="338"/>
      <c r="IS6" s="338"/>
      <c r="IT6" s="338"/>
      <c r="IU6" s="338"/>
    </row>
    <row r="7" spans="1:255" s="330" customFormat="1">
      <c r="A7" s="339" t="s">
        <v>6</v>
      </c>
      <c r="B7" s="340"/>
      <c r="C7" s="340"/>
      <c r="D7" s="340"/>
      <c r="E7" s="340"/>
      <c r="F7" s="340"/>
      <c r="G7" s="340"/>
      <c r="H7" s="340"/>
      <c r="I7" s="340"/>
      <c r="J7" s="340"/>
      <c r="K7" s="340"/>
      <c r="L7" s="340"/>
      <c r="M7" s="340"/>
      <c r="N7" s="340"/>
      <c r="O7" s="340"/>
      <c r="P7" s="340"/>
      <c r="Q7" s="340"/>
      <c r="R7" s="340"/>
      <c r="S7" s="340"/>
      <c r="T7" s="340"/>
      <c r="U7" s="340"/>
      <c r="V7" s="340"/>
      <c r="W7" s="340"/>
      <c r="X7" s="340"/>
      <c r="Y7" s="340"/>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8"/>
      <c r="BA7" s="338"/>
      <c r="BB7" s="338"/>
      <c r="BC7" s="338"/>
      <c r="BD7" s="338"/>
      <c r="BE7" s="338"/>
      <c r="BF7" s="338"/>
      <c r="BG7" s="338"/>
      <c r="BH7" s="338"/>
      <c r="BI7" s="338"/>
      <c r="BJ7" s="338"/>
      <c r="BK7" s="338"/>
      <c r="BL7" s="338"/>
      <c r="BM7" s="338"/>
      <c r="BN7" s="338"/>
      <c r="BO7" s="338"/>
      <c r="BP7" s="338"/>
      <c r="BQ7" s="338"/>
      <c r="BR7" s="338"/>
      <c r="BS7" s="338"/>
      <c r="BT7" s="338"/>
      <c r="BU7" s="338"/>
      <c r="BV7" s="338"/>
      <c r="BW7" s="338"/>
      <c r="BX7" s="338"/>
      <c r="BY7" s="338"/>
      <c r="BZ7" s="338"/>
      <c r="CA7" s="338"/>
      <c r="CB7" s="338"/>
      <c r="CC7" s="338"/>
      <c r="CD7" s="338"/>
      <c r="CE7" s="338"/>
      <c r="CF7" s="338"/>
      <c r="CG7" s="338"/>
      <c r="CH7" s="338"/>
      <c r="CI7" s="338"/>
      <c r="CJ7" s="338"/>
      <c r="CK7" s="338"/>
      <c r="CL7" s="338"/>
      <c r="CM7" s="338"/>
      <c r="CN7" s="338"/>
      <c r="CO7" s="338"/>
      <c r="CP7" s="338"/>
      <c r="CQ7" s="338"/>
      <c r="CR7" s="338"/>
      <c r="CS7" s="338"/>
      <c r="CT7" s="338"/>
      <c r="CU7" s="338"/>
      <c r="CV7" s="338"/>
      <c r="CW7" s="338"/>
      <c r="CX7" s="338"/>
      <c r="CY7" s="338"/>
      <c r="CZ7" s="338"/>
      <c r="DA7" s="338"/>
      <c r="DB7" s="338"/>
      <c r="DC7" s="338"/>
      <c r="DD7" s="338"/>
      <c r="DE7" s="338"/>
      <c r="DF7" s="338"/>
      <c r="DG7" s="338"/>
      <c r="DH7" s="338"/>
      <c r="DI7" s="338"/>
      <c r="DJ7" s="338"/>
      <c r="DK7" s="338"/>
      <c r="DL7" s="338"/>
      <c r="DM7" s="338"/>
      <c r="DN7" s="338"/>
      <c r="DO7" s="338"/>
      <c r="DP7" s="338"/>
      <c r="DQ7" s="338"/>
      <c r="DR7" s="338"/>
      <c r="DS7" s="338"/>
      <c r="DT7" s="338"/>
      <c r="DU7" s="338"/>
      <c r="DV7" s="338"/>
      <c r="DW7" s="338"/>
      <c r="DX7" s="338"/>
      <c r="DY7" s="338"/>
      <c r="DZ7" s="338"/>
      <c r="EA7" s="338"/>
      <c r="EB7" s="338"/>
      <c r="EC7" s="338"/>
      <c r="ED7" s="338"/>
      <c r="EE7" s="338"/>
      <c r="EF7" s="338"/>
      <c r="EG7" s="338"/>
      <c r="EH7" s="338"/>
      <c r="EI7" s="338"/>
      <c r="EJ7" s="338"/>
      <c r="EK7" s="338"/>
      <c r="EL7" s="338"/>
      <c r="EM7" s="338"/>
      <c r="EN7" s="338"/>
      <c r="EO7" s="338"/>
      <c r="EP7" s="338"/>
      <c r="EQ7" s="338"/>
      <c r="ER7" s="338"/>
      <c r="ES7" s="338"/>
      <c r="ET7" s="338"/>
      <c r="EU7" s="338"/>
      <c r="EV7" s="338"/>
      <c r="EW7" s="338"/>
      <c r="EX7" s="338"/>
      <c r="EY7" s="338"/>
      <c r="EZ7" s="338"/>
      <c r="FA7" s="338"/>
      <c r="FB7" s="338"/>
      <c r="FC7" s="338"/>
      <c r="FD7" s="338"/>
      <c r="FE7" s="338"/>
      <c r="FF7" s="338"/>
      <c r="FG7" s="338"/>
      <c r="FH7" s="338"/>
      <c r="FI7" s="338"/>
      <c r="FJ7" s="338"/>
      <c r="FK7" s="338"/>
      <c r="FL7" s="338"/>
      <c r="FM7" s="338"/>
      <c r="FN7" s="338"/>
      <c r="FO7" s="338"/>
      <c r="FP7" s="338"/>
      <c r="FQ7" s="338"/>
      <c r="FR7" s="338"/>
      <c r="FS7" s="338"/>
      <c r="FT7" s="338"/>
      <c r="FU7" s="338"/>
      <c r="FV7" s="338"/>
      <c r="FW7" s="338"/>
      <c r="FX7" s="338"/>
      <c r="FY7" s="338"/>
      <c r="FZ7" s="338"/>
      <c r="GA7" s="338"/>
      <c r="GB7" s="338"/>
      <c r="GC7" s="338"/>
      <c r="GD7" s="338"/>
      <c r="GE7" s="338"/>
      <c r="GF7" s="338"/>
      <c r="GG7" s="338"/>
      <c r="GH7" s="338"/>
      <c r="GI7" s="338"/>
      <c r="GJ7" s="338"/>
      <c r="GK7" s="338"/>
      <c r="GL7" s="338"/>
      <c r="GM7" s="338"/>
      <c r="GN7" s="338"/>
      <c r="GO7" s="338"/>
      <c r="GP7" s="338"/>
      <c r="GQ7" s="338"/>
      <c r="GR7" s="338"/>
      <c r="GS7" s="338"/>
      <c r="GT7" s="338"/>
      <c r="GU7" s="338"/>
      <c r="GV7" s="338"/>
      <c r="GW7" s="338"/>
      <c r="GX7" s="338"/>
      <c r="GY7" s="338"/>
      <c r="GZ7" s="338"/>
      <c r="HA7" s="338"/>
      <c r="HB7" s="338"/>
      <c r="HC7" s="338"/>
      <c r="HD7" s="338"/>
      <c r="HE7" s="338"/>
      <c r="HF7" s="338"/>
      <c r="HG7" s="338"/>
      <c r="HH7" s="338"/>
      <c r="HI7" s="338"/>
      <c r="HJ7" s="338"/>
      <c r="HK7" s="338"/>
      <c r="HL7" s="338"/>
      <c r="HM7" s="338"/>
      <c r="HN7" s="338"/>
      <c r="HO7" s="338"/>
      <c r="HP7" s="338"/>
      <c r="HQ7" s="338"/>
      <c r="HR7" s="338"/>
      <c r="HS7" s="338"/>
      <c r="HT7" s="338"/>
      <c r="HU7" s="338"/>
      <c r="HV7" s="338"/>
      <c r="HW7" s="338"/>
      <c r="HX7" s="338"/>
      <c r="HY7" s="338"/>
      <c r="HZ7" s="338"/>
      <c r="IA7" s="338"/>
      <c r="IB7" s="338"/>
      <c r="IC7" s="338"/>
      <c r="ID7" s="338"/>
      <c r="IE7" s="338"/>
      <c r="IF7" s="338"/>
      <c r="IG7" s="338"/>
      <c r="IH7" s="338"/>
      <c r="II7" s="338"/>
      <c r="IJ7" s="338"/>
      <c r="IK7" s="338"/>
      <c r="IL7" s="338"/>
      <c r="IM7" s="338"/>
      <c r="IN7" s="338"/>
      <c r="IO7" s="338"/>
      <c r="IP7" s="338"/>
      <c r="IQ7" s="338"/>
      <c r="IR7" s="338"/>
      <c r="IS7" s="338"/>
      <c r="IT7" s="338"/>
      <c r="IU7" s="338"/>
    </row>
    <row r="8" spans="1:255" s="330" customFormat="1" ht="15.75" thickBot="1">
      <c r="A8" s="341"/>
      <c r="B8" s="342"/>
      <c r="C8" s="342"/>
      <c r="D8" s="342"/>
      <c r="E8" s="342"/>
      <c r="F8" s="342"/>
      <c r="G8" s="342"/>
      <c r="H8" s="342"/>
      <c r="I8" s="342"/>
      <c r="J8" s="341"/>
      <c r="K8" s="341"/>
      <c r="L8" s="341"/>
      <c r="M8" s="341"/>
      <c r="N8" s="341"/>
      <c r="O8" s="341"/>
      <c r="P8" s="341"/>
      <c r="Q8" s="341"/>
      <c r="R8" s="341"/>
      <c r="S8" s="341"/>
      <c r="T8" s="341"/>
      <c r="U8" s="341"/>
      <c r="V8" s="341"/>
      <c r="W8" s="341"/>
      <c r="X8" s="343" t="s">
        <v>666</v>
      </c>
      <c r="Y8" s="344"/>
      <c r="Z8" s="338"/>
      <c r="AA8" s="338"/>
      <c r="AB8" s="338"/>
      <c r="AC8" s="338"/>
      <c r="AD8" s="338"/>
      <c r="AE8" s="338"/>
      <c r="AF8" s="338"/>
      <c r="AG8" s="338"/>
      <c r="AH8" s="338"/>
      <c r="AI8" s="338"/>
      <c r="AJ8" s="338"/>
      <c r="AK8" s="338"/>
      <c r="AL8" s="338"/>
      <c r="AM8" s="338"/>
      <c r="AN8" s="338"/>
      <c r="AO8" s="338"/>
      <c r="AP8" s="338"/>
      <c r="AQ8" s="338"/>
      <c r="AR8" s="338"/>
      <c r="AS8" s="338"/>
      <c r="AT8" s="338"/>
      <c r="AU8" s="338"/>
      <c r="AV8" s="338"/>
      <c r="AW8" s="338"/>
      <c r="AX8" s="338"/>
      <c r="AY8" s="338"/>
      <c r="AZ8" s="338"/>
      <c r="BA8" s="338"/>
      <c r="BB8" s="338"/>
      <c r="BC8" s="338"/>
      <c r="BD8" s="338"/>
      <c r="BE8" s="338"/>
      <c r="BF8" s="338"/>
      <c r="BG8" s="338"/>
      <c r="BH8" s="338"/>
      <c r="BI8" s="338"/>
      <c r="BJ8" s="338"/>
      <c r="BK8" s="338"/>
      <c r="BL8" s="338"/>
      <c r="BM8" s="338"/>
      <c r="BN8" s="338"/>
      <c r="BO8" s="338"/>
      <c r="BP8" s="338"/>
      <c r="BQ8" s="338"/>
      <c r="BR8" s="338"/>
      <c r="BS8" s="338"/>
      <c r="BT8" s="338"/>
      <c r="BU8" s="338"/>
      <c r="BV8" s="338"/>
      <c r="BW8" s="338"/>
      <c r="BX8" s="338"/>
      <c r="BY8" s="338"/>
      <c r="BZ8" s="338"/>
      <c r="CA8" s="338"/>
      <c r="CB8" s="338"/>
      <c r="CC8" s="338"/>
      <c r="CD8" s="338"/>
      <c r="CE8" s="338"/>
      <c r="CF8" s="338"/>
      <c r="CG8" s="338"/>
      <c r="CH8" s="338"/>
      <c r="CI8" s="338"/>
      <c r="CJ8" s="338"/>
      <c r="CK8" s="338"/>
      <c r="CL8" s="338"/>
      <c r="CM8" s="338"/>
      <c r="CN8" s="338"/>
      <c r="CO8" s="338"/>
      <c r="CP8" s="338"/>
      <c r="CQ8" s="338"/>
      <c r="CR8" s="338"/>
      <c r="CS8" s="338"/>
      <c r="CT8" s="338"/>
      <c r="CU8" s="338"/>
      <c r="CV8" s="338"/>
      <c r="CW8" s="338"/>
      <c r="CX8" s="338"/>
      <c r="CY8" s="338"/>
      <c r="CZ8" s="338"/>
      <c r="DA8" s="338"/>
      <c r="DB8" s="338"/>
      <c r="DC8" s="338"/>
      <c r="DD8" s="338"/>
      <c r="DE8" s="338"/>
      <c r="DF8" s="338"/>
      <c r="DG8" s="338"/>
      <c r="DH8" s="338"/>
      <c r="DI8" s="338"/>
      <c r="DJ8" s="338"/>
      <c r="DK8" s="338"/>
      <c r="DL8" s="338"/>
      <c r="DM8" s="338"/>
      <c r="DN8" s="338"/>
      <c r="DO8" s="338"/>
      <c r="DP8" s="338"/>
      <c r="DQ8" s="338"/>
      <c r="DR8" s="338"/>
      <c r="DS8" s="338"/>
      <c r="DT8" s="338"/>
      <c r="DU8" s="338"/>
      <c r="DV8" s="338"/>
      <c r="DW8" s="338"/>
      <c r="DX8" s="338"/>
      <c r="DY8" s="338"/>
      <c r="DZ8" s="338"/>
      <c r="EA8" s="338"/>
      <c r="EB8" s="338"/>
      <c r="EC8" s="338"/>
      <c r="ED8" s="338"/>
      <c r="EE8" s="338"/>
      <c r="EF8" s="338"/>
      <c r="EG8" s="338"/>
      <c r="EH8" s="338"/>
      <c r="EI8" s="338"/>
      <c r="EJ8" s="338"/>
      <c r="EK8" s="338"/>
      <c r="EL8" s="338"/>
      <c r="EM8" s="338"/>
      <c r="EN8" s="338"/>
      <c r="EO8" s="338"/>
      <c r="EP8" s="338"/>
      <c r="EQ8" s="338"/>
      <c r="ER8" s="338"/>
      <c r="ES8" s="338"/>
      <c r="ET8" s="338"/>
      <c r="EU8" s="338"/>
      <c r="EV8" s="338"/>
      <c r="EW8" s="338"/>
      <c r="EX8" s="338"/>
      <c r="EY8" s="338"/>
      <c r="EZ8" s="338"/>
      <c r="FA8" s="338"/>
      <c r="FB8" s="338"/>
      <c r="FC8" s="338"/>
      <c r="FD8" s="338"/>
      <c r="FE8" s="338"/>
      <c r="FF8" s="338"/>
      <c r="FG8" s="338"/>
      <c r="FH8" s="338"/>
      <c r="FI8" s="338"/>
      <c r="FJ8" s="338"/>
      <c r="FK8" s="338"/>
      <c r="FL8" s="338"/>
      <c r="FM8" s="338"/>
      <c r="FN8" s="338"/>
      <c r="FO8" s="338"/>
      <c r="FP8" s="338"/>
      <c r="FQ8" s="338"/>
      <c r="FR8" s="338"/>
      <c r="FS8" s="338"/>
      <c r="FT8" s="338"/>
      <c r="FU8" s="338"/>
      <c r="FV8" s="338"/>
      <c r="FW8" s="338"/>
      <c r="FX8" s="338"/>
      <c r="FY8" s="338"/>
      <c r="FZ8" s="338"/>
      <c r="GA8" s="338"/>
      <c r="GB8" s="338"/>
      <c r="GC8" s="338"/>
      <c r="GD8" s="338"/>
      <c r="GE8" s="338"/>
      <c r="GF8" s="338"/>
      <c r="GG8" s="338"/>
      <c r="GH8" s="338"/>
      <c r="GI8" s="338"/>
      <c r="GJ8" s="338"/>
      <c r="GK8" s="338"/>
      <c r="GL8" s="338"/>
      <c r="GM8" s="338"/>
      <c r="GN8" s="338"/>
      <c r="GO8" s="338"/>
      <c r="GP8" s="338"/>
      <c r="GQ8" s="338"/>
      <c r="GR8" s="338"/>
      <c r="GS8" s="338"/>
      <c r="GT8" s="338"/>
      <c r="GU8" s="338"/>
      <c r="GV8" s="338"/>
      <c r="GW8" s="338"/>
      <c r="GX8" s="338"/>
      <c r="GY8" s="338"/>
      <c r="GZ8" s="338"/>
      <c r="HA8" s="338"/>
      <c r="HB8" s="338"/>
      <c r="HC8" s="338"/>
      <c r="HD8" s="338"/>
      <c r="HE8" s="338"/>
      <c r="HF8" s="338"/>
      <c r="HG8" s="338"/>
      <c r="HH8" s="338"/>
      <c r="HI8" s="338"/>
      <c r="HJ8" s="338"/>
      <c r="HK8" s="338"/>
      <c r="HL8" s="338"/>
      <c r="HM8" s="338"/>
      <c r="HN8" s="338"/>
      <c r="HO8" s="338"/>
      <c r="HP8" s="338"/>
      <c r="HQ8" s="338"/>
      <c r="HR8" s="338"/>
      <c r="HS8" s="338"/>
      <c r="HT8" s="338"/>
      <c r="HU8" s="338"/>
      <c r="HV8" s="338"/>
      <c r="HW8" s="338"/>
      <c r="HX8" s="338"/>
      <c r="HY8" s="338"/>
      <c r="HZ8" s="338"/>
      <c r="IA8" s="338"/>
      <c r="IB8" s="338"/>
      <c r="IC8" s="338"/>
      <c r="ID8" s="338"/>
      <c r="IE8" s="338"/>
      <c r="IF8" s="338"/>
      <c r="IG8" s="338"/>
      <c r="IH8" s="338"/>
      <c r="II8" s="338"/>
      <c r="IJ8" s="338"/>
      <c r="IK8" s="338"/>
      <c r="IL8" s="338"/>
      <c r="IM8" s="338"/>
      <c r="IN8" s="338"/>
      <c r="IO8" s="338"/>
      <c r="IP8" s="338"/>
      <c r="IQ8" s="338"/>
      <c r="IR8" s="338"/>
      <c r="IS8" s="338"/>
      <c r="IT8" s="338"/>
      <c r="IU8" s="338"/>
    </row>
    <row r="9" spans="1:255">
      <c r="A9" s="282" t="s">
        <v>667</v>
      </c>
      <c r="B9" s="285" t="s">
        <v>668</v>
      </c>
      <c r="C9" s="286"/>
      <c r="D9" s="286"/>
      <c r="E9" s="286"/>
      <c r="F9" s="287"/>
      <c r="G9" s="285" t="s">
        <v>669</v>
      </c>
      <c r="H9" s="288"/>
      <c r="I9" s="288"/>
      <c r="J9" s="288"/>
      <c r="K9" s="288"/>
      <c r="L9" s="288"/>
      <c r="M9" s="288"/>
      <c r="N9" s="288"/>
      <c r="O9" s="288"/>
      <c r="P9" s="289"/>
      <c r="Q9" s="290" t="s">
        <v>670</v>
      </c>
      <c r="R9" s="291"/>
      <c r="S9" s="292"/>
      <c r="T9" s="293" t="s">
        <v>671</v>
      </c>
      <c r="U9" s="294"/>
      <c r="V9" s="294"/>
      <c r="W9" s="294"/>
      <c r="X9" s="294"/>
      <c r="Y9" s="295"/>
      <c r="Z9" s="367"/>
      <c r="AA9" s="36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7"/>
      <c r="BE9" s="247"/>
      <c r="BF9" s="247"/>
      <c r="BG9" s="247"/>
      <c r="BH9" s="247"/>
      <c r="BI9" s="247"/>
      <c r="BJ9" s="247"/>
      <c r="BK9" s="247"/>
      <c r="BL9" s="247"/>
      <c r="BM9" s="247"/>
      <c r="BN9" s="247"/>
      <c r="BO9" s="247"/>
      <c r="BP9" s="247"/>
      <c r="BQ9" s="247"/>
      <c r="BR9" s="247"/>
      <c r="BS9" s="247"/>
      <c r="BT9" s="247"/>
      <c r="BU9" s="247"/>
      <c r="BV9" s="247"/>
      <c r="BW9" s="247"/>
      <c r="BX9" s="247"/>
      <c r="BY9" s="247"/>
      <c r="BZ9" s="247"/>
      <c r="CA9" s="247"/>
      <c r="CB9" s="247"/>
      <c r="CC9" s="247"/>
      <c r="CD9" s="247"/>
      <c r="CE9" s="247"/>
      <c r="CF9" s="247"/>
      <c r="CG9" s="247"/>
      <c r="CH9" s="247"/>
      <c r="CI9" s="247"/>
      <c r="CJ9" s="247"/>
      <c r="CK9" s="247"/>
      <c r="CL9" s="247"/>
      <c r="CM9" s="247"/>
      <c r="CN9" s="247"/>
      <c r="CO9" s="247"/>
      <c r="CP9" s="247"/>
      <c r="CQ9" s="247"/>
      <c r="CR9" s="247"/>
      <c r="CS9" s="247"/>
      <c r="CT9" s="247"/>
      <c r="CU9" s="247"/>
      <c r="CV9" s="247"/>
      <c r="CW9" s="247"/>
      <c r="CX9" s="247"/>
      <c r="CY9" s="247"/>
      <c r="CZ9" s="247"/>
      <c r="DA9" s="247"/>
      <c r="DB9" s="247"/>
      <c r="DC9" s="247"/>
      <c r="DD9" s="247"/>
      <c r="DE9" s="247"/>
      <c r="DF9" s="247"/>
      <c r="DG9" s="247"/>
      <c r="DH9" s="247"/>
      <c r="DI9" s="247"/>
      <c r="DJ9" s="247"/>
      <c r="DK9" s="247"/>
      <c r="DL9" s="247"/>
      <c r="DM9" s="247"/>
      <c r="DN9" s="247"/>
      <c r="DO9" s="247"/>
      <c r="DP9" s="247"/>
      <c r="DQ9" s="247"/>
      <c r="DR9" s="247"/>
      <c r="DS9" s="247"/>
      <c r="DT9" s="247"/>
      <c r="DU9" s="247"/>
      <c r="DV9" s="247"/>
      <c r="DW9" s="247"/>
      <c r="DX9" s="247"/>
      <c r="DY9" s="247"/>
      <c r="DZ9" s="247"/>
      <c r="EA9" s="247"/>
      <c r="EB9" s="247"/>
      <c r="EC9" s="247"/>
      <c r="ED9" s="247"/>
      <c r="EE9" s="247"/>
      <c r="EF9" s="247"/>
      <c r="EG9" s="247"/>
      <c r="EH9" s="247"/>
      <c r="EI9" s="247"/>
      <c r="EJ9" s="247"/>
      <c r="EK9" s="247"/>
      <c r="EL9" s="247"/>
      <c r="EM9" s="247"/>
      <c r="EN9" s="247"/>
      <c r="EO9" s="247"/>
      <c r="EP9" s="247"/>
      <c r="EQ9" s="247"/>
      <c r="ER9" s="247"/>
      <c r="ES9" s="247"/>
      <c r="ET9" s="247"/>
      <c r="EU9" s="247"/>
      <c r="EV9" s="247"/>
      <c r="EW9" s="247"/>
      <c r="EX9" s="247"/>
      <c r="EY9" s="247"/>
      <c r="EZ9" s="247"/>
      <c r="FA9" s="247"/>
      <c r="FB9" s="247"/>
      <c r="FC9" s="247"/>
      <c r="FD9" s="247"/>
      <c r="FE9" s="247"/>
      <c r="FF9" s="247"/>
      <c r="FG9" s="247"/>
      <c r="FH9" s="247"/>
      <c r="FI9" s="247"/>
      <c r="FJ9" s="247"/>
      <c r="FK9" s="247"/>
      <c r="FL9" s="247"/>
      <c r="FM9" s="247"/>
      <c r="FN9" s="247"/>
      <c r="FO9" s="247"/>
      <c r="FP9" s="247"/>
      <c r="FQ9" s="247"/>
      <c r="FR9" s="247"/>
      <c r="FS9" s="247"/>
      <c r="FT9" s="247"/>
      <c r="FU9" s="247"/>
      <c r="FV9" s="247"/>
      <c r="FW9" s="247"/>
      <c r="FX9" s="247"/>
      <c r="FY9" s="247"/>
      <c r="FZ9" s="247"/>
      <c r="GA9" s="247"/>
      <c r="GB9" s="247"/>
      <c r="GC9" s="247"/>
      <c r="GD9" s="247"/>
      <c r="GE9" s="247"/>
      <c r="GF9" s="247"/>
      <c r="GG9" s="247"/>
      <c r="GH9" s="247"/>
      <c r="GI9" s="247"/>
      <c r="GJ9" s="247"/>
      <c r="GK9" s="247"/>
      <c r="GL9" s="247"/>
      <c r="GM9" s="247"/>
      <c r="GN9" s="247"/>
      <c r="GO9" s="247"/>
      <c r="GP9" s="247"/>
      <c r="GQ9" s="247"/>
      <c r="GR9" s="247"/>
      <c r="GS9" s="247"/>
      <c r="GT9" s="247"/>
      <c r="GU9" s="247"/>
      <c r="GV9" s="247"/>
      <c r="GW9" s="247"/>
      <c r="GX9" s="247"/>
      <c r="GY9" s="247"/>
      <c r="GZ9" s="247"/>
      <c r="HA9" s="247"/>
      <c r="HB9" s="247"/>
      <c r="HC9" s="247"/>
      <c r="HD9" s="247"/>
      <c r="HE9" s="247"/>
      <c r="HF9" s="247"/>
      <c r="HG9" s="247"/>
      <c r="HH9" s="247"/>
      <c r="HI9" s="247"/>
      <c r="HJ9" s="247"/>
      <c r="HK9" s="247"/>
      <c r="HL9" s="247"/>
      <c r="HM9" s="247"/>
      <c r="HN9" s="247"/>
      <c r="HO9" s="247"/>
      <c r="HP9" s="247"/>
      <c r="HQ9" s="247"/>
      <c r="HR9" s="247"/>
      <c r="HS9" s="247"/>
      <c r="HT9" s="247"/>
      <c r="HU9" s="247"/>
      <c r="HV9" s="247"/>
      <c r="HW9" s="247"/>
      <c r="HX9" s="247"/>
      <c r="HY9" s="247"/>
      <c r="HZ9" s="247"/>
      <c r="IA9" s="247"/>
      <c r="IB9" s="247"/>
      <c r="IC9" s="247"/>
      <c r="ID9" s="247"/>
      <c r="IE9" s="247"/>
      <c r="IF9" s="247"/>
      <c r="IG9" s="247"/>
      <c r="IH9" s="247"/>
      <c r="II9" s="247"/>
      <c r="IJ9" s="247"/>
      <c r="IK9" s="247"/>
      <c r="IL9" s="247"/>
      <c r="IM9" s="247"/>
      <c r="IN9" s="247"/>
      <c r="IO9" s="247"/>
      <c r="IP9" s="247"/>
      <c r="IQ9" s="247"/>
      <c r="IR9" s="247"/>
      <c r="IS9" s="247"/>
      <c r="IT9" s="247"/>
      <c r="IU9" s="247"/>
    </row>
    <row r="10" spans="1:255" ht="26.45" customHeight="1">
      <c r="A10" s="283"/>
      <c r="B10" s="277" t="s">
        <v>672</v>
      </c>
      <c r="C10" s="280" t="s">
        <v>0</v>
      </c>
      <c r="D10" s="280" t="s">
        <v>673</v>
      </c>
      <c r="E10" s="296" t="s">
        <v>674</v>
      </c>
      <c r="F10" s="296" t="s">
        <v>675</v>
      </c>
      <c r="G10" s="353" t="s">
        <v>676</v>
      </c>
      <c r="H10" s="354"/>
      <c r="I10" s="354"/>
      <c r="J10" s="354"/>
      <c r="K10" s="355"/>
      <c r="L10" s="269" t="s">
        <v>677</v>
      </c>
      <c r="M10" s="362" t="s">
        <v>678</v>
      </c>
      <c r="N10" s="358"/>
      <c r="O10" s="269" t="s">
        <v>679</v>
      </c>
      <c r="P10" s="269" t="s">
        <v>680</v>
      </c>
      <c r="Q10" s="269" t="s">
        <v>681</v>
      </c>
      <c r="R10" s="269" t="s">
        <v>682</v>
      </c>
      <c r="S10" s="269" t="s">
        <v>683</v>
      </c>
      <c r="T10" s="269" t="s">
        <v>684</v>
      </c>
      <c r="U10" s="269" t="s">
        <v>685</v>
      </c>
      <c r="V10" s="362" t="s">
        <v>686</v>
      </c>
      <c r="W10" s="358"/>
      <c r="X10" s="269" t="s">
        <v>687</v>
      </c>
      <c r="Y10" s="274" t="s">
        <v>688</v>
      </c>
      <c r="Z10" s="338"/>
      <c r="AA10" s="338"/>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6"/>
      <c r="DR10" s="246"/>
      <c r="DS10" s="246"/>
      <c r="DT10" s="246"/>
      <c r="DU10" s="246"/>
      <c r="DV10" s="246"/>
      <c r="DW10" s="246"/>
      <c r="DX10" s="246"/>
      <c r="DY10" s="246"/>
      <c r="DZ10" s="246"/>
      <c r="EA10" s="246"/>
      <c r="EB10" s="246"/>
      <c r="EC10" s="246"/>
      <c r="ED10" s="246"/>
      <c r="EE10" s="246"/>
      <c r="EF10" s="246"/>
      <c r="EG10" s="246"/>
      <c r="EH10" s="246"/>
      <c r="EI10" s="246"/>
      <c r="EJ10" s="246"/>
      <c r="EK10" s="246"/>
      <c r="EL10" s="246"/>
      <c r="EM10" s="246"/>
      <c r="EN10" s="246"/>
      <c r="EO10" s="246"/>
      <c r="EP10" s="246"/>
      <c r="EQ10" s="246"/>
      <c r="ER10" s="246"/>
      <c r="ES10" s="246"/>
      <c r="ET10" s="246"/>
      <c r="EU10" s="246"/>
      <c r="EV10" s="246"/>
      <c r="EW10" s="246"/>
      <c r="EX10" s="246"/>
      <c r="EY10" s="246"/>
      <c r="EZ10" s="246"/>
      <c r="FA10" s="246"/>
      <c r="FB10" s="246"/>
      <c r="FC10" s="246"/>
      <c r="FD10" s="246"/>
      <c r="FE10" s="246"/>
      <c r="FF10" s="246"/>
      <c r="FG10" s="246"/>
      <c r="FH10" s="246"/>
      <c r="FI10" s="246"/>
      <c r="FJ10" s="246"/>
      <c r="FK10" s="246"/>
      <c r="FL10" s="246"/>
      <c r="FM10" s="246"/>
      <c r="FN10" s="246"/>
      <c r="FO10" s="246"/>
      <c r="FP10" s="246"/>
      <c r="FQ10" s="246"/>
      <c r="FR10" s="246"/>
      <c r="FS10" s="246"/>
      <c r="FT10" s="246"/>
      <c r="FU10" s="246"/>
      <c r="FV10" s="246"/>
      <c r="FW10" s="246"/>
      <c r="FX10" s="246"/>
      <c r="FY10" s="246"/>
      <c r="FZ10" s="246"/>
      <c r="GA10" s="246"/>
      <c r="GB10" s="246"/>
      <c r="GC10" s="246"/>
      <c r="GD10" s="246"/>
      <c r="GE10" s="246"/>
      <c r="GF10" s="246"/>
      <c r="GG10" s="246"/>
      <c r="GH10" s="246"/>
      <c r="GI10" s="246"/>
      <c r="GJ10" s="246"/>
      <c r="GK10" s="246"/>
      <c r="GL10" s="246"/>
      <c r="GM10" s="246"/>
      <c r="GN10" s="246"/>
      <c r="GO10" s="246"/>
      <c r="GP10" s="246"/>
      <c r="GQ10" s="246"/>
      <c r="GR10" s="246"/>
      <c r="GS10" s="246"/>
      <c r="GT10" s="246"/>
      <c r="GU10" s="246"/>
      <c r="GV10" s="246"/>
      <c r="GW10" s="246"/>
      <c r="GX10" s="246"/>
      <c r="GY10" s="246"/>
      <c r="GZ10" s="246"/>
      <c r="HA10" s="246"/>
      <c r="HB10" s="246"/>
      <c r="HC10" s="246"/>
      <c r="HD10" s="246"/>
      <c r="HE10" s="246"/>
      <c r="HF10" s="246"/>
      <c r="HG10" s="246"/>
      <c r="HH10" s="246"/>
      <c r="HI10" s="246"/>
      <c r="HJ10" s="246"/>
      <c r="HK10" s="246"/>
      <c r="HL10" s="246"/>
      <c r="HM10" s="246"/>
      <c r="HN10" s="246"/>
      <c r="HO10" s="246"/>
      <c r="HP10" s="246"/>
      <c r="HQ10" s="246"/>
      <c r="HR10" s="246"/>
      <c r="HS10" s="246"/>
      <c r="HT10" s="246"/>
      <c r="HU10" s="246"/>
      <c r="HV10" s="246"/>
      <c r="HW10" s="246"/>
      <c r="HX10" s="246"/>
      <c r="HY10" s="246"/>
      <c r="HZ10" s="246"/>
      <c r="IA10" s="246"/>
      <c r="IB10" s="246"/>
      <c r="IC10" s="246"/>
      <c r="ID10" s="246"/>
      <c r="IE10" s="246"/>
      <c r="IF10" s="246"/>
      <c r="IG10" s="246"/>
      <c r="IH10" s="246"/>
      <c r="II10" s="246"/>
      <c r="IJ10" s="246"/>
      <c r="IK10" s="246"/>
      <c r="IL10" s="246"/>
      <c r="IM10" s="246"/>
      <c r="IN10" s="246"/>
      <c r="IO10" s="246"/>
      <c r="IP10" s="246"/>
      <c r="IQ10" s="246"/>
      <c r="IR10" s="246"/>
      <c r="IS10" s="246"/>
      <c r="IT10" s="246"/>
      <c r="IU10" s="246"/>
    </row>
    <row r="11" spans="1:255">
      <c r="A11" s="283"/>
      <c r="B11" s="278"/>
      <c r="C11" s="281"/>
      <c r="D11" s="281"/>
      <c r="E11" s="281"/>
      <c r="F11" s="281"/>
      <c r="G11" s="356"/>
      <c r="H11" s="357" t="s">
        <v>689</v>
      </c>
      <c r="I11" s="357" t="s">
        <v>690</v>
      </c>
      <c r="J11" s="357" t="s">
        <v>691</v>
      </c>
      <c r="K11" s="358" t="s">
        <v>692</v>
      </c>
      <c r="L11" s="270"/>
      <c r="M11" s="363"/>
      <c r="N11" s="364"/>
      <c r="O11" s="270"/>
      <c r="P11" s="270"/>
      <c r="Q11" s="270"/>
      <c r="R11" s="270"/>
      <c r="S11" s="270"/>
      <c r="T11" s="270"/>
      <c r="U11" s="270"/>
      <c r="V11" s="363"/>
      <c r="W11" s="363"/>
      <c r="X11" s="270"/>
      <c r="Y11" s="275"/>
      <c r="Z11" s="338"/>
      <c r="AA11" s="338"/>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246"/>
      <c r="DC11" s="246"/>
      <c r="DD11" s="246"/>
      <c r="DE11" s="246"/>
      <c r="DF11" s="246"/>
      <c r="DG11" s="246"/>
      <c r="DH11" s="246"/>
      <c r="DI11" s="246"/>
      <c r="DJ11" s="246"/>
      <c r="DK11" s="246"/>
      <c r="DL11" s="246"/>
      <c r="DM11" s="246"/>
      <c r="DN11" s="246"/>
      <c r="DO11" s="246"/>
      <c r="DP11" s="246"/>
      <c r="DQ11" s="246"/>
      <c r="DR11" s="246"/>
      <c r="DS11" s="246"/>
      <c r="DT11" s="246"/>
      <c r="DU11" s="246"/>
      <c r="DV11" s="246"/>
      <c r="DW11" s="246"/>
      <c r="DX11" s="246"/>
      <c r="DY11" s="246"/>
      <c r="DZ11" s="246"/>
      <c r="EA11" s="246"/>
      <c r="EB11" s="246"/>
      <c r="EC11" s="246"/>
      <c r="ED11" s="246"/>
      <c r="EE11" s="246"/>
      <c r="EF11" s="246"/>
      <c r="EG11" s="246"/>
      <c r="EH11" s="246"/>
      <c r="EI11" s="246"/>
      <c r="EJ11" s="246"/>
      <c r="EK11" s="246"/>
      <c r="EL11" s="246"/>
      <c r="EM11" s="246"/>
      <c r="EN11" s="246"/>
      <c r="EO11" s="246"/>
      <c r="EP11" s="246"/>
      <c r="EQ11" s="246"/>
      <c r="ER11" s="246"/>
      <c r="ES11" s="246"/>
      <c r="ET11" s="246"/>
      <c r="EU11" s="246"/>
      <c r="EV11" s="246"/>
      <c r="EW11" s="246"/>
      <c r="EX11" s="246"/>
      <c r="EY11" s="246"/>
      <c r="EZ11" s="246"/>
      <c r="FA11" s="246"/>
      <c r="FB11" s="246"/>
      <c r="FC11" s="246"/>
      <c r="FD11" s="246"/>
      <c r="FE11" s="246"/>
      <c r="FF11" s="246"/>
      <c r="FG11" s="246"/>
      <c r="FH11" s="246"/>
      <c r="FI11" s="246"/>
      <c r="FJ11" s="246"/>
      <c r="FK11" s="246"/>
      <c r="FL11" s="246"/>
      <c r="FM11" s="246"/>
      <c r="FN11" s="246"/>
      <c r="FO11" s="246"/>
      <c r="FP11" s="246"/>
      <c r="FQ11" s="246"/>
      <c r="FR11" s="246"/>
      <c r="FS11" s="246"/>
      <c r="FT11" s="246"/>
      <c r="FU11" s="246"/>
      <c r="FV11" s="246"/>
      <c r="FW11" s="246"/>
      <c r="FX11" s="246"/>
      <c r="FY11" s="246"/>
      <c r="FZ11" s="246"/>
      <c r="GA11" s="246"/>
      <c r="GB11" s="246"/>
      <c r="GC11" s="246"/>
      <c r="GD11" s="246"/>
      <c r="GE11" s="246"/>
      <c r="GF11" s="246"/>
      <c r="GG11" s="246"/>
      <c r="GH11" s="246"/>
      <c r="GI11" s="246"/>
      <c r="GJ11" s="246"/>
      <c r="GK11" s="246"/>
      <c r="GL11" s="246"/>
      <c r="GM11" s="246"/>
      <c r="GN11" s="246"/>
      <c r="GO11" s="246"/>
      <c r="GP11" s="246"/>
      <c r="GQ11" s="246"/>
      <c r="GR11" s="246"/>
      <c r="GS11" s="246"/>
      <c r="GT11" s="246"/>
      <c r="GU11" s="246"/>
      <c r="GV11" s="246"/>
      <c r="GW11" s="246"/>
      <c r="GX11" s="246"/>
      <c r="GY11" s="246"/>
      <c r="GZ11" s="246"/>
      <c r="HA11" s="246"/>
      <c r="HB11" s="246"/>
      <c r="HC11" s="246"/>
      <c r="HD11" s="246"/>
      <c r="HE11" s="246"/>
      <c r="HF11" s="246"/>
      <c r="HG11" s="246"/>
      <c r="HH11" s="246"/>
      <c r="HI11" s="246"/>
      <c r="HJ11" s="246"/>
      <c r="HK11" s="246"/>
      <c r="HL11" s="246"/>
      <c r="HM11" s="246"/>
      <c r="HN11" s="246"/>
      <c r="HO11" s="246"/>
      <c r="HP11" s="246"/>
      <c r="HQ11" s="246"/>
      <c r="HR11" s="246"/>
      <c r="HS11" s="246"/>
      <c r="HT11" s="246"/>
      <c r="HU11" s="246"/>
      <c r="HV11" s="246"/>
      <c r="HW11" s="246"/>
      <c r="HX11" s="246"/>
      <c r="HY11" s="246"/>
      <c r="HZ11" s="246"/>
      <c r="IA11" s="246"/>
      <c r="IB11" s="246"/>
      <c r="IC11" s="246"/>
      <c r="ID11" s="246"/>
      <c r="IE11" s="246"/>
      <c r="IF11" s="246"/>
      <c r="IG11" s="246"/>
      <c r="IH11" s="246"/>
      <c r="II11" s="246"/>
      <c r="IJ11" s="246"/>
      <c r="IK11" s="246"/>
      <c r="IL11" s="246"/>
      <c r="IM11" s="246"/>
      <c r="IN11" s="246"/>
      <c r="IO11" s="246"/>
      <c r="IP11" s="246"/>
      <c r="IQ11" s="246"/>
      <c r="IR11" s="246"/>
      <c r="IS11" s="246"/>
      <c r="IT11" s="246"/>
      <c r="IU11" s="246"/>
    </row>
    <row r="12" spans="1:255" ht="33.75">
      <c r="A12" s="283"/>
      <c r="B12" s="279"/>
      <c r="C12" s="281" t="s">
        <v>693</v>
      </c>
      <c r="D12" s="281"/>
      <c r="E12" s="297"/>
      <c r="F12" s="297"/>
      <c r="G12" s="359"/>
      <c r="H12" s="360"/>
      <c r="I12" s="360"/>
      <c r="J12" s="360"/>
      <c r="K12" s="361"/>
      <c r="L12" s="272"/>
      <c r="M12" s="365"/>
      <c r="N12" s="366" t="s">
        <v>694</v>
      </c>
      <c r="O12" s="272"/>
      <c r="P12" s="271"/>
      <c r="Q12" s="271"/>
      <c r="R12" s="271"/>
      <c r="S12" s="271"/>
      <c r="T12" s="271"/>
      <c r="U12" s="272"/>
      <c r="V12" s="365"/>
      <c r="W12" s="366" t="s">
        <v>695</v>
      </c>
      <c r="X12" s="273"/>
      <c r="Y12" s="276"/>
      <c r="Z12" s="329"/>
      <c r="AA12" s="329"/>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244"/>
      <c r="BM12" s="244"/>
      <c r="BN12" s="244"/>
      <c r="BO12" s="244"/>
      <c r="BP12" s="244"/>
      <c r="BQ12" s="244"/>
      <c r="BR12" s="244"/>
      <c r="BS12" s="244"/>
      <c r="BT12" s="244"/>
      <c r="BU12" s="244"/>
      <c r="BV12" s="244"/>
      <c r="BW12" s="244"/>
      <c r="BX12" s="244"/>
      <c r="BY12" s="244"/>
      <c r="BZ12" s="244"/>
      <c r="CA12" s="244"/>
      <c r="CB12" s="244"/>
      <c r="CC12" s="244"/>
      <c r="CD12" s="244"/>
      <c r="CE12" s="244"/>
      <c r="CF12" s="244"/>
      <c r="CG12" s="244"/>
      <c r="CH12" s="244"/>
      <c r="CI12" s="244"/>
      <c r="CJ12" s="244"/>
      <c r="CK12" s="244"/>
      <c r="CL12" s="244"/>
      <c r="CM12" s="244"/>
      <c r="CN12" s="244"/>
      <c r="CO12" s="244"/>
      <c r="CP12" s="244"/>
      <c r="CQ12" s="244"/>
      <c r="CR12" s="244"/>
      <c r="CS12" s="244"/>
      <c r="CT12" s="244"/>
      <c r="CU12" s="244"/>
      <c r="CV12" s="244"/>
      <c r="CW12" s="244"/>
      <c r="CX12" s="244"/>
      <c r="CY12" s="244"/>
      <c r="CZ12" s="244"/>
      <c r="DA12" s="244"/>
      <c r="DB12" s="244"/>
      <c r="DC12" s="244"/>
      <c r="DD12" s="244"/>
      <c r="DE12" s="244"/>
      <c r="DF12" s="244"/>
      <c r="DG12" s="244"/>
      <c r="DH12" s="244"/>
      <c r="DI12" s="244"/>
      <c r="DJ12" s="244"/>
      <c r="DK12" s="244"/>
      <c r="DL12" s="244"/>
      <c r="DM12" s="244"/>
      <c r="DN12" s="244"/>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244"/>
      <c r="EN12" s="244"/>
      <c r="EO12" s="244"/>
      <c r="EP12" s="244"/>
      <c r="EQ12" s="244"/>
      <c r="ER12" s="244"/>
      <c r="ES12" s="244"/>
      <c r="ET12" s="244"/>
      <c r="EU12" s="244"/>
      <c r="EV12" s="244"/>
      <c r="EW12" s="244"/>
      <c r="EX12" s="244"/>
      <c r="EY12" s="244"/>
      <c r="EZ12" s="244"/>
      <c r="FA12" s="244"/>
      <c r="FB12" s="244"/>
      <c r="FC12" s="244"/>
      <c r="FD12" s="244"/>
      <c r="FE12" s="244"/>
      <c r="FF12" s="244"/>
      <c r="FG12" s="244"/>
      <c r="FH12" s="244"/>
      <c r="FI12" s="244"/>
      <c r="FJ12" s="244"/>
      <c r="FK12" s="244"/>
      <c r="FL12" s="244"/>
      <c r="FM12" s="244"/>
      <c r="FN12" s="244"/>
      <c r="FO12" s="244"/>
      <c r="FP12" s="244"/>
      <c r="FQ12" s="244"/>
      <c r="FR12" s="244"/>
      <c r="FS12" s="244"/>
      <c r="FT12" s="244"/>
      <c r="FU12" s="244"/>
      <c r="FV12" s="244"/>
      <c r="FW12" s="244"/>
      <c r="FX12" s="244"/>
      <c r="FY12" s="244"/>
      <c r="FZ12" s="244"/>
      <c r="GA12" s="244"/>
      <c r="GB12" s="244"/>
      <c r="GC12" s="244"/>
      <c r="GD12" s="244"/>
      <c r="GE12" s="244"/>
      <c r="GF12" s="244"/>
      <c r="GG12" s="244"/>
      <c r="GH12" s="244"/>
      <c r="GI12" s="244"/>
      <c r="GJ12" s="244"/>
      <c r="GK12" s="244"/>
      <c r="GL12" s="244"/>
      <c r="GM12" s="244"/>
      <c r="GN12" s="244"/>
      <c r="GO12" s="244"/>
      <c r="GP12" s="244"/>
      <c r="GQ12" s="244"/>
      <c r="GR12" s="244"/>
      <c r="GS12" s="244"/>
      <c r="GT12" s="244"/>
      <c r="GU12" s="244"/>
      <c r="GV12" s="244"/>
      <c r="GW12" s="244"/>
      <c r="GX12" s="244"/>
      <c r="GY12" s="244"/>
      <c r="GZ12" s="244"/>
      <c r="HA12" s="244"/>
      <c r="HB12" s="244"/>
      <c r="HC12" s="244"/>
      <c r="HD12" s="244"/>
      <c r="HE12" s="244"/>
      <c r="HF12" s="244"/>
      <c r="HG12" s="244"/>
      <c r="HH12" s="244"/>
      <c r="HI12" s="244"/>
      <c r="HJ12" s="244"/>
      <c r="HK12" s="244"/>
      <c r="HL12" s="244"/>
      <c r="HM12" s="244"/>
      <c r="HN12" s="244"/>
      <c r="HO12" s="244"/>
      <c r="HP12" s="244"/>
      <c r="HQ12" s="244"/>
      <c r="HR12" s="244"/>
      <c r="HS12" s="244"/>
      <c r="HT12" s="244"/>
      <c r="HU12" s="244"/>
      <c r="HV12" s="244"/>
      <c r="HW12" s="244"/>
      <c r="HX12" s="244"/>
      <c r="HY12" s="244"/>
      <c r="HZ12" s="244"/>
      <c r="IA12" s="244"/>
      <c r="IB12" s="244"/>
      <c r="IC12" s="244"/>
      <c r="ID12" s="244"/>
      <c r="IE12" s="244"/>
      <c r="IF12" s="244"/>
      <c r="IG12" s="244"/>
      <c r="IH12" s="244"/>
      <c r="II12" s="244"/>
      <c r="IJ12" s="244"/>
      <c r="IK12" s="244"/>
      <c r="IL12" s="244"/>
      <c r="IM12" s="244"/>
      <c r="IN12" s="244"/>
      <c r="IO12" s="244"/>
      <c r="IP12" s="244"/>
      <c r="IQ12" s="244"/>
      <c r="IR12" s="244"/>
      <c r="IS12" s="244"/>
      <c r="IT12" s="244"/>
      <c r="IU12" s="244"/>
    </row>
    <row r="13" spans="1:255">
      <c r="A13" s="284"/>
      <c r="B13" s="249">
        <v>1</v>
      </c>
      <c r="C13" s="250">
        <v>2</v>
      </c>
      <c r="D13" s="250">
        <v>3</v>
      </c>
      <c r="E13" s="250">
        <v>4</v>
      </c>
      <c r="F13" s="250">
        <v>5</v>
      </c>
      <c r="G13" s="250">
        <v>6</v>
      </c>
      <c r="H13" s="249">
        <v>7</v>
      </c>
      <c r="I13" s="250">
        <v>8</v>
      </c>
      <c r="J13" s="249">
        <v>9</v>
      </c>
      <c r="K13" s="250">
        <v>10</v>
      </c>
      <c r="L13" s="249">
        <v>11</v>
      </c>
      <c r="M13" s="250">
        <v>12</v>
      </c>
      <c r="N13" s="249">
        <v>13</v>
      </c>
      <c r="O13" s="250">
        <v>14</v>
      </c>
      <c r="P13" s="249">
        <v>15</v>
      </c>
      <c r="Q13" s="250">
        <v>16</v>
      </c>
      <c r="R13" s="249">
        <v>17</v>
      </c>
      <c r="S13" s="250">
        <v>18</v>
      </c>
      <c r="T13" s="249">
        <v>19</v>
      </c>
      <c r="U13" s="250">
        <v>20</v>
      </c>
      <c r="V13" s="249">
        <v>21</v>
      </c>
      <c r="W13" s="250">
        <v>22</v>
      </c>
      <c r="X13" s="249">
        <v>23</v>
      </c>
      <c r="Y13" s="251">
        <v>24</v>
      </c>
      <c r="Z13" s="368"/>
      <c r="AA13" s="368"/>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2"/>
      <c r="CA13" s="252"/>
      <c r="CB13" s="252"/>
      <c r="CC13" s="252"/>
      <c r="CD13" s="252"/>
      <c r="CE13" s="252"/>
      <c r="CF13" s="252"/>
      <c r="CG13" s="252"/>
      <c r="CH13" s="252"/>
      <c r="CI13" s="252"/>
      <c r="CJ13" s="252"/>
      <c r="CK13" s="252"/>
      <c r="CL13" s="252"/>
      <c r="CM13" s="252"/>
      <c r="CN13" s="252"/>
      <c r="CO13" s="252"/>
      <c r="CP13" s="252"/>
      <c r="CQ13" s="252"/>
      <c r="CR13" s="252"/>
      <c r="CS13" s="252"/>
      <c r="CT13" s="252"/>
      <c r="CU13" s="252"/>
      <c r="CV13" s="252"/>
      <c r="CW13" s="252"/>
      <c r="CX13" s="252"/>
      <c r="CY13" s="252"/>
      <c r="CZ13" s="252"/>
      <c r="DA13" s="252"/>
      <c r="DB13" s="252"/>
      <c r="DC13" s="252"/>
      <c r="DD13" s="252"/>
      <c r="DE13" s="252"/>
      <c r="DF13" s="252"/>
      <c r="DG13" s="252"/>
      <c r="DH13" s="252"/>
      <c r="DI13" s="252"/>
      <c r="DJ13" s="252"/>
      <c r="DK13" s="252"/>
      <c r="DL13" s="252"/>
      <c r="DM13" s="252"/>
      <c r="DN13" s="252"/>
      <c r="DO13" s="252"/>
      <c r="DP13" s="252"/>
      <c r="DQ13" s="252"/>
      <c r="DR13" s="252"/>
      <c r="DS13" s="252"/>
      <c r="DT13" s="252"/>
      <c r="DU13" s="252"/>
      <c r="DV13" s="252"/>
      <c r="DW13" s="252"/>
      <c r="DX13" s="252"/>
      <c r="DY13" s="252"/>
      <c r="DZ13" s="252"/>
      <c r="EA13" s="252"/>
      <c r="EB13" s="252"/>
      <c r="EC13" s="252"/>
      <c r="ED13" s="252"/>
      <c r="EE13" s="252"/>
      <c r="EF13" s="252"/>
      <c r="EG13" s="252"/>
      <c r="EH13" s="252"/>
      <c r="EI13" s="252"/>
      <c r="EJ13" s="252"/>
      <c r="EK13" s="252"/>
      <c r="EL13" s="252"/>
      <c r="EM13" s="252"/>
      <c r="EN13" s="252"/>
      <c r="EO13" s="252"/>
      <c r="EP13" s="252"/>
      <c r="EQ13" s="252"/>
      <c r="ER13" s="252"/>
      <c r="ES13" s="252"/>
      <c r="ET13" s="252"/>
      <c r="EU13" s="252"/>
      <c r="EV13" s="252"/>
      <c r="EW13" s="252"/>
      <c r="EX13" s="252"/>
      <c r="EY13" s="252"/>
      <c r="EZ13" s="252"/>
      <c r="FA13" s="252"/>
      <c r="FB13" s="252"/>
      <c r="FC13" s="252"/>
      <c r="FD13" s="252"/>
      <c r="FE13" s="252"/>
      <c r="FF13" s="252"/>
      <c r="FG13" s="252"/>
      <c r="FH13" s="252"/>
      <c r="FI13" s="252"/>
      <c r="FJ13" s="252"/>
      <c r="FK13" s="252"/>
      <c r="FL13" s="252"/>
      <c r="FM13" s="252"/>
      <c r="FN13" s="252"/>
      <c r="FO13" s="252"/>
      <c r="FP13" s="252"/>
      <c r="FQ13" s="252"/>
      <c r="FR13" s="252"/>
      <c r="FS13" s="252"/>
      <c r="FT13" s="252"/>
      <c r="FU13" s="252"/>
      <c r="FV13" s="252"/>
      <c r="FW13" s="252"/>
      <c r="FX13" s="252"/>
      <c r="FY13" s="252"/>
      <c r="FZ13" s="252"/>
      <c r="GA13" s="252"/>
      <c r="GB13" s="252"/>
      <c r="GC13" s="252"/>
      <c r="GD13" s="252"/>
      <c r="GE13" s="252"/>
      <c r="GF13" s="252"/>
      <c r="GG13" s="252"/>
      <c r="GH13" s="252"/>
      <c r="GI13" s="252"/>
      <c r="GJ13" s="252"/>
      <c r="GK13" s="252"/>
      <c r="GL13" s="252"/>
      <c r="GM13" s="252"/>
      <c r="GN13" s="252"/>
      <c r="GO13" s="252"/>
      <c r="GP13" s="252"/>
      <c r="GQ13" s="252"/>
      <c r="GR13" s="252"/>
      <c r="GS13" s="252"/>
      <c r="GT13" s="252"/>
      <c r="GU13" s="252"/>
      <c r="GV13" s="252"/>
      <c r="GW13" s="252"/>
      <c r="GX13" s="252"/>
      <c r="GY13" s="252"/>
      <c r="GZ13" s="252"/>
      <c r="HA13" s="252"/>
      <c r="HB13" s="252"/>
      <c r="HC13" s="252"/>
      <c r="HD13" s="252"/>
      <c r="HE13" s="252"/>
      <c r="HF13" s="252"/>
      <c r="HG13" s="252"/>
      <c r="HH13" s="252"/>
      <c r="HI13" s="252"/>
      <c r="HJ13" s="252"/>
      <c r="HK13" s="252"/>
      <c r="HL13" s="252"/>
      <c r="HM13" s="252"/>
      <c r="HN13" s="252"/>
      <c r="HO13" s="252"/>
      <c r="HP13" s="252"/>
      <c r="HQ13" s="252"/>
      <c r="HR13" s="252"/>
      <c r="HS13" s="252"/>
      <c r="HT13" s="252"/>
      <c r="HU13" s="252"/>
      <c r="HV13" s="252"/>
      <c r="HW13" s="252"/>
      <c r="HX13" s="252"/>
      <c r="HY13" s="252"/>
      <c r="HZ13" s="252"/>
      <c r="IA13" s="252"/>
      <c r="IB13" s="252"/>
      <c r="IC13" s="252"/>
      <c r="ID13" s="252"/>
      <c r="IE13" s="252"/>
      <c r="IF13" s="252"/>
      <c r="IG13" s="252"/>
      <c r="IH13" s="252"/>
      <c r="II13" s="252"/>
      <c r="IJ13" s="252"/>
      <c r="IK13" s="252"/>
      <c r="IL13" s="252"/>
      <c r="IM13" s="252"/>
      <c r="IN13" s="252"/>
      <c r="IO13" s="252"/>
      <c r="IP13" s="252"/>
      <c r="IQ13" s="252"/>
      <c r="IR13" s="252"/>
      <c r="IS13" s="252"/>
      <c r="IT13" s="252"/>
      <c r="IU13" s="252"/>
    </row>
    <row r="14" spans="1:255">
      <c r="A14" s="253">
        <v>1</v>
      </c>
      <c r="B14" s="254"/>
      <c r="C14" s="255"/>
      <c r="D14" s="255"/>
      <c r="E14" s="255"/>
      <c r="F14" s="255"/>
      <c r="G14" s="255"/>
      <c r="H14" s="254"/>
      <c r="I14" s="254"/>
      <c r="J14" s="254"/>
      <c r="K14" s="254"/>
      <c r="L14" s="256"/>
      <c r="M14" s="255"/>
      <c r="N14" s="254"/>
      <c r="O14" s="255"/>
      <c r="P14" s="255"/>
      <c r="Q14" s="255"/>
      <c r="R14" s="254"/>
      <c r="S14" s="254"/>
      <c r="T14" s="255"/>
      <c r="U14" s="256"/>
      <c r="V14" s="257"/>
      <c r="W14" s="255"/>
      <c r="X14" s="255"/>
      <c r="Y14" s="258"/>
      <c r="Z14" s="329"/>
      <c r="AA14" s="329"/>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4"/>
      <c r="DM14" s="244"/>
      <c r="DN14" s="244"/>
      <c r="DO14" s="244"/>
      <c r="DP14" s="244"/>
      <c r="DQ14" s="244"/>
      <c r="DR14" s="244"/>
      <c r="DS14" s="244"/>
      <c r="DT14" s="244"/>
      <c r="DU14" s="244"/>
      <c r="DV14" s="244"/>
      <c r="DW14" s="244"/>
      <c r="DX14" s="244"/>
      <c r="DY14" s="244"/>
      <c r="DZ14" s="244"/>
      <c r="EA14" s="244"/>
      <c r="EB14" s="244"/>
      <c r="EC14" s="244"/>
      <c r="ED14" s="244"/>
      <c r="EE14" s="244"/>
      <c r="EF14" s="244"/>
      <c r="EG14" s="244"/>
      <c r="EH14" s="244"/>
      <c r="EI14" s="244"/>
      <c r="EJ14" s="244"/>
      <c r="EK14" s="244"/>
      <c r="EL14" s="244"/>
      <c r="EM14" s="244"/>
      <c r="EN14" s="244"/>
      <c r="EO14" s="244"/>
      <c r="EP14" s="244"/>
      <c r="EQ14" s="244"/>
      <c r="ER14" s="244"/>
      <c r="ES14" s="244"/>
      <c r="ET14" s="244"/>
      <c r="EU14" s="244"/>
      <c r="EV14" s="244"/>
      <c r="EW14" s="244"/>
      <c r="EX14" s="244"/>
      <c r="EY14" s="244"/>
      <c r="EZ14" s="244"/>
      <c r="FA14" s="244"/>
      <c r="FB14" s="244"/>
      <c r="FC14" s="244"/>
      <c r="FD14" s="244"/>
      <c r="FE14" s="244"/>
      <c r="FF14" s="244"/>
      <c r="FG14" s="244"/>
      <c r="FH14" s="244"/>
      <c r="FI14" s="244"/>
      <c r="FJ14" s="244"/>
      <c r="FK14" s="244"/>
      <c r="FL14" s="244"/>
      <c r="FM14" s="244"/>
      <c r="FN14" s="244"/>
      <c r="FO14" s="244"/>
      <c r="FP14" s="244"/>
      <c r="FQ14" s="244"/>
      <c r="FR14" s="244"/>
      <c r="FS14" s="244"/>
      <c r="FT14" s="244"/>
      <c r="FU14" s="244"/>
      <c r="FV14" s="244"/>
      <c r="FW14" s="244"/>
      <c r="FX14" s="244"/>
      <c r="FY14" s="244"/>
      <c r="FZ14" s="244"/>
      <c r="GA14" s="244"/>
      <c r="GB14" s="244"/>
      <c r="GC14" s="244"/>
      <c r="GD14" s="244"/>
      <c r="GE14" s="244"/>
      <c r="GF14" s="244"/>
      <c r="GG14" s="244"/>
      <c r="GH14" s="244"/>
      <c r="GI14" s="244"/>
      <c r="GJ14" s="244"/>
      <c r="GK14" s="244"/>
      <c r="GL14" s="244"/>
      <c r="GM14" s="244"/>
      <c r="GN14" s="244"/>
      <c r="GO14" s="244"/>
      <c r="GP14" s="244"/>
      <c r="GQ14" s="244"/>
      <c r="GR14" s="244"/>
      <c r="GS14" s="244"/>
      <c r="GT14" s="244"/>
      <c r="GU14" s="244"/>
      <c r="GV14" s="244"/>
      <c r="GW14" s="244"/>
      <c r="GX14" s="244"/>
      <c r="GY14" s="244"/>
      <c r="GZ14" s="244"/>
      <c r="HA14" s="244"/>
      <c r="HB14" s="244"/>
      <c r="HC14" s="244"/>
      <c r="HD14" s="244"/>
      <c r="HE14" s="244"/>
      <c r="HF14" s="244"/>
      <c r="HG14" s="244"/>
      <c r="HH14" s="244"/>
      <c r="HI14" s="244"/>
      <c r="HJ14" s="244"/>
      <c r="HK14" s="244"/>
      <c r="HL14" s="244"/>
      <c r="HM14" s="244"/>
      <c r="HN14" s="244"/>
      <c r="HO14" s="244"/>
      <c r="HP14" s="244"/>
      <c r="HQ14" s="244"/>
      <c r="HR14" s="244"/>
      <c r="HS14" s="244"/>
      <c r="HT14" s="244"/>
      <c r="HU14" s="244"/>
      <c r="HV14" s="244"/>
      <c r="HW14" s="244"/>
      <c r="HX14" s="244"/>
      <c r="HY14" s="244"/>
      <c r="HZ14" s="244"/>
      <c r="IA14" s="244"/>
      <c r="IB14" s="244"/>
      <c r="IC14" s="244"/>
      <c r="ID14" s="244"/>
      <c r="IE14" s="244"/>
      <c r="IF14" s="244"/>
      <c r="IG14" s="244"/>
      <c r="IH14" s="244"/>
      <c r="II14" s="244"/>
      <c r="IJ14" s="244"/>
      <c r="IK14" s="244"/>
      <c r="IL14" s="244"/>
      <c r="IM14" s="244"/>
      <c r="IN14" s="244"/>
      <c r="IO14" s="244"/>
      <c r="IP14" s="244"/>
      <c r="IQ14" s="244"/>
      <c r="IR14" s="244"/>
      <c r="IS14" s="244"/>
      <c r="IT14" s="244"/>
      <c r="IU14" s="244"/>
    </row>
    <row r="15" spans="1:255">
      <c r="A15" s="259">
        <v>2</v>
      </c>
      <c r="B15" s="254"/>
      <c r="C15" s="255"/>
      <c r="D15" s="255"/>
      <c r="E15" s="255"/>
      <c r="F15" s="255"/>
      <c r="G15" s="255"/>
      <c r="H15" s="254"/>
      <c r="I15" s="254"/>
      <c r="J15" s="254"/>
      <c r="K15" s="254"/>
      <c r="L15" s="256"/>
      <c r="M15" s="255"/>
      <c r="N15" s="254"/>
      <c r="O15" s="255"/>
      <c r="P15" s="255"/>
      <c r="Q15" s="255"/>
      <c r="R15" s="254"/>
      <c r="S15" s="254"/>
      <c r="T15" s="255"/>
      <c r="U15" s="256"/>
      <c r="V15" s="257"/>
      <c r="W15" s="255"/>
      <c r="X15" s="255"/>
      <c r="Y15" s="258"/>
      <c r="Z15" s="329"/>
      <c r="AA15" s="329"/>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4"/>
      <c r="BH15" s="244"/>
      <c r="BI15" s="244"/>
      <c r="BJ15" s="244"/>
      <c r="BK15" s="244"/>
      <c r="BL15" s="244"/>
      <c r="BM15" s="244"/>
      <c r="BN15" s="244"/>
      <c r="BO15" s="244"/>
      <c r="BP15" s="244"/>
      <c r="BQ15" s="244"/>
      <c r="BR15" s="244"/>
      <c r="BS15" s="244"/>
      <c r="BT15" s="244"/>
      <c r="BU15" s="244"/>
      <c r="BV15" s="244"/>
      <c r="BW15" s="244"/>
      <c r="BX15" s="244"/>
      <c r="BY15" s="244"/>
      <c r="BZ15" s="244"/>
      <c r="CA15" s="244"/>
      <c r="CB15" s="244"/>
      <c r="CC15" s="244"/>
      <c r="CD15" s="244"/>
      <c r="CE15" s="244"/>
      <c r="CF15" s="244"/>
      <c r="CG15" s="244"/>
      <c r="CH15" s="244"/>
      <c r="CI15" s="244"/>
      <c r="CJ15" s="244"/>
      <c r="CK15" s="244"/>
      <c r="CL15" s="244"/>
      <c r="CM15" s="244"/>
      <c r="CN15" s="244"/>
      <c r="CO15" s="244"/>
      <c r="CP15" s="244"/>
      <c r="CQ15" s="244"/>
      <c r="CR15" s="244"/>
      <c r="CS15" s="244"/>
      <c r="CT15" s="244"/>
      <c r="CU15" s="244"/>
      <c r="CV15" s="244"/>
      <c r="CW15" s="244"/>
      <c r="CX15" s="244"/>
      <c r="CY15" s="244"/>
      <c r="CZ15" s="244"/>
      <c r="DA15" s="244"/>
      <c r="DB15" s="244"/>
      <c r="DC15" s="244"/>
      <c r="DD15" s="244"/>
      <c r="DE15" s="244"/>
      <c r="DF15" s="244"/>
      <c r="DG15" s="244"/>
      <c r="DH15" s="244"/>
      <c r="DI15" s="244"/>
      <c r="DJ15" s="244"/>
      <c r="DK15" s="244"/>
      <c r="DL15" s="244"/>
      <c r="DM15" s="244"/>
      <c r="DN15" s="244"/>
      <c r="DO15" s="244"/>
      <c r="DP15" s="244"/>
      <c r="DQ15" s="244"/>
      <c r="DR15" s="244"/>
      <c r="DS15" s="244"/>
      <c r="DT15" s="244"/>
      <c r="DU15" s="244"/>
      <c r="DV15" s="244"/>
      <c r="DW15" s="244"/>
      <c r="DX15" s="244"/>
      <c r="DY15" s="244"/>
      <c r="DZ15" s="244"/>
      <c r="EA15" s="244"/>
      <c r="EB15" s="244"/>
      <c r="EC15" s="244"/>
      <c r="ED15" s="244"/>
      <c r="EE15" s="244"/>
      <c r="EF15" s="244"/>
      <c r="EG15" s="244"/>
      <c r="EH15" s="244"/>
      <c r="EI15" s="244"/>
      <c r="EJ15" s="244"/>
      <c r="EK15" s="244"/>
      <c r="EL15" s="244"/>
      <c r="EM15" s="244"/>
      <c r="EN15" s="244"/>
      <c r="EO15" s="244"/>
      <c r="EP15" s="244"/>
      <c r="EQ15" s="244"/>
      <c r="ER15" s="244"/>
      <c r="ES15" s="244"/>
      <c r="ET15" s="244"/>
      <c r="EU15" s="244"/>
      <c r="EV15" s="244"/>
      <c r="EW15" s="244"/>
      <c r="EX15" s="244"/>
      <c r="EY15" s="244"/>
      <c r="EZ15" s="244"/>
      <c r="FA15" s="244"/>
      <c r="FB15" s="244"/>
      <c r="FC15" s="244"/>
      <c r="FD15" s="244"/>
      <c r="FE15" s="244"/>
      <c r="FF15" s="244"/>
      <c r="FG15" s="244"/>
      <c r="FH15" s="244"/>
      <c r="FI15" s="244"/>
      <c r="FJ15" s="244"/>
      <c r="FK15" s="244"/>
      <c r="FL15" s="244"/>
      <c r="FM15" s="244"/>
      <c r="FN15" s="244"/>
      <c r="FO15" s="244"/>
      <c r="FP15" s="244"/>
      <c r="FQ15" s="244"/>
      <c r="FR15" s="244"/>
      <c r="FS15" s="244"/>
      <c r="FT15" s="244"/>
      <c r="FU15" s="244"/>
      <c r="FV15" s="244"/>
      <c r="FW15" s="244"/>
      <c r="FX15" s="244"/>
      <c r="FY15" s="244"/>
      <c r="FZ15" s="244"/>
      <c r="GA15" s="244"/>
      <c r="GB15" s="244"/>
      <c r="GC15" s="244"/>
      <c r="GD15" s="244"/>
      <c r="GE15" s="244"/>
      <c r="GF15" s="244"/>
      <c r="GG15" s="244"/>
      <c r="GH15" s="244"/>
      <c r="GI15" s="244"/>
      <c r="GJ15" s="244"/>
      <c r="GK15" s="244"/>
      <c r="GL15" s="244"/>
      <c r="GM15" s="244"/>
      <c r="GN15" s="244"/>
      <c r="GO15" s="244"/>
      <c r="GP15" s="244"/>
      <c r="GQ15" s="244"/>
      <c r="GR15" s="244"/>
      <c r="GS15" s="244"/>
      <c r="GT15" s="244"/>
      <c r="GU15" s="244"/>
      <c r="GV15" s="244"/>
      <c r="GW15" s="244"/>
      <c r="GX15" s="244"/>
      <c r="GY15" s="244"/>
      <c r="GZ15" s="244"/>
      <c r="HA15" s="244"/>
      <c r="HB15" s="244"/>
      <c r="HC15" s="244"/>
      <c r="HD15" s="244"/>
      <c r="HE15" s="244"/>
      <c r="HF15" s="244"/>
      <c r="HG15" s="244"/>
      <c r="HH15" s="244"/>
      <c r="HI15" s="244"/>
      <c r="HJ15" s="244"/>
      <c r="HK15" s="244"/>
      <c r="HL15" s="244"/>
      <c r="HM15" s="244"/>
      <c r="HN15" s="244"/>
      <c r="HO15" s="244"/>
      <c r="HP15" s="244"/>
      <c r="HQ15" s="244"/>
      <c r="HR15" s="244"/>
      <c r="HS15" s="244"/>
      <c r="HT15" s="244"/>
      <c r="HU15" s="244"/>
      <c r="HV15" s="244"/>
      <c r="HW15" s="244"/>
      <c r="HX15" s="244"/>
      <c r="HY15" s="244"/>
      <c r="HZ15" s="244"/>
      <c r="IA15" s="244"/>
      <c r="IB15" s="244"/>
      <c r="IC15" s="244"/>
      <c r="ID15" s="244"/>
      <c r="IE15" s="244"/>
      <c r="IF15" s="244"/>
      <c r="IG15" s="244"/>
      <c r="IH15" s="244"/>
      <c r="II15" s="244"/>
      <c r="IJ15" s="244"/>
      <c r="IK15" s="244"/>
      <c r="IL15" s="244"/>
      <c r="IM15" s="244"/>
      <c r="IN15" s="244"/>
      <c r="IO15" s="244"/>
      <c r="IP15" s="244"/>
      <c r="IQ15" s="244"/>
      <c r="IR15" s="244"/>
      <c r="IS15" s="244"/>
      <c r="IT15" s="244"/>
      <c r="IU15" s="244"/>
    </row>
    <row r="16" spans="1:255">
      <c r="A16" s="259">
        <v>3</v>
      </c>
      <c r="B16" s="254"/>
      <c r="C16" s="255"/>
      <c r="D16" s="255"/>
      <c r="E16" s="255"/>
      <c r="F16" s="255"/>
      <c r="G16" s="255"/>
      <c r="H16" s="254"/>
      <c r="I16" s="254"/>
      <c r="J16" s="254"/>
      <c r="K16" s="254"/>
      <c r="L16" s="256"/>
      <c r="M16" s="255"/>
      <c r="N16" s="254"/>
      <c r="O16" s="255"/>
      <c r="P16" s="255"/>
      <c r="Q16" s="255"/>
      <c r="R16" s="254"/>
      <c r="S16" s="254"/>
      <c r="T16" s="255"/>
      <c r="U16" s="256"/>
      <c r="V16" s="257"/>
      <c r="W16" s="255"/>
      <c r="X16" s="255"/>
      <c r="Y16" s="258"/>
      <c r="Z16" s="329"/>
      <c r="AA16" s="329"/>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c r="BE16" s="244"/>
      <c r="BF16" s="244"/>
      <c r="BG16" s="244"/>
      <c r="BH16" s="244"/>
      <c r="BI16" s="244"/>
      <c r="BJ16" s="244"/>
      <c r="BK16" s="244"/>
      <c r="BL16" s="244"/>
      <c r="BM16" s="244"/>
      <c r="BN16" s="244"/>
      <c r="BO16" s="244"/>
      <c r="BP16" s="244"/>
      <c r="BQ16" s="244"/>
      <c r="BR16" s="244"/>
      <c r="BS16" s="244"/>
      <c r="BT16" s="244"/>
      <c r="BU16" s="244"/>
      <c r="BV16" s="244"/>
      <c r="BW16" s="244"/>
      <c r="BX16" s="244"/>
      <c r="BY16" s="244"/>
      <c r="BZ16" s="244"/>
      <c r="CA16" s="244"/>
      <c r="CB16" s="244"/>
      <c r="CC16" s="244"/>
      <c r="CD16" s="244"/>
      <c r="CE16" s="244"/>
      <c r="CF16" s="244"/>
      <c r="CG16" s="244"/>
      <c r="CH16" s="244"/>
      <c r="CI16" s="244"/>
      <c r="CJ16" s="244"/>
      <c r="CK16" s="244"/>
      <c r="CL16" s="244"/>
      <c r="CM16" s="244"/>
      <c r="CN16" s="244"/>
      <c r="CO16" s="244"/>
      <c r="CP16" s="244"/>
      <c r="CQ16" s="244"/>
      <c r="CR16" s="244"/>
      <c r="CS16" s="244"/>
      <c r="CT16" s="244"/>
      <c r="CU16" s="244"/>
      <c r="CV16" s="244"/>
      <c r="CW16" s="244"/>
      <c r="CX16" s="244"/>
      <c r="CY16" s="244"/>
      <c r="CZ16" s="244"/>
      <c r="DA16" s="244"/>
      <c r="DB16" s="244"/>
      <c r="DC16" s="244"/>
      <c r="DD16" s="244"/>
      <c r="DE16" s="244"/>
      <c r="DF16" s="244"/>
      <c r="DG16" s="244"/>
      <c r="DH16" s="244"/>
      <c r="DI16" s="244"/>
      <c r="DJ16" s="244"/>
      <c r="DK16" s="244"/>
      <c r="DL16" s="244"/>
      <c r="DM16" s="244"/>
      <c r="DN16" s="244"/>
      <c r="DO16" s="244"/>
      <c r="DP16" s="244"/>
      <c r="DQ16" s="244"/>
      <c r="DR16" s="244"/>
      <c r="DS16" s="244"/>
      <c r="DT16" s="244"/>
      <c r="DU16" s="244"/>
      <c r="DV16" s="244"/>
      <c r="DW16" s="244"/>
      <c r="DX16" s="244"/>
      <c r="DY16" s="244"/>
      <c r="DZ16" s="244"/>
      <c r="EA16" s="244"/>
      <c r="EB16" s="244"/>
      <c r="EC16" s="244"/>
      <c r="ED16" s="244"/>
      <c r="EE16" s="244"/>
      <c r="EF16" s="244"/>
      <c r="EG16" s="244"/>
      <c r="EH16" s="244"/>
      <c r="EI16" s="244"/>
      <c r="EJ16" s="244"/>
      <c r="EK16" s="244"/>
      <c r="EL16" s="244"/>
      <c r="EM16" s="244"/>
      <c r="EN16" s="244"/>
      <c r="EO16" s="244"/>
      <c r="EP16" s="244"/>
      <c r="EQ16" s="244"/>
      <c r="ER16" s="244"/>
      <c r="ES16" s="244"/>
      <c r="ET16" s="244"/>
      <c r="EU16" s="244"/>
      <c r="EV16" s="244"/>
      <c r="EW16" s="244"/>
      <c r="EX16" s="244"/>
      <c r="EY16" s="244"/>
      <c r="EZ16" s="244"/>
      <c r="FA16" s="244"/>
      <c r="FB16" s="244"/>
      <c r="FC16" s="244"/>
      <c r="FD16" s="244"/>
      <c r="FE16" s="244"/>
      <c r="FF16" s="244"/>
      <c r="FG16" s="244"/>
      <c r="FH16" s="244"/>
      <c r="FI16" s="244"/>
      <c r="FJ16" s="244"/>
      <c r="FK16" s="244"/>
      <c r="FL16" s="244"/>
      <c r="FM16" s="244"/>
      <c r="FN16" s="244"/>
      <c r="FO16" s="244"/>
      <c r="FP16" s="244"/>
      <c r="FQ16" s="244"/>
      <c r="FR16" s="244"/>
      <c r="FS16" s="244"/>
      <c r="FT16" s="244"/>
      <c r="FU16" s="244"/>
      <c r="FV16" s="244"/>
      <c r="FW16" s="244"/>
      <c r="FX16" s="244"/>
      <c r="FY16" s="244"/>
      <c r="FZ16" s="244"/>
      <c r="GA16" s="244"/>
      <c r="GB16" s="244"/>
      <c r="GC16" s="244"/>
      <c r="GD16" s="244"/>
      <c r="GE16" s="244"/>
      <c r="GF16" s="244"/>
      <c r="GG16" s="244"/>
      <c r="GH16" s="244"/>
      <c r="GI16" s="244"/>
      <c r="GJ16" s="244"/>
      <c r="GK16" s="244"/>
      <c r="GL16" s="244"/>
      <c r="GM16" s="244"/>
      <c r="GN16" s="244"/>
      <c r="GO16" s="244"/>
      <c r="GP16" s="244"/>
      <c r="GQ16" s="244"/>
      <c r="GR16" s="244"/>
      <c r="GS16" s="244"/>
      <c r="GT16" s="244"/>
      <c r="GU16" s="244"/>
      <c r="GV16" s="244"/>
      <c r="GW16" s="244"/>
      <c r="GX16" s="244"/>
      <c r="GY16" s="244"/>
      <c r="GZ16" s="244"/>
      <c r="HA16" s="244"/>
      <c r="HB16" s="244"/>
      <c r="HC16" s="244"/>
      <c r="HD16" s="244"/>
      <c r="HE16" s="244"/>
      <c r="HF16" s="244"/>
      <c r="HG16" s="244"/>
      <c r="HH16" s="244"/>
      <c r="HI16" s="244"/>
      <c r="HJ16" s="244"/>
      <c r="HK16" s="244"/>
      <c r="HL16" s="244"/>
      <c r="HM16" s="244"/>
      <c r="HN16" s="244"/>
      <c r="HO16" s="244"/>
      <c r="HP16" s="244"/>
      <c r="HQ16" s="244"/>
      <c r="HR16" s="244"/>
      <c r="HS16" s="244"/>
      <c r="HT16" s="244"/>
      <c r="HU16" s="244"/>
      <c r="HV16" s="244"/>
      <c r="HW16" s="244"/>
      <c r="HX16" s="244"/>
      <c r="HY16" s="244"/>
      <c r="HZ16" s="244"/>
      <c r="IA16" s="244"/>
      <c r="IB16" s="244"/>
      <c r="IC16" s="244"/>
      <c r="ID16" s="244"/>
      <c r="IE16" s="244"/>
      <c r="IF16" s="244"/>
      <c r="IG16" s="244"/>
      <c r="IH16" s="244"/>
      <c r="II16" s="244"/>
      <c r="IJ16" s="244"/>
      <c r="IK16" s="244"/>
      <c r="IL16" s="244"/>
      <c r="IM16" s="244"/>
      <c r="IN16" s="244"/>
      <c r="IO16" s="244"/>
      <c r="IP16" s="244"/>
      <c r="IQ16" s="244"/>
      <c r="IR16" s="244"/>
      <c r="IS16" s="244"/>
      <c r="IT16" s="244"/>
      <c r="IU16" s="244"/>
    </row>
    <row r="17" spans="1:255">
      <c r="A17" s="259">
        <v>4</v>
      </c>
      <c r="B17" s="254"/>
      <c r="C17" s="255"/>
      <c r="D17" s="255"/>
      <c r="E17" s="255"/>
      <c r="F17" s="255"/>
      <c r="G17" s="255"/>
      <c r="H17" s="254"/>
      <c r="I17" s="254"/>
      <c r="J17" s="254"/>
      <c r="K17" s="254"/>
      <c r="L17" s="256"/>
      <c r="M17" s="255"/>
      <c r="N17" s="254"/>
      <c r="O17" s="255"/>
      <c r="P17" s="255"/>
      <c r="Q17" s="255"/>
      <c r="R17" s="254"/>
      <c r="S17" s="254"/>
      <c r="T17" s="255"/>
      <c r="U17" s="256"/>
      <c r="V17" s="257"/>
      <c r="W17" s="255"/>
      <c r="X17" s="255"/>
      <c r="Y17" s="258"/>
      <c r="Z17" s="329"/>
      <c r="AA17" s="329"/>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4"/>
      <c r="CB17" s="244"/>
      <c r="CC17" s="244"/>
      <c r="CD17" s="244"/>
      <c r="CE17" s="244"/>
      <c r="CF17" s="244"/>
      <c r="CG17" s="244"/>
      <c r="CH17" s="244"/>
      <c r="CI17" s="244"/>
      <c r="CJ17" s="244"/>
      <c r="CK17" s="244"/>
      <c r="CL17" s="244"/>
      <c r="CM17" s="244"/>
      <c r="CN17" s="244"/>
      <c r="CO17" s="244"/>
      <c r="CP17" s="244"/>
      <c r="CQ17" s="244"/>
      <c r="CR17" s="244"/>
      <c r="CS17" s="244"/>
      <c r="CT17" s="244"/>
      <c r="CU17" s="244"/>
      <c r="CV17" s="244"/>
      <c r="CW17" s="244"/>
      <c r="CX17" s="244"/>
      <c r="CY17" s="244"/>
      <c r="CZ17" s="244"/>
      <c r="DA17" s="244"/>
      <c r="DB17" s="244"/>
      <c r="DC17" s="244"/>
      <c r="DD17" s="244"/>
      <c r="DE17" s="244"/>
      <c r="DF17" s="244"/>
      <c r="DG17" s="244"/>
      <c r="DH17" s="244"/>
      <c r="DI17" s="244"/>
      <c r="DJ17" s="244"/>
      <c r="DK17" s="244"/>
      <c r="DL17" s="244"/>
      <c r="DM17" s="244"/>
      <c r="DN17" s="244"/>
      <c r="DO17" s="244"/>
      <c r="DP17" s="244"/>
      <c r="DQ17" s="244"/>
      <c r="DR17" s="244"/>
      <c r="DS17" s="244"/>
      <c r="DT17" s="244"/>
      <c r="DU17" s="244"/>
      <c r="DV17" s="244"/>
      <c r="DW17" s="244"/>
      <c r="DX17" s="244"/>
      <c r="DY17" s="244"/>
      <c r="DZ17" s="244"/>
      <c r="EA17" s="244"/>
      <c r="EB17" s="244"/>
      <c r="EC17" s="244"/>
      <c r="ED17" s="244"/>
      <c r="EE17" s="244"/>
      <c r="EF17" s="244"/>
      <c r="EG17" s="244"/>
      <c r="EH17" s="244"/>
      <c r="EI17" s="244"/>
      <c r="EJ17" s="244"/>
      <c r="EK17" s="244"/>
      <c r="EL17" s="244"/>
      <c r="EM17" s="244"/>
      <c r="EN17" s="244"/>
      <c r="EO17" s="244"/>
      <c r="EP17" s="244"/>
      <c r="EQ17" s="244"/>
      <c r="ER17" s="244"/>
      <c r="ES17" s="244"/>
      <c r="ET17" s="244"/>
      <c r="EU17" s="244"/>
      <c r="EV17" s="244"/>
      <c r="EW17" s="244"/>
      <c r="EX17" s="244"/>
      <c r="EY17" s="244"/>
      <c r="EZ17" s="244"/>
      <c r="FA17" s="244"/>
      <c r="FB17" s="244"/>
      <c r="FC17" s="244"/>
      <c r="FD17" s="244"/>
      <c r="FE17" s="244"/>
      <c r="FF17" s="244"/>
      <c r="FG17" s="244"/>
      <c r="FH17" s="244"/>
      <c r="FI17" s="244"/>
      <c r="FJ17" s="244"/>
      <c r="FK17" s="244"/>
      <c r="FL17" s="244"/>
      <c r="FM17" s="244"/>
      <c r="FN17" s="244"/>
      <c r="FO17" s="244"/>
      <c r="FP17" s="244"/>
      <c r="FQ17" s="244"/>
      <c r="FR17" s="244"/>
      <c r="FS17" s="244"/>
      <c r="FT17" s="244"/>
      <c r="FU17" s="244"/>
      <c r="FV17" s="244"/>
      <c r="FW17" s="244"/>
      <c r="FX17" s="244"/>
      <c r="FY17" s="244"/>
      <c r="FZ17" s="244"/>
      <c r="GA17" s="244"/>
      <c r="GB17" s="244"/>
      <c r="GC17" s="244"/>
      <c r="GD17" s="244"/>
      <c r="GE17" s="244"/>
      <c r="GF17" s="244"/>
      <c r="GG17" s="244"/>
      <c r="GH17" s="244"/>
      <c r="GI17" s="244"/>
      <c r="GJ17" s="244"/>
      <c r="GK17" s="244"/>
      <c r="GL17" s="244"/>
      <c r="GM17" s="244"/>
      <c r="GN17" s="244"/>
      <c r="GO17" s="244"/>
      <c r="GP17" s="244"/>
      <c r="GQ17" s="244"/>
      <c r="GR17" s="244"/>
      <c r="GS17" s="244"/>
      <c r="GT17" s="244"/>
      <c r="GU17" s="244"/>
      <c r="GV17" s="244"/>
      <c r="GW17" s="244"/>
      <c r="GX17" s="244"/>
      <c r="GY17" s="244"/>
      <c r="GZ17" s="244"/>
      <c r="HA17" s="244"/>
      <c r="HB17" s="244"/>
      <c r="HC17" s="244"/>
      <c r="HD17" s="244"/>
      <c r="HE17" s="244"/>
      <c r="HF17" s="244"/>
      <c r="HG17" s="244"/>
      <c r="HH17" s="244"/>
      <c r="HI17" s="244"/>
      <c r="HJ17" s="244"/>
      <c r="HK17" s="244"/>
      <c r="HL17" s="244"/>
      <c r="HM17" s="244"/>
      <c r="HN17" s="244"/>
      <c r="HO17" s="244"/>
      <c r="HP17" s="244"/>
      <c r="HQ17" s="244"/>
      <c r="HR17" s="244"/>
      <c r="HS17" s="244"/>
      <c r="HT17" s="244"/>
      <c r="HU17" s="244"/>
      <c r="HV17" s="244"/>
      <c r="HW17" s="244"/>
      <c r="HX17" s="244"/>
      <c r="HY17" s="244"/>
      <c r="HZ17" s="244"/>
      <c r="IA17" s="244"/>
      <c r="IB17" s="244"/>
      <c r="IC17" s="244"/>
      <c r="ID17" s="244"/>
      <c r="IE17" s="244"/>
      <c r="IF17" s="244"/>
      <c r="IG17" s="244"/>
      <c r="IH17" s="244"/>
      <c r="II17" s="244"/>
      <c r="IJ17" s="244"/>
      <c r="IK17" s="244"/>
      <c r="IL17" s="244"/>
      <c r="IM17" s="244"/>
      <c r="IN17" s="244"/>
      <c r="IO17" s="244"/>
      <c r="IP17" s="244"/>
      <c r="IQ17" s="244"/>
      <c r="IR17" s="244"/>
      <c r="IS17" s="244"/>
      <c r="IT17" s="244"/>
      <c r="IU17" s="244"/>
    </row>
    <row r="18" spans="1:255">
      <c r="A18" s="253">
        <v>5</v>
      </c>
      <c r="B18" s="260"/>
      <c r="C18" s="261"/>
      <c r="D18" s="261"/>
      <c r="E18" s="261"/>
      <c r="F18" s="261"/>
      <c r="G18" s="261"/>
      <c r="H18" s="260"/>
      <c r="I18" s="260"/>
      <c r="J18" s="261"/>
      <c r="K18" s="260"/>
      <c r="L18" s="262"/>
      <c r="M18" s="261"/>
      <c r="N18" s="260"/>
      <c r="O18" s="261"/>
      <c r="P18" s="261"/>
      <c r="Q18" s="261"/>
      <c r="R18" s="260"/>
      <c r="S18" s="260"/>
      <c r="T18" s="261"/>
      <c r="U18" s="262"/>
      <c r="V18" s="248"/>
      <c r="W18" s="261"/>
      <c r="X18" s="261"/>
      <c r="Y18" s="263"/>
      <c r="Z18" s="329"/>
      <c r="AA18" s="329"/>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244"/>
      <c r="BQ18" s="244"/>
      <c r="BR18" s="244"/>
      <c r="BS18" s="244"/>
      <c r="BT18" s="244"/>
      <c r="BU18" s="244"/>
      <c r="BV18" s="244"/>
      <c r="BW18" s="244"/>
      <c r="BX18" s="244"/>
      <c r="BY18" s="244"/>
      <c r="BZ18" s="244"/>
      <c r="CA18" s="244"/>
      <c r="CB18" s="244"/>
      <c r="CC18" s="244"/>
      <c r="CD18" s="244"/>
      <c r="CE18" s="244"/>
      <c r="CF18" s="244"/>
      <c r="CG18" s="244"/>
      <c r="CH18" s="244"/>
      <c r="CI18" s="244"/>
      <c r="CJ18" s="244"/>
      <c r="CK18" s="244"/>
      <c r="CL18" s="244"/>
      <c r="CM18" s="244"/>
      <c r="CN18" s="244"/>
      <c r="CO18" s="244"/>
      <c r="CP18" s="244"/>
      <c r="CQ18" s="244"/>
      <c r="CR18" s="244"/>
      <c r="CS18" s="244"/>
      <c r="CT18" s="244"/>
      <c r="CU18" s="244"/>
      <c r="CV18" s="244"/>
      <c r="CW18" s="244"/>
      <c r="CX18" s="244"/>
      <c r="CY18" s="244"/>
      <c r="CZ18" s="244"/>
      <c r="DA18" s="244"/>
      <c r="DB18" s="244"/>
      <c r="DC18" s="244"/>
      <c r="DD18" s="244"/>
      <c r="DE18" s="244"/>
      <c r="DF18" s="244"/>
      <c r="DG18" s="244"/>
      <c r="DH18" s="244"/>
      <c r="DI18" s="244"/>
      <c r="DJ18" s="244"/>
      <c r="DK18" s="244"/>
      <c r="DL18" s="244"/>
      <c r="DM18" s="244"/>
      <c r="DN18" s="244"/>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244"/>
      <c r="EN18" s="244"/>
      <c r="EO18" s="244"/>
      <c r="EP18" s="244"/>
      <c r="EQ18" s="244"/>
      <c r="ER18" s="244"/>
      <c r="ES18" s="244"/>
      <c r="ET18" s="244"/>
      <c r="EU18" s="244"/>
      <c r="EV18" s="244"/>
      <c r="EW18" s="244"/>
      <c r="EX18" s="244"/>
      <c r="EY18" s="244"/>
      <c r="EZ18" s="244"/>
      <c r="FA18" s="244"/>
      <c r="FB18" s="244"/>
      <c r="FC18" s="244"/>
      <c r="FD18" s="244"/>
      <c r="FE18" s="244"/>
      <c r="FF18" s="244"/>
      <c r="FG18" s="244"/>
      <c r="FH18" s="244"/>
      <c r="FI18" s="244"/>
      <c r="FJ18" s="244"/>
      <c r="FK18" s="244"/>
      <c r="FL18" s="244"/>
      <c r="FM18" s="244"/>
      <c r="FN18" s="244"/>
      <c r="FO18" s="244"/>
      <c r="FP18" s="244"/>
      <c r="FQ18" s="244"/>
      <c r="FR18" s="244"/>
      <c r="FS18" s="244"/>
      <c r="FT18" s="244"/>
      <c r="FU18" s="244"/>
      <c r="FV18" s="244"/>
      <c r="FW18" s="244"/>
      <c r="FX18" s="244"/>
      <c r="FY18" s="244"/>
      <c r="FZ18" s="244"/>
      <c r="GA18" s="244"/>
      <c r="GB18" s="244"/>
      <c r="GC18" s="244"/>
      <c r="GD18" s="244"/>
      <c r="GE18" s="244"/>
      <c r="GF18" s="244"/>
      <c r="GG18" s="244"/>
      <c r="GH18" s="244"/>
      <c r="GI18" s="244"/>
      <c r="GJ18" s="244"/>
      <c r="GK18" s="244"/>
      <c r="GL18" s="244"/>
      <c r="GM18" s="244"/>
      <c r="GN18" s="244"/>
      <c r="GO18" s="244"/>
      <c r="GP18" s="244"/>
      <c r="GQ18" s="244"/>
      <c r="GR18" s="244"/>
      <c r="GS18" s="244"/>
      <c r="GT18" s="244"/>
      <c r="GU18" s="244"/>
      <c r="GV18" s="244"/>
      <c r="GW18" s="244"/>
      <c r="GX18" s="244"/>
      <c r="GY18" s="244"/>
      <c r="GZ18" s="244"/>
      <c r="HA18" s="244"/>
      <c r="HB18" s="244"/>
      <c r="HC18" s="244"/>
      <c r="HD18" s="244"/>
      <c r="HE18" s="244"/>
      <c r="HF18" s="244"/>
      <c r="HG18" s="244"/>
      <c r="HH18" s="244"/>
      <c r="HI18" s="244"/>
      <c r="HJ18" s="244"/>
      <c r="HK18" s="244"/>
      <c r="HL18" s="244"/>
      <c r="HM18" s="244"/>
      <c r="HN18" s="244"/>
      <c r="HO18" s="244"/>
      <c r="HP18" s="244"/>
      <c r="HQ18" s="244"/>
      <c r="HR18" s="244"/>
      <c r="HS18" s="244"/>
      <c r="HT18" s="244"/>
      <c r="HU18" s="244"/>
      <c r="HV18" s="244"/>
      <c r="HW18" s="244"/>
      <c r="HX18" s="244"/>
      <c r="HY18" s="244"/>
      <c r="HZ18" s="244"/>
      <c r="IA18" s="244"/>
      <c r="IB18" s="244"/>
      <c r="IC18" s="244"/>
      <c r="ID18" s="244"/>
      <c r="IE18" s="244"/>
      <c r="IF18" s="244"/>
      <c r="IG18" s="244"/>
      <c r="IH18" s="244"/>
      <c r="II18" s="244"/>
      <c r="IJ18" s="244"/>
      <c r="IK18" s="244"/>
      <c r="IL18" s="244"/>
      <c r="IM18" s="244"/>
      <c r="IN18" s="244"/>
      <c r="IO18" s="244"/>
      <c r="IP18" s="244"/>
      <c r="IQ18" s="244"/>
      <c r="IR18" s="244"/>
      <c r="IS18" s="244"/>
      <c r="IT18" s="244"/>
      <c r="IU18" s="244"/>
    </row>
    <row r="19" spans="1:255">
      <c r="A19" s="259">
        <v>6</v>
      </c>
      <c r="B19" s="254"/>
      <c r="C19" s="255"/>
      <c r="D19" s="255"/>
      <c r="E19" s="255"/>
      <c r="F19" s="255"/>
      <c r="G19" s="255"/>
      <c r="H19" s="254"/>
      <c r="I19" s="254"/>
      <c r="J19" s="254"/>
      <c r="K19" s="254"/>
      <c r="L19" s="256"/>
      <c r="M19" s="255"/>
      <c r="N19" s="254"/>
      <c r="O19" s="255"/>
      <c r="P19" s="255"/>
      <c r="Q19" s="255"/>
      <c r="R19" s="254"/>
      <c r="S19" s="254"/>
      <c r="T19" s="255"/>
      <c r="U19" s="256"/>
      <c r="V19" s="257"/>
      <c r="W19" s="255"/>
      <c r="X19" s="255"/>
      <c r="Y19" s="258"/>
      <c r="Z19" s="329"/>
      <c r="AA19" s="329"/>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244"/>
      <c r="CM19" s="244"/>
      <c r="CN19" s="244"/>
      <c r="CO19" s="244"/>
      <c r="CP19" s="244"/>
      <c r="CQ19" s="244"/>
      <c r="CR19" s="244"/>
      <c r="CS19" s="244"/>
      <c r="CT19" s="244"/>
      <c r="CU19" s="244"/>
      <c r="CV19" s="244"/>
      <c r="CW19" s="244"/>
      <c r="CX19" s="244"/>
      <c r="CY19" s="244"/>
      <c r="CZ19" s="244"/>
      <c r="DA19" s="244"/>
      <c r="DB19" s="244"/>
      <c r="DC19" s="244"/>
      <c r="DD19" s="244"/>
      <c r="DE19" s="244"/>
      <c r="DF19" s="244"/>
      <c r="DG19" s="244"/>
      <c r="DH19" s="244"/>
      <c r="DI19" s="244"/>
      <c r="DJ19" s="244"/>
      <c r="DK19" s="244"/>
      <c r="DL19" s="244"/>
      <c r="DM19" s="244"/>
      <c r="DN19" s="244"/>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244"/>
      <c r="EN19" s="244"/>
      <c r="EO19" s="244"/>
      <c r="EP19" s="244"/>
      <c r="EQ19" s="244"/>
      <c r="ER19" s="244"/>
      <c r="ES19" s="244"/>
      <c r="ET19" s="244"/>
      <c r="EU19" s="244"/>
      <c r="EV19" s="244"/>
      <c r="EW19" s="244"/>
      <c r="EX19" s="244"/>
      <c r="EY19" s="244"/>
      <c r="EZ19" s="244"/>
      <c r="FA19" s="244"/>
      <c r="FB19" s="244"/>
      <c r="FC19" s="244"/>
      <c r="FD19" s="244"/>
      <c r="FE19" s="244"/>
      <c r="FF19" s="244"/>
      <c r="FG19" s="244"/>
      <c r="FH19" s="244"/>
      <c r="FI19" s="244"/>
      <c r="FJ19" s="244"/>
      <c r="FK19" s="244"/>
      <c r="FL19" s="244"/>
      <c r="FM19" s="244"/>
      <c r="FN19" s="244"/>
      <c r="FO19" s="244"/>
      <c r="FP19" s="244"/>
      <c r="FQ19" s="244"/>
      <c r="FR19" s="244"/>
      <c r="FS19" s="244"/>
      <c r="FT19" s="244"/>
      <c r="FU19" s="244"/>
      <c r="FV19" s="244"/>
      <c r="FW19" s="244"/>
      <c r="FX19" s="244"/>
      <c r="FY19" s="244"/>
      <c r="FZ19" s="244"/>
      <c r="GA19" s="244"/>
      <c r="GB19" s="244"/>
      <c r="GC19" s="244"/>
      <c r="GD19" s="244"/>
      <c r="GE19" s="244"/>
      <c r="GF19" s="244"/>
      <c r="GG19" s="244"/>
      <c r="GH19" s="244"/>
      <c r="GI19" s="244"/>
      <c r="GJ19" s="244"/>
      <c r="GK19" s="244"/>
      <c r="GL19" s="244"/>
      <c r="GM19" s="244"/>
      <c r="GN19" s="244"/>
      <c r="GO19" s="244"/>
      <c r="GP19" s="244"/>
      <c r="GQ19" s="244"/>
      <c r="GR19" s="244"/>
      <c r="GS19" s="244"/>
      <c r="GT19" s="244"/>
      <c r="GU19" s="244"/>
      <c r="GV19" s="244"/>
      <c r="GW19" s="244"/>
      <c r="GX19" s="244"/>
      <c r="GY19" s="244"/>
      <c r="GZ19" s="244"/>
      <c r="HA19" s="244"/>
      <c r="HB19" s="244"/>
      <c r="HC19" s="244"/>
      <c r="HD19" s="244"/>
      <c r="HE19" s="244"/>
      <c r="HF19" s="244"/>
      <c r="HG19" s="244"/>
      <c r="HH19" s="244"/>
      <c r="HI19" s="244"/>
      <c r="HJ19" s="244"/>
      <c r="HK19" s="244"/>
      <c r="HL19" s="244"/>
      <c r="HM19" s="244"/>
      <c r="HN19" s="244"/>
      <c r="HO19" s="244"/>
      <c r="HP19" s="244"/>
      <c r="HQ19" s="244"/>
      <c r="HR19" s="244"/>
      <c r="HS19" s="244"/>
      <c r="HT19" s="244"/>
      <c r="HU19" s="244"/>
      <c r="HV19" s="244"/>
      <c r="HW19" s="244"/>
      <c r="HX19" s="244"/>
      <c r="HY19" s="244"/>
      <c r="HZ19" s="244"/>
      <c r="IA19" s="244"/>
      <c r="IB19" s="244"/>
      <c r="IC19" s="244"/>
      <c r="ID19" s="244"/>
      <c r="IE19" s="244"/>
      <c r="IF19" s="244"/>
      <c r="IG19" s="244"/>
      <c r="IH19" s="244"/>
      <c r="II19" s="244"/>
      <c r="IJ19" s="244"/>
      <c r="IK19" s="244"/>
      <c r="IL19" s="244"/>
      <c r="IM19" s="244"/>
      <c r="IN19" s="244"/>
      <c r="IO19" s="244"/>
      <c r="IP19" s="244"/>
      <c r="IQ19" s="244"/>
      <c r="IR19" s="244"/>
      <c r="IS19" s="244"/>
      <c r="IT19" s="244"/>
      <c r="IU19" s="244"/>
    </row>
    <row r="20" spans="1:255">
      <c r="A20" s="259">
        <v>7</v>
      </c>
      <c r="B20" s="254"/>
      <c r="C20" s="255"/>
      <c r="D20" s="255"/>
      <c r="E20" s="255"/>
      <c r="F20" s="255"/>
      <c r="G20" s="255"/>
      <c r="H20" s="254"/>
      <c r="I20" s="254"/>
      <c r="J20" s="254"/>
      <c r="K20" s="254"/>
      <c r="L20" s="256"/>
      <c r="M20" s="255"/>
      <c r="N20" s="254"/>
      <c r="O20" s="255"/>
      <c r="P20" s="255"/>
      <c r="Q20" s="255"/>
      <c r="R20" s="254"/>
      <c r="S20" s="254"/>
      <c r="T20" s="255"/>
      <c r="U20" s="256"/>
      <c r="V20" s="257"/>
      <c r="W20" s="255"/>
      <c r="X20" s="255"/>
      <c r="Y20" s="258"/>
      <c r="Z20" s="329"/>
      <c r="AA20" s="329"/>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4"/>
      <c r="BA20" s="244"/>
      <c r="BB20" s="244"/>
      <c r="BC20" s="244"/>
      <c r="BD20" s="244"/>
      <c r="BE20" s="244"/>
      <c r="BF20" s="244"/>
      <c r="BG20" s="244"/>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4"/>
      <c r="DM20" s="244"/>
      <c r="DN20" s="244"/>
      <c r="DO20" s="244"/>
      <c r="DP20" s="244"/>
      <c r="DQ20" s="244"/>
      <c r="DR20" s="244"/>
      <c r="DS20" s="244"/>
      <c r="DT20" s="244"/>
      <c r="DU20" s="244"/>
      <c r="DV20" s="244"/>
      <c r="DW20" s="244"/>
      <c r="DX20" s="244"/>
      <c r="DY20" s="244"/>
      <c r="DZ20" s="244"/>
      <c r="EA20" s="244"/>
      <c r="EB20" s="244"/>
      <c r="EC20" s="244"/>
      <c r="ED20" s="244"/>
      <c r="EE20" s="244"/>
      <c r="EF20" s="244"/>
      <c r="EG20" s="244"/>
      <c r="EH20" s="244"/>
      <c r="EI20" s="244"/>
      <c r="EJ20" s="244"/>
      <c r="EK20" s="244"/>
      <c r="EL20" s="244"/>
      <c r="EM20" s="244"/>
      <c r="EN20" s="244"/>
      <c r="EO20" s="244"/>
      <c r="EP20" s="244"/>
      <c r="EQ20" s="244"/>
      <c r="ER20" s="244"/>
      <c r="ES20" s="244"/>
      <c r="ET20" s="244"/>
      <c r="EU20" s="244"/>
      <c r="EV20" s="244"/>
      <c r="EW20" s="244"/>
      <c r="EX20" s="244"/>
      <c r="EY20" s="244"/>
      <c r="EZ20" s="244"/>
      <c r="FA20" s="244"/>
      <c r="FB20" s="244"/>
      <c r="FC20" s="244"/>
      <c r="FD20" s="244"/>
      <c r="FE20" s="244"/>
      <c r="FF20" s="244"/>
      <c r="FG20" s="244"/>
      <c r="FH20" s="244"/>
      <c r="FI20" s="244"/>
      <c r="FJ20" s="244"/>
      <c r="FK20" s="244"/>
      <c r="FL20" s="244"/>
      <c r="FM20" s="244"/>
      <c r="FN20" s="244"/>
      <c r="FO20" s="244"/>
      <c r="FP20" s="244"/>
      <c r="FQ20" s="244"/>
      <c r="FR20" s="244"/>
      <c r="FS20" s="244"/>
      <c r="FT20" s="244"/>
      <c r="FU20" s="244"/>
      <c r="FV20" s="244"/>
      <c r="FW20" s="244"/>
      <c r="FX20" s="244"/>
      <c r="FY20" s="244"/>
      <c r="FZ20" s="244"/>
      <c r="GA20" s="244"/>
      <c r="GB20" s="244"/>
      <c r="GC20" s="244"/>
      <c r="GD20" s="244"/>
      <c r="GE20" s="244"/>
      <c r="GF20" s="244"/>
      <c r="GG20" s="244"/>
      <c r="GH20" s="244"/>
      <c r="GI20" s="244"/>
      <c r="GJ20" s="244"/>
      <c r="GK20" s="244"/>
      <c r="GL20" s="244"/>
      <c r="GM20" s="244"/>
      <c r="GN20" s="244"/>
      <c r="GO20" s="244"/>
      <c r="GP20" s="244"/>
      <c r="GQ20" s="244"/>
      <c r="GR20" s="244"/>
      <c r="GS20" s="244"/>
      <c r="GT20" s="244"/>
      <c r="GU20" s="244"/>
      <c r="GV20" s="244"/>
      <c r="GW20" s="244"/>
      <c r="GX20" s="244"/>
      <c r="GY20" s="244"/>
      <c r="GZ20" s="244"/>
      <c r="HA20" s="244"/>
      <c r="HB20" s="244"/>
      <c r="HC20" s="244"/>
      <c r="HD20" s="244"/>
      <c r="HE20" s="244"/>
      <c r="HF20" s="244"/>
      <c r="HG20" s="244"/>
      <c r="HH20" s="244"/>
      <c r="HI20" s="244"/>
      <c r="HJ20" s="244"/>
      <c r="HK20" s="244"/>
      <c r="HL20" s="244"/>
      <c r="HM20" s="244"/>
      <c r="HN20" s="244"/>
      <c r="HO20" s="244"/>
      <c r="HP20" s="244"/>
      <c r="HQ20" s="244"/>
      <c r="HR20" s="244"/>
      <c r="HS20" s="244"/>
      <c r="HT20" s="244"/>
      <c r="HU20" s="244"/>
      <c r="HV20" s="244"/>
      <c r="HW20" s="244"/>
      <c r="HX20" s="244"/>
      <c r="HY20" s="244"/>
      <c r="HZ20" s="244"/>
      <c r="IA20" s="244"/>
      <c r="IB20" s="244"/>
      <c r="IC20" s="244"/>
      <c r="ID20" s="244"/>
      <c r="IE20" s="244"/>
      <c r="IF20" s="244"/>
      <c r="IG20" s="244"/>
      <c r="IH20" s="244"/>
      <c r="II20" s="244"/>
      <c r="IJ20" s="244"/>
      <c r="IK20" s="244"/>
      <c r="IL20" s="244"/>
      <c r="IM20" s="244"/>
      <c r="IN20" s="244"/>
      <c r="IO20" s="244"/>
      <c r="IP20" s="244"/>
      <c r="IQ20" s="244"/>
      <c r="IR20" s="244"/>
      <c r="IS20" s="244"/>
      <c r="IT20" s="244"/>
      <c r="IU20" s="244"/>
    </row>
    <row r="21" spans="1:255">
      <c r="A21" s="259">
        <v>8</v>
      </c>
      <c r="B21" s="254"/>
      <c r="C21" s="255"/>
      <c r="D21" s="255"/>
      <c r="E21" s="255"/>
      <c r="F21" s="255"/>
      <c r="G21" s="255"/>
      <c r="H21" s="254"/>
      <c r="I21" s="254"/>
      <c r="J21" s="254"/>
      <c r="K21" s="254"/>
      <c r="L21" s="256"/>
      <c r="M21" s="255"/>
      <c r="N21" s="254"/>
      <c r="O21" s="255"/>
      <c r="P21" s="255"/>
      <c r="Q21" s="255"/>
      <c r="R21" s="254"/>
      <c r="S21" s="254"/>
      <c r="T21" s="255"/>
      <c r="U21" s="256"/>
      <c r="V21" s="257"/>
      <c r="W21" s="255"/>
      <c r="X21" s="255"/>
      <c r="Y21" s="258"/>
      <c r="Z21" s="329"/>
      <c r="AA21" s="329"/>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c r="BE21" s="244"/>
      <c r="BF21" s="244"/>
      <c r="BG21" s="244"/>
      <c r="BH21" s="244"/>
      <c r="BI21" s="244"/>
      <c r="BJ21" s="244"/>
      <c r="BK21" s="244"/>
      <c r="BL21" s="244"/>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244"/>
      <c r="DD21" s="244"/>
      <c r="DE21" s="244"/>
      <c r="DF21" s="244"/>
      <c r="DG21" s="244"/>
      <c r="DH21" s="244"/>
      <c r="DI21" s="244"/>
      <c r="DJ21" s="244"/>
      <c r="DK21" s="244"/>
      <c r="DL21" s="244"/>
      <c r="DM21" s="244"/>
      <c r="DN21" s="244"/>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244"/>
      <c r="EN21" s="244"/>
      <c r="EO21" s="244"/>
      <c r="EP21" s="244"/>
      <c r="EQ21" s="244"/>
      <c r="ER21" s="244"/>
      <c r="ES21" s="244"/>
      <c r="ET21" s="244"/>
      <c r="EU21" s="244"/>
      <c r="EV21" s="244"/>
      <c r="EW21" s="244"/>
      <c r="EX21" s="244"/>
      <c r="EY21" s="244"/>
      <c r="EZ21" s="244"/>
      <c r="FA21" s="244"/>
      <c r="FB21" s="244"/>
      <c r="FC21" s="244"/>
      <c r="FD21" s="244"/>
      <c r="FE21" s="244"/>
      <c r="FF21" s="244"/>
      <c r="FG21" s="244"/>
      <c r="FH21" s="244"/>
      <c r="FI21" s="244"/>
      <c r="FJ21" s="244"/>
      <c r="FK21" s="244"/>
      <c r="FL21" s="244"/>
      <c r="FM21" s="244"/>
      <c r="FN21" s="244"/>
      <c r="FO21" s="244"/>
      <c r="FP21" s="244"/>
      <c r="FQ21" s="244"/>
      <c r="FR21" s="244"/>
      <c r="FS21" s="244"/>
      <c r="FT21" s="244"/>
      <c r="FU21" s="244"/>
      <c r="FV21" s="244"/>
      <c r="FW21" s="244"/>
      <c r="FX21" s="244"/>
      <c r="FY21" s="244"/>
      <c r="FZ21" s="244"/>
      <c r="GA21" s="244"/>
      <c r="GB21" s="244"/>
      <c r="GC21" s="244"/>
      <c r="GD21" s="244"/>
      <c r="GE21" s="244"/>
      <c r="GF21" s="244"/>
      <c r="GG21" s="244"/>
      <c r="GH21" s="244"/>
      <c r="GI21" s="244"/>
      <c r="GJ21" s="244"/>
      <c r="GK21" s="244"/>
      <c r="GL21" s="244"/>
      <c r="GM21" s="244"/>
      <c r="GN21" s="244"/>
      <c r="GO21" s="244"/>
      <c r="GP21" s="244"/>
      <c r="GQ21" s="244"/>
      <c r="GR21" s="244"/>
      <c r="GS21" s="244"/>
      <c r="GT21" s="244"/>
      <c r="GU21" s="244"/>
      <c r="GV21" s="244"/>
      <c r="GW21" s="244"/>
      <c r="GX21" s="244"/>
      <c r="GY21" s="244"/>
      <c r="GZ21" s="244"/>
      <c r="HA21" s="244"/>
      <c r="HB21" s="244"/>
      <c r="HC21" s="244"/>
      <c r="HD21" s="244"/>
      <c r="HE21" s="244"/>
      <c r="HF21" s="244"/>
      <c r="HG21" s="244"/>
      <c r="HH21" s="244"/>
      <c r="HI21" s="244"/>
      <c r="HJ21" s="244"/>
      <c r="HK21" s="244"/>
      <c r="HL21" s="244"/>
      <c r="HM21" s="244"/>
      <c r="HN21" s="244"/>
      <c r="HO21" s="244"/>
      <c r="HP21" s="244"/>
      <c r="HQ21" s="244"/>
      <c r="HR21" s="244"/>
      <c r="HS21" s="244"/>
      <c r="HT21" s="244"/>
      <c r="HU21" s="244"/>
      <c r="HV21" s="244"/>
      <c r="HW21" s="244"/>
      <c r="HX21" s="244"/>
      <c r="HY21" s="244"/>
      <c r="HZ21" s="244"/>
      <c r="IA21" s="244"/>
      <c r="IB21" s="244"/>
      <c r="IC21" s="244"/>
      <c r="ID21" s="244"/>
      <c r="IE21" s="244"/>
      <c r="IF21" s="244"/>
      <c r="IG21" s="244"/>
      <c r="IH21" s="244"/>
      <c r="II21" s="244"/>
      <c r="IJ21" s="244"/>
      <c r="IK21" s="244"/>
      <c r="IL21" s="244"/>
      <c r="IM21" s="244"/>
      <c r="IN21" s="244"/>
      <c r="IO21" s="244"/>
      <c r="IP21" s="244"/>
      <c r="IQ21" s="244"/>
      <c r="IR21" s="244"/>
      <c r="IS21" s="244"/>
      <c r="IT21" s="244"/>
      <c r="IU21" s="244"/>
    </row>
    <row r="22" spans="1:255">
      <c r="A22" s="259">
        <v>9</v>
      </c>
      <c r="B22" s="254"/>
      <c r="C22" s="255"/>
      <c r="D22" s="255"/>
      <c r="E22" s="255"/>
      <c r="F22" s="255"/>
      <c r="G22" s="255"/>
      <c r="H22" s="254"/>
      <c r="I22" s="254"/>
      <c r="J22" s="254"/>
      <c r="K22" s="254"/>
      <c r="L22" s="256"/>
      <c r="M22" s="255"/>
      <c r="N22" s="254"/>
      <c r="O22" s="255"/>
      <c r="P22" s="255"/>
      <c r="Q22" s="255"/>
      <c r="R22" s="254"/>
      <c r="S22" s="254"/>
      <c r="T22" s="255"/>
      <c r="U22" s="256"/>
      <c r="V22" s="257"/>
      <c r="W22" s="255"/>
      <c r="X22" s="255"/>
      <c r="Y22" s="258"/>
      <c r="Z22" s="329"/>
      <c r="AA22" s="329"/>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244"/>
      <c r="DD22" s="244"/>
      <c r="DE22" s="244"/>
      <c r="DF22" s="244"/>
      <c r="DG22" s="244"/>
      <c r="DH22" s="244"/>
      <c r="DI22" s="244"/>
      <c r="DJ22" s="244"/>
      <c r="DK22" s="244"/>
      <c r="DL22" s="244"/>
      <c r="DM22" s="244"/>
      <c r="DN22" s="244"/>
      <c r="DO22" s="244"/>
      <c r="DP22" s="244"/>
      <c r="DQ22" s="244"/>
      <c r="DR22" s="244"/>
      <c r="DS22" s="244"/>
      <c r="DT22" s="244"/>
      <c r="DU22" s="244"/>
      <c r="DV22" s="244"/>
      <c r="DW22" s="244"/>
      <c r="DX22" s="244"/>
      <c r="DY22" s="244"/>
      <c r="DZ22" s="244"/>
      <c r="EA22" s="244"/>
      <c r="EB22" s="244"/>
      <c r="EC22" s="244"/>
      <c r="ED22" s="244"/>
      <c r="EE22" s="244"/>
      <c r="EF22" s="244"/>
      <c r="EG22" s="244"/>
      <c r="EH22" s="244"/>
      <c r="EI22" s="244"/>
      <c r="EJ22" s="244"/>
      <c r="EK22" s="244"/>
      <c r="EL22" s="244"/>
      <c r="EM22" s="244"/>
      <c r="EN22" s="244"/>
      <c r="EO22" s="244"/>
      <c r="EP22" s="244"/>
      <c r="EQ22" s="244"/>
      <c r="ER22" s="244"/>
      <c r="ES22" s="244"/>
      <c r="ET22" s="244"/>
      <c r="EU22" s="244"/>
      <c r="EV22" s="244"/>
      <c r="EW22" s="244"/>
      <c r="EX22" s="244"/>
      <c r="EY22" s="244"/>
      <c r="EZ22" s="244"/>
      <c r="FA22" s="244"/>
      <c r="FB22" s="244"/>
      <c r="FC22" s="244"/>
      <c r="FD22" s="244"/>
      <c r="FE22" s="244"/>
      <c r="FF22" s="244"/>
      <c r="FG22" s="244"/>
      <c r="FH22" s="244"/>
      <c r="FI22" s="244"/>
      <c r="FJ22" s="244"/>
      <c r="FK22" s="244"/>
      <c r="FL22" s="244"/>
      <c r="FM22" s="244"/>
      <c r="FN22" s="244"/>
      <c r="FO22" s="244"/>
      <c r="FP22" s="244"/>
      <c r="FQ22" s="244"/>
      <c r="FR22" s="244"/>
      <c r="FS22" s="244"/>
      <c r="FT22" s="244"/>
      <c r="FU22" s="244"/>
      <c r="FV22" s="244"/>
      <c r="FW22" s="244"/>
      <c r="FX22" s="244"/>
      <c r="FY22" s="244"/>
      <c r="FZ22" s="244"/>
      <c r="GA22" s="244"/>
      <c r="GB22" s="244"/>
      <c r="GC22" s="244"/>
      <c r="GD22" s="244"/>
      <c r="GE22" s="244"/>
      <c r="GF22" s="244"/>
      <c r="GG22" s="244"/>
      <c r="GH22" s="244"/>
      <c r="GI22" s="244"/>
      <c r="GJ22" s="244"/>
      <c r="GK22" s="244"/>
      <c r="GL22" s="244"/>
      <c r="GM22" s="244"/>
      <c r="GN22" s="244"/>
      <c r="GO22" s="244"/>
      <c r="GP22" s="244"/>
      <c r="GQ22" s="244"/>
      <c r="GR22" s="244"/>
      <c r="GS22" s="244"/>
      <c r="GT22" s="244"/>
      <c r="GU22" s="244"/>
      <c r="GV22" s="244"/>
      <c r="GW22" s="244"/>
      <c r="GX22" s="244"/>
      <c r="GY22" s="244"/>
      <c r="GZ22" s="244"/>
      <c r="HA22" s="244"/>
      <c r="HB22" s="244"/>
      <c r="HC22" s="244"/>
      <c r="HD22" s="244"/>
      <c r="HE22" s="244"/>
      <c r="HF22" s="244"/>
      <c r="HG22" s="244"/>
      <c r="HH22" s="244"/>
      <c r="HI22" s="244"/>
      <c r="HJ22" s="244"/>
      <c r="HK22" s="244"/>
      <c r="HL22" s="244"/>
      <c r="HM22" s="244"/>
      <c r="HN22" s="244"/>
      <c r="HO22" s="244"/>
      <c r="HP22" s="244"/>
      <c r="HQ22" s="244"/>
      <c r="HR22" s="244"/>
      <c r="HS22" s="244"/>
      <c r="HT22" s="244"/>
      <c r="HU22" s="244"/>
      <c r="HV22" s="244"/>
      <c r="HW22" s="244"/>
      <c r="HX22" s="244"/>
      <c r="HY22" s="244"/>
      <c r="HZ22" s="244"/>
      <c r="IA22" s="244"/>
      <c r="IB22" s="244"/>
      <c r="IC22" s="244"/>
      <c r="ID22" s="244"/>
      <c r="IE22" s="244"/>
      <c r="IF22" s="244"/>
      <c r="IG22" s="244"/>
      <c r="IH22" s="244"/>
      <c r="II22" s="244"/>
      <c r="IJ22" s="244"/>
      <c r="IK22" s="244"/>
      <c r="IL22" s="244"/>
      <c r="IM22" s="244"/>
      <c r="IN22" s="244"/>
      <c r="IO22" s="244"/>
      <c r="IP22" s="244"/>
      <c r="IQ22" s="244"/>
      <c r="IR22" s="244"/>
      <c r="IS22" s="244"/>
      <c r="IT22" s="244"/>
      <c r="IU22" s="244"/>
    </row>
    <row r="23" spans="1:255">
      <c r="A23" s="253" t="s">
        <v>3</v>
      </c>
      <c r="B23" s="255"/>
      <c r="C23" s="255"/>
      <c r="D23" s="255"/>
      <c r="E23" s="255"/>
      <c r="F23" s="255"/>
      <c r="G23" s="255"/>
      <c r="H23" s="254"/>
      <c r="I23" s="254"/>
      <c r="J23" s="254"/>
      <c r="K23" s="254"/>
      <c r="L23" s="256"/>
      <c r="M23" s="255"/>
      <c r="N23" s="254"/>
      <c r="O23" s="255"/>
      <c r="P23" s="255"/>
      <c r="Q23" s="255"/>
      <c r="R23" s="254"/>
      <c r="S23" s="254"/>
      <c r="T23" s="255"/>
      <c r="U23" s="256"/>
      <c r="V23" s="257"/>
      <c r="W23" s="255"/>
      <c r="X23" s="255"/>
      <c r="Y23" s="258"/>
      <c r="Z23" s="329"/>
      <c r="AA23" s="329"/>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c r="DY23" s="244"/>
      <c r="DZ23" s="244"/>
      <c r="EA23" s="244"/>
      <c r="EB23" s="244"/>
      <c r="EC23" s="244"/>
      <c r="ED23" s="244"/>
      <c r="EE23" s="244"/>
      <c r="EF23" s="244"/>
      <c r="EG23" s="244"/>
      <c r="EH23" s="244"/>
      <c r="EI23" s="244"/>
      <c r="EJ23" s="244"/>
      <c r="EK23" s="244"/>
      <c r="EL23" s="244"/>
      <c r="EM23" s="244"/>
      <c r="EN23" s="244"/>
      <c r="EO23" s="244"/>
      <c r="EP23" s="244"/>
      <c r="EQ23" s="244"/>
      <c r="ER23" s="244"/>
      <c r="ES23" s="244"/>
      <c r="ET23" s="244"/>
      <c r="EU23" s="244"/>
      <c r="EV23" s="244"/>
      <c r="EW23" s="244"/>
      <c r="EX23" s="244"/>
      <c r="EY23" s="244"/>
      <c r="EZ23" s="244"/>
      <c r="FA23" s="244"/>
      <c r="FB23" s="244"/>
      <c r="FC23" s="244"/>
      <c r="FD23" s="244"/>
      <c r="FE23" s="244"/>
      <c r="FF23" s="244"/>
      <c r="FG23" s="244"/>
      <c r="FH23" s="244"/>
      <c r="FI23" s="244"/>
      <c r="FJ23" s="244"/>
      <c r="FK23" s="244"/>
      <c r="FL23" s="244"/>
      <c r="FM23" s="244"/>
      <c r="FN23" s="244"/>
      <c r="FO23" s="244"/>
      <c r="FP23" s="244"/>
      <c r="FQ23" s="244"/>
      <c r="FR23" s="244"/>
      <c r="FS23" s="244"/>
      <c r="FT23" s="244"/>
      <c r="FU23" s="244"/>
      <c r="FV23" s="244"/>
      <c r="FW23" s="244"/>
      <c r="FX23" s="244"/>
      <c r="FY23" s="244"/>
      <c r="FZ23" s="244"/>
      <c r="GA23" s="244"/>
      <c r="GB23" s="244"/>
      <c r="GC23" s="244"/>
      <c r="GD23" s="244"/>
      <c r="GE23" s="244"/>
      <c r="GF23" s="244"/>
      <c r="GG23" s="244"/>
      <c r="GH23" s="244"/>
      <c r="GI23" s="244"/>
      <c r="GJ23" s="244"/>
      <c r="GK23" s="244"/>
      <c r="GL23" s="244"/>
      <c r="GM23" s="244"/>
      <c r="GN23" s="244"/>
      <c r="GO23" s="244"/>
      <c r="GP23" s="244"/>
      <c r="GQ23" s="244"/>
      <c r="GR23" s="244"/>
      <c r="GS23" s="244"/>
      <c r="GT23" s="244"/>
      <c r="GU23" s="244"/>
      <c r="GV23" s="244"/>
      <c r="GW23" s="244"/>
      <c r="GX23" s="244"/>
      <c r="GY23" s="244"/>
      <c r="GZ23" s="244"/>
      <c r="HA23" s="244"/>
      <c r="HB23" s="244"/>
      <c r="HC23" s="244"/>
      <c r="HD23" s="244"/>
      <c r="HE23" s="244"/>
      <c r="HF23" s="244"/>
      <c r="HG23" s="244"/>
      <c r="HH23" s="244"/>
      <c r="HI23" s="244"/>
      <c r="HJ23" s="244"/>
      <c r="HK23" s="244"/>
      <c r="HL23" s="244"/>
      <c r="HM23" s="244"/>
      <c r="HN23" s="244"/>
      <c r="HO23" s="244"/>
      <c r="HP23" s="244"/>
      <c r="HQ23" s="244"/>
      <c r="HR23" s="244"/>
      <c r="HS23" s="244"/>
      <c r="HT23" s="244"/>
      <c r="HU23" s="244"/>
      <c r="HV23" s="244"/>
      <c r="HW23" s="244"/>
      <c r="HX23" s="244"/>
      <c r="HY23" s="244"/>
      <c r="HZ23" s="244"/>
      <c r="IA23" s="244"/>
      <c r="IB23" s="244"/>
      <c r="IC23" s="244"/>
      <c r="ID23" s="244"/>
      <c r="IE23" s="244"/>
      <c r="IF23" s="244"/>
      <c r="IG23" s="244"/>
      <c r="IH23" s="244"/>
      <c r="II23" s="244"/>
      <c r="IJ23" s="244"/>
      <c r="IK23" s="244"/>
      <c r="IL23" s="244"/>
      <c r="IM23" s="244"/>
      <c r="IN23" s="244"/>
      <c r="IO23" s="244"/>
      <c r="IP23" s="244"/>
      <c r="IQ23" s="244"/>
      <c r="IR23" s="244"/>
      <c r="IS23" s="244"/>
      <c r="IT23" s="244"/>
      <c r="IU23" s="244"/>
    </row>
    <row r="24" spans="1:255" ht="15.75" thickBot="1">
      <c r="A24" s="245" t="s">
        <v>16</v>
      </c>
      <c r="B24" s="264"/>
      <c r="C24" s="265"/>
      <c r="D24" s="265"/>
      <c r="E24" s="265"/>
      <c r="F24" s="265"/>
      <c r="G24" s="265"/>
      <c r="H24" s="264"/>
      <c r="I24" s="264"/>
      <c r="J24" s="264"/>
      <c r="K24" s="264"/>
      <c r="L24" s="266"/>
      <c r="M24" s="265"/>
      <c r="N24" s="264"/>
      <c r="O24" s="265"/>
      <c r="P24" s="265"/>
      <c r="Q24" s="265"/>
      <c r="R24" s="264"/>
      <c r="S24" s="264"/>
      <c r="T24" s="265"/>
      <c r="U24" s="266"/>
      <c r="V24" s="265"/>
      <c r="W24" s="265"/>
      <c r="X24" s="265"/>
      <c r="Y24" s="267"/>
      <c r="Z24" s="329"/>
      <c r="AA24" s="329"/>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c r="DY24" s="244"/>
      <c r="DZ24" s="244"/>
      <c r="EA24" s="244"/>
      <c r="EB24" s="244"/>
      <c r="EC24" s="244"/>
      <c r="ED24" s="244"/>
      <c r="EE24" s="244"/>
      <c r="EF24" s="244"/>
      <c r="EG24" s="244"/>
      <c r="EH24" s="244"/>
      <c r="EI24" s="244"/>
      <c r="EJ24" s="244"/>
      <c r="EK24" s="244"/>
      <c r="EL24" s="244"/>
      <c r="EM24" s="244"/>
      <c r="EN24" s="244"/>
      <c r="EO24" s="244"/>
      <c r="EP24" s="244"/>
      <c r="EQ24" s="244"/>
      <c r="ER24" s="244"/>
      <c r="ES24" s="244"/>
      <c r="ET24" s="244"/>
      <c r="EU24" s="244"/>
      <c r="EV24" s="244"/>
      <c r="EW24" s="244"/>
      <c r="EX24" s="244"/>
      <c r="EY24" s="244"/>
      <c r="EZ24" s="244"/>
      <c r="FA24" s="244"/>
      <c r="FB24" s="244"/>
      <c r="FC24" s="244"/>
      <c r="FD24" s="244"/>
      <c r="FE24" s="244"/>
      <c r="FF24" s="244"/>
      <c r="FG24" s="244"/>
      <c r="FH24" s="244"/>
      <c r="FI24" s="244"/>
      <c r="FJ24" s="244"/>
      <c r="FK24" s="244"/>
      <c r="FL24" s="244"/>
      <c r="FM24" s="244"/>
      <c r="FN24" s="244"/>
      <c r="FO24" s="244"/>
      <c r="FP24" s="244"/>
      <c r="FQ24" s="244"/>
      <c r="FR24" s="244"/>
      <c r="FS24" s="244"/>
      <c r="FT24" s="244"/>
      <c r="FU24" s="244"/>
      <c r="FV24" s="244"/>
      <c r="FW24" s="244"/>
      <c r="FX24" s="244"/>
      <c r="FY24" s="244"/>
      <c r="FZ24" s="244"/>
      <c r="GA24" s="244"/>
      <c r="GB24" s="244"/>
      <c r="GC24" s="244"/>
      <c r="GD24" s="244"/>
      <c r="GE24" s="244"/>
      <c r="GF24" s="244"/>
      <c r="GG24" s="244"/>
      <c r="GH24" s="244"/>
      <c r="GI24" s="244"/>
      <c r="GJ24" s="244"/>
      <c r="GK24" s="244"/>
      <c r="GL24" s="244"/>
      <c r="GM24" s="244"/>
      <c r="GN24" s="244"/>
      <c r="GO24" s="244"/>
      <c r="GP24" s="244"/>
      <c r="GQ24" s="244"/>
      <c r="GR24" s="244"/>
      <c r="GS24" s="244"/>
      <c r="GT24" s="244"/>
      <c r="GU24" s="244"/>
      <c r="GV24" s="244"/>
      <c r="GW24" s="244"/>
      <c r="GX24" s="244"/>
      <c r="GY24" s="244"/>
      <c r="GZ24" s="244"/>
      <c r="HA24" s="244"/>
      <c r="HB24" s="244"/>
      <c r="HC24" s="244"/>
      <c r="HD24" s="244"/>
      <c r="HE24" s="244"/>
      <c r="HF24" s="244"/>
      <c r="HG24" s="244"/>
      <c r="HH24" s="244"/>
      <c r="HI24" s="244"/>
      <c r="HJ24" s="244"/>
      <c r="HK24" s="244"/>
      <c r="HL24" s="244"/>
      <c r="HM24" s="244"/>
      <c r="HN24" s="244"/>
      <c r="HO24" s="244"/>
      <c r="HP24" s="244"/>
      <c r="HQ24" s="244"/>
      <c r="HR24" s="244"/>
      <c r="HS24" s="244"/>
      <c r="HT24" s="244"/>
      <c r="HU24" s="244"/>
      <c r="HV24" s="244"/>
      <c r="HW24" s="244"/>
      <c r="HX24" s="244"/>
      <c r="HY24" s="244"/>
      <c r="HZ24" s="244"/>
      <c r="IA24" s="244"/>
      <c r="IB24" s="244"/>
      <c r="IC24" s="244"/>
      <c r="ID24" s="244"/>
      <c r="IE24" s="244"/>
      <c r="IF24" s="244"/>
      <c r="IG24" s="244"/>
      <c r="IH24" s="244"/>
      <c r="II24" s="244"/>
      <c r="IJ24" s="244"/>
      <c r="IK24" s="244"/>
      <c r="IL24" s="244"/>
      <c r="IM24" s="244"/>
      <c r="IN24" s="244"/>
      <c r="IO24" s="244"/>
      <c r="IP24" s="244"/>
      <c r="IQ24" s="244"/>
      <c r="IR24" s="244"/>
      <c r="IS24" s="244"/>
      <c r="IT24" s="244"/>
      <c r="IU24" s="244"/>
    </row>
    <row r="25" spans="1:255" s="330" customFormat="1">
      <c r="A25" s="345" t="s">
        <v>696</v>
      </c>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6"/>
      <c r="BV25" s="346"/>
      <c r="BW25" s="346"/>
      <c r="BX25" s="346"/>
      <c r="BY25" s="346"/>
      <c r="BZ25" s="346"/>
      <c r="CA25" s="346"/>
      <c r="CB25" s="346"/>
      <c r="CC25" s="346"/>
      <c r="CD25" s="346"/>
      <c r="CE25" s="346"/>
      <c r="CF25" s="346"/>
      <c r="CG25" s="346"/>
      <c r="CH25" s="346"/>
      <c r="CI25" s="346"/>
      <c r="CJ25" s="346"/>
      <c r="CK25" s="346"/>
      <c r="CL25" s="346"/>
      <c r="CM25" s="346"/>
      <c r="CN25" s="346"/>
      <c r="CO25" s="346"/>
      <c r="CP25" s="346"/>
      <c r="CQ25" s="346"/>
      <c r="CR25" s="346"/>
      <c r="CS25" s="346"/>
      <c r="CT25" s="346"/>
      <c r="CU25" s="346"/>
      <c r="CV25" s="346"/>
      <c r="CW25" s="346"/>
      <c r="CX25" s="346"/>
      <c r="CY25" s="346"/>
      <c r="CZ25" s="346"/>
      <c r="DA25" s="346"/>
      <c r="DB25" s="346"/>
      <c r="DC25" s="346"/>
      <c r="DD25" s="346"/>
      <c r="DE25" s="346"/>
      <c r="DF25" s="346"/>
      <c r="DG25" s="346"/>
      <c r="DH25" s="346"/>
      <c r="DI25" s="346"/>
      <c r="DJ25" s="346"/>
      <c r="DK25" s="346"/>
      <c r="DL25" s="346"/>
      <c r="DM25" s="346"/>
      <c r="DN25" s="346"/>
      <c r="DO25" s="346"/>
      <c r="DP25" s="346"/>
      <c r="DQ25" s="346"/>
      <c r="DR25" s="346"/>
      <c r="DS25" s="346"/>
      <c r="DT25" s="346"/>
      <c r="DU25" s="346"/>
      <c r="DV25" s="346"/>
      <c r="DW25" s="346"/>
      <c r="DX25" s="346"/>
      <c r="DY25" s="346"/>
      <c r="DZ25" s="346"/>
      <c r="EA25" s="346"/>
      <c r="EB25" s="346"/>
      <c r="EC25" s="346"/>
      <c r="ED25" s="346"/>
      <c r="EE25" s="346"/>
      <c r="EF25" s="346"/>
      <c r="EG25" s="346"/>
      <c r="EH25" s="346"/>
      <c r="EI25" s="346"/>
      <c r="EJ25" s="346"/>
      <c r="EK25" s="346"/>
      <c r="EL25" s="346"/>
      <c r="EM25" s="346"/>
      <c r="EN25" s="346"/>
      <c r="EO25" s="346"/>
      <c r="EP25" s="346"/>
      <c r="EQ25" s="346"/>
      <c r="ER25" s="346"/>
      <c r="ES25" s="346"/>
      <c r="ET25" s="346"/>
      <c r="EU25" s="346"/>
      <c r="EV25" s="346"/>
      <c r="EW25" s="346"/>
      <c r="EX25" s="346"/>
      <c r="EY25" s="346"/>
      <c r="EZ25" s="346"/>
      <c r="FA25" s="346"/>
      <c r="FB25" s="346"/>
      <c r="FC25" s="346"/>
      <c r="FD25" s="346"/>
      <c r="FE25" s="346"/>
      <c r="FF25" s="346"/>
      <c r="FG25" s="346"/>
      <c r="FH25" s="346"/>
      <c r="FI25" s="346"/>
      <c r="FJ25" s="346"/>
      <c r="FK25" s="346"/>
      <c r="FL25" s="346"/>
      <c r="FM25" s="346"/>
      <c r="FN25" s="346"/>
      <c r="FO25" s="346"/>
      <c r="FP25" s="346"/>
      <c r="FQ25" s="346"/>
      <c r="FR25" s="346"/>
      <c r="FS25" s="346"/>
      <c r="FT25" s="346"/>
      <c r="FU25" s="346"/>
      <c r="FV25" s="346"/>
      <c r="FW25" s="346"/>
      <c r="FX25" s="346"/>
      <c r="FY25" s="346"/>
      <c r="FZ25" s="346"/>
      <c r="GA25" s="346"/>
      <c r="GB25" s="346"/>
      <c r="GC25" s="346"/>
      <c r="GD25" s="346"/>
      <c r="GE25" s="346"/>
      <c r="GF25" s="346"/>
      <c r="GG25" s="346"/>
      <c r="GH25" s="346"/>
      <c r="GI25" s="346"/>
      <c r="GJ25" s="346"/>
      <c r="GK25" s="346"/>
      <c r="GL25" s="346"/>
      <c r="GM25" s="346"/>
      <c r="GN25" s="346"/>
      <c r="GO25" s="346"/>
      <c r="GP25" s="346"/>
      <c r="GQ25" s="346"/>
      <c r="GR25" s="346"/>
      <c r="GS25" s="346"/>
      <c r="GT25" s="346"/>
      <c r="GU25" s="346"/>
      <c r="GV25" s="346"/>
      <c r="GW25" s="346"/>
      <c r="GX25" s="346"/>
      <c r="GY25" s="346"/>
      <c r="GZ25" s="346"/>
      <c r="HA25" s="346"/>
      <c r="HB25" s="346"/>
      <c r="HC25" s="346"/>
      <c r="HD25" s="346"/>
      <c r="HE25" s="346"/>
      <c r="HF25" s="346"/>
      <c r="HG25" s="346"/>
      <c r="HH25" s="346"/>
      <c r="HI25" s="346"/>
      <c r="HJ25" s="346"/>
      <c r="HK25" s="346"/>
      <c r="HL25" s="346"/>
      <c r="HM25" s="346"/>
      <c r="HN25" s="346"/>
      <c r="HO25" s="346"/>
      <c r="HP25" s="346"/>
      <c r="HQ25" s="346"/>
      <c r="HR25" s="346"/>
      <c r="HS25" s="346"/>
      <c r="HT25" s="346"/>
      <c r="HU25" s="346"/>
      <c r="HV25" s="346"/>
      <c r="HW25" s="346"/>
      <c r="HX25" s="346"/>
      <c r="HY25" s="346"/>
      <c r="HZ25" s="346"/>
      <c r="IA25" s="346"/>
      <c r="IB25" s="346"/>
      <c r="IC25" s="346"/>
      <c r="ID25" s="346"/>
      <c r="IE25" s="346"/>
      <c r="IF25" s="346"/>
      <c r="IG25" s="346"/>
      <c r="IH25" s="346"/>
      <c r="II25" s="346"/>
      <c r="IJ25" s="346"/>
      <c r="IK25" s="346"/>
      <c r="IL25" s="346"/>
      <c r="IM25" s="346"/>
      <c r="IN25" s="346"/>
      <c r="IO25" s="346"/>
      <c r="IP25" s="346"/>
      <c r="IQ25" s="346"/>
      <c r="IR25" s="346"/>
      <c r="IS25" s="346"/>
      <c r="IT25" s="346"/>
      <c r="IU25" s="346"/>
    </row>
    <row r="26" spans="1:255" s="330" customFormat="1"/>
    <row r="27" spans="1:255" s="330" customFormat="1">
      <c r="A27" s="347"/>
      <c r="B27" s="346" t="s">
        <v>697</v>
      </c>
      <c r="C27" s="348"/>
      <c r="D27" s="348"/>
      <c r="E27" s="348"/>
      <c r="F27" s="348"/>
      <c r="G27" s="329"/>
      <c r="H27" s="329"/>
      <c r="I27" s="329"/>
      <c r="J27" s="329"/>
      <c r="K27" s="329"/>
      <c r="L27" s="329"/>
      <c r="M27" s="329"/>
      <c r="N27" s="329"/>
      <c r="O27" s="329"/>
      <c r="P27" s="329"/>
      <c r="Q27" s="329"/>
      <c r="R27" s="329"/>
      <c r="S27" s="329"/>
      <c r="T27" s="329"/>
      <c r="U27" s="329"/>
      <c r="V27" s="329"/>
      <c r="W27" s="329"/>
      <c r="X27" s="349" t="s">
        <v>698</v>
      </c>
      <c r="Y27" s="350"/>
      <c r="Z27" s="329"/>
      <c r="AA27" s="329"/>
      <c r="AB27" s="329"/>
      <c r="AC27" s="329"/>
      <c r="AD27" s="329"/>
      <c r="AE27" s="329"/>
      <c r="AF27" s="329"/>
      <c r="AG27" s="329"/>
      <c r="AH27" s="329"/>
      <c r="AI27" s="329"/>
      <c r="AJ27" s="329"/>
      <c r="AK27" s="329"/>
      <c r="AL27" s="329"/>
      <c r="AM27" s="329"/>
      <c r="AN27" s="329"/>
      <c r="AO27" s="329"/>
      <c r="AP27" s="329"/>
      <c r="AQ27" s="329"/>
      <c r="AR27" s="329"/>
      <c r="AS27" s="329"/>
      <c r="AT27" s="329"/>
      <c r="AU27" s="329"/>
      <c r="AV27" s="329"/>
      <c r="AW27" s="329"/>
      <c r="AX27" s="329"/>
      <c r="AY27" s="329"/>
      <c r="AZ27" s="329"/>
      <c r="BA27" s="329"/>
      <c r="BB27" s="329"/>
      <c r="BC27" s="329"/>
      <c r="BD27" s="329"/>
      <c r="BE27" s="329"/>
      <c r="BF27" s="329"/>
      <c r="BG27" s="329"/>
      <c r="BH27" s="329"/>
      <c r="BI27" s="329"/>
      <c r="BJ27" s="329"/>
      <c r="BK27" s="329"/>
      <c r="BL27" s="329"/>
      <c r="BM27" s="329"/>
      <c r="BN27" s="329"/>
      <c r="BO27" s="329"/>
      <c r="BP27" s="329"/>
      <c r="BQ27" s="329"/>
      <c r="BR27" s="329"/>
      <c r="BS27" s="329"/>
      <c r="BT27" s="329"/>
      <c r="BU27" s="329"/>
      <c r="BV27" s="329"/>
      <c r="BW27" s="329"/>
      <c r="BX27" s="329"/>
      <c r="BY27" s="329"/>
      <c r="BZ27" s="329"/>
      <c r="CA27" s="329"/>
      <c r="CB27" s="329"/>
      <c r="CC27" s="329"/>
      <c r="CD27" s="329"/>
      <c r="CE27" s="329"/>
      <c r="CF27" s="329"/>
      <c r="CG27" s="329"/>
      <c r="CH27" s="329"/>
      <c r="CI27" s="329"/>
      <c r="CJ27" s="329"/>
      <c r="CK27" s="329"/>
      <c r="CL27" s="329"/>
      <c r="CM27" s="329"/>
      <c r="CN27" s="329"/>
      <c r="CO27" s="329"/>
      <c r="CP27" s="329"/>
      <c r="CQ27" s="329"/>
      <c r="CR27" s="329"/>
      <c r="CS27" s="329"/>
      <c r="CT27" s="329"/>
      <c r="CU27" s="329"/>
      <c r="CV27" s="329"/>
      <c r="CW27" s="329"/>
      <c r="CX27" s="329"/>
      <c r="CY27" s="329"/>
      <c r="CZ27" s="329"/>
      <c r="DA27" s="329"/>
      <c r="DB27" s="329"/>
      <c r="DC27" s="329"/>
      <c r="DD27" s="329"/>
      <c r="DE27" s="329"/>
      <c r="DF27" s="329"/>
      <c r="DG27" s="329"/>
      <c r="DH27" s="329"/>
      <c r="DI27" s="329"/>
      <c r="DJ27" s="329"/>
      <c r="DK27" s="329"/>
      <c r="DL27" s="329"/>
      <c r="DM27" s="329"/>
      <c r="DN27" s="329"/>
      <c r="DO27" s="329"/>
      <c r="DP27" s="329"/>
      <c r="DQ27" s="329"/>
      <c r="DR27" s="329"/>
      <c r="DS27" s="329"/>
      <c r="DT27" s="329"/>
      <c r="DU27" s="329"/>
      <c r="DV27" s="329"/>
      <c r="DW27" s="329"/>
      <c r="DX27" s="329"/>
      <c r="DY27" s="329"/>
      <c r="DZ27" s="329"/>
      <c r="EA27" s="329"/>
      <c r="EB27" s="329"/>
      <c r="EC27" s="329"/>
      <c r="ED27" s="329"/>
      <c r="EE27" s="329"/>
      <c r="EF27" s="329"/>
      <c r="EG27" s="329"/>
      <c r="EH27" s="329"/>
      <c r="EI27" s="329"/>
      <c r="EJ27" s="329"/>
      <c r="EK27" s="329"/>
      <c r="EL27" s="329"/>
      <c r="EM27" s="329"/>
      <c r="EN27" s="329"/>
      <c r="EO27" s="329"/>
      <c r="EP27" s="329"/>
      <c r="EQ27" s="329"/>
      <c r="ER27" s="329"/>
      <c r="ES27" s="329"/>
      <c r="ET27" s="329"/>
      <c r="EU27" s="329"/>
      <c r="EV27" s="329"/>
      <c r="EW27" s="329"/>
      <c r="EX27" s="329"/>
      <c r="EY27" s="329"/>
      <c r="EZ27" s="329"/>
      <c r="FA27" s="329"/>
      <c r="FB27" s="329"/>
      <c r="FC27" s="329"/>
      <c r="FD27" s="329"/>
      <c r="FE27" s="329"/>
      <c r="FF27" s="329"/>
      <c r="FG27" s="329"/>
      <c r="FH27" s="329"/>
      <c r="FI27" s="329"/>
      <c r="FJ27" s="329"/>
      <c r="FK27" s="329"/>
      <c r="FL27" s="329"/>
      <c r="FM27" s="329"/>
      <c r="FN27" s="329"/>
      <c r="FO27" s="329"/>
      <c r="FP27" s="329"/>
      <c r="FQ27" s="329"/>
      <c r="FR27" s="329"/>
      <c r="FS27" s="329"/>
      <c r="FT27" s="329"/>
      <c r="FU27" s="329"/>
      <c r="FV27" s="329"/>
      <c r="FW27" s="329"/>
      <c r="FX27" s="329"/>
      <c r="FY27" s="329"/>
      <c r="FZ27" s="329"/>
      <c r="GA27" s="329"/>
      <c r="GB27" s="329"/>
      <c r="GC27" s="329"/>
      <c r="GD27" s="329"/>
      <c r="GE27" s="329"/>
      <c r="GF27" s="329"/>
      <c r="GG27" s="329"/>
      <c r="GH27" s="329"/>
      <c r="GI27" s="329"/>
      <c r="GJ27" s="329"/>
      <c r="GK27" s="329"/>
      <c r="GL27" s="329"/>
      <c r="GM27" s="329"/>
      <c r="GN27" s="329"/>
      <c r="GO27" s="329"/>
      <c r="GP27" s="329"/>
      <c r="GQ27" s="329"/>
      <c r="GR27" s="329"/>
      <c r="GS27" s="329"/>
      <c r="GT27" s="329"/>
      <c r="GU27" s="329"/>
      <c r="GV27" s="329"/>
      <c r="GW27" s="329"/>
      <c r="GX27" s="329"/>
      <c r="GY27" s="329"/>
      <c r="GZ27" s="329"/>
      <c r="HA27" s="329"/>
      <c r="HB27" s="329"/>
      <c r="HC27" s="329"/>
      <c r="HD27" s="329"/>
      <c r="HE27" s="329"/>
      <c r="HF27" s="329"/>
      <c r="HG27" s="329"/>
      <c r="HH27" s="329"/>
      <c r="HI27" s="329"/>
      <c r="HJ27" s="329"/>
      <c r="HK27" s="329"/>
      <c r="HL27" s="329"/>
      <c r="HM27" s="329"/>
      <c r="HN27" s="329"/>
      <c r="HO27" s="329"/>
      <c r="HP27" s="329"/>
      <c r="HQ27" s="329"/>
      <c r="HR27" s="329"/>
      <c r="HS27" s="329"/>
      <c r="HT27" s="329"/>
      <c r="HU27" s="329"/>
      <c r="HV27" s="329"/>
      <c r="HW27" s="329"/>
      <c r="HX27" s="329"/>
      <c r="HY27" s="329"/>
      <c r="HZ27" s="329"/>
      <c r="IA27" s="329"/>
      <c r="IB27" s="329"/>
      <c r="IC27" s="329"/>
      <c r="ID27" s="329"/>
      <c r="IE27" s="329"/>
      <c r="IF27" s="329"/>
      <c r="IG27" s="329"/>
      <c r="IH27" s="329"/>
      <c r="II27" s="329"/>
      <c r="IJ27" s="329"/>
      <c r="IK27" s="329"/>
      <c r="IL27" s="329"/>
      <c r="IM27" s="329"/>
      <c r="IN27" s="329"/>
      <c r="IO27" s="329"/>
      <c r="IP27" s="329"/>
      <c r="IQ27" s="329"/>
      <c r="IR27" s="329"/>
      <c r="IS27" s="329"/>
      <c r="IT27" s="329"/>
      <c r="IU27" s="329"/>
    </row>
    <row r="28" spans="1:255" s="330" customFormat="1">
      <c r="A28" s="347"/>
      <c r="B28" s="346" t="s">
        <v>699</v>
      </c>
      <c r="C28" s="348"/>
      <c r="D28" s="348"/>
      <c r="E28" s="348"/>
      <c r="F28" s="348"/>
      <c r="G28" s="329"/>
      <c r="H28" s="329"/>
      <c r="I28" s="329"/>
      <c r="J28" s="329"/>
      <c r="K28" s="329"/>
      <c r="L28" s="329"/>
      <c r="M28" s="329"/>
      <c r="N28" s="329"/>
      <c r="O28" s="329"/>
      <c r="P28" s="329"/>
      <c r="Q28" s="329"/>
      <c r="R28" s="329"/>
      <c r="S28" s="329"/>
      <c r="T28" s="329"/>
      <c r="U28" s="329"/>
      <c r="V28" s="329"/>
      <c r="W28" s="329"/>
      <c r="X28" s="349" t="s">
        <v>700</v>
      </c>
      <c r="Y28" s="350"/>
      <c r="Z28" s="329"/>
      <c r="AA28" s="329"/>
      <c r="AB28" s="329"/>
      <c r="AC28" s="329"/>
      <c r="AD28" s="329"/>
      <c r="AE28" s="329"/>
      <c r="AF28" s="329"/>
      <c r="AG28" s="329"/>
      <c r="AH28" s="329"/>
      <c r="AI28" s="329"/>
      <c r="AJ28" s="329"/>
      <c r="AK28" s="329"/>
      <c r="AL28" s="329"/>
      <c r="AM28" s="329"/>
      <c r="AN28" s="329"/>
      <c r="AO28" s="329"/>
      <c r="AP28" s="329"/>
      <c r="AQ28" s="329"/>
      <c r="AR28" s="329"/>
      <c r="AS28" s="329"/>
      <c r="AT28" s="329"/>
      <c r="AU28" s="329"/>
      <c r="AV28" s="329"/>
      <c r="AW28" s="329"/>
      <c r="AX28" s="329"/>
      <c r="AY28" s="329"/>
      <c r="AZ28" s="329"/>
      <c r="BA28" s="329"/>
      <c r="BB28" s="329"/>
      <c r="BC28" s="329"/>
      <c r="BD28" s="329"/>
      <c r="BE28" s="329"/>
      <c r="BF28" s="329"/>
      <c r="BG28" s="329"/>
      <c r="BH28" s="329"/>
      <c r="BI28" s="329"/>
      <c r="BJ28" s="329"/>
      <c r="BK28" s="329"/>
      <c r="BL28" s="329"/>
      <c r="BM28" s="329"/>
      <c r="BN28" s="329"/>
      <c r="BO28" s="329"/>
      <c r="BP28" s="329"/>
      <c r="BQ28" s="329"/>
      <c r="BR28" s="329"/>
      <c r="BS28" s="329"/>
      <c r="BT28" s="329"/>
      <c r="BU28" s="329"/>
      <c r="BV28" s="329"/>
      <c r="BW28" s="329"/>
      <c r="BX28" s="329"/>
      <c r="BY28" s="329"/>
      <c r="BZ28" s="329"/>
      <c r="CA28" s="329"/>
      <c r="CB28" s="329"/>
      <c r="CC28" s="329"/>
      <c r="CD28" s="329"/>
      <c r="CE28" s="329"/>
      <c r="CF28" s="329"/>
      <c r="CG28" s="329"/>
      <c r="CH28" s="329"/>
      <c r="CI28" s="329"/>
      <c r="CJ28" s="329"/>
      <c r="CK28" s="329"/>
      <c r="CL28" s="329"/>
      <c r="CM28" s="329"/>
      <c r="CN28" s="329"/>
      <c r="CO28" s="329"/>
      <c r="CP28" s="329"/>
      <c r="CQ28" s="329"/>
      <c r="CR28" s="329"/>
      <c r="CS28" s="329"/>
      <c r="CT28" s="329"/>
      <c r="CU28" s="329"/>
      <c r="CV28" s="329"/>
      <c r="CW28" s="329"/>
      <c r="CX28" s="329"/>
      <c r="CY28" s="329"/>
      <c r="CZ28" s="329"/>
      <c r="DA28" s="329"/>
      <c r="DB28" s="329"/>
      <c r="DC28" s="329"/>
      <c r="DD28" s="329"/>
      <c r="DE28" s="329"/>
      <c r="DF28" s="329"/>
      <c r="DG28" s="329"/>
      <c r="DH28" s="329"/>
      <c r="DI28" s="329"/>
      <c r="DJ28" s="329"/>
      <c r="DK28" s="329"/>
      <c r="DL28" s="329"/>
      <c r="DM28" s="329"/>
      <c r="DN28" s="329"/>
      <c r="DO28" s="329"/>
      <c r="DP28" s="329"/>
      <c r="DQ28" s="329"/>
      <c r="DR28" s="329"/>
      <c r="DS28" s="329"/>
      <c r="DT28" s="329"/>
      <c r="DU28" s="329"/>
      <c r="DV28" s="329"/>
      <c r="DW28" s="329"/>
      <c r="DX28" s="329"/>
      <c r="DY28" s="329"/>
      <c r="DZ28" s="329"/>
      <c r="EA28" s="329"/>
      <c r="EB28" s="329"/>
      <c r="EC28" s="329"/>
      <c r="ED28" s="329"/>
      <c r="EE28" s="329"/>
      <c r="EF28" s="329"/>
      <c r="EG28" s="329"/>
      <c r="EH28" s="329"/>
      <c r="EI28" s="329"/>
      <c r="EJ28" s="329"/>
      <c r="EK28" s="329"/>
      <c r="EL28" s="329"/>
      <c r="EM28" s="329"/>
      <c r="EN28" s="329"/>
      <c r="EO28" s="329"/>
      <c r="EP28" s="329"/>
      <c r="EQ28" s="329"/>
      <c r="ER28" s="329"/>
      <c r="ES28" s="329"/>
      <c r="ET28" s="329"/>
      <c r="EU28" s="329"/>
      <c r="EV28" s="329"/>
      <c r="EW28" s="329"/>
      <c r="EX28" s="329"/>
      <c r="EY28" s="329"/>
      <c r="EZ28" s="329"/>
      <c r="FA28" s="329"/>
      <c r="FB28" s="329"/>
      <c r="FC28" s="329"/>
      <c r="FD28" s="329"/>
      <c r="FE28" s="329"/>
      <c r="FF28" s="329"/>
      <c r="FG28" s="329"/>
      <c r="FH28" s="329"/>
      <c r="FI28" s="329"/>
      <c r="FJ28" s="329"/>
      <c r="FK28" s="329"/>
      <c r="FL28" s="329"/>
      <c r="FM28" s="329"/>
      <c r="FN28" s="329"/>
      <c r="FO28" s="329"/>
      <c r="FP28" s="329"/>
      <c r="FQ28" s="329"/>
      <c r="FR28" s="329"/>
      <c r="FS28" s="329"/>
      <c r="FT28" s="329"/>
      <c r="FU28" s="329"/>
      <c r="FV28" s="329"/>
      <c r="FW28" s="329"/>
      <c r="FX28" s="329"/>
      <c r="FY28" s="329"/>
      <c r="FZ28" s="329"/>
      <c r="GA28" s="329"/>
      <c r="GB28" s="329"/>
      <c r="GC28" s="329"/>
      <c r="GD28" s="329"/>
      <c r="GE28" s="329"/>
      <c r="GF28" s="329"/>
      <c r="GG28" s="329"/>
      <c r="GH28" s="329"/>
      <c r="GI28" s="329"/>
      <c r="GJ28" s="329"/>
      <c r="GK28" s="329"/>
      <c r="GL28" s="329"/>
      <c r="GM28" s="329"/>
      <c r="GN28" s="329"/>
      <c r="GO28" s="329"/>
      <c r="GP28" s="329"/>
      <c r="GQ28" s="329"/>
      <c r="GR28" s="329"/>
      <c r="GS28" s="329"/>
      <c r="GT28" s="329"/>
      <c r="GU28" s="329"/>
      <c r="GV28" s="329"/>
      <c r="GW28" s="329"/>
      <c r="GX28" s="329"/>
      <c r="GY28" s="329"/>
      <c r="GZ28" s="329"/>
      <c r="HA28" s="329"/>
      <c r="HB28" s="329"/>
      <c r="HC28" s="329"/>
      <c r="HD28" s="329"/>
      <c r="HE28" s="329"/>
      <c r="HF28" s="329"/>
      <c r="HG28" s="329"/>
      <c r="HH28" s="329"/>
      <c r="HI28" s="329"/>
      <c r="HJ28" s="329"/>
      <c r="HK28" s="329"/>
      <c r="HL28" s="329"/>
      <c r="HM28" s="329"/>
      <c r="HN28" s="329"/>
      <c r="HO28" s="329"/>
      <c r="HP28" s="329"/>
      <c r="HQ28" s="329"/>
      <c r="HR28" s="329"/>
      <c r="HS28" s="329"/>
      <c r="HT28" s="329"/>
      <c r="HU28" s="329"/>
      <c r="HV28" s="329"/>
      <c r="HW28" s="329"/>
      <c r="HX28" s="329"/>
      <c r="HY28" s="329"/>
      <c r="HZ28" s="329"/>
      <c r="IA28" s="329"/>
      <c r="IB28" s="329"/>
      <c r="IC28" s="329"/>
      <c r="ID28" s="329"/>
      <c r="IE28" s="329"/>
      <c r="IF28" s="329"/>
      <c r="IG28" s="329"/>
      <c r="IH28" s="329"/>
      <c r="II28" s="329"/>
      <c r="IJ28" s="329"/>
      <c r="IK28" s="329"/>
      <c r="IL28" s="329"/>
      <c r="IM28" s="329"/>
      <c r="IN28" s="329"/>
      <c r="IO28" s="329"/>
      <c r="IP28" s="329"/>
      <c r="IQ28" s="329"/>
      <c r="IR28" s="329"/>
      <c r="IS28" s="329"/>
      <c r="IT28" s="329"/>
      <c r="IU28" s="329"/>
    </row>
    <row r="29" spans="1:255" s="330" customFormat="1">
      <c r="A29" s="347"/>
      <c r="B29" s="346" t="s">
        <v>701</v>
      </c>
      <c r="C29" s="348"/>
      <c r="D29" s="348"/>
      <c r="E29" s="348"/>
      <c r="F29" s="348"/>
      <c r="G29" s="329"/>
      <c r="H29" s="329"/>
      <c r="I29" s="329"/>
      <c r="J29" s="329"/>
      <c r="K29" s="329"/>
      <c r="L29" s="329"/>
      <c r="M29" s="329"/>
      <c r="N29" s="329"/>
      <c r="O29" s="329"/>
      <c r="P29" s="329"/>
      <c r="Q29" s="329"/>
      <c r="R29" s="329"/>
      <c r="S29" s="329"/>
      <c r="T29" s="329"/>
      <c r="U29" s="329"/>
      <c r="V29" s="329"/>
      <c r="W29" s="351"/>
      <c r="X29" s="349" t="s">
        <v>702</v>
      </c>
      <c r="Y29" s="350"/>
      <c r="Z29" s="329"/>
      <c r="AA29" s="329"/>
      <c r="AB29" s="329"/>
      <c r="AC29" s="329"/>
      <c r="AD29" s="329"/>
      <c r="AE29" s="329"/>
      <c r="AF29" s="329"/>
      <c r="AG29" s="329"/>
      <c r="AH29" s="329"/>
      <c r="AI29" s="329"/>
      <c r="AJ29" s="329"/>
      <c r="AK29" s="329"/>
      <c r="AL29" s="329"/>
      <c r="AM29" s="329"/>
      <c r="AN29" s="329"/>
      <c r="AO29" s="329"/>
      <c r="AP29" s="329"/>
      <c r="AQ29" s="329"/>
      <c r="AR29" s="329"/>
      <c r="AS29" s="329"/>
      <c r="AT29" s="329"/>
      <c r="AU29" s="329"/>
      <c r="AV29" s="329"/>
      <c r="AW29" s="329"/>
      <c r="AX29" s="329"/>
      <c r="AY29" s="329"/>
      <c r="AZ29" s="329"/>
      <c r="BA29" s="329"/>
      <c r="BB29" s="329"/>
      <c r="BC29" s="329"/>
      <c r="BD29" s="329"/>
      <c r="BE29" s="329"/>
      <c r="BF29" s="329"/>
      <c r="BG29" s="329"/>
      <c r="BH29" s="329"/>
      <c r="BI29" s="329"/>
      <c r="BJ29" s="329"/>
      <c r="BK29" s="329"/>
      <c r="BL29" s="329"/>
      <c r="BM29" s="329"/>
      <c r="BN29" s="329"/>
      <c r="BO29" s="329"/>
      <c r="BP29" s="329"/>
      <c r="BQ29" s="329"/>
      <c r="BR29" s="329"/>
      <c r="BS29" s="329"/>
      <c r="BT29" s="329"/>
      <c r="BU29" s="329"/>
      <c r="BV29" s="329"/>
      <c r="BW29" s="329"/>
      <c r="BX29" s="329"/>
      <c r="BY29" s="329"/>
      <c r="BZ29" s="329"/>
      <c r="CA29" s="329"/>
      <c r="CB29" s="329"/>
      <c r="CC29" s="329"/>
      <c r="CD29" s="329"/>
      <c r="CE29" s="329"/>
      <c r="CF29" s="329"/>
      <c r="CG29" s="329"/>
      <c r="CH29" s="329"/>
      <c r="CI29" s="329"/>
      <c r="CJ29" s="329"/>
      <c r="CK29" s="329"/>
      <c r="CL29" s="329"/>
      <c r="CM29" s="329"/>
      <c r="CN29" s="329"/>
      <c r="CO29" s="329"/>
      <c r="CP29" s="329"/>
      <c r="CQ29" s="329"/>
      <c r="CR29" s="329"/>
      <c r="CS29" s="329"/>
      <c r="CT29" s="329"/>
      <c r="CU29" s="329"/>
      <c r="CV29" s="329"/>
      <c r="CW29" s="329"/>
      <c r="CX29" s="329"/>
      <c r="CY29" s="329"/>
      <c r="CZ29" s="329"/>
      <c r="DA29" s="329"/>
      <c r="DB29" s="329"/>
      <c r="DC29" s="329"/>
      <c r="DD29" s="329"/>
      <c r="DE29" s="329"/>
      <c r="DF29" s="329"/>
      <c r="DG29" s="329"/>
      <c r="DH29" s="329"/>
      <c r="DI29" s="329"/>
      <c r="DJ29" s="329"/>
      <c r="DK29" s="329"/>
      <c r="DL29" s="329"/>
      <c r="DM29" s="329"/>
      <c r="DN29" s="329"/>
      <c r="DO29" s="329"/>
      <c r="DP29" s="329"/>
      <c r="DQ29" s="329"/>
      <c r="DR29" s="329"/>
      <c r="DS29" s="329"/>
      <c r="DT29" s="329"/>
      <c r="DU29" s="329"/>
      <c r="DV29" s="329"/>
      <c r="DW29" s="329"/>
      <c r="DX29" s="329"/>
      <c r="DY29" s="329"/>
      <c r="DZ29" s="329"/>
      <c r="EA29" s="329"/>
      <c r="EB29" s="329"/>
      <c r="EC29" s="329"/>
      <c r="ED29" s="329"/>
      <c r="EE29" s="329"/>
      <c r="EF29" s="329"/>
      <c r="EG29" s="329"/>
      <c r="EH29" s="329"/>
      <c r="EI29" s="329"/>
      <c r="EJ29" s="329"/>
      <c r="EK29" s="329"/>
      <c r="EL29" s="329"/>
      <c r="EM29" s="329"/>
      <c r="EN29" s="329"/>
      <c r="EO29" s="329"/>
      <c r="EP29" s="329"/>
      <c r="EQ29" s="329"/>
      <c r="ER29" s="329"/>
      <c r="ES29" s="329"/>
      <c r="ET29" s="329"/>
      <c r="EU29" s="329"/>
      <c r="EV29" s="329"/>
      <c r="EW29" s="329"/>
      <c r="EX29" s="329"/>
      <c r="EY29" s="329"/>
      <c r="EZ29" s="329"/>
      <c r="FA29" s="329"/>
      <c r="FB29" s="329"/>
      <c r="FC29" s="329"/>
      <c r="FD29" s="329"/>
      <c r="FE29" s="329"/>
      <c r="FF29" s="329"/>
      <c r="FG29" s="329"/>
      <c r="FH29" s="329"/>
      <c r="FI29" s="329"/>
      <c r="FJ29" s="329"/>
      <c r="FK29" s="329"/>
      <c r="FL29" s="329"/>
      <c r="FM29" s="329"/>
      <c r="FN29" s="329"/>
      <c r="FO29" s="329"/>
      <c r="FP29" s="329"/>
      <c r="FQ29" s="329"/>
      <c r="FR29" s="329"/>
      <c r="FS29" s="329"/>
      <c r="FT29" s="329"/>
      <c r="FU29" s="329"/>
      <c r="FV29" s="329"/>
      <c r="FW29" s="329"/>
      <c r="FX29" s="329"/>
      <c r="FY29" s="329"/>
      <c r="FZ29" s="329"/>
      <c r="GA29" s="329"/>
      <c r="GB29" s="329"/>
      <c r="GC29" s="329"/>
      <c r="GD29" s="329"/>
      <c r="GE29" s="329"/>
      <c r="GF29" s="329"/>
      <c r="GG29" s="329"/>
      <c r="GH29" s="329"/>
      <c r="GI29" s="329"/>
      <c r="GJ29" s="329"/>
      <c r="GK29" s="329"/>
      <c r="GL29" s="329"/>
      <c r="GM29" s="329"/>
      <c r="GN29" s="329"/>
      <c r="GO29" s="329"/>
      <c r="GP29" s="329"/>
      <c r="GQ29" s="329"/>
      <c r="GR29" s="329"/>
      <c r="GS29" s="329"/>
      <c r="GT29" s="329"/>
      <c r="GU29" s="329"/>
      <c r="GV29" s="329"/>
      <c r="GW29" s="329"/>
      <c r="GX29" s="329"/>
      <c r="GY29" s="329"/>
      <c r="GZ29" s="329"/>
      <c r="HA29" s="329"/>
      <c r="HB29" s="329"/>
      <c r="HC29" s="329"/>
      <c r="HD29" s="329"/>
      <c r="HE29" s="329"/>
      <c r="HF29" s="329"/>
      <c r="HG29" s="329"/>
      <c r="HH29" s="329"/>
      <c r="HI29" s="329"/>
      <c r="HJ29" s="329"/>
      <c r="HK29" s="329"/>
      <c r="HL29" s="329"/>
      <c r="HM29" s="329"/>
      <c r="HN29" s="329"/>
      <c r="HO29" s="329"/>
      <c r="HP29" s="329"/>
      <c r="HQ29" s="329"/>
      <c r="HR29" s="329"/>
      <c r="HS29" s="329"/>
      <c r="HT29" s="329"/>
      <c r="HU29" s="329"/>
      <c r="HV29" s="329"/>
      <c r="HW29" s="329"/>
      <c r="HX29" s="329"/>
      <c r="HY29" s="329"/>
      <c r="HZ29" s="329"/>
      <c r="IA29" s="329"/>
      <c r="IB29" s="329"/>
      <c r="IC29" s="329"/>
      <c r="ID29" s="329"/>
      <c r="IE29" s="329"/>
      <c r="IF29" s="329"/>
      <c r="IG29" s="329"/>
      <c r="IH29" s="329"/>
      <c r="II29" s="329"/>
      <c r="IJ29" s="329"/>
      <c r="IK29" s="329"/>
      <c r="IL29" s="329"/>
      <c r="IM29" s="329"/>
      <c r="IN29" s="329"/>
      <c r="IO29" s="329"/>
      <c r="IP29" s="329"/>
      <c r="IQ29" s="329"/>
      <c r="IR29" s="329"/>
      <c r="IS29" s="329"/>
      <c r="IT29" s="329"/>
      <c r="IU29" s="329"/>
    </row>
    <row r="30" spans="1:255" s="330" customFormat="1">
      <c r="A30" s="329"/>
      <c r="B30" s="352" t="s">
        <v>703</v>
      </c>
      <c r="C30" s="352"/>
      <c r="D30" s="352"/>
      <c r="E30" s="352"/>
      <c r="F30" s="352"/>
      <c r="G30" s="352"/>
      <c r="H30" s="352"/>
      <c r="I30" s="352"/>
      <c r="J30" s="329"/>
      <c r="K30" s="329"/>
      <c r="L30" s="329"/>
      <c r="M30" s="329"/>
      <c r="N30" s="329"/>
      <c r="O30" s="329"/>
      <c r="P30" s="329"/>
      <c r="Q30" s="329"/>
      <c r="R30" s="329"/>
      <c r="S30" s="329"/>
      <c r="T30" s="329"/>
      <c r="U30" s="329"/>
      <c r="V30" s="351"/>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329"/>
      <c r="BI30" s="329"/>
      <c r="BJ30" s="329"/>
      <c r="BK30" s="329"/>
      <c r="BL30" s="329"/>
      <c r="BM30" s="329"/>
      <c r="BN30" s="329"/>
      <c r="BO30" s="329"/>
      <c r="BP30" s="329"/>
      <c r="BQ30" s="329"/>
      <c r="BR30" s="329"/>
      <c r="BS30" s="329"/>
      <c r="BT30" s="329"/>
      <c r="BU30" s="329"/>
      <c r="BV30" s="329"/>
      <c r="BW30" s="329"/>
      <c r="BX30" s="329"/>
      <c r="BY30" s="329"/>
      <c r="BZ30" s="329"/>
      <c r="CA30" s="329"/>
      <c r="CB30" s="329"/>
      <c r="CC30" s="329"/>
      <c r="CD30" s="329"/>
      <c r="CE30" s="329"/>
      <c r="CF30" s="329"/>
      <c r="CG30" s="329"/>
      <c r="CH30" s="329"/>
      <c r="CI30" s="329"/>
      <c r="CJ30" s="329"/>
      <c r="CK30" s="329"/>
      <c r="CL30" s="329"/>
      <c r="CM30" s="329"/>
      <c r="CN30" s="329"/>
      <c r="CO30" s="329"/>
      <c r="CP30" s="329"/>
      <c r="CQ30" s="329"/>
      <c r="CR30" s="329"/>
      <c r="CS30" s="329"/>
      <c r="CT30" s="329"/>
      <c r="CU30" s="329"/>
      <c r="CV30" s="329"/>
      <c r="CW30" s="329"/>
      <c r="CX30" s="329"/>
      <c r="CY30" s="329"/>
      <c r="CZ30" s="329"/>
      <c r="DA30" s="329"/>
      <c r="DB30" s="329"/>
      <c r="DC30" s="329"/>
      <c r="DD30" s="329"/>
      <c r="DE30" s="329"/>
      <c r="DF30" s="329"/>
      <c r="DG30" s="329"/>
      <c r="DH30" s="329"/>
      <c r="DI30" s="329"/>
      <c r="DJ30" s="329"/>
      <c r="DK30" s="329"/>
      <c r="DL30" s="329"/>
      <c r="DM30" s="329"/>
      <c r="DN30" s="329"/>
      <c r="DO30" s="329"/>
      <c r="DP30" s="329"/>
      <c r="DQ30" s="329"/>
      <c r="DR30" s="329"/>
      <c r="DS30" s="329"/>
      <c r="DT30" s="329"/>
      <c r="DU30" s="329"/>
      <c r="DV30" s="329"/>
      <c r="DW30" s="329"/>
      <c r="DX30" s="329"/>
      <c r="DY30" s="329"/>
      <c r="DZ30" s="329"/>
      <c r="EA30" s="329"/>
      <c r="EB30" s="329"/>
      <c r="EC30" s="329"/>
      <c r="ED30" s="329"/>
      <c r="EE30" s="329"/>
      <c r="EF30" s="329"/>
      <c r="EG30" s="329"/>
      <c r="EH30" s="329"/>
      <c r="EI30" s="329"/>
      <c r="EJ30" s="329"/>
      <c r="EK30" s="329"/>
      <c r="EL30" s="329"/>
      <c r="EM30" s="329"/>
      <c r="EN30" s="329"/>
      <c r="EO30" s="329"/>
      <c r="EP30" s="329"/>
      <c r="EQ30" s="329"/>
      <c r="ER30" s="329"/>
      <c r="ES30" s="329"/>
      <c r="ET30" s="329"/>
      <c r="EU30" s="329"/>
      <c r="EV30" s="329"/>
      <c r="EW30" s="329"/>
      <c r="EX30" s="329"/>
      <c r="EY30" s="329"/>
      <c r="EZ30" s="329"/>
      <c r="FA30" s="329"/>
      <c r="FB30" s="329"/>
      <c r="FC30" s="329"/>
      <c r="FD30" s="329"/>
      <c r="FE30" s="329"/>
      <c r="FF30" s="329"/>
      <c r="FG30" s="329"/>
      <c r="FH30" s="329"/>
      <c r="FI30" s="329"/>
      <c r="FJ30" s="329"/>
      <c r="FK30" s="329"/>
      <c r="FL30" s="329"/>
      <c r="FM30" s="329"/>
      <c r="FN30" s="329"/>
      <c r="FO30" s="329"/>
      <c r="FP30" s="329"/>
      <c r="FQ30" s="329"/>
      <c r="FR30" s="329"/>
      <c r="FS30" s="329"/>
      <c r="FT30" s="329"/>
      <c r="FU30" s="329"/>
      <c r="FV30" s="329"/>
      <c r="FW30" s="329"/>
      <c r="FX30" s="329"/>
      <c r="FY30" s="329"/>
      <c r="FZ30" s="329"/>
      <c r="GA30" s="329"/>
      <c r="GB30" s="329"/>
      <c r="GC30" s="329"/>
      <c r="GD30" s="329"/>
      <c r="GE30" s="329"/>
      <c r="GF30" s="329"/>
      <c r="GG30" s="329"/>
      <c r="GH30" s="329"/>
      <c r="GI30" s="329"/>
      <c r="GJ30" s="329"/>
      <c r="GK30" s="329"/>
      <c r="GL30" s="329"/>
      <c r="GM30" s="329"/>
      <c r="GN30" s="329"/>
      <c r="GO30" s="329"/>
      <c r="GP30" s="329"/>
      <c r="GQ30" s="329"/>
      <c r="GR30" s="329"/>
      <c r="GS30" s="329"/>
      <c r="GT30" s="329"/>
      <c r="GU30" s="329"/>
      <c r="GV30" s="329"/>
      <c r="GW30" s="329"/>
      <c r="GX30" s="329"/>
      <c r="GY30" s="329"/>
      <c r="GZ30" s="329"/>
      <c r="HA30" s="329"/>
      <c r="HB30" s="329"/>
      <c r="HC30" s="329"/>
      <c r="HD30" s="329"/>
      <c r="HE30" s="329"/>
      <c r="HF30" s="329"/>
      <c r="HG30" s="329"/>
      <c r="HH30" s="329"/>
      <c r="HI30" s="329"/>
      <c r="HJ30" s="329"/>
      <c r="HK30" s="329"/>
      <c r="HL30" s="329"/>
      <c r="HM30" s="329"/>
      <c r="HN30" s="329"/>
      <c r="HO30" s="329"/>
      <c r="HP30" s="329"/>
      <c r="HQ30" s="329"/>
      <c r="HR30" s="329"/>
      <c r="HS30" s="329"/>
      <c r="HT30" s="329"/>
      <c r="HU30" s="329"/>
      <c r="HV30" s="329"/>
      <c r="HW30" s="329"/>
      <c r="HX30" s="329"/>
      <c r="HY30" s="329"/>
      <c r="HZ30" s="329"/>
      <c r="IA30" s="329"/>
      <c r="IB30" s="329"/>
      <c r="IC30" s="329"/>
      <c r="ID30" s="329"/>
      <c r="IE30" s="329"/>
      <c r="IF30" s="329"/>
      <c r="IG30" s="329"/>
      <c r="IH30" s="329"/>
      <c r="II30" s="329"/>
      <c r="IJ30" s="329"/>
      <c r="IK30" s="329"/>
      <c r="IL30" s="329"/>
      <c r="IM30" s="329"/>
      <c r="IN30" s="329"/>
      <c r="IO30" s="329"/>
      <c r="IP30" s="329"/>
      <c r="IQ30" s="329"/>
      <c r="IR30" s="329"/>
      <c r="IS30" s="329"/>
      <c r="IT30" s="329"/>
      <c r="IU30" s="329"/>
    </row>
  </sheetData>
  <mergeCells count="34">
    <mergeCell ref="A9:A13"/>
    <mergeCell ref="B9:F9"/>
    <mergeCell ref="G9:P9"/>
    <mergeCell ref="Q9:S9"/>
    <mergeCell ref="T9:Y9"/>
    <mergeCell ref="D10:D12"/>
    <mergeCell ref="E10:E12"/>
    <mergeCell ref="F10:F12"/>
    <mergeCell ref="G10:K10"/>
    <mergeCell ref="H11:H12"/>
    <mergeCell ref="I11:I12"/>
    <mergeCell ref="J11:J12"/>
    <mergeCell ref="K11:K12"/>
    <mergeCell ref="A1:Y1"/>
    <mergeCell ref="A3:G3"/>
    <mergeCell ref="A6:Y6"/>
    <mergeCell ref="A7:Y7"/>
    <mergeCell ref="X8:Y8"/>
    <mergeCell ref="A25:Y25"/>
    <mergeCell ref="B30:I30"/>
    <mergeCell ref="S10:S12"/>
    <mergeCell ref="T10:T12"/>
    <mergeCell ref="U10:U12"/>
    <mergeCell ref="V10:W10"/>
    <mergeCell ref="X10:X12"/>
    <mergeCell ref="Y10:Y12"/>
    <mergeCell ref="L10:L12"/>
    <mergeCell ref="M10:N10"/>
    <mergeCell ref="O10:O12"/>
    <mergeCell ref="P10:P12"/>
    <mergeCell ref="Q10:Q12"/>
    <mergeCell ref="R10:R12"/>
    <mergeCell ref="B10:B12"/>
    <mergeCell ref="C10:C12"/>
  </mergeCells>
  <pageMargins left="0.7" right="0.7" top="0.75" bottom="0.75" header="0.3" footer="0.3"/>
  <pageSetup paperSize="9" scale="27" orientation="portrait" r:id="rId1"/>
  <colBreaks count="2" manualBreakCount="2">
    <brk id="27" max="29" man="1"/>
    <brk id="71"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79"/>
  <sheetViews>
    <sheetView view="pageBreakPreview" zoomScale="80" zoomScaleNormal="50" zoomScaleSheetLayoutView="80" workbookViewId="0">
      <selection activeCell="A5" sqref="A5:K5"/>
    </sheetView>
  </sheetViews>
  <sheetFormatPr defaultRowHeight="15"/>
  <cols>
    <col min="1" max="1" width="9.5703125" style="10" customWidth="1"/>
    <col min="2" max="2" width="54.85546875" style="2" customWidth="1"/>
    <col min="3" max="3" width="17" style="2" customWidth="1"/>
    <col min="4" max="4" width="12.28515625" style="2" customWidth="1"/>
    <col min="5" max="5" width="13.5703125" style="2" customWidth="1"/>
    <col min="6" max="6" width="13.140625" style="2" customWidth="1"/>
    <col min="7" max="7" width="16.5703125" style="2" customWidth="1"/>
    <col min="8" max="8" width="13.42578125" style="2" customWidth="1"/>
    <col min="9" max="9" width="13.140625" style="2" customWidth="1"/>
    <col min="10" max="10" width="15.42578125" style="2" customWidth="1"/>
    <col min="11" max="11" width="22.140625" style="2" customWidth="1"/>
    <col min="12" max="256" width="9.140625" style="2"/>
    <col min="257" max="257" width="9.5703125" style="2" customWidth="1"/>
    <col min="258" max="258" width="54.85546875" style="2" customWidth="1"/>
    <col min="259" max="259" width="17" style="2" customWidth="1"/>
    <col min="260" max="260" width="12.28515625" style="2" customWidth="1"/>
    <col min="261" max="261" width="13.5703125" style="2" customWidth="1"/>
    <col min="262" max="262" width="13.140625" style="2" customWidth="1"/>
    <col min="263" max="263" width="16.5703125" style="2" customWidth="1"/>
    <col min="264" max="264" width="13.42578125" style="2" customWidth="1"/>
    <col min="265" max="265" width="13.140625" style="2" customWidth="1"/>
    <col min="266" max="266" width="15.42578125" style="2" customWidth="1"/>
    <col min="267" max="267" width="22.140625" style="2" customWidth="1"/>
    <col min="268" max="512" width="9.140625" style="2"/>
    <col min="513" max="513" width="9.5703125" style="2" customWidth="1"/>
    <col min="514" max="514" width="54.85546875" style="2" customWidth="1"/>
    <col min="515" max="515" width="17" style="2" customWidth="1"/>
    <col min="516" max="516" width="12.28515625" style="2" customWidth="1"/>
    <col min="517" max="517" width="13.5703125" style="2" customWidth="1"/>
    <col min="518" max="518" width="13.140625" style="2" customWidth="1"/>
    <col min="519" max="519" width="16.5703125" style="2" customWidth="1"/>
    <col min="520" max="520" width="13.42578125" style="2" customWidth="1"/>
    <col min="521" max="521" width="13.140625" style="2" customWidth="1"/>
    <col min="522" max="522" width="15.42578125" style="2" customWidth="1"/>
    <col min="523" max="523" width="22.140625" style="2" customWidth="1"/>
    <col min="524" max="768" width="9.140625" style="2"/>
    <col min="769" max="769" width="9.5703125" style="2" customWidth="1"/>
    <col min="770" max="770" width="54.85546875" style="2" customWidth="1"/>
    <col min="771" max="771" width="17" style="2" customWidth="1"/>
    <col min="772" max="772" width="12.28515625" style="2" customWidth="1"/>
    <col min="773" max="773" width="13.5703125" style="2" customWidth="1"/>
    <col min="774" max="774" width="13.140625" style="2" customWidth="1"/>
    <col min="775" max="775" width="16.5703125" style="2" customWidth="1"/>
    <col min="776" max="776" width="13.42578125" style="2" customWidth="1"/>
    <col min="777" max="777" width="13.140625" style="2" customWidth="1"/>
    <col min="778" max="778" width="15.42578125" style="2" customWidth="1"/>
    <col min="779" max="779" width="22.140625" style="2" customWidth="1"/>
    <col min="780" max="1024" width="9.140625" style="2"/>
    <col min="1025" max="1025" width="9.5703125" style="2" customWidth="1"/>
    <col min="1026" max="1026" width="54.85546875" style="2" customWidth="1"/>
    <col min="1027" max="1027" width="17" style="2" customWidth="1"/>
    <col min="1028" max="1028" width="12.28515625" style="2" customWidth="1"/>
    <col min="1029" max="1029" width="13.5703125" style="2" customWidth="1"/>
    <col min="1030" max="1030" width="13.140625" style="2" customWidth="1"/>
    <col min="1031" max="1031" width="16.5703125" style="2" customWidth="1"/>
    <col min="1032" max="1032" width="13.42578125" style="2" customWidth="1"/>
    <col min="1033" max="1033" width="13.140625" style="2" customWidth="1"/>
    <col min="1034" max="1034" width="15.42578125" style="2" customWidth="1"/>
    <col min="1035" max="1035" width="22.140625" style="2" customWidth="1"/>
    <col min="1036" max="1280" width="9.140625" style="2"/>
    <col min="1281" max="1281" width="9.5703125" style="2" customWidth="1"/>
    <col min="1282" max="1282" width="54.85546875" style="2" customWidth="1"/>
    <col min="1283" max="1283" width="17" style="2" customWidth="1"/>
    <col min="1284" max="1284" width="12.28515625" style="2" customWidth="1"/>
    <col min="1285" max="1285" width="13.5703125" style="2" customWidth="1"/>
    <col min="1286" max="1286" width="13.140625" style="2" customWidth="1"/>
    <col min="1287" max="1287" width="16.5703125" style="2" customWidth="1"/>
    <col min="1288" max="1288" width="13.42578125" style="2" customWidth="1"/>
    <col min="1289" max="1289" width="13.140625" style="2" customWidth="1"/>
    <col min="1290" max="1290" width="15.42578125" style="2" customWidth="1"/>
    <col min="1291" max="1291" width="22.140625" style="2" customWidth="1"/>
    <col min="1292" max="1536" width="9.140625" style="2"/>
    <col min="1537" max="1537" width="9.5703125" style="2" customWidth="1"/>
    <col min="1538" max="1538" width="54.85546875" style="2" customWidth="1"/>
    <col min="1539" max="1539" width="17" style="2" customWidth="1"/>
    <col min="1540" max="1540" width="12.28515625" style="2" customWidth="1"/>
    <col min="1541" max="1541" width="13.5703125" style="2" customWidth="1"/>
    <col min="1542" max="1542" width="13.140625" style="2" customWidth="1"/>
    <col min="1543" max="1543" width="16.5703125" style="2" customWidth="1"/>
    <col min="1544" max="1544" width="13.42578125" style="2" customWidth="1"/>
    <col min="1545" max="1545" width="13.140625" style="2" customWidth="1"/>
    <col min="1546" max="1546" width="15.42578125" style="2" customWidth="1"/>
    <col min="1547" max="1547" width="22.140625" style="2" customWidth="1"/>
    <col min="1548" max="1792" width="9.140625" style="2"/>
    <col min="1793" max="1793" width="9.5703125" style="2" customWidth="1"/>
    <col min="1794" max="1794" width="54.85546875" style="2" customWidth="1"/>
    <col min="1795" max="1795" width="17" style="2" customWidth="1"/>
    <col min="1796" max="1796" width="12.28515625" style="2" customWidth="1"/>
    <col min="1797" max="1797" width="13.5703125" style="2" customWidth="1"/>
    <col min="1798" max="1798" width="13.140625" style="2" customWidth="1"/>
    <col min="1799" max="1799" width="16.5703125" style="2" customWidth="1"/>
    <col min="1800" max="1800" width="13.42578125" style="2" customWidth="1"/>
    <col min="1801" max="1801" width="13.140625" style="2" customWidth="1"/>
    <col min="1802" max="1802" width="15.42578125" style="2" customWidth="1"/>
    <col min="1803" max="1803" width="22.140625" style="2" customWidth="1"/>
    <col min="1804" max="2048" width="9.140625" style="2"/>
    <col min="2049" max="2049" width="9.5703125" style="2" customWidth="1"/>
    <col min="2050" max="2050" width="54.85546875" style="2" customWidth="1"/>
    <col min="2051" max="2051" width="17" style="2" customWidth="1"/>
    <col min="2052" max="2052" width="12.28515625" style="2" customWidth="1"/>
    <col min="2053" max="2053" width="13.5703125" style="2" customWidth="1"/>
    <col min="2054" max="2054" width="13.140625" style="2" customWidth="1"/>
    <col min="2055" max="2055" width="16.5703125" style="2" customWidth="1"/>
    <col min="2056" max="2056" width="13.42578125" style="2" customWidth="1"/>
    <col min="2057" max="2057" width="13.140625" style="2" customWidth="1"/>
    <col min="2058" max="2058" width="15.42578125" style="2" customWidth="1"/>
    <col min="2059" max="2059" width="22.140625" style="2" customWidth="1"/>
    <col min="2060" max="2304" width="9.140625" style="2"/>
    <col min="2305" max="2305" width="9.5703125" style="2" customWidth="1"/>
    <col min="2306" max="2306" width="54.85546875" style="2" customWidth="1"/>
    <col min="2307" max="2307" width="17" style="2" customWidth="1"/>
    <col min="2308" max="2308" width="12.28515625" style="2" customWidth="1"/>
    <col min="2309" max="2309" width="13.5703125" style="2" customWidth="1"/>
    <col min="2310" max="2310" width="13.140625" style="2" customWidth="1"/>
    <col min="2311" max="2311" width="16.5703125" style="2" customWidth="1"/>
    <col min="2312" max="2312" width="13.42578125" style="2" customWidth="1"/>
    <col min="2313" max="2313" width="13.140625" style="2" customWidth="1"/>
    <col min="2314" max="2314" width="15.42578125" style="2" customWidth="1"/>
    <col min="2315" max="2315" width="22.140625" style="2" customWidth="1"/>
    <col min="2316" max="2560" width="9.140625" style="2"/>
    <col min="2561" max="2561" width="9.5703125" style="2" customWidth="1"/>
    <col min="2562" max="2562" width="54.85546875" style="2" customWidth="1"/>
    <col min="2563" max="2563" width="17" style="2" customWidth="1"/>
    <col min="2564" max="2564" width="12.28515625" style="2" customWidth="1"/>
    <col min="2565" max="2565" width="13.5703125" style="2" customWidth="1"/>
    <col min="2566" max="2566" width="13.140625" style="2" customWidth="1"/>
    <col min="2567" max="2567" width="16.5703125" style="2" customWidth="1"/>
    <col min="2568" max="2568" width="13.42578125" style="2" customWidth="1"/>
    <col min="2569" max="2569" width="13.140625" style="2" customWidth="1"/>
    <col min="2570" max="2570" width="15.42578125" style="2" customWidth="1"/>
    <col min="2571" max="2571" width="22.140625" style="2" customWidth="1"/>
    <col min="2572" max="2816" width="9.140625" style="2"/>
    <col min="2817" max="2817" width="9.5703125" style="2" customWidth="1"/>
    <col min="2818" max="2818" width="54.85546875" style="2" customWidth="1"/>
    <col min="2819" max="2819" width="17" style="2" customWidth="1"/>
    <col min="2820" max="2820" width="12.28515625" style="2" customWidth="1"/>
    <col min="2821" max="2821" width="13.5703125" style="2" customWidth="1"/>
    <col min="2822" max="2822" width="13.140625" style="2" customWidth="1"/>
    <col min="2823" max="2823" width="16.5703125" style="2" customWidth="1"/>
    <col min="2824" max="2824" width="13.42578125" style="2" customWidth="1"/>
    <col min="2825" max="2825" width="13.140625" style="2" customWidth="1"/>
    <col min="2826" max="2826" width="15.42578125" style="2" customWidth="1"/>
    <col min="2827" max="2827" width="22.140625" style="2" customWidth="1"/>
    <col min="2828" max="3072" width="9.140625" style="2"/>
    <col min="3073" max="3073" width="9.5703125" style="2" customWidth="1"/>
    <col min="3074" max="3074" width="54.85546875" style="2" customWidth="1"/>
    <col min="3075" max="3075" width="17" style="2" customWidth="1"/>
    <col min="3076" max="3076" width="12.28515625" style="2" customWidth="1"/>
    <col min="3077" max="3077" width="13.5703125" style="2" customWidth="1"/>
    <col min="3078" max="3078" width="13.140625" style="2" customWidth="1"/>
    <col min="3079" max="3079" width="16.5703125" style="2" customWidth="1"/>
    <col min="3080" max="3080" width="13.42578125" style="2" customWidth="1"/>
    <col min="3081" max="3081" width="13.140625" style="2" customWidth="1"/>
    <col min="3082" max="3082" width="15.42578125" style="2" customWidth="1"/>
    <col min="3083" max="3083" width="22.140625" style="2" customWidth="1"/>
    <col min="3084" max="3328" width="9.140625" style="2"/>
    <col min="3329" max="3329" width="9.5703125" style="2" customWidth="1"/>
    <col min="3330" max="3330" width="54.85546875" style="2" customWidth="1"/>
    <col min="3331" max="3331" width="17" style="2" customWidth="1"/>
    <col min="3332" max="3332" width="12.28515625" style="2" customWidth="1"/>
    <col min="3333" max="3333" width="13.5703125" style="2" customWidth="1"/>
    <col min="3334" max="3334" width="13.140625" style="2" customWidth="1"/>
    <col min="3335" max="3335" width="16.5703125" style="2" customWidth="1"/>
    <col min="3336" max="3336" width="13.42578125" style="2" customWidth="1"/>
    <col min="3337" max="3337" width="13.140625" style="2" customWidth="1"/>
    <col min="3338" max="3338" width="15.42578125" style="2" customWidth="1"/>
    <col min="3339" max="3339" width="22.140625" style="2" customWidth="1"/>
    <col min="3340" max="3584" width="9.140625" style="2"/>
    <col min="3585" max="3585" width="9.5703125" style="2" customWidth="1"/>
    <col min="3586" max="3586" width="54.85546875" style="2" customWidth="1"/>
    <col min="3587" max="3587" width="17" style="2" customWidth="1"/>
    <col min="3588" max="3588" width="12.28515625" style="2" customWidth="1"/>
    <col min="3589" max="3589" width="13.5703125" style="2" customWidth="1"/>
    <col min="3590" max="3590" width="13.140625" style="2" customWidth="1"/>
    <col min="3591" max="3591" width="16.5703125" style="2" customWidth="1"/>
    <col min="3592" max="3592" width="13.42578125" style="2" customWidth="1"/>
    <col min="3593" max="3593" width="13.140625" style="2" customWidth="1"/>
    <col min="3594" max="3594" width="15.42578125" style="2" customWidth="1"/>
    <col min="3595" max="3595" width="22.140625" style="2" customWidth="1"/>
    <col min="3596" max="3840" width="9.140625" style="2"/>
    <col min="3841" max="3841" width="9.5703125" style="2" customWidth="1"/>
    <col min="3842" max="3842" width="54.85546875" style="2" customWidth="1"/>
    <col min="3843" max="3843" width="17" style="2" customWidth="1"/>
    <col min="3844" max="3844" width="12.28515625" style="2" customWidth="1"/>
    <col min="3845" max="3845" width="13.5703125" style="2" customWidth="1"/>
    <col min="3846" max="3846" width="13.140625" style="2" customWidth="1"/>
    <col min="3847" max="3847" width="16.5703125" style="2" customWidth="1"/>
    <col min="3848" max="3848" width="13.42578125" style="2" customWidth="1"/>
    <col min="3849" max="3849" width="13.140625" style="2" customWidth="1"/>
    <col min="3850" max="3850" width="15.42578125" style="2" customWidth="1"/>
    <col min="3851" max="3851" width="22.140625" style="2" customWidth="1"/>
    <col min="3852" max="4096" width="9.140625" style="2"/>
    <col min="4097" max="4097" width="9.5703125" style="2" customWidth="1"/>
    <col min="4098" max="4098" width="54.85546875" style="2" customWidth="1"/>
    <col min="4099" max="4099" width="17" style="2" customWidth="1"/>
    <col min="4100" max="4100" width="12.28515625" style="2" customWidth="1"/>
    <col min="4101" max="4101" width="13.5703125" style="2" customWidth="1"/>
    <col min="4102" max="4102" width="13.140625" style="2" customWidth="1"/>
    <col min="4103" max="4103" width="16.5703125" style="2" customWidth="1"/>
    <col min="4104" max="4104" width="13.42578125" style="2" customWidth="1"/>
    <col min="4105" max="4105" width="13.140625" style="2" customWidth="1"/>
    <col min="4106" max="4106" width="15.42578125" style="2" customWidth="1"/>
    <col min="4107" max="4107" width="22.140625" style="2" customWidth="1"/>
    <col min="4108" max="4352" width="9.140625" style="2"/>
    <col min="4353" max="4353" width="9.5703125" style="2" customWidth="1"/>
    <col min="4354" max="4354" width="54.85546875" style="2" customWidth="1"/>
    <col min="4355" max="4355" width="17" style="2" customWidth="1"/>
    <col min="4356" max="4356" width="12.28515625" style="2" customWidth="1"/>
    <col min="4357" max="4357" width="13.5703125" style="2" customWidth="1"/>
    <col min="4358" max="4358" width="13.140625" style="2" customWidth="1"/>
    <col min="4359" max="4359" width="16.5703125" style="2" customWidth="1"/>
    <col min="4360" max="4360" width="13.42578125" style="2" customWidth="1"/>
    <col min="4361" max="4361" width="13.140625" style="2" customWidth="1"/>
    <col min="4362" max="4362" width="15.42578125" style="2" customWidth="1"/>
    <col min="4363" max="4363" width="22.140625" style="2" customWidth="1"/>
    <col min="4364" max="4608" width="9.140625" style="2"/>
    <col min="4609" max="4609" width="9.5703125" style="2" customWidth="1"/>
    <col min="4610" max="4610" width="54.85546875" style="2" customWidth="1"/>
    <col min="4611" max="4611" width="17" style="2" customWidth="1"/>
    <col min="4612" max="4612" width="12.28515625" style="2" customWidth="1"/>
    <col min="4613" max="4613" width="13.5703125" style="2" customWidth="1"/>
    <col min="4614" max="4614" width="13.140625" style="2" customWidth="1"/>
    <col min="4615" max="4615" width="16.5703125" style="2" customWidth="1"/>
    <col min="4616" max="4616" width="13.42578125" style="2" customWidth="1"/>
    <col min="4617" max="4617" width="13.140625" style="2" customWidth="1"/>
    <col min="4618" max="4618" width="15.42578125" style="2" customWidth="1"/>
    <col min="4619" max="4619" width="22.140625" style="2" customWidth="1"/>
    <col min="4620" max="4864" width="9.140625" style="2"/>
    <col min="4865" max="4865" width="9.5703125" style="2" customWidth="1"/>
    <col min="4866" max="4866" width="54.85546875" style="2" customWidth="1"/>
    <col min="4867" max="4867" width="17" style="2" customWidth="1"/>
    <col min="4868" max="4868" width="12.28515625" style="2" customWidth="1"/>
    <col min="4869" max="4869" width="13.5703125" style="2" customWidth="1"/>
    <col min="4870" max="4870" width="13.140625" style="2" customWidth="1"/>
    <col min="4871" max="4871" width="16.5703125" style="2" customWidth="1"/>
    <col min="4872" max="4872" width="13.42578125" style="2" customWidth="1"/>
    <col min="4873" max="4873" width="13.140625" style="2" customWidth="1"/>
    <col min="4874" max="4874" width="15.42578125" style="2" customWidth="1"/>
    <col min="4875" max="4875" width="22.140625" style="2" customWidth="1"/>
    <col min="4876" max="5120" width="9.140625" style="2"/>
    <col min="5121" max="5121" width="9.5703125" style="2" customWidth="1"/>
    <col min="5122" max="5122" width="54.85546875" style="2" customWidth="1"/>
    <col min="5123" max="5123" width="17" style="2" customWidth="1"/>
    <col min="5124" max="5124" width="12.28515625" style="2" customWidth="1"/>
    <col min="5125" max="5125" width="13.5703125" style="2" customWidth="1"/>
    <col min="5126" max="5126" width="13.140625" style="2" customWidth="1"/>
    <col min="5127" max="5127" width="16.5703125" style="2" customWidth="1"/>
    <col min="5128" max="5128" width="13.42578125" style="2" customWidth="1"/>
    <col min="5129" max="5129" width="13.140625" style="2" customWidth="1"/>
    <col min="5130" max="5130" width="15.42578125" style="2" customWidth="1"/>
    <col min="5131" max="5131" width="22.140625" style="2" customWidth="1"/>
    <col min="5132" max="5376" width="9.140625" style="2"/>
    <col min="5377" max="5377" width="9.5703125" style="2" customWidth="1"/>
    <col min="5378" max="5378" width="54.85546875" style="2" customWidth="1"/>
    <col min="5379" max="5379" width="17" style="2" customWidth="1"/>
    <col min="5380" max="5380" width="12.28515625" style="2" customWidth="1"/>
    <col min="5381" max="5381" width="13.5703125" style="2" customWidth="1"/>
    <col min="5382" max="5382" width="13.140625" style="2" customWidth="1"/>
    <col min="5383" max="5383" width="16.5703125" style="2" customWidth="1"/>
    <col min="5384" max="5384" width="13.42578125" style="2" customWidth="1"/>
    <col min="5385" max="5385" width="13.140625" style="2" customWidth="1"/>
    <col min="5386" max="5386" width="15.42578125" style="2" customWidth="1"/>
    <col min="5387" max="5387" width="22.140625" style="2" customWidth="1"/>
    <col min="5388" max="5632" width="9.140625" style="2"/>
    <col min="5633" max="5633" width="9.5703125" style="2" customWidth="1"/>
    <col min="5634" max="5634" width="54.85546875" style="2" customWidth="1"/>
    <col min="5635" max="5635" width="17" style="2" customWidth="1"/>
    <col min="5636" max="5636" width="12.28515625" style="2" customWidth="1"/>
    <col min="5637" max="5637" width="13.5703125" style="2" customWidth="1"/>
    <col min="5638" max="5638" width="13.140625" style="2" customWidth="1"/>
    <col min="5639" max="5639" width="16.5703125" style="2" customWidth="1"/>
    <col min="5640" max="5640" width="13.42578125" style="2" customWidth="1"/>
    <col min="5641" max="5641" width="13.140625" style="2" customWidth="1"/>
    <col min="5642" max="5642" width="15.42578125" style="2" customWidth="1"/>
    <col min="5643" max="5643" width="22.140625" style="2" customWidth="1"/>
    <col min="5644" max="5888" width="9.140625" style="2"/>
    <col min="5889" max="5889" width="9.5703125" style="2" customWidth="1"/>
    <col min="5890" max="5890" width="54.85546875" style="2" customWidth="1"/>
    <col min="5891" max="5891" width="17" style="2" customWidth="1"/>
    <col min="5892" max="5892" width="12.28515625" style="2" customWidth="1"/>
    <col min="5893" max="5893" width="13.5703125" style="2" customWidth="1"/>
    <col min="5894" max="5894" width="13.140625" style="2" customWidth="1"/>
    <col min="5895" max="5895" width="16.5703125" style="2" customWidth="1"/>
    <col min="5896" max="5896" width="13.42578125" style="2" customWidth="1"/>
    <col min="5897" max="5897" width="13.140625" style="2" customWidth="1"/>
    <col min="5898" max="5898" width="15.42578125" style="2" customWidth="1"/>
    <col min="5899" max="5899" width="22.140625" style="2" customWidth="1"/>
    <col min="5900" max="6144" width="9.140625" style="2"/>
    <col min="6145" max="6145" width="9.5703125" style="2" customWidth="1"/>
    <col min="6146" max="6146" width="54.85546875" style="2" customWidth="1"/>
    <col min="6147" max="6147" width="17" style="2" customWidth="1"/>
    <col min="6148" max="6148" width="12.28515625" style="2" customWidth="1"/>
    <col min="6149" max="6149" width="13.5703125" style="2" customWidth="1"/>
    <col min="6150" max="6150" width="13.140625" style="2" customWidth="1"/>
    <col min="6151" max="6151" width="16.5703125" style="2" customWidth="1"/>
    <col min="6152" max="6152" width="13.42578125" style="2" customWidth="1"/>
    <col min="6153" max="6153" width="13.140625" style="2" customWidth="1"/>
    <col min="6154" max="6154" width="15.42578125" style="2" customWidth="1"/>
    <col min="6155" max="6155" width="22.140625" style="2" customWidth="1"/>
    <col min="6156" max="6400" width="9.140625" style="2"/>
    <col min="6401" max="6401" width="9.5703125" style="2" customWidth="1"/>
    <col min="6402" max="6402" width="54.85546875" style="2" customWidth="1"/>
    <col min="6403" max="6403" width="17" style="2" customWidth="1"/>
    <col min="6404" max="6404" width="12.28515625" style="2" customWidth="1"/>
    <col min="6405" max="6405" width="13.5703125" style="2" customWidth="1"/>
    <col min="6406" max="6406" width="13.140625" style="2" customWidth="1"/>
    <col min="6407" max="6407" width="16.5703125" style="2" customWidth="1"/>
    <col min="6408" max="6408" width="13.42578125" style="2" customWidth="1"/>
    <col min="6409" max="6409" width="13.140625" style="2" customWidth="1"/>
    <col min="6410" max="6410" width="15.42578125" style="2" customWidth="1"/>
    <col min="6411" max="6411" width="22.140625" style="2" customWidth="1"/>
    <col min="6412" max="6656" width="9.140625" style="2"/>
    <col min="6657" max="6657" width="9.5703125" style="2" customWidth="1"/>
    <col min="6658" max="6658" width="54.85546875" style="2" customWidth="1"/>
    <col min="6659" max="6659" width="17" style="2" customWidth="1"/>
    <col min="6660" max="6660" width="12.28515625" style="2" customWidth="1"/>
    <col min="6661" max="6661" width="13.5703125" style="2" customWidth="1"/>
    <col min="6662" max="6662" width="13.140625" style="2" customWidth="1"/>
    <col min="6663" max="6663" width="16.5703125" style="2" customWidth="1"/>
    <col min="6664" max="6664" width="13.42578125" style="2" customWidth="1"/>
    <col min="6665" max="6665" width="13.140625" style="2" customWidth="1"/>
    <col min="6666" max="6666" width="15.42578125" style="2" customWidth="1"/>
    <col min="6667" max="6667" width="22.140625" style="2" customWidth="1"/>
    <col min="6668" max="6912" width="9.140625" style="2"/>
    <col min="6913" max="6913" width="9.5703125" style="2" customWidth="1"/>
    <col min="6914" max="6914" width="54.85546875" style="2" customWidth="1"/>
    <col min="6915" max="6915" width="17" style="2" customWidth="1"/>
    <col min="6916" max="6916" width="12.28515625" style="2" customWidth="1"/>
    <col min="6917" max="6917" width="13.5703125" style="2" customWidth="1"/>
    <col min="6918" max="6918" width="13.140625" style="2" customWidth="1"/>
    <col min="6919" max="6919" width="16.5703125" style="2" customWidth="1"/>
    <col min="6920" max="6920" width="13.42578125" style="2" customWidth="1"/>
    <col min="6921" max="6921" width="13.140625" style="2" customWidth="1"/>
    <col min="6922" max="6922" width="15.42578125" style="2" customWidth="1"/>
    <col min="6923" max="6923" width="22.140625" style="2" customWidth="1"/>
    <col min="6924" max="7168" width="9.140625" style="2"/>
    <col min="7169" max="7169" width="9.5703125" style="2" customWidth="1"/>
    <col min="7170" max="7170" width="54.85546875" style="2" customWidth="1"/>
    <col min="7171" max="7171" width="17" style="2" customWidth="1"/>
    <col min="7172" max="7172" width="12.28515625" style="2" customWidth="1"/>
    <col min="7173" max="7173" width="13.5703125" style="2" customWidth="1"/>
    <col min="7174" max="7174" width="13.140625" style="2" customWidth="1"/>
    <col min="7175" max="7175" width="16.5703125" style="2" customWidth="1"/>
    <col min="7176" max="7176" width="13.42578125" style="2" customWidth="1"/>
    <col min="7177" max="7177" width="13.140625" style="2" customWidth="1"/>
    <col min="7178" max="7178" width="15.42578125" style="2" customWidth="1"/>
    <col min="7179" max="7179" width="22.140625" style="2" customWidth="1"/>
    <col min="7180" max="7424" width="9.140625" style="2"/>
    <col min="7425" max="7425" width="9.5703125" style="2" customWidth="1"/>
    <col min="7426" max="7426" width="54.85546875" style="2" customWidth="1"/>
    <col min="7427" max="7427" width="17" style="2" customWidth="1"/>
    <col min="7428" max="7428" width="12.28515625" style="2" customWidth="1"/>
    <col min="7429" max="7429" width="13.5703125" style="2" customWidth="1"/>
    <col min="7430" max="7430" width="13.140625" style="2" customWidth="1"/>
    <col min="7431" max="7431" width="16.5703125" style="2" customWidth="1"/>
    <col min="7432" max="7432" width="13.42578125" style="2" customWidth="1"/>
    <col min="7433" max="7433" width="13.140625" style="2" customWidth="1"/>
    <col min="7434" max="7434" width="15.42578125" style="2" customWidth="1"/>
    <col min="7435" max="7435" width="22.140625" style="2" customWidth="1"/>
    <col min="7436" max="7680" width="9.140625" style="2"/>
    <col min="7681" max="7681" width="9.5703125" style="2" customWidth="1"/>
    <col min="7682" max="7682" width="54.85546875" style="2" customWidth="1"/>
    <col min="7683" max="7683" width="17" style="2" customWidth="1"/>
    <col min="7684" max="7684" width="12.28515625" style="2" customWidth="1"/>
    <col min="7685" max="7685" width="13.5703125" style="2" customWidth="1"/>
    <col min="7686" max="7686" width="13.140625" style="2" customWidth="1"/>
    <col min="7687" max="7687" width="16.5703125" style="2" customWidth="1"/>
    <col min="7688" max="7688" width="13.42578125" style="2" customWidth="1"/>
    <col min="7689" max="7689" width="13.140625" style="2" customWidth="1"/>
    <col min="7690" max="7690" width="15.42578125" style="2" customWidth="1"/>
    <col min="7691" max="7691" width="22.140625" style="2" customWidth="1"/>
    <col min="7692" max="7936" width="9.140625" style="2"/>
    <col min="7937" max="7937" width="9.5703125" style="2" customWidth="1"/>
    <col min="7938" max="7938" width="54.85546875" style="2" customWidth="1"/>
    <col min="7939" max="7939" width="17" style="2" customWidth="1"/>
    <col min="7940" max="7940" width="12.28515625" style="2" customWidth="1"/>
    <col min="7941" max="7941" width="13.5703125" style="2" customWidth="1"/>
    <col min="7942" max="7942" width="13.140625" style="2" customWidth="1"/>
    <col min="7943" max="7943" width="16.5703125" style="2" customWidth="1"/>
    <col min="7944" max="7944" width="13.42578125" style="2" customWidth="1"/>
    <col min="7945" max="7945" width="13.140625" style="2" customWidth="1"/>
    <col min="7946" max="7946" width="15.42578125" style="2" customWidth="1"/>
    <col min="7947" max="7947" width="22.140625" style="2" customWidth="1"/>
    <col min="7948" max="8192" width="9.140625" style="2"/>
    <col min="8193" max="8193" width="9.5703125" style="2" customWidth="1"/>
    <col min="8194" max="8194" width="54.85546875" style="2" customWidth="1"/>
    <col min="8195" max="8195" width="17" style="2" customWidth="1"/>
    <col min="8196" max="8196" width="12.28515625" style="2" customWidth="1"/>
    <col min="8197" max="8197" width="13.5703125" style="2" customWidth="1"/>
    <col min="8198" max="8198" width="13.140625" style="2" customWidth="1"/>
    <col min="8199" max="8199" width="16.5703125" style="2" customWidth="1"/>
    <col min="8200" max="8200" width="13.42578125" style="2" customWidth="1"/>
    <col min="8201" max="8201" width="13.140625" style="2" customWidth="1"/>
    <col min="8202" max="8202" width="15.42578125" style="2" customWidth="1"/>
    <col min="8203" max="8203" width="22.140625" style="2" customWidth="1"/>
    <col min="8204" max="8448" width="9.140625" style="2"/>
    <col min="8449" max="8449" width="9.5703125" style="2" customWidth="1"/>
    <col min="8450" max="8450" width="54.85546875" style="2" customWidth="1"/>
    <col min="8451" max="8451" width="17" style="2" customWidth="1"/>
    <col min="8452" max="8452" width="12.28515625" style="2" customWidth="1"/>
    <col min="8453" max="8453" width="13.5703125" style="2" customWidth="1"/>
    <col min="8454" max="8454" width="13.140625" style="2" customWidth="1"/>
    <col min="8455" max="8455" width="16.5703125" style="2" customWidth="1"/>
    <col min="8456" max="8456" width="13.42578125" style="2" customWidth="1"/>
    <col min="8457" max="8457" width="13.140625" style="2" customWidth="1"/>
    <col min="8458" max="8458" width="15.42578125" style="2" customWidth="1"/>
    <col min="8459" max="8459" width="22.140625" style="2" customWidth="1"/>
    <col min="8460" max="8704" width="9.140625" style="2"/>
    <col min="8705" max="8705" width="9.5703125" style="2" customWidth="1"/>
    <col min="8706" max="8706" width="54.85546875" style="2" customWidth="1"/>
    <col min="8707" max="8707" width="17" style="2" customWidth="1"/>
    <col min="8708" max="8708" width="12.28515625" style="2" customWidth="1"/>
    <col min="8709" max="8709" width="13.5703125" style="2" customWidth="1"/>
    <col min="8710" max="8710" width="13.140625" style="2" customWidth="1"/>
    <col min="8711" max="8711" width="16.5703125" style="2" customWidth="1"/>
    <col min="8712" max="8712" width="13.42578125" style="2" customWidth="1"/>
    <col min="8713" max="8713" width="13.140625" style="2" customWidth="1"/>
    <col min="8714" max="8714" width="15.42578125" style="2" customWidth="1"/>
    <col min="8715" max="8715" width="22.140625" style="2" customWidth="1"/>
    <col min="8716" max="8960" width="9.140625" style="2"/>
    <col min="8961" max="8961" width="9.5703125" style="2" customWidth="1"/>
    <col min="8962" max="8962" width="54.85546875" style="2" customWidth="1"/>
    <col min="8963" max="8963" width="17" style="2" customWidth="1"/>
    <col min="8964" max="8964" width="12.28515625" style="2" customWidth="1"/>
    <col min="8965" max="8965" width="13.5703125" style="2" customWidth="1"/>
    <col min="8966" max="8966" width="13.140625" style="2" customWidth="1"/>
    <col min="8967" max="8967" width="16.5703125" style="2" customWidth="1"/>
    <col min="8968" max="8968" width="13.42578125" style="2" customWidth="1"/>
    <col min="8969" max="8969" width="13.140625" style="2" customWidth="1"/>
    <col min="8970" max="8970" width="15.42578125" style="2" customWidth="1"/>
    <col min="8971" max="8971" width="22.140625" style="2" customWidth="1"/>
    <col min="8972" max="9216" width="9.140625" style="2"/>
    <col min="9217" max="9217" width="9.5703125" style="2" customWidth="1"/>
    <col min="9218" max="9218" width="54.85546875" style="2" customWidth="1"/>
    <col min="9219" max="9219" width="17" style="2" customWidth="1"/>
    <col min="9220" max="9220" width="12.28515625" style="2" customWidth="1"/>
    <col min="9221" max="9221" width="13.5703125" style="2" customWidth="1"/>
    <col min="9222" max="9222" width="13.140625" style="2" customWidth="1"/>
    <col min="9223" max="9223" width="16.5703125" style="2" customWidth="1"/>
    <col min="9224" max="9224" width="13.42578125" style="2" customWidth="1"/>
    <col min="9225" max="9225" width="13.140625" style="2" customWidth="1"/>
    <col min="9226" max="9226" width="15.42578125" style="2" customWidth="1"/>
    <col min="9227" max="9227" width="22.140625" style="2" customWidth="1"/>
    <col min="9228" max="9472" width="9.140625" style="2"/>
    <col min="9473" max="9473" width="9.5703125" style="2" customWidth="1"/>
    <col min="9474" max="9474" width="54.85546875" style="2" customWidth="1"/>
    <col min="9475" max="9475" width="17" style="2" customWidth="1"/>
    <col min="9476" max="9476" width="12.28515625" style="2" customWidth="1"/>
    <col min="9477" max="9477" width="13.5703125" style="2" customWidth="1"/>
    <col min="9478" max="9478" width="13.140625" style="2" customWidth="1"/>
    <col min="9479" max="9479" width="16.5703125" style="2" customWidth="1"/>
    <col min="9480" max="9480" width="13.42578125" style="2" customWidth="1"/>
    <col min="9481" max="9481" width="13.140625" style="2" customWidth="1"/>
    <col min="9482" max="9482" width="15.42578125" style="2" customWidth="1"/>
    <col min="9483" max="9483" width="22.140625" style="2" customWidth="1"/>
    <col min="9484" max="9728" width="9.140625" style="2"/>
    <col min="9729" max="9729" width="9.5703125" style="2" customWidth="1"/>
    <col min="9730" max="9730" width="54.85546875" style="2" customWidth="1"/>
    <col min="9731" max="9731" width="17" style="2" customWidth="1"/>
    <col min="9732" max="9732" width="12.28515625" style="2" customWidth="1"/>
    <col min="9733" max="9733" width="13.5703125" style="2" customWidth="1"/>
    <col min="9734" max="9734" width="13.140625" style="2" customWidth="1"/>
    <col min="9735" max="9735" width="16.5703125" style="2" customWidth="1"/>
    <col min="9736" max="9736" width="13.42578125" style="2" customWidth="1"/>
    <col min="9737" max="9737" width="13.140625" style="2" customWidth="1"/>
    <col min="9738" max="9738" width="15.42578125" style="2" customWidth="1"/>
    <col min="9739" max="9739" width="22.140625" style="2" customWidth="1"/>
    <col min="9740" max="9984" width="9.140625" style="2"/>
    <col min="9985" max="9985" width="9.5703125" style="2" customWidth="1"/>
    <col min="9986" max="9986" width="54.85546875" style="2" customWidth="1"/>
    <col min="9987" max="9987" width="17" style="2" customWidth="1"/>
    <col min="9988" max="9988" width="12.28515625" style="2" customWidth="1"/>
    <col min="9989" max="9989" width="13.5703125" style="2" customWidth="1"/>
    <col min="9990" max="9990" width="13.140625" style="2" customWidth="1"/>
    <col min="9991" max="9991" width="16.5703125" style="2" customWidth="1"/>
    <col min="9992" max="9992" width="13.42578125" style="2" customWidth="1"/>
    <col min="9993" max="9993" width="13.140625" style="2" customWidth="1"/>
    <col min="9994" max="9994" width="15.42578125" style="2" customWidth="1"/>
    <col min="9995" max="9995" width="22.140625" style="2" customWidth="1"/>
    <col min="9996" max="10240" width="9.140625" style="2"/>
    <col min="10241" max="10241" width="9.5703125" style="2" customWidth="1"/>
    <col min="10242" max="10242" width="54.85546875" style="2" customWidth="1"/>
    <col min="10243" max="10243" width="17" style="2" customWidth="1"/>
    <col min="10244" max="10244" width="12.28515625" style="2" customWidth="1"/>
    <col min="10245" max="10245" width="13.5703125" style="2" customWidth="1"/>
    <col min="10246" max="10246" width="13.140625" style="2" customWidth="1"/>
    <col min="10247" max="10247" width="16.5703125" style="2" customWidth="1"/>
    <col min="10248" max="10248" width="13.42578125" style="2" customWidth="1"/>
    <col min="10249" max="10249" width="13.140625" style="2" customWidth="1"/>
    <col min="10250" max="10250" width="15.42578125" style="2" customWidth="1"/>
    <col min="10251" max="10251" width="22.140625" style="2" customWidth="1"/>
    <col min="10252" max="10496" width="9.140625" style="2"/>
    <col min="10497" max="10497" width="9.5703125" style="2" customWidth="1"/>
    <col min="10498" max="10498" width="54.85546875" style="2" customWidth="1"/>
    <col min="10499" max="10499" width="17" style="2" customWidth="1"/>
    <col min="10500" max="10500" width="12.28515625" style="2" customWidth="1"/>
    <col min="10501" max="10501" width="13.5703125" style="2" customWidth="1"/>
    <col min="10502" max="10502" width="13.140625" style="2" customWidth="1"/>
    <col min="10503" max="10503" width="16.5703125" style="2" customWidth="1"/>
    <col min="10504" max="10504" width="13.42578125" style="2" customWidth="1"/>
    <col min="10505" max="10505" width="13.140625" style="2" customWidth="1"/>
    <col min="10506" max="10506" width="15.42578125" style="2" customWidth="1"/>
    <col min="10507" max="10507" width="22.140625" style="2" customWidth="1"/>
    <col min="10508" max="10752" width="9.140625" style="2"/>
    <col min="10753" max="10753" width="9.5703125" style="2" customWidth="1"/>
    <col min="10754" max="10754" width="54.85546875" style="2" customWidth="1"/>
    <col min="10755" max="10755" width="17" style="2" customWidth="1"/>
    <col min="10756" max="10756" width="12.28515625" style="2" customWidth="1"/>
    <col min="10757" max="10757" width="13.5703125" style="2" customWidth="1"/>
    <col min="10758" max="10758" width="13.140625" style="2" customWidth="1"/>
    <col min="10759" max="10759" width="16.5703125" style="2" customWidth="1"/>
    <col min="10760" max="10760" width="13.42578125" style="2" customWidth="1"/>
    <col min="10761" max="10761" width="13.140625" style="2" customWidth="1"/>
    <col min="10762" max="10762" width="15.42578125" style="2" customWidth="1"/>
    <col min="10763" max="10763" width="22.140625" style="2" customWidth="1"/>
    <col min="10764" max="11008" width="9.140625" style="2"/>
    <col min="11009" max="11009" width="9.5703125" style="2" customWidth="1"/>
    <col min="11010" max="11010" width="54.85546875" style="2" customWidth="1"/>
    <col min="11011" max="11011" width="17" style="2" customWidth="1"/>
    <col min="11012" max="11012" width="12.28515625" style="2" customWidth="1"/>
    <col min="11013" max="11013" width="13.5703125" style="2" customWidth="1"/>
    <col min="11014" max="11014" width="13.140625" style="2" customWidth="1"/>
    <col min="11015" max="11015" width="16.5703125" style="2" customWidth="1"/>
    <col min="11016" max="11016" width="13.42578125" style="2" customWidth="1"/>
    <col min="11017" max="11017" width="13.140625" style="2" customWidth="1"/>
    <col min="11018" max="11018" width="15.42578125" style="2" customWidth="1"/>
    <col min="11019" max="11019" width="22.140625" style="2" customWidth="1"/>
    <col min="11020" max="11264" width="9.140625" style="2"/>
    <col min="11265" max="11265" width="9.5703125" style="2" customWidth="1"/>
    <col min="11266" max="11266" width="54.85546875" style="2" customWidth="1"/>
    <col min="11267" max="11267" width="17" style="2" customWidth="1"/>
    <col min="11268" max="11268" width="12.28515625" style="2" customWidth="1"/>
    <col min="11269" max="11269" width="13.5703125" style="2" customWidth="1"/>
    <col min="11270" max="11270" width="13.140625" style="2" customWidth="1"/>
    <col min="11271" max="11271" width="16.5703125" style="2" customWidth="1"/>
    <col min="11272" max="11272" width="13.42578125" style="2" customWidth="1"/>
    <col min="11273" max="11273" width="13.140625" style="2" customWidth="1"/>
    <col min="11274" max="11274" width="15.42578125" style="2" customWidth="1"/>
    <col min="11275" max="11275" width="22.140625" style="2" customWidth="1"/>
    <col min="11276" max="11520" width="9.140625" style="2"/>
    <col min="11521" max="11521" width="9.5703125" style="2" customWidth="1"/>
    <col min="11522" max="11522" width="54.85546875" style="2" customWidth="1"/>
    <col min="11523" max="11523" width="17" style="2" customWidth="1"/>
    <col min="11524" max="11524" width="12.28515625" style="2" customWidth="1"/>
    <col min="11525" max="11525" width="13.5703125" style="2" customWidth="1"/>
    <col min="11526" max="11526" width="13.140625" style="2" customWidth="1"/>
    <col min="11527" max="11527" width="16.5703125" style="2" customWidth="1"/>
    <col min="11528" max="11528" width="13.42578125" style="2" customWidth="1"/>
    <col min="11529" max="11529" width="13.140625" style="2" customWidth="1"/>
    <col min="11530" max="11530" width="15.42578125" style="2" customWidth="1"/>
    <col min="11531" max="11531" width="22.140625" style="2" customWidth="1"/>
    <col min="11532" max="11776" width="9.140625" style="2"/>
    <col min="11777" max="11777" width="9.5703125" style="2" customWidth="1"/>
    <col min="11778" max="11778" width="54.85546875" style="2" customWidth="1"/>
    <col min="11779" max="11779" width="17" style="2" customWidth="1"/>
    <col min="11780" max="11780" width="12.28515625" style="2" customWidth="1"/>
    <col min="11781" max="11781" width="13.5703125" style="2" customWidth="1"/>
    <col min="11782" max="11782" width="13.140625" style="2" customWidth="1"/>
    <col min="11783" max="11783" width="16.5703125" style="2" customWidth="1"/>
    <col min="11784" max="11784" width="13.42578125" style="2" customWidth="1"/>
    <col min="11785" max="11785" width="13.140625" style="2" customWidth="1"/>
    <col min="11786" max="11786" width="15.42578125" style="2" customWidth="1"/>
    <col min="11787" max="11787" width="22.140625" style="2" customWidth="1"/>
    <col min="11788" max="12032" width="9.140625" style="2"/>
    <col min="12033" max="12033" width="9.5703125" style="2" customWidth="1"/>
    <col min="12034" max="12034" width="54.85546875" style="2" customWidth="1"/>
    <col min="12035" max="12035" width="17" style="2" customWidth="1"/>
    <col min="12036" max="12036" width="12.28515625" style="2" customWidth="1"/>
    <col min="12037" max="12037" width="13.5703125" style="2" customWidth="1"/>
    <col min="12038" max="12038" width="13.140625" style="2" customWidth="1"/>
    <col min="12039" max="12039" width="16.5703125" style="2" customWidth="1"/>
    <col min="12040" max="12040" width="13.42578125" style="2" customWidth="1"/>
    <col min="12041" max="12041" width="13.140625" style="2" customWidth="1"/>
    <col min="12042" max="12042" width="15.42578125" style="2" customWidth="1"/>
    <col min="12043" max="12043" width="22.140625" style="2" customWidth="1"/>
    <col min="12044" max="12288" width="9.140625" style="2"/>
    <col min="12289" max="12289" width="9.5703125" style="2" customWidth="1"/>
    <col min="12290" max="12290" width="54.85546875" style="2" customWidth="1"/>
    <col min="12291" max="12291" width="17" style="2" customWidth="1"/>
    <col min="12292" max="12292" width="12.28515625" style="2" customWidth="1"/>
    <col min="12293" max="12293" width="13.5703125" style="2" customWidth="1"/>
    <col min="12294" max="12294" width="13.140625" style="2" customWidth="1"/>
    <col min="12295" max="12295" width="16.5703125" style="2" customWidth="1"/>
    <col min="12296" max="12296" width="13.42578125" style="2" customWidth="1"/>
    <col min="12297" max="12297" width="13.140625" style="2" customWidth="1"/>
    <col min="12298" max="12298" width="15.42578125" style="2" customWidth="1"/>
    <col min="12299" max="12299" width="22.140625" style="2" customWidth="1"/>
    <col min="12300" max="12544" width="9.140625" style="2"/>
    <col min="12545" max="12545" width="9.5703125" style="2" customWidth="1"/>
    <col min="12546" max="12546" width="54.85546875" style="2" customWidth="1"/>
    <col min="12547" max="12547" width="17" style="2" customWidth="1"/>
    <col min="12548" max="12548" width="12.28515625" style="2" customWidth="1"/>
    <col min="12549" max="12549" width="13.5703125" style="2" customWidth="1"/>
    <col min="12550" max="12550" width="13.140625" style="2" customWidth="1"/>
    <col min="12551" max="12551" width="16.5703125" style="2" customWidth="1"/>
    <col min="12552" max="12552" width="13.42578125" style="2" customWidth="1"/>
    <col min="12553" max="12553" width="13.140625" style="2" customWidth="1"/>
    <col min="12554" max="12554" width="15.42578125" style="2" customWidth="1"/>
    <col min="12555" max="12555" width="22.140625" style="2" customWidth="1"/>
    <col min="12556" max="12800" width="9.140625" style="2"/>
    <col min="12801" max="12801" width="9.5703125" style="2" customWidth="1"/>
    <col min="12802" max="12802" width="54.85546875" style="2" customWidth="1"/>
    <col min="12803" max="12803" width="17" style="2" customWidth="1"/>
    <col min="12804" max="12804" width="12.28515625" style="2" customWidth="1"/>
    <col min="12805" max="12805" width="13.5703125" style="2" customWidth="1"/>
    <col min="12806" max="12806" width="13.140625" style="2" customWidth="1"/>
    <col min="12807" max="12807" width="16.5703125" style="2" customWidth="1"/>
    <col min="12808" max="12808" width="13.42578125" style="2" customWidth="1"/>
    <col min="12809" max="12809" width="13.140625" style="2" customWidth="1"/>
    <col min="12810" max="12810" width="15.42578125" style="2" customWidth="1"/>
    <col min="12811" max="12811" width="22.140625" style="2" customWidth="1"/>
    <col min="12812" max="13056" width="9.140625" style="2"/>
    <col min="13057" max="13057" width="9.5703125" style="2" customWidth="1"/>
    <col min="13058" max="13058" width="54.85546875" style="2" customWidth="1"/>
    <col min="13059" max="13059" width="17" style="2" customWidth="1"/>
    <col min="13060" max="13060" width="12.28515625" style="2" customWidth="1"/>
    <col min="13061" max="13061" width="13.5703125" style="2" customWidth="1"/>
    <col min="13062" max="13062" width="13.140625" style="2" customWidth="1"/>
    <col min="13063" max="13063" width="16.5703125" style="2" customWidth="1"/>
    <col min="13064" max="13064" width="13.42578125" style="2" customWidth="1"/>
    <col min="13065" max="13065" width="13.140625" style="2" customWidth="1"/>
    <col min="13066" max="13066" width="15.42578125" style="2" customWidth="1"/>
    <col min="13067" max="13067" width="22.140625" style="2" customWidth="1"/>
    <col min="13068" max="13312" width="9.140625" style="2"/>
    <col min="13313" max="13313" width="9.5703125" style="2" customWidth="1"/>
    <col min="13314" max="13314" width="54.85546875" style="2" customWidth="1"/>
    <col min="13315" max="13315" width="17" style="2" customWidth="1"/>
    <col min="13316" max="13316" width="12.28515625" style="2" customWidth="1"/>
    <col min="13317" max="13317" width="13.5703125" style="2" customWidth="1"/>
    <col min="13318" max="13318" width="13.140625" style="2" customWidth="1"/>
    <col min="13319" max="13319" width="16.5703125" style="2" customWidth="1"/>
    <col min="13320" max="13320" width="13.42578125" style="2" customWidth="1"/>
    <col min="13321" max="13321" width="13.140625" style="2" customWidth="1"/>
    <col min="13322" max="13322" width="15.42578125" style="2" customWidth="1"/>
    <col min="13323" max="13323" width="22.140625" style="2" customWidth="1"/>
    <col min="13324" max="13568" width="9.140625" style="2"/>
    <col min="13569" max="13569" width="9.5703125" style="2" customWidth="1"/>
    <col min="13570" max="13570" width="54.85546875" style="2" customWidth="1"/>
    <col min="13571" max="13571" width="17" style="2" customWidth="1"/>
    <col min="13572" max="13572" width="12.28515625" style="2" customWidth="1"/>
    <col min="13573" max="13573" width="13.5703125" style="2" customWidth="1"/>
    <col min="13574" max="13574" width="13.140625" style="2" customWidth="1"/>
    <col min="13575" max="13575" width="16.5703125" style="2" customWidth="1"/>
    <col min="13576" max="13576" width="13.42578125" style="2" customWidth="1"/>
    <col min="13577" max="13577" width="13.140625" style="2" customWidth="1"/>
    <col min="13578" max="13578" width="15.42578125" style="2" customWidth="1"/>
    <col min="13579" max="13579" width="22.140625" style="2" customWidth="1"/>
    <col min="13580" max="13824" width="9.140625" style="2"/>
    <col min="13825" max="13825" width="9.5703125" style="2" customWidth="1"/>
    <col min="13826" max="13826" width="54.85546875" style="2" customWidth="1"/>
    <col min="13827" max="13827" width="17" style="2" customWidth="1"/>
    <col min="13828" max="13828" width="12.28515625" style="2" customWidth="1"/>
    <col min="13829" max="13829" width="13.5703125" style="2" customWidth="1"/>
    <col min="13830" max="13830" width="13.140625" style="2" customWidth="1"/>
    <col min="13831" max="13831" width="16.5703125" style="2" customWidth="1"/>
    <col min="13832" max="13832" width="13.42578125" style="2" customWidth="1"/>
    <col min="13833" max="13833" width="13.140625" style="2" customWidth="1"/>
    <col min="13834" max="13834" width="15.42578125" style="2" customWidth="1"/>
    <col min="13835" max="13835" width="22.140625" style="2" customWidth="1"/>
    <col min="13836" max="14080" width="9.140625" style="2"/>
    <col min="14081" max="14081" width="9.5703125" style="2" customWidth="1"/>
    <col min="14082" max="14082" width="54.85546875" style="2" customWidth="1"/>
    <col min="14083" max="14083" width="17" style="2" customWidth="1"/>
    <col min="14084" max="14084" width="12.28515625" style="2" customWidth="1"/>
    <col min="14085" max="14085" width="13.5703125" style="2" customWidth="1"/>
    <col min="14086" max="14086" width="13.140625" style="2" customWidth="1"/>
    <col min="14087" max="14087" width="16.5703125" style="2" customWidth="1"/>
    <col min="14088" max="14088" width="13.42578125" style="2" customWidth="1"/>
    <col min="14089" max="14089" width="13.140625" style="2" customWidth="1"/>
    <col min="14090" max="14090" width="15.42578125" style="2" customWidth="1"/>
    <col min="14091" max="14091" width="22.140625" style="2" customWidth="1"/>
    <col min="14092" max="14336" width="9.140625" style="2"/>
    <col min="14337" max="14337" width="9.5703125" style="2" customWidth="1"/>
    <col min="14338" max="14338" width="54.85546875" style="2" customWidth="1"/>
    <col min="14339" max="14339" width="17" style="2" customWidth="1"/>
    <col min="14340" max="14340" width="12.28515625" style="2" customWidth="1"/>
    <col min="14341" max="14341" width="13.5703125" style="2" customWidth="1"/>
    <col min="14342" max="14342" width="13.140625" style="2" customWidth="1"/>
    <col min="14343" max="14343" width="16.5703125" style="2" customWidth="1"/>
    <col min="14344" max="14344" width="13.42578125" style="2" customWidth="1"/>
    <col min="14345" max="14345" width="13.140625" style="2" customWidth="1"/>
    <col min="14346" max="14346" width="15.42578125" style="2" customWidth="1"/>
    <col min="14347" max="14347" width="22.140625" style="2" customWidth="1"/>
    <col min="14348" max="14592" width="9.140625" style="2"/>
    <col min="14593" max="14593" width="9.5703125" style="2" customWidth="1"/>
    <col min="14594" max="14594" width="54.85546875" style="2" customWidth="1"/>
    <col min="14595" max="14595" width="17" style="2" customWidth="1"/>
    <col min="14596" max="14596" width="12.28515625" style="2" customWidth="1"/>
    <col min="14597" max="14597" width="13.5703125" style="2" customWidth="1"/>
    <col min="14598" max="14598" width="13.140625" style="2" customWidth="1"/>
    <col min="14599" max="14599" width="16.5703125" style="2" customWidth="1"/>
    <col min="14600" max="14600" width="13.42578125" style="2" customWidth="1"/>
    <col min="14601" max="14601" width="13.140625" style="2" customWidth="1"/>
    <col min="14602" max="14602" width="15.42578125" style="2" customWidth="1"/>
    <col min="14603" max="14603" width="22.140625" style="2" customWidth="1"/>
    <col min="14604" max="14848" width="9.140625" style="2"/>
    <col min="14849" max="14849" width="9.5703125" style="2" customWidth="1"/>
    <col min="14850" max="14850" width="54.85546875" style="2" customWidth="1"/>
    <col min="14851" max="14851" width="17" style="2" customWidth="1"/>
    <col min="14852" max="14852" width="12.28515625" style="2" customWidth="1"/>
    <col min="14853" max="14853" width="13.5703125" style="2" customWidth="1"/>
    <col min="14854" max="14854" width="13.140625" style="2" customWidth="1"/>
    <col min="14855" max="14855" width="16.5703125" style="2" customWidth="1"/>
    <col min="14856" max="14856" width="13.42578125" style="2" customWidth="1"/>
    <col min="14857" max="14857" width="13.140625" style="2" customWidth="1"/>
    <col min="14858" max="14858" width="15.42578125" style="2" customWidth="1"/>
    <col min="14859" max="14859" width="22.140625" style="2" customWidth="1"/>
    <col min="14860" max="15104" width="9.140625" style="2"/>
    <col min="15105" max="15105" width="9.5703125" style="2" customWidth="1"/>
    <col min="15106" max="15106" width="54.85546875" style="2" customWidth="1"/>
    <col min="15107" max="15107" width="17" style="2" customWidth="1"/>
    <col min="15108" max="15108" width="12.28515625" style="2" customWidth="1"/>
    <col min="15109" max="15109" width="13.5703125" style="2" customWidth="1"/>
    <col min="15110" max="15110" width="13.140625" style="2" customWidth="1"/>
    <col min="15111" max="15111" width="16.5703125" style="2" customWidth="1"/>
    <col min="15112" max="15112" width="13.42578125" style="2" customWidth="1"/>
    <col min="15113" max="15113" width="13.140625" style="2" customWidth="1"/>
    <col min="15114" max="15114" width="15.42578125" style="2" customWidth="1"/>
    <col min="15115" max="15115" width="22.140625" style="2" customWidth="1"/>
    <col min="15116" max="15360" width="9.140625" style="2"/>
    <col min="15361" max="15361" width="9.5703125" style="2" customWidth="1"/>
    <col min="15362" max="15362" width="54.85546875" style="2" customWidth="1"/>
    <col min="15363" max="15363" width="17" style="2" customWidth="1"/>
    <col min="15364" max="15364" width="12.28515625" style="2" customWidth="1"/>
    <col min="15365" max="15365" width="13.5703125" style="2" customWidth="1"/>
    <col min="15366" max="15366" width="13.140625" style="2" customWidth="1"/>
    <col min="15367" max="15367" width="16.5703125" style="2" customWidth="1"/>
    <col min="15368" max="15368" width="13.42578125" style="2" customWidth="1"/>
    <col min="15369" max="15369" width="13.140625" style="2" customWidth="1"/>
    <col min="15370" max="15370" width="15.42578125" style="2" customWidth="1"/>
    <col min="15371" max="15371" width="22.140625" style="2" customWidth="1"/>
    <col min="15372" max="15616" width="9.140625" style="2"/>
    <col min="15617" max="15617" width="9.5703125" style="2" customWidth="1"/>
    <col min="15618" max="15618" width="54.85546875" style="2" customWidth="1"/>
    <col min="15619" max="15619" width="17" style="2" customWidth="1"/>
    <col min="15620" max="15620" width="12.28515625" style="2" customWidth="1"/>
    <col min="15621" max="15621" width="13.5703125" style="2" customWidth="1"/>
    <col min="15622" max="15622" width="13.140625" style="2" customWidth="1"/>
    <col min="15623" max="15623" width="16.5703125" style="2" customWidth="1"/>
    <col min="15624" max="15624" width="13.42578125" style="2" customWidth="1"/>
    <col min="15625" max="15625" width="13.140625" style="2" customWidth="1"/>
    <col min="15626" max="15626" width="15.42578125" style="2" customWidth="1"/>
    <col min="15627" max="15627" width="22.140625" style="2" customWidth="1"/>
    <col min="15628" max="15872" width="9.140625" style="2"/>
    <col min="15873" max="15873" width="9.5703125" style="2" customWidth="1"/>
    <col min="15874" max="15874" width="54.85546875" style="2" customWidth="1"/>
    <col min="15875" max="15875" width="17" style="2" customWidth="1"/>
    <col min="15876" max="15876" width="12.28515625" style="2" customWidth="1"/>
    <col min="15877" max="15877" width="13.5703125" style="2" customWidth="1"/>
    <col min="15878" max="15878" width="13.140625" style="2" customWidth="1"/>
    <col min="15879" max="15879" width="16.5703125" style="2" customWidth="1"/>
    <col min="15880" max="15880" width="13.42578125" style="2" customWidth="1"/>
    <col min="15881" max="15881" width="13.140625" style="2" customWidth="1"/>
    <col min="15882" max="15882" width="15.42578125" style="2" customWidth="1"/>
    <col min="15883" max="15883" width="22.140625" style="2" customWidth="1"/>
    <col min="15884" max="16128" width="9.140625" style="2"/>
    <col min="16129" max="16129" width="9.5703125" style="2" customWidth="1"/>
    <col min="16130" max="16130" width="54.85546875" style="2" customWidth="1"/>
    <col min="16131" max="16131" width="17" style="2" customWidth="1"/>
    <col min="16132" max="16132" width="12.28515625" style="2" customWidth="1"/>
    <col min="16133" max="16133" width="13.5703125" style="2" customWidth="1"/>
    <col min="16134" max="16134" width="13.140625" style="2" customWidth="1"/>
    <col min="16135" max="16135" width="16.5703125" style="2" customWidth="1"/>
    <col min="16136" max="16136" width="13.42578125" style="2" customWidth="1"/>
    <col min="16137" max="16137" width="13.140625" style="2" customWidth="1"/>
    <col min="16138" max="16138" width="15.42578125" style="2" customWidth="1"/>
    <col min="16139" max="16139" width="22.140625" style="2" customWidth="1"/>
    <col min="16140" max="16384" width="9.140625" style="2"/>
  </cols>
  <sheetData>
    <row r="2" spans="1:11" ht="24.75" customHeight="1">
      <c r="A2" s="3" t="s">
        <v>17</v>
      </c>
      <c r="B2" s="4"/>
      <c r="C2" s="4"/>
      <c r="D2" s="4"/>
      <c r="E2" s="4"/>
      <c r="F2" s="4"/>
      <c r="G2" s="4"/>
      <c r="H2" s="4"/>
      <c r="I2" s="4"/>
      <c r="J2" s="17" t="s">
        <v>18</v>
      </c>
    </row>
    <row r="3" spans="1:11" ht="25.5" customHeight="1">
      <c r="A3" s="5" t="s">
        <v>658</v>
      </c>
      <c r="B3" s="4"/>
      <c r="C3" s="4"/>
      <c r="D3" s="4"/>
      <c r="E3" s="4"/>
      <c r="F3" s="4"/>
      <c r="G3" s="4"/>
      <c r="H3" s="4"/>
      <c r="I3" s="4"/>
      <c r="J3" s="6" t="s">
        <v>19</v>
      </c>
    </row>
    <row r="4" spans="1:11">
      <c r="A4" s="4"/>
      <c r="B4" s="4"/>
      <c r="C4" s="4"/>
      <c r="D4" s="7"/>
      <c r="E4" s="7"/>
      <c r="F4" s="4"/>
      <c r="G4" s="4"/>
      <c r="H4" s="4"/>
      <c r="I4" s="4"/>
      <c r="J4" s="4"/>
      <c r="K4" s="4"/>
    </row>
    <row r="5" spans="1:11" ht="15.75" customHeight="1">
      <c r="A5" s="298" t="s">
        <v>20</v>
      </c>
      <c r="B5" s="298"/>
      <c r="C5" s="298"/>
      <c r="D5" s="298"/>
      <c r="E5" s="298"/>
      <c r="F5" s="298"/>
      <c r="G5" s="298"/>
      <c r="H5" s="298"/>
      <c r="I5" s="298"/>
      <c r="J5" s="298"/>
      <c r="K5" s="298"/>
    </row>
    <row r="6" spans="1:11">
      <c r="A6" s="299" t="s">
        <v>21</v>
      </c>
      <c r="B6" s="300"/>
      <c r="C6" s="300"/>
      <c r="D6" s="300"/>
      <c r="E6" s="300"/>
      <c r="F6" s="300"/>
      <c r="G6" s="300"/>
      <c r="H6" s="300"/>
      <c r="I6" s="300"/>
      <c r="J6" s="300"/>
      <c r="K6" s="300"/>
    </row>
    <row r="7" spans="1:11">
      <c r="A7" s="8"/>
      <c r="B7" s="9"/>
      <c r="C7" s="8"/>
      <c r="D7" s="8"/>
      <c r="E7" s="8"/>
      <c r="F7" s="4"/>
      <c r="G7" s="4"/>
      <c r="H7" s="4"/>
      <c r="I7" s="4"/>
      <c r="J7" s="4"/>
      <c r="K7" s="4"/>
    </row>
    <row r="8" spans="1:11">
      <c r="A8" s="8"/>
      <c r="B8" s="9"/>
      <c r="C8" s="8"/>
      <c r="D8" s="8"/>
      <c r="E8" s="8"/>
      <c r="F8" s="4"/>
      <c r="G8" s="4"/>
      <c r="H8" s="4"/>
      <c r="I8" s="4"/>
      <c r="J8" s="4"/>
      <c r="K8" s="4"/>
    </row>
    <row r="10" spans="1:11" ht="15.75" thickBot="1">
      <c r="A10" s="11"/>
      <c r="B10" s="12"/>
      <c r="C10" s="12"/>
      <c r="D10" s="12"/>
      <c r="E10" s="12"/>
      <c r="F10" s="12"/>
      <c r="G10" s="12"/>
      <c r="H10" s="12"/>
      <c r="I10" s="12"/>
      <c r="J10" s="12" t="s">
        <v>8</v>
      </c>
    </row>
    <row r="11" spans="1:11" ht="15.75" customHeight="1" thickBot="1">
      <c r="A11" s="48"/>
      <c r="B11" s="49"/>
      <c r="C11" s="301" t="s">
        <v>22</v>
      </c>
      <c r="D11" s="302"/>
      <c r="E11" s="302"/>
      <c r="F11" s="303"/>
      <c r="G11" s="301" t="s">
        <v>23</v>
      </c>
      <c r="H11" s="302"/>
      <c r="I11" s="302"/>
      <c r="J11" s="303"/>
    </row>
    <row r="12" spans="1:11" ht="66" customHeight="1">
      <c r="A12" s="50"/>
      <c r="B12" s="51"/>
      <c r="C12" s="52" t="s">
        <v>24</v>
      </c>
      <c r="D12" s="52" t="s">
        <v>25</v>
      </c>
      <c r="E12" s="52" t="s">
        <v>26</v>
      </c>
      <c r="F12" s="53" t="s">
        <v>27</v>
      </c>
      <c r="G12" s="52" t="s">
        <v>24</v>
      </c>
      <c r="H12" s="52" t="s">
        <v>25</v>
      </c>
      <c r="I12" s="52" t="s">
        <v>26</v>
      </c>
      <c r="J12" s="53" t="s">
        <v>27</v>
      </c>
    </row>
    <row r="13" spans="1:11" ht="32.25" customHeight="1">
      <c r="A13" s="54" t="s">
        <v>28</v>
      </c>
      <c r="B13" s="55" t="s">
        <v>29</v>
      </c>
      <c r="C13" s="56">
        <v>1</v>
      </c>
      <c r="D13" s="57" t="s">
        <v>30</v>
      </c>
      <c r="E13" s="57" t="s">
        <v>31</v>
      </c>
      <c r="F13" s="57" t="s">
        <v>32</v>
      </c>
      <c r="G13" s="57" t="s">
        <v>33</v>
      </c>
      <c r="H13" s="57" t="s">
        <v>34</v>
      </c>
      <c r="I13" s="57" t="s">
        <v>35</v>
      </c>
      <c r="J13" s="57" t="s">
        <v>36</v>
      </c>
    </row>
    <row r="14" spans="1:11" ht="32.25" customHeight="1">
      <c r="A14" s="54" t="s">
        <v>37</v>
      </c>
      <c r="B14" s="54" t="s">
        <v>38</v>
      </c>
      <c r="C14" s="58">
        <f>C15+C44</f>
        <v>0</v>
      </c>
      <c r="D14" s="57"/>
      <c r="E14" s="57"/>
      <c r="F14" s="58">
        <f>F15+F44</f>
        <v>0</v>
      </c>
      <c r="G14" s="58">
        <f>G15+G44</f>
        <v>0</v>
      </c>
      <c r="H14" s="57"/>
      <c r="I14" s="57"/>
      <c r="J14" s="58">
        <f>J15+J44</f>
        <v>0</v>
      </c>
    </row>
    <row r="15" spans="1:11">
      <c r="A15" s="59" t="s">
        <v>2</v>
      </c>
      <c r="B15" s="60" t="s">
        <v>39</v>
      </c>
      <c r="C15" s="58">
        <f>C16+C41</f>
        <v>0</v>
      </c>
      <c r="D15" s="61"/>
      <c r="E15" s="61"/>
      <c r="F15" s="58">
        <f>F16+F41</f>
        <v>0</v>
      </c>
      <c r="G15" s="58">
        <f>G16+G41</f>
        <v>0</v>
      </c>
      <c r="H15" s="61"/>
      <c r="I15" s="61"/>
      <c r="J15" s="58">
        <f>J16+J41</f>
        <v>0</v>
      </c>
    </row>
    <row r="16" spans="1:11" ht="30">
      <c r="A16" s="59" t="s">
        <v>40</v>
      </c>
      <c r="B16" s="60" t="s">
        <v>41</v>
      </c>
      <c r="C16" s="62">
        <f>C$17+C$18+C$22+C$24+C$26+C$28+C30+C32+C34+C37+C$36+C$38+C$39+C$40</f>
        <v>0</v>
      </c>
      <c r="D16" s="61"/>
      <c r="E16" s="61"/>
      <c r="F16" s="62">
        <f>F$17+F$18+F$22+F$24+F$26+F$28+F30+F32+F34+F37+F$36+F$38+F$39+F$40</f>
        <v>0</v>
      </c>
      <c r="G16" s="62">
        <f>G$17+G$18+G$22+G$24+G$26+G$28+G30+G32+G34+G37+G$36+G$38+G$39+G$40</f>
        <v>0</v>
      </c>
      <c r="H16" s="61"/>
      <c r="I16" s="61"/>
      <c r="J16" s="62">
        <f>J$17+J$18+J$22+J$24+J$26+J$28+J30+J32+J34+J37+J$36+J$38+J$39+J$40</f>
        <v>0</v>
      </c>
    </row>
    <row r="17" spans="1:10">
      <c r="A17" s="63" t="s">
        <v>42</v>
      </c>
      <c r="B17" s="64" t="s">
        <v>43</v>
      </c>
      <c r="C17" s="65"/>
      <c r="D17" s="66">
        <v>0</v>
      </c>
      <c r="E17" s="67"/>
      <c r="F17" s="58">
        <f>C17*(1-E17)</f>
        <v>0</v>
      </c>
      <c r="G17" s="65"/>
      <c r="H17" s="66">
        <v>0</v>
      </c>
      <c r="I17" s="67"/>
      <c r="J17" s="58">
        <f>G17*(1-I17)</f>
        <v>0</v>
      </c>
    </row>
    <row r="18" spans="1:10">
      <c r="A18" s="63" t="s">
        <v>44</v>
      </c>
      <c r="B18" s="64" t="s">
        <v>45</v>
      </c>
      <c r="C18" s="62">
        <f>C19+C20+C21</f>
        <v>0</v>
      </c>
      <c r="D18" s="68"/>
      <c r="E18" s="68"/>
      <c r="F18" s="62">
        <f>F19+F20+F21</f>
        <v>0</v>
      </c>
      <c r="G18" s="62">
        <f>G19+G20+G21</f>
        <v>0</v>
      </c>
      <c r="H18" s="68"/>
      <c r="I18" s="68"/>
      <c r="J18" s="62">
        <f>J19+J20+J21</f>
        <v>0</v>
      </c>
    </row>
    <row r="19" spans="1:10" ht="45">
      <c r="A19" s="63" t="s">
        <v>46</v>
      </c>
      <c r="B19" s="69" t="s">
        <v>47</v>
      </c>
      <c r="C19" s="65"/>
      <c r="D19" s="66">
        <v>0</v>
      </c>
      <c r="E19" s="67"/>
      <c r="F19" s="58">
        <f t="shared" ref="F19:F39" si="0">C19*(1-E19)</f>
        <v>0</v>
      </c>
      <c r="G19" s="65"/>
      <c r="H19" s="66">
        <v>0</v>
      </c>
      <c r="I19" s="67"/>
      <c r="J19" s="58">
        <f t="shared" ref="J19:J40" si="1">G19*(1-I19)</f>
        <v>0</v>
      </c>
    </row>
    <row r="20" spans="1:10" ht="45">
      <c r="A20" s="63" t="s">
        <v>48</v>
      </c>
      <c r="B20" s="69" t="s">
        <v>49</v>
      </c>
      <c r="C20" s="65"/>
      <c r="D20" s="66">
        <v>0</v>
      </c>
      <c r="E20" s="67"/>
      <c r="F20" s="58">
        <f t="shared" si="0"/>
        <v>0</v>
      </c>
      <c r="G20" s="65"/>
      <c r="H20" s="66">
        <v>0</v>
      </c>
      <c r="I20" s="67"/>
      <c r="J20" s="58">
        <f t="shared" si="1"/>
        <v>0</v>
      </c>
    </row>
    <row r="21" spans="1:10" ht="30">
      <c r="A21" s="63" t="s">
        <v>50</v>
      </c>
      <c r="B21" s="70" t="s">
        <v>51</v>
      </c>
      <c r="C21" s="65"/>
      <c r="D21" s="66">
        <v>0</v>
      </c>
      <c r="E21" s="67"/>
      <c r="F21" s="58">
        <f t="shared" si="0"/>
        <v>0</v>
      </c>
      <c r="G21" s="65"/>
      <c r="H21" s="66">
        <v>0</v>
      </c>
      <c r="I21" s="67"/>
      <c r="J21" s="58">
        <f t="shared" si="1"/>
        <v>0</v>
      </c>
    </row>
    <row r="22" spans="1:10" ht="30.75" customHeight="1">
      <c r="A22" s="64" t="s">
        <v>52</v>
      </c>
      <c r="B22" s="71" t="s">
        <v>53</v>
      </c>
      <c r="C22" s="65"/>
      <c r="D22" s="66">
        <v>0</v>
      </c>
      <c r="E22" s="67"/>
      <c r="F22" s="58">
        <f t="shared" si="0"/>
        <v>0</v>
      </c>
      <c r="G22" s="65"/>
      <c r="H22" s="66">
        <v>0</v>
      </c>
      <c r="I22" s="67"/>
      <c r="J22" s="58">
        <f t="shared" si="1"/>
        <v>0</v>
      </c>
    </row>
    <row r="23" spans="1:10" ht="30" customHeight="1">
      <c r="A23" s="64" t="s">
        <v>54</v>
      </c>
      <c r="B23" s="70" t="s">
        <v>55</v>
      </c>
      <c r="C23" s="65"/>
      <c r="D23" s="66">
        <v>0</v>
      </c>
      <c r="E23" s="67"/>
      <c r="F23" s="58">
        <f t="shared" si="0"/>
        <v>0</v>
      </c>
      <c r="G23" s="65"/>
      <c r="H23" s="66">
        <v>0</v>
      </c>
      <c r="I23" s="67"/>
      <c r="J23" s="58">
        <f t="shared" si="1"/>
        <v>0</v>
      </c>
    </row>
    <row r="24" spans="1:10" ht="42" customHeight="1">
      <c r="A24" s="72" t="s">
        <v>56</v>
      </c>
      <c r="B24" s="73" t="s">
        <v>57</v>
      </c>
      <c r="C24" s="65"/>
      <c r="D24" s="74">
        <v>0</v>
      </c>
      <c r="E24" s="75"/>
      <c r="F24" s="58">
        <f t="shared" si="0"/>
        <v>0</v>
      </c>
      <c r="G24" s="76"/>
      <c r="H24" s="74">
        <v>0</v>
      </c>
      <c r="I24" s="75"/>
      <c r="J24" s="58">
        <f t="shared" si="1"/>
        <v>0</v>
      </c>
    </row>
    <row r="25" spans="1:10">
      <c r="A25" s="72" t="s">
        <v>58</v>
      </c>
      <c r="B25" s="77" t="s">
        <v>59</v>
      </c>
      <c r="C25" s="65"/>
      <c r="D25" s="66">
        <v>0</v>
      </c>
      <c r="E25" s="67"/>
      <c r="F25" s="58">
        <f t="shared" si="0"/>
        <v>0</v>
      </c>
      <c r="G25" s="65"/>
      <c r="H25" s="66">
        <v>0</v>
      </c>
      <c r="I25" s="67"/>
      <c r="J25" s="58">
        <f t="shared" si="1"/>
        <v>0</v>
      </c>
    </row>
    <row r="26" spans="1:10" ht="56.25" customHeight="1">
      <c r="A26" s="72" t="s">
        <v>60</v>
      </c>
      <c r="B26" s="73" t="s">
        <v>61</v>
      </c>
      <c r="C26" s="65"/>
      <c r="D26" s="74">
        <v>0</v>
      </c>
      <c r="E26" s="75"/>
      <c r="F26" s="58">
        <f t="shared" si="0"/>
        <v>0</v>
      </c>
      <c r="G26" s="65"/>
      <c r="H26" s="66">
        <v>0</v>
      </c>
      <c r="I26" s="67"/>
      <c r="J26" s="58">
        <f t="shared" si="1"/>
        <v>0</v>
      </c>
    </row>
    <row r="27" spans="1:10" ht="51.75" customHeight="1">
      <c r="A27" s="72" t="s">
        <v>62</v>
      </c>
      <c r="B27" s="77" t="s">
        <v>63</v>
      </c>
      <c r="C27" s="65"/>
      <c r="D27" s="66">
        <v>0</v>
      </c>
      <c r="E27" s="67"/>
      <c r="F27" s="58">
        <f t="shared" si="0"/>
        <v>0</v>
      </c>
      <c r="G27" s="65"/>
      <c r="H27" s="66">
        <v>0</v>
      </c>
      <c r="I27" s="67"/>
      <c r="J27" s="58">
        <f t="shared" si="1"/>
        <v>0</v>
      </c>
    </row>
    <row r="28" spans="1:10" ht="30">
      <c r="A28" s="72" t="s">
        <v>64</v>
      </c>
      <c r="B28" s="73" t="s">
        <v>65</v>
      </c>
      <c r="C28" s="65"/>
      <c r="D28" s="66">
        <v>0</v>
      </c>
      <c r="E28" s="67"/>
      <c r="F28" s="58">
        <f t="shared" si="0"/>
        <v>0</v>
      </c>
      <c r="G28" s="65"/>
      <c r="H28" s="66">
        <v>0</v>
      </c>
      <c r="I28" s="67"/>
      <c r="J28" s="58">
        <f t="shared" si="1"/>
        <v>0</v>
      </c>
    </row>
    <row r="29" spans="1:10" ht="30">
      <c r="A29" s="72" t="s">
        <v>66</v>
      </c>
      <c r="B29" s="77" t="s">
        <v>67</v>
      </c>
      <c r="C29" s="65"/>
      <c r="D29" s="66">
        <v>0</v>
      </c>
      <c r="E29" s="67"/>
      <c r="F29" s="58">
        <f t="shared" si="0"/>
        <v>0</v>
      </c>
      <c r="G29" s="65"/>
      <c r="H29" s="66">
        <v>0</v>
      </c>
      <c r="I29" s="67"/>
      <c r="J29" s="58">
        <f t="shared" si="1"/>
        <v>0</v>
      </c>
    </row>
    <row r="30" spans="1:10" ht="60">
      <c r="A30" s="72" t="s">
        <v>68</v>
      </c>
      <c r="B30" s="73" t="s">
        <v>714</v>
      </c>
      <c r="C30" s="65"/>
      <c r="D30" s="66">
        <v>0</v>
      </c>
      <c r="E30" s="67"/>
      <c r="F30" s="58">
        <f t="shared" si="0"/>
        <v>0</v>
      </c>
      <c r="G30" s="65"/>
      <c r="H30" s="66">
        <v>0</v>
      </c>
      <c r="I30" s="67"/>
      <c r="J30" s="58">
        <f t="shared" si="1"/>
        <v>0</v>
      </c>
    </row>
    <row r="31" spans="1:10" ht="60">
      <c r="A31" s="72" t="s">
        <v>720</v>
      </c>
      <c r="B31" s="77" t="s">
        <v>715</v>
      </c>
      <c r="C31" s="65"/>
      <c r="D31" s="66">
        <v>0</v>
      </c>
      <c r="E31" s="67"/>
      <c r="F31" s="58">
        <f t="shared" si="0"/>
        <v>0</v>
      </c>
      <c r="G31" s="65"/>
      <c r="H31" s="66">
        <v>0</v>
      </c>
      <c r="I31" s="67"/>
      <c r="J31" s="58">
        <f t="shared" si="1"/>
        <v>0</v>
      </c>
    </row>
    <row r="32" spans="1:10" ht="30">
      <c r="A32" s="72" t="s">
        <v>70</v>
      </c>
      <c r="B32" s="73" t="s">
        <v>716</v>
      </c>
      <c r="C32" s="65"/>
      <c r="D32" s="66">
        <v>0</v>
      </c>
      <c r="E32" s="67"/>
      <c r="F32" s="58">
        <f t="shared" si="0"/>
        <v>0</v>
      </c>
      <c r="G32" s="65"/>
      <c r="H32" s="66">
        <v>0</v>
      </c>
      <c r="I32" s="67"/>
      <c r="J32" s="58">
        <f t="shared" si="1"/>
        <v>0</v>
      </c>
    </row>
    <row r="33" spans="1:11" ht="30">
      <c r="A33" s="72" t="s">
        <v>71</v>
      </c>
      <c r="B33" s="77" t="s">
        <v>717</v>
      </c>
      <c r="C33" s="65"/>
      <c r="D33" s="66">
        <v>0</v>
      </c>
      <c r="E33" s="67"/>
      <c r="F33" s="58">
        <f t="shared" si="0"/>
        <v>0</v>
      </c>
      <c r="G33" s="65"/>
      <c r="H33" s="66">
        <v>0</v>
      </c>
      <c r="I33" s="67"/>
      <c r="J33" s="58">
        <f t="shared" si="1"/>
        <v>0</v>
      </c>
    </row>
    <row r="34" spans="1:11" ht="78" customHeight="1">
      <c r="A34" s="72" t="s">
        <v>72</v>
      </c>
      <c r="B34" s="73" t="s">
        <v>727</v>
      </c>
      <c r="C34" s="65"/>
      <c r="D34" s="74">
        <v>0</v>
      </c>
      <c r="E34" s="75"/>
      <c r="F34" s="58">
        <f t="shared" si="0"/>
        <v>0</v>
      </c>
      <c r="G34" s="65"/>
      <c r="H34" s="74">
        <v>0</v>
      </c>
      <c r="I34" s="75"/>
      <c r="J34" s="58">
        <f t="shared" si="1"/>
        <v>0</v>
      </c>
    </row>
    <row r="35" spans="1:11" ht="60">
      <c r="A35" s="72" t="s">
        <v>719</v>
      </c>
      <c r="B35" s="77" t="s">
        <v>728</v>
      </c>
      <c r="C35" s="65"/>
      <c r="D35" s="66">
        <v>0</v>
      </c>
      <c r="E35" s="67"/>
      <c r="F35" s="58">
        <f t="shared" si="0"/>
        <v>0</v>
      </c>
      <c r="G35" s="65"/>
      <c r="H35" s="66">
        <v>0</v>
      </c>
      <c r="I35" s="67"/>
      <c r="J35" s="58">
        <f t="shared" si="1"/>
        <v>0</v>
      </c>
    </row>
    <row r="36" spans="1:11" ht="60">
      <c r="A36" s="64" t="s">
        <v>73</v>
      </c>
      <c r="B36" s="71" t="s">
        <v>729</v>
      </c>
      <c r="C36" s="65"/>
      <c r="D36" s="66">
        <v>0</v>
      </c>
      <c r="E36" s="67"/>
      <c r="F36" s="58">
        <f t="shared" si="0"/>
        <v>0</v>
      </c>
      <c r="G36" s="65"/>
      <c r="H36" s="66">
        <v>0</v>
      </c>
      <c r="I36" s="67"/>
      <c r="J36" s="58">
        <f t="shared" si="1"/>
        <v>0</v>
      </c>
    </row>
    <row r="37" spans="1:11" s="82" customFormat="1" ht="108.75" customHeight="1">
      <c r="A37" s="78" t="s">
        <v>74</v>
      </c>
      <c r="B37" s="79" t="s">
        <v>77</v>
      </c>
      <c r="C37" s="80"/>
      <c r="D37" s="66">
        <v>0</v>
      </c>
      <c r="E37" s="81"/>
      <c r="F37" s="58">
        <f t="shared" si="0"/>
        <v>0</v>
      </c>
      <c r="G37" s="65"/>
      <c r="H37" s="66">
        <v>0</v>
      </c>
      <c r="I37" s="67"/>
      <c r="J37" s="58">
        <f t="shared" si="1"/>
        <v>0</v>
      </c>
      <c r="K37" s="2"/>
    </row>
    <row r="38" spans="1:11" ht="45">
      <c r="A38" s="64" t="s">
        <v>75</v>
      </c>
      <c r="B38" s="79" t="s">
        <v>79</v>
      </c>
      <c r="C38" s="65"/>
      <c r="D38" s="66">
        <v>0</v>
      </c>
      <c r="E38" s="67"/>
      <c r="F38" s="58">
        <f t="shared" si="0"/>
        <v>0</v>
      </c>
      <c r="G38" s="65"/>
      <c r="H38" s="66">
        <v>0</v>
      </c>
      <c r="I38" s="67"/>
      <c r="J38" s="58">
        <f t="shared" si="1"/>
        <v>0</v>
      </c>
    </row>
    <row r="39" spans="1:11" ht="45">
      <c r="A39" s="64" t="s">
        <v>76</v>
      </c>
      <c r="B39" s="79" t="s">
        <v>704</v>
      </c>
      <c r="C39" s="65"/>
      <c r="D39" s="66">
        <v>0</v>
      </c>
      <c r="E39" s="67"/>
      <c r="F39" s="58">
        <f t="shared" si="0"/>
        <v>0</v>
      </c>
      <c r="G39" s="65"/>
      <c r="H39" s="66">
        <v>0</v>
      </c>
      <c r="I39" s="67"/>
      <c r="J39" s="58">
        <f t="shared" si="1"/>
        <v>0</v>
      </c>
    </row>
    <row r="40" spans="1:11" ht="45">
      <c r="A40" s="64" t="s">
        <v>78</v>
      </c>
      <c r="B40" s="79" t="s">
        <v>705</v>
      </c>
      <c r="C40" s="65"/>
      <c r="D40" s="66">
        <v>0.05</v>
      </c>
      <c r="E40" s="81"/>
      <c r="F40" s="58">
        <f>C40*(1-E40)</f>
        <v>0</v>
      </c>
      <c r="G40" s="65"/>
      <c r="H40" s="66">
        <v>0.05</v>
      </c>
      <c r="I40" s="67"/>
      <c r="J40" s="58">
        <f t="shared" si="1"/>
        <v>0</v>
      </c>
    </row>
    <row r="41" spans="1:11" ht="30" customHeight="1">
      <c r="A41" s="83" t="s">
        <v>80</v>
      </c>
      <c r="B41" s="84" t="s">
        <v>81</v>
      </c>
      <c r="C41" s="58">
        <f>C42+C43</f>
        <v>0</v>
      </c>
      <c r="D41" s="68"/>
      <c r="E41" s="68"/>
      <c r="F41" s="58">
        <f>F42+F43</f>
        <v>0</v>
      </c>
      <c r="G41" s="58">
        <f>G42+G43</f>
        <v>0</v>
      </c>
      <c r="H41" s="68"/>
      <c r="I41" s="68"/>
      <c r="J41" s="58">
        <f>J42+J43</f>
        <v>0</v>
      </c>
    </row>
    <row r="42" spans="1:11" ht="30">
      <c r="A42" s="64" t="s">
        <v>82</v>
      </c>
      <c r="B42" s="79" t="s">
        <v>83</v>
      </c>
      <c r="C42" s="65"/>
      <c r="D42" s="66">
        <v>7.0000000000000007E-2</v>
      </c>
      <c r="E42" s="81"/>
      <c r="F42" s="58">
        <f>C42*(1-E42)</f>
        <v>0</v>
      </c>
      <c r="G42" s="65"/>
      <c r="H42" s="66">
        <v>7.0000000000000007E-2</v>
      </c>
      <c r="I42" s="67"/>
      <c r="J42" s="58">
        <f>G42*(1-I42)</f>
        <v>0</v>
      </c>
    </row>
    <row r="43" spans="1:11" ht="30">
      <c r="A43" s="64" t="s">
        <v>84</v>
      </c>
      <c r="B43" s="79" t="s">
        <v>706</v>
      </c>
      <c r="C43" s="65"/>
      <c r="D43" s="74">
        <v>0.12</v>
      </c>
      <c r="E43" s="85"/>
      <c r="F43" s="58">
        <f>C43*(1-E43)</f>
        <v>0</v>
      </c>
      <c r="G43" s="65"/>
      <c r="H43" s="74">
        <v>0.12</v>
      </c>
      <c r="I43" s="75"/>
      <c r="J43" s="58">
        <f>G43*(1-I43)</f>
        <v>0</v>
      </c>
    </row>
    <row r="44" spans="1:11">
      <c r="A44" s="59" t="s">
        <v>1</v>
      </c>
      <c r="B44" s="86" t="s">
        <v>85</v>
      </c>
      <c r="C44" s="58">
        <f>C45+C53</f>
        <v>0</v>
      </c>
      <c r="D44" s="61"/>
      <c r="E44" s="61"/>
      <c r="F44" s="58">
        <f>F45+F53</f>
        <v>0</v>
      </c>
      <c r="G44" s="58">
        <f>G45+G53</f>
        <v>0</v>
      </c>
      <c r="H44" s="61"/>
      <c r="I44" s="61"/>
      <c r="J44" s="58">
        <f>J45+J53</f>
        <v>0</v>
      </c>
    </row>
    <row r="45" spans="1:11">
      <c r="A45" s="86" t="s">
        <v>86</v>
      </c>
      <c r="B45" s="86" t="s">
        <v>87</v>
      </c>
      <c r="C45" s="58">
        <f>C46+C47+C48+C49+C50+C51+C52</f>
        <v>0</v>
      </c>
      <c r="D45" s="61"/>
      <c r="E45" s="61"/>
      <c r="F45" s="58">
        <f>F46+F47+F48+F49+F50+F51+F52</f>
        <v>0</v>
      </c>
      <c r="G45" s="58">
        <f>G46+G47+G48+G49+G50+G51+G52</f>
        <v>0</v>
      </c>
      <c r="H45" s="61"/>
      <c r="I45" s="61"/>
      <c r="J45" s="58">
        <f>J46+J47+J48+J49+J50+J51+J52</f>
        <v>0</v>
      </c>
    </row>
    <row r="46" spans="1:11" ht="75">
      <c r="A46" s="87" t="s">
        <v>88</v>
      </c>
      <c r="B46" s="73" t="s">
        <v>718</v>
      </c>
      <c r="C46" s="80"/>
      <c r="D46" s="74">
        <v>0.15</v>
      </c>
      <c r="E46" s="85"/>
      <c r="F46" s="58">
        <f t="shared" ref="F46:F52" si="2">C46*(1-E46)</f>
        <v>0</v>
      </c>
      <c r="G46" s="80"/>
      <c r="H46" s="74">
        <v>0.15</v>
      </c>
      <c r="I46" s="85"/>
      <c r="J46" s="58">
        <f t="shared" ref="J46:J52" si="3">G46*(1-I46)</f>
        <v>0</v>
      </c>
    </row>
    <row r="47" spans="1:11" ht="90.75" customHeight="1">
      <c r="A47" s="78" t="s">
        <v>89</v>
      </c>
      <c r="B47" s="79" t="s">
        <v>730</v>
      </c>
      <c r="C47" s="80"/>
      <c r="D47" s="74">
        <v>0.15</v>
      </c>
      <c r="E47" s="85"/>
      <c r="F47" s="58">
        <f t="shared" si="2"/>
        <v>0</v>
      </c>
      <c r="G47" s="80"/>
      <c r="H47" s="74">
        <v>0.15</v>
      </c>
      <c r="I47" s="85"/>
      <c r="J47" s="58">
        <f t="shared" si="3"/>
        <v>0</v>
      </c>
    </row>
    <row r="48" spans="1:11" ht="48.75" customHeight="1">
      <c r="A48" s="87" t="s">
        <v>90</v>
      </c>
      <c r="B48" s="73" t="s">
        <v>92</v>
      </c>
      <c r="C48" s="80"/>
      <c r="D48" s="74">
        <v>0.15</v>
      </c>
      <c r="E48" s="85"/>
      <c r="F48" s="58">
        <f t="shared" si="2"/>
        <v>0</v>
      </c>
      <c r="G48" s="80"/>
      <c r="H48" s="74">
        <v>0.15</v>
      </c>
      <c r="I48" s="85"/>
      <c r="J48" s="58">
        <f t="shared" si="3"/>
        <v>0</v>
      </c>
    </row>
    <row r="49" spans="1:10" ht="48.75" customHeight="1">
      <c r="A49" s="87" t="s">
        <v>91</v>
      </c>
      <c r="B49" s="73" t="s">
        <v>93</v>
      </c>
      <c r="C49" s="80"/>
      <c r="D49" s="74">
        <v>0.15</v>
      </c>
      <c r="E49" s="85"/>
      <c r="F49" s="58">
        <f t="shared" si="2"/>
        <v>0</v>
      </c>
      <c r="G49" s="80"/>
      <c r="H49" s="74">
        <v>0.15</v>
      </c>
      <c r="I49" s="85"/>
      <c r="J49" s="58">
        <f t="shared" si="3"/>
        <v>0</v>
      </c>
    </row>
    <row r="50" spans="1:10" ht="45.75" customHeight="1">
      <c r="A50" s="78" t="s">
        <v>721</v>
      </c>
      <c r="B50" s="79" t="s">
        <v>94</v>
      </c>
      <c r="C50" s="80"/>
      <c r="D50" s="74">
        <v>0.15</v>
      </c>
      <c r="E50" s="85"/>
      <c r="F50" s="58">
        <f t="shared" si="2"/>
        <v>0</v>
      </c>
      <c r="G50" s="80"/>
      <c r="H50" s="74">
        <v>0.15</v>
      </c>
      <c r="I50" s="85"/>
      <c r="J50" s="58">
        <f t="shared" si="3"/>
        <v>0</v>
      </c>
    </row>
    <row r="51" spans="1:10">
      <c r="A51" s="78" t="s">
        <v>722</v>
      </c>
      <c r="B51" s="79" t="s">
        <v>95</v>
      </c>
      <c r="C51" s="80"/>
      <c r="D51" s="74">
        <v>0.15</v>
      </c>
      <c r="E51" s="85"/>
      <c r="F51" s="58">
        <f t="shared" si="2"/>
        <v>0</v>
      </c>
      <c r="G51" s="80"/>
      <c r="H51" s="74">
        <v>0.15</v>
      </c>
      <c r="I51" s="85"/>
      <c r="J51" s="58">
        <f t="shared" si="3"/>
        <v>0</v>
      </c>
    </row>
    <row r="52" spans="1:10" ht="41.25" customHeight="1">
      <c r="A52" s="78" t="s">
        <v>723</v>
      </c>
      <c r="B52" s="268" t="s">
        <v>707</v>
      </c>
      <c r="C52" s="80"/>
      <c r="D52" s="74">
        <v>0.2</v>
      </c>
      <c r="E52" s="85"/>
      <c r="F52" s="58">
        <f t="shared" si="2"/>
        <v>0</v>
      </c>
      <c r="G52" s="80"/>
      <c r="H52" s="74">
        <v>0.2</v>
      </c>
      <c r="I52" s="85"/>
      <c r="J52" s="58">
        <f t="shared" si="3"/>
        <v>0</v>
      </c>
    </row>
    <row r="53" spans="1:10">
      <c r="A53" s="89" t="s">
        <v>96</v>
      </c>
      <c r="B53" s="89" t="s">
        <v>97</v>
      </c>
      <c r="C53" s="58">
        <f>C54+C55+C56+C57+C58+C59+C60+C61+C62+C63</f>
        <v>0</v>
      </c>
      <c r="D53" s="61"/>
      <c r="E53" s="61"/>
      <c r="F53" s="58">
        <f>F54+F55+F56+F57+F58+F59+F60+F61+F62+F63</f>
        <v>0</v>
      </c>
      <c r="G53" s="58">
        <f>G54+G55+G56+G57+G58+G59+G60+G61+G62+G63</f>
        <v>0</v>
      </c>
      <c r="H53" s="61"/>
      <c r="I53" s="61"/>
      <c r="J53" s="58">
        <f>J54+J55+J56+J57+J58+J59+J60+J61+J62+J63</f>
        <v>0</v>
      </c>
    </row>
    <row r="54" spans="1:10" ht="45">
      <c r="A54" s="90" t="s">
        <v>98</v>
      </c>
      <c r="B54" s="73" t="s">
        <v>99</v>
      </c>
      <c r="C54" s="91"/>
      <c r="D54" s="74">
        <v>0.25</v>
      </c>
      <c r="E54" s="85"/>
      <c r="F54" s="58">
        <f t="shared" ref="F54:F63" si="4">C54*(1-E54)</f>
        <v>0</v>
      </c>
      <c r="G54" s="92"/>
      <c r="H54" s="74">
        <v>0.25</v>
      </c>
      <c r="I54" s="75"/>
      <c r="J54" s="58">
        <f t="shared" ref="J54:J63" si="5">G54*(1-I54)</f>
        <v>0</v>
      </c>
    </row>
    <row r="55" spans="1:10" ht="57" customHeight="1">
      <c r="A55" s="90" t="s">
        <v>100</v>
      </c>
      <c r="B55" s="73" t="s">
        <v>101</v>
      </c>
      <c r="C55" s="91"/>
      <c r="D55" s="74">
        <v>0.25</v>
      </c>
      <c r="E55" s="85"/>
      <c r="F55" s="58">
        <f t="shared" si="4"/>
        <v>0</v>
      </c>
      <c r="G55" s="92"/>
      <c r="H55" s="74">
        <v>0.25</v>
      </c>
      <c r="I55" s="75"/>
      <c r="J55" s="58">
        <f t="shared" si="5"/>
        <v>0</v>
      </c>
    </row>
    <row r="56" spans="1:10" ht="33" customHeight="1">
      <c r="A56" s="78" t="s">
        <v>102</v>
      </c>
      <c r="B56" s="73" t="s">
        <v>103</v>
      </c>
      <c r="C56" s="92"/>
      <c r="D56" s="74">
        <v>0.3</v>
      </c>
      <c r="E56" s="85"/>
      <c r="F56" s="58">
        <f t="shared" si="4"/>
        <v>0</v>
      </c>
      <c r="G56" s="92"/>
      <c r="H56" s="74">
        <v>0.3</v>
      </c>
      <c r="I56" s="75"/>
      <c r="J56" s="58">
        <f t="shared" si="5"/>
        <v>0</v>
      </c>
    </row>
    <row r="57" spans="1:10" ht="78.75" customHeight="1">
      <c r="A57" s="78" t="s">
        <v>104</v>
      </c>
      <c r="B57" s="73" t="s">
        <v>105</v>
      </c>
      <c r="C57" s="91"/>
      <c r="D57" s="74">
        <v>0.35</v>
      </c>
      <c r="E57" s="85"/>
      <c r="F57" s="58">
        <f t="shared" si="4"/>
        <v>0</v>
      </c>
      <c r="G57" s="92"/>
      <c r="H57" s="74">
        <v>0.35</v>
      </c>
      <c r="I57" s="75"/>
      <c r="J57" s="58">
        <f t="shared" si="5"/>
        <v>0</v>
      </c>
    </row>
    <row r="58" spans="1:10">
      <c r="A58" s="78" t="s">
        <v>106</v>
      </c>
      <c r="B58" s="79" t="s">
        <v>95</v>
      </c>
      <c r="C58" s="80"/>
      <c r="D58" s="74">
        <v>0.5</v>
      </c>
      <c r="E58" s="75"/>
      <c r="F58" s="58">
        <f t="shared" si="4"/>
        <v>0</v>
      </c>
      <c r="G58" s="80"/>
      <c r="H58" s="74">
        <v>0.5</v>
      </c>
      <c r="I58" s="75"/>
      <c r="J58" s="58">
        <f t="shared" si="5"/>
        <v>0</v>
      </c>
    </row>
    <row r="59" spans="1:10">
      <c r="A59" s="78" t="s">
        <v>107</v>
      </c>
      <c r="B59" s="88" t="s">
        <v>108</v>
      </c>
      <c r="C59" s="80"/>
      <c r="D59" s="74">
        <v>0.5</v>
      </c>
      <c r="E59" s="75"/>
      <c r="F59" s="58">
        <f t="shared" si="4"/>
        <v>0</v>
      </c>
      <c r="G59" s="80"/>
      <c r="H59" s="74">
        <v>0.5</v>
      </c>
      <c r="I59" s="75"/>
      <c r="J59" s="58">
        <f t="shared" si="5"/>
        <v>0</v>
      </c>
    </row>
    <row r="60" spans="1:10" ht="60">
      <c r="A60" s="78" t="s">
        <v>109</v>
      </c>
      <c r="B60" s="268" t="s">
        <v>708</v>
      </c>
      <c r="C60" s="80"/>
      <c r="D60" s="74">
        <v>0.3</v>
      </c>
      <c r="E60" s="75"/>
      <c r="F60" s="58">
        <f t="shared" si="4"/>
        <v>0</v>
      </c>
      <c r="G60" s="80"/>
      <c r="H60" s="74">
        <v>0.3</v>
      </c>
      <c r="I60" s="75"/>
      <c r="J60" s="58">
        <f t="shared" si="5"/>
        <v>0</v>
      </c>
    </row>
    <row r="61" spans="1:10" ht="51.75" customHeight="1">
      <c r="A61" s="78" t="s">
        <v>110</v>
      </c>
      <c r="B61" s="268" t="s">
        <v>709</v>
      </c>
      <c r="C61" s="80"/>
      <c r="D61" s="74">
        <v>0.35</v>
      </c>
      <c r="E61" s="75"/>
      <c r="F61" s="58">
        <f t="shared" si="4"/>
        <v>0</v>
      </c>
      <c r="G61" s="80"/>
      <c r="H61" s="74">
        <v>0.35</v>
      </c>
      <c r="I61" s="75"/>
      <c r="J61" s="58">
        <f t="shared" si="5"/>
        <v>0</v>
      </c>
    </row>
    <row r="62" spans="1:10" ht="91.5" customHeight="1">
      <c r="A62" s="78" t="s">
        <v>111</v>
      </c>
      <c r="B62" s="268" t="s">
        <v>710</v>
      </c>
      <c r="C62" s="80"/>
      <c r="D62" s="74">
        <v>0.4</v>
      </c>
      <c r="E62" s="75"/>
      <c r="F62" s="58">
        <f t="shared" si="4"/>
        <v>0</v>
      </c>
      <c r="G62" s="80"/>
      <c r="H62" s="74">
        <v>0.4</v>
      </c>
      <c r="I62" s="75"/>
      <c r="J62" s="58">
        <f t="shared" si="5"/>
        <v>0</v>
      </c>
    </row>
    <row r="63" spans="1:10" ht="45">
      <c r="A63" s="78" t="s">
        <v>112</v>
      </c>
      <c r="B63" s="268" t="s">
        <v>711</v>
      </c>
      <c r="C63" s="80"/>
      <c r="D63" s="74">
        <v>0.55000000000000004</v>
      </c>
      <c r="E63" s="75"/>
      <c r="F63" s="58">
        <f t="shared" si="4"/>
        <v>0</v>
      </c>
      <c r="G63" s="80"/>
      <c r="H63" s="74">
        <v>0.55000000000000004</v>
      </c>
      <c r="I63" s="75"/>
      <c r="J63" s="58">
        <f t="shared" si="5"/>
        <v>0</v>
      </c>
    </row>
    <row r="64" spans="1:10" ht="25.5" customHeight="1">
      <c r="A64" s="93"/>
      <c r="B64" s="93"/>
    </row>
    <row r="65" spans="1:10" ht="30">
      <c r="A65" s="64" t="s">
        <v>113</v>
      </c>
      <c r="B65" s="79" t="s">
        <v>114</v>
      </c>
      <c r="C65" s="65"/>
      <c r="D65" s="61"/>
      <c r="E65" s="61"/>
      <c r="F65" s="61"/>
      <c r="G65" s="65"/>
      <c r="H65" s="61"/>
      <c r="I65" s="61"/>
      <c r="J65" s="61"/>
    </row>
    <row r="66" spans="1:10" ht="30">
      <c r="A66" s="64" t="s">
        <v>115</v>
      </c>
      <c r="B66" s="79" t="s">
        <v>116</v>
      </c>
      <c r="C66" s="65"/>
      <c r="D66" s="61"/>
      <c r="E66" s="61"/>
      <c r="F66" s="61"/>
      <c r="G66" s="65"/>
      <c r="H66" s="61"/>
      <c r="I66" s="61"/>
      <c r="J66" s="61"/>
    </row>
    <row r="67" spans="1:10" ht="30">
      <c r="A67" s="64" t="s">
        <v>117</v>
      </c>
      <c r="B67" s="73" t="s">
        <v>118</v>
      </c>
      <c r="C67" s="65"/>
      <c r="D67" s="61"/>
      <c r="E67" s="61"/>
      <c r="F67" s="61"/>
      <c r="G67" s="65"/>
      <c r="H67" s="61"/>
      <c r="I67" s="61"/>
      <c r="J67" s="61"/>
    </row>
    <row r="68" spans="1:10" ht="30">
      <c r="A68" s="64" t="s">
        <v>119</v>
      </c>
      <c r="B68" s="94" t="s">
        <v>120</v>
      </c>
      <c r="C68" s="65"/>
      <c r="D68" s="61"/>
      <c r="E68" s="61"/>
      <c r="F68" s="61"/>
      <c r="G68" s="65"/>
      <c r="H68" s="61"/>
      <c r="I68" s="61"/>
      <c r="J68" s="61"/>
    </row>
    <row r="69" spans="1:10">
      <c r="A69" s="64" t="s">
        <v>121</v>
      </c>
      <c r="B69" s="73" t="s">
        <v>122</v>
      </c>
      <c r="C69" s="65"/>
      <c r="D69" s="61"/>
      <c r="E69" s="61"/>
      <c r="F69" s="61"/>
      <c r="G69" s="65"/>
      <c r="H69" s="61"/>
      <c r="I69" s="61"/>
      <c r="J69" s="61"/>
    </row>
    <row r="70" spans="1:10" ht="33.75" customHeight="1">
      <c r="A70" s="64" t="s">
        <v>123</v>
      </c>
      <c r="B70" s="95" t="s">
        <v>124</v>
      </c>
      <c r="C70" s="65"/>
      <c r="D70" s="61"/>
      <c r="E70" s="61"/>
      <c r="F70" s="61"/>
      <c r="G70" s="65"/>
      <c r="H70" s="61"/>
      <c r="I70" s="61"/>
      <c r="J70" s="61"/>
    </row>
    <row r="72" spans="1:10">
      <c r="A72" s="13" t="s">
        <v>9</v>
      </c>
      <c r="B72" s="13"/>
    </row>
    <row r="73" spans="1:10">
      <c r="A73" s="13"/>
      <c r="B73" s="13"/>
    </row>
    <row r="74" spans="1:10">
      <c r="A74" s="14" t="s">
        <v>10</v>
      </c>
      <c r="B74" s="13"/>
    </row>
    <row r="75" spans="1:10">
      <c r="A75" s="14" t="s">
        <v>11</v>
      </c>
      <c r="B75" s="13"/>
    </row>
    <row r="76" spans="1:10">
      <c r="A76" s="14" t="s">
        <v>12</v>
      </c>
      <c r="B76" s="13"/>
    </row>
    <row r="77" spans="1:10">
      <c r="A77" s="14" t="s">
        <v>11</v>
      </c>
      <c r="B77" s="13"/>
    </row>
    <row r="78" spans="1:10">
      <c r="A78" s="14" t="s">
        <v>13</v>
      </c>
      <c r="B78" s="13"/>
    </row>
    <row r="79" spans="1:10">
      <c r="A79" s="14" t="s">
        <v>11</v>
      </c>
      <c r="B79" s="13"/>
    </row>
  </sheetData>
  <mergeCells count="4">
    <mergeCell ref="A5:K5"/>
    <mergeCell ref="A6:K6"/>
    <mergeCell ref="C11:F11"/>
    <mergeCell ref="G11:J11"/>
  </mergeCells>
  <pageMargins left="0.70866141732283472" right="0.70866141732283472" top="0.74803149606299213" bottom="0.74803149606299213" header="0.31496062992125984" footer="0.31496062992125984"/>
  <pageSetup scale="44" fitToHeight="0" orientation="portrait" r:id="rId1"/>
  <rowBreaks count="1" manualBreakCount="1">
    <brk id="3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43"/>
  <sheetViews>
    <sheetView showGridLines="0" view="pageBreakPreview" zoomScale="70" zoomScaleNormal="50" zoomScaleSheetLayoutView="70" workbookViewId="0">
      <selection activeCell="A6" sqref="A6:N6"/>
    </sheetView>
  </sheetViews>
  <sheetFormatPr defaultRowHeight="15"/>
  <cols>
    <col min="1" max="1" width="10.7109375" style="96" customWidth="1"/>
    <col min="2" max="2" width="51.42578125" customWidth="1"/>
    <col min="3" max="9" width="15" customWidth="1"/>
    <col min="10" max="10" width="21.28515625" customWidth="1"/>
    <col min="11" max="11" width="17.85546875" customWidth="1"/>
    <col min="12" max="12" width="13.28515625" customWidth="1"/>
    <col min="13" max="14" width="25.5703125" customWidth="1"/>
    <col min="257" max="257" width="10.7109375" customWidth="1"/>
    <col min="258" max="258" width="51.42578125" customWidth="1"/>
    <col min="259" max="265" width="15" customWidth="1"/>
    <col min="266" max="266" width="21.28515625" customWidth="1"/>
    <col min="267" max="267" width="17.85546875" customWidth="1"/>
    <col min="268" max="268" width="13.28515625" customWidth="1"/>
    <col min="269" max="270" width="25.5703125" customWidth="1"/>
    <col min="513" max="513" width="10.7109375" customWidth="1"/>
    <col min="514" max="514" width="51.42578125" customWidth="1"/>
    <col min="515" max="521" width="15" customWidth="1"/>
    <col min="522" max="522" width="21.28515625" customWidth="1"/>
    <col min="523" max="523" width="17.85546875" customWidth="1"/>
    <col min="524" max="524" width="13.28515625" customWidth="1"/>
    <col min="525" max="526" width="25.5703125" customWidth="1"/>
    <col min="769" max="769" width="10.7109375" customWidth="1"/>
    <col min="770" max="770" width="51.42578125" customWidth="1"/>
    <col min="771" max="777" width="15" customWidth="1"/>
    <col min="778" max="778" width="21.28515625" customWidth="1"/>
    <col min="779" max="779" width="17.85546875" customWidth="1"/>
    <col min="780" max="780" width="13.28515625" customWidth="1"/>
    <col min="781" max="782" width="25.5703125" customWidth="1"/>
    <col min="1025" max="1025" width="10.7109375" customWidth="1"/>
    <col min="1026" max="1026" width="51.42578125" customWidth="1"/>
    <col min="1027" max="1033" width="15" customWidth="1"/>
    <col min="1034" max="1034" width="21.28515625" customWidth="1"/>
    <col min="1035" max="1035" width="17.85546875" customWidth="1"/>
    <col min="1036" max="1036" width="13.28515625" customWidth="1"/>
    <col min="1037" max="1038" width="25.5703125" customWidth="1"/>
    <col min="1281" max="1281" width="10.7109375" customWidth="1"/>
    <col min="1282" max="1282" width="51.42578125" customWidth="1"/>
    <col min="1283" max="1289" width="15" customWidth="1"/>
    <col min="1290" max="1290" width="21.28515625" customWidth="1"/>
    <col min="1291" max="1291" width="17.85546875" customWidth="1"/>
    <col min="1292" max="1292" width="13.28515625" customWidth="1"/>
    <col min="1293" max="1294" width="25.5703125" customWidth="1"/>
    <col min="1537" max="1537" width="10.7109375" customWidth="1"/>
    <col min="1538" max="1538" width="51.42578125" customWidth="1"/>
    <col min="1539" max="1545" width="15" customWidth="1"/>
    <col min="1546" max="1546" width="21.28515625" customWidth="1"/>
    <col min="1547" max="1547" width="17.85546875" customWidth="1"/>
    <col min="1548" max="1548" width="13.28515625" customWidth="1"/>
    <col min="1549" max="1550" width="25.5703125" customWidth="1"/>
    <col min="1793" max="1793" width="10.7109375" customWidth="1"/>
    <col min="1794" max="1794" width="51.42578125" customWidth="1"/>
    <col min="1795" max="1801" width="15" customWidth="1"/>
    <col min="1802" max="1802" width="21.28515625" customWidth="1"/>
    <col min="1803" max="1803" width="17.85546875" customWidth="1"/>
    <col min="1804" max="1804" width="13.28515625" customWidth="1"/>
    <col min="1805" max="1806" width="25.5703125" customWidth="1"/>
    <col min="2049" max="2049" width="10.7109375" customWidth="1"/>
    <col min="2050" max="2050" width="51.42578125" customWidth="1"/>
    <col min="2051" max="2057" width="15" customWidth="1"/>
    <col min="2058" max="2058" width="21.28515625" customWidth="1"/>
    <col min="2059" max="2059" width="17.85546875" customWidth="1"/>
    <col min="2060" max="2060" width="13.28515625" customWidth="1"/>
    <col min="2061" max="2062" width="25.5703125" customWidth="1"/>
    <col min="2305" max="2305" width="10.7109375" customWidth="1"/>
    <col min="2306" max="2306" width="51.42578125" customWidth="1"/>
    <col min="2307" max="2313" width="15" customWidth="1"/>
    <col min="2314" max="2314" width="21.28515625" customWidth="1"/>
    <col min="2315" max="2315" width="17.85546875" customWidth="1"/>
    <col min="2316" max="2316" width="13.28515625" customWidth="1"/>
    <col min="2317" max="2318" width="25.5703125" customWidth="1"/>
    <col min="2561" max="2561" width="10.7109375" customWidth="1"/>
    <col min="2562" max="2562" width="51.42578125" customWidth="1"/>
    <col min="2563" max="2569" width="15" customWidth="1"/>
    <col min="2570" max="2570" width="21.28515625" customWidth="1"/>
    <col min="2571" max="2571" width="17.85546875" customWidth="1"/>
    <col min="2572" max="2572" width="13.28515625" customWidth="1"/>
    <col min="2573" max="2574" width="25.5703125" customWidth="1"/>
    <col min="2817" max="2817" width="10.7109375" customWidth="1"/>
    <col min="2818" max="2818" width="51.42578125" customWidth="1"/>
    <col min="2819" max="2825" width="15" customWidth="1"/>
    <col min="2826" max="2826" width="21.28515625" customWidth="1"/>
    <col min="2827" max="2827" width="17.85546875" customWidth="1"/>
    <col min="2828" max="2828" width="13.28515625" customWidth="1"/>
    <col min="2829" max="2830" width="25.5703125" customWidth="1"/>
    <col min="3073" max="3073" width="10.7109375" customWidth="1"/>
    <col min="3074" max="3074" width="51.42578125" customWidth="1"/>
    <col min="3075" max="3081" width="15" customWidth="1"/>
    <col min="3082" max="3082" width="21.28515625" customWidth="1"/>
    <col min="3083" max="3083" width="17.85546875" customWidth="1"/>
    <col min="3084" max="3084" width="13.28515625" customWidth="1"/>
    <col min="3085" max="3086" width="25.5703125" customWidth="1"/>
    <col min="3329" max="3329" width="10.7109375" customWidth="1"/>
    <col min="3330" max="3330" width="51.42578125" customWidth="1"/>
    <col min="3331" max="3337" width="15" customWidth="1"/>
    <col min="3338" max="3338" width="21.28515625" customWidth="1"/>
    <col min="3339" max="3339" width="17.85546875" customWidth="1"/>
    <col min="3340" max="3340" width="13.28515625" customWidth="1"/>
    <col min="3341" max="3342" width="25.5703125" customWidth="1"/>
    <col min="3585" max="3585" width="10.7109375" customWidth="1"/>
    <col min="3586" max="3586" width="51.42578125" customWidth="1"/>
    <col min="3587" max="3593" width="15" customWidth="1"/>
    <col min="3594" max="3594" width="21.28515625" customWidth="1"/>
    <col min="3595" max="3595" width="17.85546875" customWidth="1"/>
    <col min="3596" max="3596" width="13.28515625" customWidth="1"/>
    <col min="3597" max="3598" width="25.5703125" customWidth="1"/>
    <col min="3841" max="3841" width="10.7109375" customWidth="1"/>
    <col min="3842" max="3842" width="51.42578125" customWidth="1"/>
    <col min="3843" max="3849" width="15" customWidth="1"/>
    <col min="3850" max="3850" width="21.28515625" customWidth="1"/>
    <col min="3851" max="3851" width="17.85546875" customWidth="1"/>
    <col min="3852" max="3852" width="13.28515625" customWidth="1"/>
    <col min="3853" max="3854" width="25.5703125" customWidth="1"/>
    <col min="4097" max="4097" width="10.7109375" customWidth="1"/>
    <col min="4098" max="4098" width="51.42578125" customWidth="1"/>
    <col min="4099" max="4105" width="15" customWidth="1"/>
    <col min="4106" max="4106" width="21.28515625" customWidth="1"/>
    <col min="4107" max="4107" width="17.85546875" customWidth="1"/>
    <col min="4108" max="4108" width="13.28515625" customWidth="1"/>
    <col min="4109" max="4110" width="25.5703125" customWidth="1"/>
    <col min="4353" max="4353" width="10.7109375" customWidth="1"/>
    <col min="4354" max="4354" width="51.42578125" customWidth="1"/>
    <col min="4355" max="4361" width="15" customWidth="1"/>
    <col min="4362" max="4362" width="21.28515625" customWidth="1"/>
    <col min="4363" max="4363" width="17.85546875" customWidth="1"/>
    <col min="4364" max="4364" width="13.28515625" customWidth="1"/>
    <col min="4365" max="4366" width="25.5703125" customWidth="1"/>
    <col min="4609" max="4609" width="10.7109375" customWidth="1"/>
    <col min="4610" max="4610" width="51.42578125" customWidth="1"/>
    <col min="4611" max="4617" width="15" customWidth="1"/>
    <col min="4618" max="4618" width="21.28515625" customWidth="1"/>
    <col min="4619" max="4619" width="17.85546875" customWidth="1"/>
    <col min="4620" max="4620" width="13.28515625" customWidth="1"/>
    <col min="4621" max="4622" width="25.5703125" customWidth="1"/>
    <col min="4865" max="4865" width="10.7109375" customWidth="1"/>
    <col min="4866" max="4866" width="51.42578125" customWidth="1"/>
    <col min="4867" max="4873" width="15" customWidth="1"/>
    <col min="4874" max="4874" width="21.28515625" customWidth="1"/>
    <col min="4875" max="4875" width="17.85546875" customWidth="1"/>
    <col min="4876" max="4876" width="13.28515625" customWidth="1"/>
    <col min="4877" max="4878" width="25.5703125" customWidth="1"/>
    <col min="5121" max="5121" width="10.7109375" customWidth="1"/>
    <col min="5122" max="5122" width="51.42578125" customWidth="1"/>
    <col min="5123" max="5129" width="15" customWidth="1"/>
    <col min="5130" max="5130" width="21.28515625" customWidth="1"/>
    <col min="5131" max="5131" width="17.85546875" customWidth="1"/>
    <col min="5132" max="5132" width="13.28515625" customWidth="1"/>
    <col min="5133" max="5134" width="25.5703125" customWidth="1"/>
    <col min="5377" max="5377" width="10.7109375" customWidth="1"/>
    <col min="5378" max="5378" width="51.42578125" customWidth="1"/>
    <col min="5379" max="5385" width="15" customWidth="1"/>
    <col min="5386" max="5386" width="21.28515625" customWidth="1"/>
    <col min="5387" max="5387" width="17.85546875" customWidth="1"/>
    <col min="5388" max="5388" width="13.28515625" customWidth="1"/>
    <col min="5389" max="5390" width="25.5703125" customWidth="1"/>
    <col min="5633" max="5633" width="10.7109375" customWidth="1"/>
    <col min="5634" max="5634" width="51.42578125" customWidth="1"/>
    <col min="5635" max="5641" width="15" customWidth="1"/>
    <col min="5642" max="5642" width="21.28515625" customWidth="1"/>
    <col min="5643" max="5643" width="17.85546875" customWidth="1"/>
    <col min="5644" max="5644" width="13.28515625" customWidth="1"/>
    <col min="5645" max="5646" width="25.5703125" customWidth="1"/>
    <col min="5889" max="5889" width="10.7109375" customWidth="1"/>
    <col min="5890" max="5890" width="51.42578125" customWidth="1"/>
    <col min="5891" max="5897" width="15" customWidth="1"/>
    <col min="5898" max="5898" width="21.28515625" customWidth="1"/>
    <col min="5899" max="5899" width="17.85546875" customWidth="1"/>
    <col min="5900" max="5900" width="13.28515625" customWidth="1"/>
    <col min="5901" max="5902" width="25.5703125" customWidth="1"/>
    <col min="6145" max="6145" width="10.7109375" customWidth="1"/>
    <col min="6146" max="6146" width="51.42578125" customWidth="1"/>
    <col min="6147" max="6153" width="15" customWidth="1"/>
    <col min="6154" max="6154" width="21.28515625" customWidth="1"/>
    <col min="6155" max="6155" width="17.85546875" customWidth="1"/>
    <col min="6156" max="6156" width="13.28515625" customWidth="1"/>
    <col min="6157" max="6158" width="25.5703125" customWidth="1"/>
    <col min="6401" max="6401" width="10.7109375" customWidth="1"/>
    <col min="6402" max="6402" width="51.42578125" customWidth="1"/>
    <col min="6403" max="6409" width="15" customWidth="1"/>
    <col min="6410" max="6410" width="21.28515625" customWidth="1"/>
    <col min="6411" max="6411" width="17.85546875" customWidth="1"/>
    <col min="6412" max="6412" width="13.28515625" customWidth="1"/>
    <col min="6413" max="6414" width="25.5703125" customWidth="1"/>
    <col min="6657" max="6657" width="10.7109375" customWidth="1"/>
    <col min="6658" max="6658" width="51.42578125" customWidth="1"/>
    <col min="6659" max="6665" width="15" customWidth="1"/>
    <col min="6666" max="6666" width="21.28515625" customWidth="1"/>
    <col min="6667" max="6667" width="17.85546875" customWidth="1"/>
    <col min="6668" max="6668" width="13.28515625" customWidth="1"/>
    <col min="6669" max="6670" width="25.5703125" customWidth="1"/>
    <col min="6913" max="6913" width="10.7109375" customWidth="1"/>
    <col min="6914" max="6914" width="51.42578125" customWidth="1"/>
    <col min="6915" max="6921" width="15" customWidth="1"/>
    <col min="6922" max="6922" width="21.28515625" customWidth="1"/>
    <col min="6923" max="6923" width="17.85546875" customWidth="1"/>
    <col min="6924" max="6924" width="13.28515625" customWidth="1"/>
    <col min="6925" max="6926" width="25.5703125" customWidth="1"/>
    <col min="7169" max="7169" width="10.7109375" customWidth="1"/>
    <col min="7170" max="7170" width="51.42578125" customWidth="1"/>
    <col min="7171" max="7177" width="15" customWidth="1"/>
    <col min="7178" max="7178" width="21.28515625" customWidth="1"/>
    <col min="7179" max="7179" width="17.85546875" customWidth="1"/>
    <col min="7180" max="7180" width="13.28515625" customWidth="1"/>
    <col min="7181" max="7182" width="25.5703125" customWidth="1"/>
    <col min="7425" max="7425" width="10.7109375" customWidth="1"/>
    <col min="7426" max="7426" width="51.42578125" customWidth="1"/>
    <col min="7427" max="7433" width="15" customWidth="1"/>
    <col min="7434" max="7434" width="21.28515625" customWidth="1"/>
    <col min="7435" max="7435" width="17.85546875" customWidth="1"/>
    <col min="7436" max="7436" width="13.28515625" customWidth="1"/>
    <col min="7437" max="7438" width="25.5703125" customWidth="1"/>
    <col min="7681" max="7681" width="10.7109375" customWidth="1"/>
    <col min="7682" max="7682" width="51.42578125" customWidth="1"/>
    <col min="7683" max="7689" width="15" customWidth="1"/>
    <col min="7690" max="7690" width="21.28515625" customWidth="1"/>
    <col min="7691" max="7691" width="17.85546875" customWidth="1"/>
    <col min="7692" max="7692" width="13.28515625" customWidth="1"/>
    <col min="7693" max="7694" width="25.5703125" customWidth="1"/>
    <col min="7937" max="7937" width="10.7109375" customWidth="1"/>
    <col min="7938" max="7938" width="51.42578125" customWidth="1"/>
    <col min="7939" max="7945" width="15" customWidth="1"/>
    <col min="7946" max="7946" width="21.28515625" customWidth="1"/>
    <col min="7947" max="7947" width="17.85546875" customWidth="1"/>
    <col min="7948" max="7948" width="13.28515625" customWidth="1"/>
    <col min="7949" max="7950" width="25.5703125" customWidth="1"/>
    <col min="8193" max="8193" width="10.7109375" customWidth="1"/>
    <col min="8194" max="8194" width="51.42578125" customWidth="1"/>
    <col min="8195" max="8201" width="15" customWidth="1"/>
    <col min="8202" max="8202" width="21.28515625" customWidth="1"/>
    <col min="8203" max="8203" width="17.85546875" customWidth="1"/>
    <col min="8204" max="8204" width="13.28515625" customWidth="1"/>
    <col min="8205" max="8206" width="25.5703125" customWidth="1"/>
    <col min="8449" max="8449" width="10.7109375" customWidth="1"/>
    <col min="8450" max="8450" width="51.42578125" customWidth="1"/>
    <col min="8451" max="8457" width="15" customWidth="1"/>
    <col min="8458" max="8458" width="21.28515625" customWidth="1"/>
    <col min="8459" max="8459" width="17.85546875" customWidth="1"/>
    <col min="8460" max="8460" width="13.28515625" customWidth="1"/>
    <col min="8461" max="8462" width="25.5703125" customWidth="1"/>
    <col min="8705" max="8705" width="10.7109375" customWidth="1"/>
    <col min="8706" max="8706" width="51.42578125" customWidth="1"/>
    <col min="8707" max="8713" width="15" customWidth="1"/>
    <col min="8714" max="8714" width="21.28515625" customWidth="1"/>
    <col min="8715" max="8715" width="17.85546875" customWidth="1"/>
    <col min="8716" max="8716" width="13.28515625" customWidth="1"/>
    <col min="8717" max="8718" width="25.5703125" customWidth="1"/>
    <col min="8961" max="8961" width="10.7109375" customWidth="1"/>
    <col min="8962" max="8962" width="51.42578125" customWidth="1"/>
    <col min="8963" max="8969" width="15" customWidth="1"/>
    <col min="8970" max="8970" width="21.28515625" customWidth="1"/>
    <col min="8971" max="8971" width="17.85546875" customWidth="1"/>
    <col min="8972" max="8972" width="13.28515625" customWidth="1"/>
    <col min="8973" max="8974" width="25.5703125" customWidth="1"/>
    <col min="9217" max="9217" width="10.7109375" customWidth="1"/>
    <col min="9218" max="9218" width="51.42578125" customWidth="1"/>
    <col min="9219" max="9225" width="15" customWidth="1"/>
    <col min="9226" max="9226" width="21.28515625" customWidth="1"/>
    <col min="9227" max="9227" width="17.85546875" customWidth="1"/>
    <col min="9228" max="9228" width="13.28515625" customWidth="1"/>
    <col min="9229" max="9230" width="25.5703125" customWidth="1"/>
    <col min="9473" max="9473" width="10.7109375" customWidth="1"/>
    <col min="9474" max="9474" width="51.42578125" customWidth="1"/>
    <col min="9475" max="9481" width="15" customWidth="1"/>
    <col min="9482" max="9482" width="21.28515625" customWidth="1"/>
    <col min="9483" max="9483" width="17.85546875" customWidth="1"/>
    <col min="9484" max="9484" width="13.28515625" customWidth="1"/>
    <col min="9485" max="9486" width="25.5703125" customWidth="1"/>
    <col min="9729" max="9729" width="10.7109375" customWidth="1"/>
    <col min="9730" max="9730" width="51.42578125" customWidth="1"/>
    <col min="9731" max="9737" width="15" customWidth="1"/>
    <col min="9738" max="9738" width="21.28515625" customWidth="1"/>
    <col min="9739" max="9739" width="17.85546875" customWidth="1"/>
    <col min="9740" max="9740" width="13.28515625" customWidth="1"/>
    <col min="9741" max="9742" width="25.5703125" customWidth="1"/>
    <col min="9985" max="9985" width="10.7109375" customWidth="1"/>
    <col min="9986" max="9986" width="51.42578125" customWidth="1"/>
    <col min="9987" max="9993" width="15" customWidth="1"/>
    <col min="9994" max="9994" width="21.28515625" customWidth="1"/>
    <col min="9995" max="9995" width="17.85546875" customWidth="1"/>
    <col min="9996" max="9996" width="13.28515625" customWidth="1"/>
    <col min="9997" max="9998" width="25.5703125" customWidth="1"/>
    <col min="10241" max="10241" width="10.7109375" customWidth="1"/>
    <col min="10242" max="10242" width="51.42578125" customWidth="1"/>
    <col min="10243" max="10249" width="15" customWidth="1"/>
    <col min="10250" max="10250" width="21.28515625" customWidth="1"/>
    <col min="10251" max="10251" width="17.85546875" customWidth="1"/>
    <col min="10252" max="10252" width="13.28515625" customWidth="1"/>
    <col min="10253" max="10254" width="25.5703125" customWidth="1"/>
    <col min="10497" max="10497" width="10.7109375" customWidth="1"/>
    <col min="10498" max="10498" width="51.42578125" customWidth="1"/>
    <col min="10499" max="10505" width="15" customWidth="1"/>
    <col min="10506" max="10506" width="21.28515625" customWidth="1"/>
    <col min="10507" max="10507" width="17.85546875" customWidth="1"/>
    <col min="10508" max="10508" width="13.28515625" customWidth="1"/>
    <col min="10509" max="10510" width="25.5703125" customWidth="1"/>
    <col min="10753" max="10753" width="10.7109375" customWidth="1"/>
    <col min="10754" max="10754" width="51.42578125" customWidth="1"/>
    <col min="10755" max="10761" width="15" customWidth="1"/>
    <col min="10762" max="10762" width="21.28515625" customWidth="1"/>
    <col min="10763" max="10763" width="17.85546875" customWidth="1"/>
    <col min="10764" max="10764" width="13.28515625" customWidth="1"/>
    <col min="10765" max="10766" width="25.5703125" customWidth="1"/>
    <col min="11009" max="11009" width="10.7109375" customWidth="1"/>
    <col min="11010" max="11010" width="51.42578125" customWidth="1"/>
    <col min="11011" max="11017" width="15" customWidth="1"/>
    <col min="11018" max="11018" width="21.28515625" customWidth="1"/>
    <col min="11019" max="11019" width="17.85546875" customWidth="1"/>
    <col min="11020" max="11020" width="13.28515625" customWidth="1"/>
    <col min="11021" max="11022" width="25.5703125" customWidth="1"/>
    <col min="11265" max="11265" width="10.7109375" customWidth="1"/>
    <col min="11266" max="11266" width="51.42578125" customWidth="1"/>
    <col min="11267" max="11273" width="15" customWidth="1"/>
    <col min="11274" max="11274" width="21.28515625" customWidth="1"/>
    <col min="11275" max="11275" width="17.85546875" customWidth="1"/>
    <col min="11276" max="11276" width="13.28515625" customWidth="1"/>
    <col min="11277" max="11278" width="25.5703125" customWidth="1"/>
    <col min="11521" max="11521" width="10.7109375" customWidth="1"/>
    <col min="11522" max="11522" width="51.42578125" customWidth="1"/>
    <col min="11523" max="11529" width="15" customWidth="1"/>
    <col min="11530" max="11530" width="21.28515625" customWidth="1"/>
    <col min="11531" max="11531" width="17.85546875" customWidth="1"/>
    <col min="11532" max="11532" width="13.28515625" customWidth="1"/>
    <col min="11533" max="11534" width="25.5703125" customWidth="1"/>
    <col min="11777" max="11777" width="10.7109375" customWidth="1"/>
    <col min="11778" max="11778" width="51.42578125" customWidth="1"/>
    <col min="11779" max="11785" width="15" customWidth="1"/>
    <col min="11786" max="11786" width="21.28515625" customWidth="1"/>
    <col min="11787" max="11787" width="17.85546875" customWidth="1"/>
    <col min="11788" max="11788" width="13.28515625" customWidth="1"/>
    <col min="11789" max="11790" width="25.5703125" customWidth="1"/>
    <col min="12033" max="12033" width="10.7109375" customWidth="1"/>
    <col min="12034" max="12034" width="51.42578125" customWidth="1"/>
    <col min="12035" max="12041" width="15" customWidth="1"/>
    <col min="12042" max="12042" width="21.28515625" customWidth="1"/>
    <col min="12043" max="12043" width="17.85546875" customWidth="1"/>
    <col min="12044" max="12044" width="13.28515625" customWidth="1"/>
    <col min="12045" max="12046" width="25.5703125" customWidth="1"/>
    <col min="12289" max="12289" width="10.7109375" customWidth="1"/>
    <col min="12290" max="12290" width="51.42578125" customWidth="1"/>
    <col min="12291" max="12297" width="15" customWidth="1"/>
    <col min="12298" max="12298" width="21.28515625" customWidth="1"/>
    <col min="12299" max="12299" width="17.85546875" customWidth="1"/>
    <col min="12300" max="12300" width="13.28515625" customWidth="1"/>
    <col min="12301" max="12302" width="25.5703125" customWidth="1"/>
    <col min="12545" max="12545" width="10.7109375" customWidth="1"/>
    <col min="12546" max="12546" width="51.42578125" customWidth="1"/>
    <col min="12547" max="12553" width="15" customWidth="1"/>
    <col min="12554" max="12554" width="21.28515625" customWidth="1"/>
    <col min="12555" max="12555" width="17.85546875" customWidth="1"/>
    <col min="12556" max="12556" width="13.28515625" customWidth="1"/>
    <col min="12557" max="12558" width="25.5703125" customWidth="1"/>
    <col min="12801" max="12801" width="10.7109375" customWidth="1"/>
    <col min="12802" max="12802" width="51.42578125" customWidth="1"/>
    <col min="12803" max="12809" width="15" customWidth="1"/>
    <col min="12810" max="12810" width="21.28515625" customWidth="1"/>
    <col min="12811" max="12811" width="17.85546875" customWidth="1"/>
    <col min="12812" max="12812" width="13.28515625" customWidth="1"/>
    <col min="12813" max="12814" width="25.5703125" customWidth="1"/>
    <col min="13057" max="13057" width="10.7109375" customWidth="1"/>
    <col min="13058" max="13058" width="51.42578125" customWidth="1"/>
    <col min="13059" max="13065" width="15" customWidth="1"/>
    <col min="13066" max="13066" width="21.28515625" customWidth="1"/>
    <col min="13067" max="13067" width="17.85546875" customWidth="1"/>
    <col min="13068" max="13068" width="13.28515625" customWidth="1"/>
    <col min="13069" max="13070" width="25.5703125" customWidth="1"/>
    <col min="13313" max="13313" width="10.7109375" customWidth="1"/>
    <col min="13314" max="13314" width="51.42578125" customWidth="1"/>
    <col min="13315" max="13321" width="15" customWidth="1"/>
    <col min="13322" max="13322" width="21.28515625" customWidth="1"/>
    <col min="13323" max="13323" width="17.85546875" customWidth="1"/>
    <col min="13324" max="13324" width="13.28515625" customWidth="1"/>
    <col min="13325" max="13326" width="25.5703125" customWidth="1"/>
    <col min="13569" max="13569" width="10.7109375" customWidth="1"/>
    <col min="13570" max="13570" width="51.42578125" customWidth="1"/>
    <col min="13571" max="13577" width="15" customWidth="1"/>
    <col min="13578" max="13578" width="21.28515625" customWidth="1"/>
    <col min="13579" max="13579" width="17.85546875" customWidth="1"/>
    <col min="13580" max="13580" width="13.28515625" customWidth="1"/>
    <col min="13581" max="13582" width="25.5703125" customWidth="1"/>
    <col min="13825" max="13825" width="10.7109375" customWidth="1"/>
    <col min="13826" max="13826" width="51.42578125" customWidth="1"/>
    <col min="13827" max="13833" width="15" customWidth="1"/>
    <col min="13834" max="13834" width="21.28515625" customWidth="1"/>
    <col min="13835" max="13835" width="17.85546875" customWidth="1"/>
    <col min="13836" max="13836" width="13.28515625" customWidth="1"/>
    <col min="13837" max="13838" width="25.5703125" customWidth="1"/>
    <col min="14081" max="14081" width="10.7109375" customWidth="1"/>
    <col min="14082" max="14082" width="51.42578125" customWidth="1"/>
    <col min="14083" max="14089" width="15" customWidth="1"/>
    <col min="14090" max="14090" width="21.28515625" customWidth="1"/>
    <col min="14091" max="14091" width="17.85546875" customWidth="1"/>
    <col min="14092" max="14092" width="13.28515625" customWidth="1"/>
    <col min="14093" max="14094" width="25.5703125" customWidth="1"/>
    <col min="14337" max="14337" width="10.7109375" customWidth="1"/>
    <col min="14338" max="14338" width="51.42578125" customWidth="1"/>
    <col min="14339" max="14345" width="15" customWidth="1"/>
    <col min="14346" max="14346" width="21.28515625" customWidth="1"/>
    <col min="14347" max="14347" width="17.85546875" customWidth="1"/>
    <col min="14348" max="14348" width="13.28515625" customWidth="1"/>
    <col min="14349" max="14350" width="25.5703125" customWidth="1"/>
    <col min="14593" max="14593" width="10.7109375" customWidth="1"/>
    <col min="14594" max="14594" width="51.42578125" customWidth="1"/>
    <col min="14595" max="14601" width="15" customWidth="1"/>
    <col min="14602" max="14602" width="21.28515625" customWidth="1"/>
    <col min="14603" max="14603" width="17.85546875" customWidth="1"/>
    <col min="14604" max="14604" width="13.28515625" customWidth="1"/>
    <col min="14605" max="14606" width="25.5703125" customWidth="1"/>
    <col min="14849" max="14849" width="10.7109375" customWidth="1"/>
    <col min="14850" max="14850" width="51.42578125" customWidth="1"/>
    <col min="14851" max="14857" width="15" customWidth="1"/>
    <col min="14858" max="14858" width="21.28515625" customWidth="1"/>
    <col min="14859" max="14859" width="17.85546875" customWidth="1"/>
    <col min="14860" max="14860" width="13.28515625" customWidth="1"/>
    <col min="14861" max="14862" width="25.5703125" customWidth="1"/>
    <col min="15105" max="15105" width="10.7109375" customWidth="1"/>
    <col min="15106" max="15106" width="51.42578125" customWidth="1"/>
    <col min="15107" max="15113" width="15" customWidth="1"/>
    <col min="15114" max="15114" width="21.28515625" customWidth="1"/>
    <col min="15115" max="15115" width="17.85546875" customWidth="1"/>
    <col min="15116" max="15116" width="13.28515625" customWidth="1"/>
    <col min="15117" max="15118" width="25.5703125" customWidth="1"/>
    <col min="15361" max="15361" width="10.7109375" customWidth="1"/>
    <col min="15362" max="15362" width="51.42578125" customWidth="1"/>
    <col min="15363" max="15369" width="15" customWidth="1"/>
    <col min="15370" max="15370" width="21.28515625" customWidth="1"/>
    <col min="15371" max="15371" width="17.85546875" customWidth="1"/>
    <col min="15372" max="15372" width="13.28515625" customWidth="1"/>
    <col min="15373" max="15374" width="25.5703125" customWidth="1"/>
    <col min="15617" max="15617" width="10.7109375" customWidth="1"/>
    <col min="15618" max="15618" width="51.42578125" customWidth="1"/>
    <col min="15619" max="15625" width="15" customWidth="1"/>
    <col min="15626" max="15626" width="21.28515625" customWidth="1"/>
    <col min="15627" max="15627" width="17.85546875" customWidth="1"/>
    <col min="15628" max="15628" width="13.28515625" customWidth="1"/>
    <col min="15629" max="15630" width="25.5703125" customWidth="1"/>
    <col min="15873" max="15873" width="10.7109375" customWidth="1"/>
    <col min="15874" max="15874" width="51.42578125" customWidth="1"/>
    <col min="15875" max="15881" width="15" customWidth="1"/>
    <col min="15882" max="15882" width="21.28515625" customWidth="1"/>
    <col min="15883" max="15883" width="17.85546875" customWidth="1"/>
    <col min="15884" max="15884" width="13.28515625" customWidth="1"/>
    <col min="15885" max="15886" width="25.5703125" customWidth="1"/>
    <col min="16129" max="16129" width="10.7109375" customWidth="1"/>
    <col min="16130" max="16130" width="51.42578125" customWidth="1"/>
    <col min="16131" max="16137" width="15" customWidth="1"/>
    <col min="16138" max="16138" width="21.28515625" customWidth="1"/>
    <col min="16139" max="16139" width="17.85546875" customWidth="1"/>
    <col min="16140" max="16140" width="13.28515625" customWidth="1"/>
    <col min="16141" max="16142" width="25.5703125" customWidth="1"/>
  </cols>
  <sheetData>
    <row r="2" spans="1:14">
      <c r="A2" s="10"/>
      <c r="B2" s="2"/>
      <c r="C2" s="2"/>
      <c r="D2" s="2"/>
      <c r="E2" s="2"/>
      <c r="F2" s="2"/>
      <c r="G2" s="2"/>
      <c r="H2" s="2"/>
      <c r="I2" s="2"/>
      <c r="J2" s="2"/>
      <c r="K2" s="2"/>
    </row>
    <row r="3" spans="1:14" ht="15.75">
      <c r="A3" s="3" t="s">
        <v>17</v>
      </c>
      <c r="B3" s="4"/>
      <c r="C3" s="4"/>
      <c r="D3" s="4"/>
      <c r="E3" s="4"/>
      <c r="F3" s="4"/>
      <c r="G3" s="4"/>
      <c r="H3" s="4"/>
      <c r="I3" s="4"/>
      <c r="J3" s="4"/>
      <c r="K3" s="4"/>
      <c r="N3" s="17" t="s">
        <v>18</v>
      </c>
    </row>
    <row r="4" spans="1:14">
      <c r="A4" s="5" t="s">
        <v>658</v>
      </c>
      <c r="B4" s="4"/>
      <c r="C4" s="4"/>
      <c r="D4" s="4"/>
      <c r="E4" s="4"/>
      <c r="F4" s="4"/>
      <c r="G4" s="4"/>
      <c r="H4" s="4"/>
      <c r="I4" s="4"/>
      <c r="J4" s="4"/>
      <c r="K4" s="6"/>
      <c r="L4" s="6"/>
      <c r="M4" s="6"/>
      <c r="N4" s="6" t="s">
        <v>659</v>
      </c>
    </row>
    <row r="5" spans="1:14">
      <c r="A5" s="4"/>
      <c r="B5" s="4"/>
      <c r="C5" s="4"/>
      <c r="D5" s="7"/>
      <c r="E5" s="4"/>
      <c r="F5" s="4"/>
      <c r="G5" s="4"/>
      <c r="H5" s="4"/>
      <c r="I5" s="4"/>
      <c r="J5" s="4"/>
      <c r="K5" s="4"/>
    </row>
    <row r="6" spans="1:14" ht="15.75" customHeight="1">
      <c r="A6" s="298" t="s">
        <v>125</v>
      </c>
      <c r="B6" s="298"/>
      <c r="C6" s="298"/>
      <c r="D6" s="298"/>
      <c r="E6" s="298"/>
      <c r="F6" s="298"/>
      <c r="G6" s="298"/>
      <c r="H6" s="298"/>
      <c r="I6" s="298"/>
      <c r="J6" s="298"/>
      <c r="K6" s="298"/>
      <c r="L6" s="298"/>
      <c r="M6" s="298"/>
      <c r="N6" s="298"/>
    </row>
    <row r="7" spans="1:14">
      <c r="A7" s="299" t="s">
        <v>21</v>
      </c>
      <c r="B7" s="299"/>
      <c r="C7" s="299"/>
      <c r="D7" s="299"/>
      <c r="E7" s="299"/>
      <c r="F7" s="299"/>
      <c r="G7" s="299"/>
      <c r="H7" s="299"/>
      <c r="I7" s="299"/>
      <c r="J7" s="299"/>
      <c r="K7" s="299"/>
      <c r="L7" s="299"/>
      <c r="M7" s="299"/>
      <c r="N7" s="299"/>
    </row>
    <row r="8" spans="1:14">
      <c r="A8" s="8"/>
      <c r="B8" s="9"/>
      <c r="C8" s="8"/>
      <c r="D8" s="8"/>
      <c r="E8" s="4"/>
      <c r="F8" s="4"/>
      <c r="G8" s="4"/>
      <c r="H8" s="4"/>
      <c r="I8" s="4"/>
      <c r="J8" s="4"/>
      <c r="K8" s="4"/>
    </row>
    <row r="9" spans="1:14">
      <c r="A9" s="8"/>
      <c r="B9" s="9"/>
      <c r="C9" s="8"/>
      <c r="D9" s="8"/>
      <c r="E9" s="4"/>
      <c r="F9" s="4"/>
      <c r="G9" s="4"/>
      <c r="H9" s="4"/>
      <c r="I9" s="4"/>
      <c r="J9" s="4"/>
      <c r="K9" s="4"/>
    </row>
    <row r="10" spans="1:14" ht="15.75" thickBot="1">
      <c r="N10" t="s">
        <v>8</v>
      </c>
    </row>
    <row r="11" spans="1:14" ht="15.75" customHeight="1" thickBot="1">
      <c r="A11" s="97"/>
      <c r="B11" s="98"/>
      <c r="C11" s="304" t="s">
        <v>22</v>
      </c>
      <c r="D11" s="305"/>
      <c r="E11" s="305"/>
      <c r="F11" s="305"/>
      <c r="G11" s="305"/>
      <c r="H11" s="306"/>
      <c r="I11" s="304" t="s">
        <v>23</v>
      </c>
      <c r="J11" s="305"/>
      <c r="K11" s="305"/>
      <c r="L11" s="305"/>
      <c r="M11" s="305"/>
      <c r="N11" s="306"/>
    </row>
    <row r="12" spans="1:14" ht="105">
      <c r="A12" s="50"/>
      <c r="B12" s="51"/>
      <c r="C12" s="52" t="s">
        <v>126</v>
      </c>
      <c r="D12" s="52" t="s">
        <v>127</v>
      </c>
      <c r="E12" s="52" t="s">
        <v>128</v>
      </c>
      <c r="F12" s="52" t="s">
        <v>129</v>
      </c>
      <c r="G12" s="52" t="s">
        <v>130</v>
      </c>
      <c r="H12" s="52" t="s">
        <v>131</v>
      </c>
      <c r="I12" s="52" t="s">
        <v>126</v>
      </c>
      <c r="J12" s="52" t="s">
        <v>127</v>
      </c>
      <c r="K12" s="52" t="s">
        <v>128</v>
      </c>
      <c r="L12" s="52" t="s">
        <v>129</v>
      </c>
      <c r="M12" s="52" t="s">
        <v>130</v>
      </c>
      <c r="N12" s="52" t="s">
        <v>131</v>
      </c>
    </row>
    <row r="13" spans="1:14">
      <c r="A13" s="54" t="s">
        <v>28</v>
      </c>
      <c r="B13" s="55" t="s">
        <v>29</v>
      </c>
      <c r="C13" s="57" t="s">
        <v>132</v>
      </c>
      <c r="D13" s="57" t="s">
        <v>132</v>
      </c>
      <c r="E13" s="57" t="s">
        <v>31</v>
      </c>
      <c r="F13" s="57" t="s">
        <v>32</v>
      </c>
      <c r="G13" s="57" t="s">
        <v>33</v>
      </c>
      <c r="H13" s="57" t="s">
        <v>34</v>
      </c>
      <c r="I13" s="57" t="s">
        <v>35</v>
      </c>
      <c r="J13" s="57" t="s">
        <v>36</v>
      </c>
      <c r="K13" s="57" t="s">
        <v>133</v>
      </c>
      <c r="L13" s="57" t="s">
        <v>134</v>
      </c>
      <c r="M13" s="57" t="s">
        <v>135</v>
      </c>
      <c r="N13" s="57" t="s">
        <v>136</v>
      </c>
    </row>
    <row r="14" spans="1:14" ht="24.75" customHeight="1">
      <c r="A14" s="54">
        <v>1</v>
      </c>
      <c r="B14" s="54" t="s">
        <v>137</v>
      </c>
      <c r="C14" s="62">
        <f>C15+C88</f>
        <v>0</v>
      </c>
      <c r="D14" s="57"/>
      <c r="E14" s="57"/>
      <c r="F14" s="57"/>
      <c r="G14" s="57"/>
      <c r="H14" s="99">
        <f>H15+H88+H106</f>
        <v>0</v>
      </c>
      <c r="I14" s="62">
        <f>I15+I88</f>
        <v>0</v>
      </c>
      <c r="J14" s="57"/>
      <c r="K14" s="57"/>
      <c r="L14" s="57"/>
      <c r="M14" s="57"/>
      <c r="N14" s="99">
        <f>N15+N88+N106</f>
        <v>0</v>
      </c>
    </row>
    <row r="15" spans="1:14" ht="90">
      <c r="A15" s="86" t="s">
        <v>138</v>
      </c>
      <c r="B15" s="54" t="s">
        <v>139</v>
      </c>
      <c r="C15" s="100">
        <f>C16+C23+C28+C34+C51+C69+C84</f>
        <v>0</v>
      </c>
      <c r="D15" s="57"/>
      <c r="E15" s="57"/>
      <c r="F15" s="57"/>
      <c r="G15" s="57"/>
      <c r="H15" s="101">
        <f>H16+H23+H28+H34+H51+H69+H84</f>
        <v>0</v>
      </c>
      <c r="I15" s="100">
        <f>I16+I23+I28+I34+I51+I69+I84</f>
        <v>0</v>
      </c>
      <c r="J15" s="57"/>
      <c r="K15" s="57"/>
      <c r="L15" s="57"/>
      <c r="M15" s="57"/>
      <c r="N15" s="101">
        <f>N16+N23+N28+N34+N51+N69+N84</f>
        <v>0</v>
      </c>
    </row>
    <row r="16" spans="1:14" s="104" customFormat="1">
      <c r="A16" s="102" t="s">
        <v>42</v>
      </c>
      <c r="B16" s="103" t="s">
        <v>140</v>
      </c>
      <c r="C16" s="62">
        <f>C17+C18+C21+C22</f>
        <v>0</v>
      </c>
      <c r="D16" s="57"/>
      <c r="E16" s="57"/>
      <c r="F16" s="57"/>
      <c r="G16" s="57"/>
      <c r="H16" s="99">
        <f>H17+H18+H21+H22</f>
        <v>0</v>
      </c>
      <c r="I16" s="62">
        <f>I17+I18+I21+I22</f>
        <v>0</v>
      </c>
      <c r="J16" s="57"/>
      <c r="K16" s="57"/>
      <c r="L16" s="57"/>
      <c r="M16" s="57"/>
      <c r="N16" s="99">
        <f>N17+N18+N21+N22</f>
        <v>0</v>
      </c>
    </row>
    <row r="17" spans="1:14" s="104" customFormat="1" ht="30">
      <c r="A17" s="78" t="s">
        <v>141</v>
      </c>
      <c r="B17" s="105" t="s">
        <v>142</v>
      </c>
      <c r="C17" s="106"/>
      <c r="D17" s="57"/>
      <c r="E17" s="57"/>
      <c r="F17" s="107">
        <v>1</v>
      </c>
      <c r="G17" s="108"/>
      <c r="H17" s="99">
        <f>C17*G17</f>
        <v>0</v>
      </c>
      <c r="I17" s="106"/>
      <c r="J17" s="57"/>
      <c r="K17" s="57"/>
      <c r="L17" s="107">
        <v>1</v>
      </c>
      <c r="M17" s="108"/>
      <c r="N17" s="99">
        <f>I17*M17</f>
        <v>0</v>
      </c>
    </row>
    <row r="18" spans="1:14" s="104" customFormat="1">
      <c r="A18" s="78" t="s">
        <v>143</v>
      </c>
      <c r="B18" s="105" t="s">
        <v>144</v>
      </c>
      <c r="C18" s="62">
        <f>SUM(C19:C20)</f>
        <v>0</v>
      </c>
      <c r="D18" s="57"/>
      <c r="E18" s="57"/>
      <c r="F18" s="57"/>
      <c r="G18" s="57"/>
      <c r="H18" s="99">
        <f>SUM(H19:H20)</f>
        <v>0</v>
      </c>
      <c r="I18" s="62">
        <f>SUM(I19:I20)</f>
        <v>0</v>
      </c>
      <c r="J18" s="57"/>
      <c r="K18" s="57"/>
      <c r="L18" s="57"/>
      <c r="M18" s="57"/>
      <c r="N18" s="99">
        <f>SUM(N19:N20)</f>
        <v>0</v>
      </c>
    </row>
    <row r="19" spans="1:14" s="104" customFormat="1">
      <c r="A19" s="109" t="s">
        <v>145</v>
      </c>
      <c r="B19" s="110" t="s">
        <v>146</v>
      </c>
      <c r="C19" s="106"/>
      <c r="D19" s="57"/>
      <c r="E19" s="57"/>
      <c r="F19" s="107" t="s">
        <v>147</v>
      </c>
      <c r="G19" s="108"/>
      <c r="H19" s="99">
        <f>C19*G19</f>
        <v>0</v>
      </c>
      <c r="I19" s="106"/>
      <c r="J19" s="57"/>
      <c r="K19" s="57"/>
      <c r="L19" s="107" t="s">
        <v>147</v>
      </c>
      <c r="M19" s="108"/>
      <c r="N19" s="99">
        <f>I19*M19</f>
        <v>0</v>
      </c>
    </row>
    <row r="20" spans="1:14" s="104" customFormat="1">
      <c r="A20" s="109" t="s">
        <v>148</v>
      </c>
      <c r="B20" s="110" t="s">
        <v>149</v>
      </c>
      <c r="C20" s="106"/>
      <c r="D20" s="57"/>
      <c r="E20" s="57"/>
      <c r="F20" s="107" t="s">
        <v>150</v>
      </c>
      <c r="G20" s="108"/>
      <c r="H20" s="99">
        <f>C20*G20</f>
        <v>0</v>
      </c>
      <c r="I20" s="106"/>
      <c r="J20" s="57"/>
      <c r="K20" s="57"/>
      <c r="L20" s="107" t="s">
        <v>150</v>
      </c>
      <c r="M20" s="108"/>
      <c r="N20" s="99">
        <f>I20*M20</f>
        <v>0</v>
      </c>
    </row>
    <row r="21" spans="1:14" s="104" customFormat="1">
      <c r="A21" s="78" t="s">
        <v>151</v>
      </c>
      <c r="B21" s="105" t="s">
        <v>152</v>
      </c>
      <c r="C21" s="106"/>
      <c r="D21" s="57"/>
      <c r="E21" s="57"/>
      <c r="F21" s="107">
        <v>0.05</v>
      </c>
      <c r="G21" s="108"/>
      <c r="H21" s="99">
        <f>C21*G21</f>
        <v>0</v>
      </c>
      <c r="I21" s="106"/>
      <c r="J21" s="57"/>
      <c r="K21" s="57"/>
      <c r="L21" s="107">
        <v>0.05</v>
      </c>
      <c r="M21" s="108"/>
      <c r="N21" s="99">
        <f>I21*M21</f>
        <v>0</v>
      </c>
    </row>
    <row r="22" spans="1:14" s="104" customFormat="1">
      <c r="A22" s="78" t="s">
        <v>153</v>
      </c>
      <c r="B22" s="105" t="s">
        <v>154</v>
      </c>
      <c r="C22" s="106"/>
      <c r="D22" s="57"/>
      <c r="E22" s="57"/>
      <c r="F22" s="107">
        <v>0.1</v>
      </c>
      <c r="G22" s="108"/>
      <c r="H22" s="99">
        <f>C22*G22</f>
        <v>0</v>
      </c>
      <c r="I22" s="106"/>
      <c r="J22" s="57"/>
      <c r="K22" s="57"/>
      <c r="L22" s="107">
        <v>0.1</v>
      </c>
      <c r="M22" s="108"/>
      <c r="N22" s="99">
        <f>I22*M22</f>
        <v>0</v>
      </c>
    </row>
    <row r="23" spans="1:14" s="104" customFormat="1">
      <c r="A23" s="102" t="s">
        <v>155</v>
      </c>
      <c r="B23" s="103" t="s">
        <v>156</v>
      </c>
      <c r="C23" s="100">
        <f>C24+C27</f>
        <v>0</v>
      </c>
      <c r="D23" s="57"/>
      <c r="E23" s="57"/>
      <c r="F23" s="111"/>
      <c r="G23" s="57"/>
      <c r="H23" s="101">
        <f>H24+H27</f>
        <v>0</v>
      </c>
      <c r="I23" s="100">
        <f>I24+I27</f>
        <v>0</v>
      </c>
      <c r="J23" s="57"/>
      <c r="K23" s="57"/>
      <c r="L23" s="111"/>
      <c r="M23" s="57"/>
      <c r="N23" s="101">
        <f>N24+N27</f>
        <v>0</v>
      </c>
    </row>
    <row r="24" spans="1:14" s="104" customFormat="1" ht="71.25" customHeight="1">
      <c r="A24" s="78" t="s">
        <v>46</v>
      </c>
      <c r="B24" s="105" t="s">
        <v>157</v>
      </c>
      <c r="C24" s="58">
        <f>C25+C26</f>
        <v>0</v>
      </c>
      <c r="D24" s="57"/>
      <c r="E24" s="57"/>
      <c r="F24" s="111"/>
      <c r="G24" s="57"/>
      <c r="H24" s="112">
        <f>H25+H26</f>
        <v>0</v>
      </c>
      <c r="I24" s="58">
        <f>I25+I26</f>
        <v>0</v>
      </c>
      <c r="J24" s="57"/>
      <c r="K24" s="57"/>
      <c r="L24" s="111"/>
      <c r="M24" s="57"/>
      <c r="N24" s="112">
        <f>N25+N26</f>
        <v>0</v>
      </c>
    </row>
    <row r="25" spans="1:14" s="104" customFormat="1">
      <c r="A25" s="109" t="s">
        <v>158</v>
      </c>
      <c r="B25" s="113" t="s">
        <v>159</v>
      </c>
      <c r="C25" s="106"/>
      <c r="D25" s="57"/>
      <c r="E25" s="57"/>
      <c r="F25" s="107">
        <v>0.05</v>
      </c>
      <c r="G25" s="108"/>
      <c r="H25" s="99">
        <f>C25*G25</f>
        <v>0</v>
      </c>
      <c r="I25" s="106"/>
      <c r="J25" s="57"/>
      <c r="K25" s="57"/>
      <c r="L25" s="107">
        <v>0.05</v>
      </c>
      <c r="M25" s="108"/>
      <c r="N25" s="99">
        <f>I25*M25</f>
        <v>0</v>
      </c>
    </row>
    <row r="26" spans="1:14" s="104" customFormat="1">
      <c r="A26" s="109" t="s">
        <v>160</v>
      </c>
      <c r="B26" s="113" t="s">
        <v>161</v>
      </c>
      <c r="C26" s="106"/>
      <c r="D26" s="57"/>
      <c r="E26" s="57"/>
      <c r="F26" s="107">
        <v>0.25</v>
      </c>
      <c r="G26" s="108"/>
      <c r="H26" s="99">
        <f>C26*G26</f>
        <v>0</v>
      </c>
      <c r="I26" s="106"/>
      <c r="J26" s="57"/>
      <c r="K26" s="57"/>
      <c r="L26" s="107">
        <v>0.25</v>
      </c>
      <c r="M26" s="108"/>
      <c r="N26" s="99">
        <f>I26*M26</f>
        <v>0</v>
      </c>
    </row>
    <row r="27" spans="1:14" s="104" customFormat="1" ht="45">
      <c r="A27" s="78" t="s">
        <v>48</v>
      </c>
      <c r="B27" s="105" t="s">
        <v>162</v>
      </c>
      <c r="C27" s="106"/>
      <c r="D27" s="57"/>
      <c r="E27" s="57"/>
      <c r="F27" s="107">
        <v>0.25</v>
      </c>
      <c r="G27" s="108"/>
      <c r="H27" s="99">
        <f>C27*G27</f>
        <v>0</v>
      </c>
      <c r="I27" s="106"/>
      <c r="J27" s="57"/>
      <c r="K27" s="57"/>
      <c r="L27" s="107">
        <v>0.25</v>
      </c>
      <c r="M27" s="108"/>
      <c r="N27" s="99">
        <f>I27*M27</f>
        <v>0</v>
      </c>
    </row>
    <row r="28" spans="1:14" s="104" customFormat="1">
      <c r="A28" s="102" t="s">
        <v>52</v>
      </c>
      <c r="B28" s="103" t="s">
        <v>163</v>
      </c>
      <c r="C28" s="100">
        <f>C29+C30+C31</f>
        <v>0</v>
      </c>
      <c r="D28" s="57"/>
      <c r="E28" s="57"/>
      <c r="F28" s="111"/>
      <c r="G28" s="57"/>
      <c r="H28" s="101">
        <f>H29+H30+H31</f>
        <v>0</v>
      </c>
      <c r="I28" s="100">
        <f>I29+I30+I31</f>
        <v>0</v>
      </c>
      <c r="J28" s="57"/>
      <c r="K28" s="57"/>
      <c r="L28" s="111"/>
      <c r="M28" s="57"/>
      <c r="N28" s="101">
        <f>N29+N30+N31</f>
        <v>0</v>
      </c>
    </row>
    <row r="29" spans="1:14" s="104" customFormat="1" ht="45">
      <c r="A29" s="78" t="s">
        <v>54</v>
      </c>
      <c r="B29" s="114" t="s">
        <v>164</v>
      </c>
      <c r="C29" s="106"/>
      <c r="D29" s="57"/>
      <c r="E29" s="57"/>
      <c r="F29" s="107">
        <v>1</v>
      </c>
      <c r="G29" s="108"/>
      <c r="H29" s="99">
        <f>C29*G29</f>
        <v>0</v>
      </c>
      <c r="I29" s="106"/>
      <c r="J29" s="57"/>
      <c r="K29" s="57"/>
      <c r="L29" s="107">
        <v>1</v>
      </c>
      <c r="M29" s="108"/>
      <c r="N29" s="99">
        <f>I29*M29</f>
        <v>0</v>
      </c>
    </row>
    <row r="30" spans="1:14" s="104" customFormat="1">
      <c r="A30" s="78" t="s">
        <v>165</v>
      </c>
      <c r="B30" s="105" t="s">
        <v>166</v>
      </c>
      <c r="C30" s="106"/>
      <c r="D30" s="57"/>
      <c r="E30" s="57"/>
      <c r="F30" s="107">
        <v>1</v>
      </c>
      <c r="G30" s="108"/>
      <c r="H30" s="99">
        <f>C30*G30</f>
        <v>0</v>
      </c>
      <c r="I30" s="106"/>
      <c r="J30" s="57"/>
      <c r="K30" s="57"/>
      <c r="L30" s="107">
        <v>1</v>
      </c>
      <c r="M30" s="108"/>
      <c r="N30" s="99">
        <f>I30*M30</f>
        <v>0</v>
      </c>
    </row>
    <row r="31" spans="1:14" s="104" customFormat="1">
      <c r="A31" s="78" t="s">
        <v>167</v>
      </c>
      <c r="B31" s="105" t="s">
        <v>168</v>
      </c>
      <c r="C31" s="58">
        <f>C32+C33</f>
        <v>0</v>
      </c>
      <c r="D31" s="57"/>
      <c r="E31" s="57"/>
      <c r="F31" s="111"/>
      <c r="G31" s="57"/>
      <c r="H31" s="58">
        <f>H32+H33</f>
        <v>0</v>
      </c>
      <c r="I31" s="58">
        <f>I32+I33</f>
        <v>0</v>
      </c>
      <c r="J31" s="57"/>
      <c r="K31" s="57"/>
      <c r="L31" s="111"/>
      <c r="M31" s="57"/>
      <c r="N31" s="58">
        <f>N32+N33</f>
        <v>0</v>
      </c>
    </row>
    <row r="32" spans="1:14" s="104" customFormat="1">
      <c r="A32" s="109" t="s">
        <v>169</v>
      </c>
      <c r="B32" s="115" t="s">
        <v>159</v>
      </c>
      <c r="C32" s="106"/>
      <c r="D32" s="57"/>
      <c r="E32" s="57"/>
      <c r="F32" s="107">
        <v>0.2</v>
      </c>
      <c r="G32" s="108"/>
      <c r="H32" s="99">
        <f>C32*G32</f>
        <v>0</v>
      </c>
      <c r="I32" s="106"/>
      <c r="J32" s="57"/>
      <c r="K32" s="57"/>
      <c r="L32" s="107">
        <v>0.2</v>
      </c>
      <c r="M32" s="108"/>
      <c r="N32" s="99">
        <f>I32*M32</f>
        <v>0</v>
      </c>
    </row>
    <row r="33" spans="1:14" s="104" customFormat="1">
      <c r="A33" s="109" t="s">
        <v>170</v>
      </c>
      <c r="B33" s="115" t="s">
        <v>161</v>
      </c>
      <c r="C33" s="106"/>
      <c r="D33" s="57"/>
      <c r="E33" s="57"/>
      <c r="F33" s="107">
        <v>0.4</v>
      </c>
      <c r="G33" s="108"/>
      <c r="H33" s="99">
        <f>C33*G33</f>
        <v>0</v>
      </c>
      <c r="I33" s="106"/>
      <c r="J33" s="57"/>
      <c r="K33" s="57"/>
      <c r="L33" s="107">
        <v>0.4</v>
      </c>
      <c r="M33" s="108"/>
      <c r="N33" s="99">
        <f>I33*M33</f>
        <v>0</v>
      </c>
    </row>
    <row r="34" spans="1:14" s="104" customFormat="1">
      <c r="A34" s="102" t="s">
        <v>56</v>
      </c>
      <c r="B34" s="103" t="s">
        <v>171</v>
      </c>
      <c r="C34" s="62">
        <f>+C35+C36+C37+C38+C39+C40+C43+C44+C45+C46+C49+C50</f>
        <v>0</v>
      </c>
      <c r="D34" s="57"/>
      <c r="E34" s="57"/>
      <c r="F34" s="111"/>
      <c r="G34" s="111"/>
      <c r="H34" s="99">
        <f>+H35+H36+H37+H38+H39+H40+H43+H44+H45+H46+H49+H50</f>
        <v>0</v>
      </c>
      <c r="I34" s="62">
        <f>+I35+I36+I37+I38+I39+I40+I43+I44+I45+I46+I49+I50</f>
        <v>0</v>
      </c>
      <c r="J34" s="57"/>
      <c r="K34" s="57"/>
      <c r="L34" s="111"/>
      <c r="M34" s="111"/>
      <c r="N34" s="99">
        <f>+N35+N36+N37+N38+N39+N40+N43+N44+N45+N46+N49+N50</f>
        <v>0</v>
      </c>
    </row>
    <row r="35" spans="1:14" s="104" customFormat="1" ht="45">
      <c r="A35" s="78" t="s">
        <v>58</v>
      </c>
      <c r="B35" s="105" t="s">
        <v>172</v>
      </c>
      <c r="C35" s="106"/>
      <c r="D35" s="57"/>
      <c r="E35" s="57"/>
      <c r="F35" s="107">
        <v>0.2</v>
      </c>
      <c r="G35" s="108"/>
      <c r="H35" s="99">
        <f t="shared" ref="H35:H50" si="0">C35*G35</f>
        <v>0</v>
      </c>
      <c r="I35" s="106"/>
      <c r="J35" s="57"/>
      <c r="K35" s="57"/>
      <c r="L35" s="107">
        <v>0.2</v>
      </c>
      <c r="M35" s="108"/>
      <c r="N35" s="99">
        <f t="shared" ref="N35:N50" si="1">I35*M35</f>
        <v>0</v>
      </c>
    </row>
    <row r="36" spans="1:14" s="104" customFormat="1" ht="60">
      <c r="A36" s="78" t="s">
        <v>173</v>
      </c>
      <c r="B36" s="105" t="s">
        <v>174</v>
      </c>
      <c r="C36" s="106"/>
      <c r="D36" s="57"/>
      <c r="E36" s="57"/>
      <c r="F36" s="107">
        <v>0.1</v>
      </c>
      <c r="G36" s="108"/>
      <c r="H36" s="99">
        <f t="shared" si="0"/>
        <v>0</v>
      </c>
      <c r="I36" s="106"/>
      <c r="J36" s="57"/>
      <c r="K36" s="57"/>
      <c r="L36" s="107">
        <v>0.1</v>
      </c>
      <c r="M36" s="108"/>
      <c r="N36" s="99">
        <f t="shared" si="1"/>
        <v>0</v>
      </c>
    </row>
    <row r="37" spans="1:14" s="104" customFormat="1" ht="30">
      <c r="A37" s="78" t="s">
        <v>175</v>
      </c>
      <c r="B37" s="105" t="s">
        <v>176</v>
      </c>
      <c r="C37" s="106"/>
      <c r="D37" s="57"/>
      <c r="E37" s="57"/>
      <c r="F37" s="107">
        <v>1</v>
      </c>
      <c r="G37" s="108"/>
      <c r="H37" s="99">
        <f t="shared" si="0"/>
        <v>0</v>
      </c>
      <c r="I37" s="106"/>
      <c r="J37" s="57"/>
      <c r="K37" s="57"/>
      <c r="L37" s="107">
        <v>1</v>
      </c>
      <c r="M37" s="108"/>
      <c r="N37" s="99">
        <f t="shared" si="1"/>
        <v>0</v>
      </c>
    </row>
    <row r="38" spans="1:14" s="104" customFormat="1">
      <c r="A38" s="78" t="s">
        <v>177</v>
      </c>
      <c r="B38" s="105" t="s">
        <v>178</v>
      </c>
      <c r="C38" s="106"/>
      <c r="D38" s="57"/>
      <c r="E38" s="57"/>
      <c r="F38" s="107">
        <v>1</v>
      </c>
      <c r="G38" s="108"/>
      <c r="H38" s="99">
        <f t="shared" si="0"/>
        <v>0</v>
      </c>
      <c r="I38" s="106"/>
      <c r="J38" s="57"/>
      <c r="K38" s="57"/>
      <c r="L38" s="107">
        <v>1</v>
      </c>
      <c r="M38" s="108"/>
      <c r="N38" s="99">
        <f t="shared" si="1"/>
        <v>0</v>
      </c>
    </row>
    <row r="39" spans="1:14" s="104" customFormat="1">
      <c r="A39" s="78" t="s">
        <v>179</v>
      </c>
      <c r="B39" s="105" t="s">
        <v>180</v>
      </c>
      <c r="C39" s="106"/>
      <c r="D39" s="57"/>
      <c r="E39" s="57"/>
      <c r="F39" s="107">
        <v>1</v>
      </c>
      <c r="G39" s="108"/>
      <c r="H39" s="99">
        <f t="shared" si="0"/>
        <v>0</v>
      </c>
      <c r="I39" s="106"/>
      <c r="J39" s="57"/>
      <c r="K39" s="57"/>
      <c r="L39" s="107">
        <v>1</v>
      </c>
      <c r="M39" s="108"/>
      <c r="N39" s="99">
        <f t="shared" si="1"/>
        <v>0</v>
      </c>
    </row>
    <row r="40" spans="1:14" s="104" customFormat="1">
      <c r="A40" s="78" t="s">
        <v>181</v>
      </c>
      <c r="B40" s="105" t="s">
        <v>182</v>
      </c>
      <c r="C40" s="100">
        <f>C41+C42</f>
        <v>0</v>
      </c>
      <c r="D40" s="57"/>
      <c r="E40" s="57"/>
      <c r="F40" s="111"/>
      <c r="G40" s="57"/>
      <c r="H40" s="99">
        <f>H41+H42</f>
        <v>0</v>
      </c>
      <c r="I40" s="100">
        <f>I41+I42</f>
        <v>0</v>
      </c>
      <c r="J40" s="57"/>
      <c r="K40" s="57"/>
      <c r="L40" s="107"/>
      <c r="M40" s="99"/>
      <c r="N40" s="99">
        <f>N41+N42</f>
        <v>0</v>
      </c>
    </row>
    <row r="41" spans="1:14" s="104" customFormat="1" ht="45">
      <c r="A41" s="109" t="s">
        <v>183</v>
      </c>
      <c r="B41" s="110" t="s">
        <v>184</v>
      </c>
      <c r="C41" s="106"/>
      <c r="D41" s="57"/>
      <c r="E41" s="57"/>
      <c r="F41" s="107">
        <v>0</v>
      </c>
      <c r="G41" s="108"/>
      <c r="H41" s="99">
        <f t="shared" si="0"/>
        <v>0</v>
      </c>
      <c r="I41" s="106"/>
      <c r="J41" s="57"/>
      <c r="K41" s="57"/>
      <c r="L41" s="107">
        <v>0</v>
      </c>
      <c r="M41" s="108"/>
      <c r="N41" s="99">
        <f t="shared" si="1"/>
        <v>0</v>
      </c>
    </row>
    <row r="42" spans="1:14" s="104" customFormat="1">
      <c r="A42" s="116" t="s">
        <v>185</v>
      </c>
      <c r="B42" s="110" t="s">
        <v>186</v>
      </c>
      <c r="C42" s="106"/>
      <c r="D42" s="57"/>
      <c r="E42" s="57"/>
      <c r="F42" s="107">
        <v>1</v>
      </c>
      <c r="G42" s="108"/>
      <c r="H42" s="99">
        <f t="shared" si="0"/>
        <v>0</v>
      </c>
      <c r="I42" s="106"/>
      <c r="J42" s="57"/>
      <c r="K42" s="57"/>
      <c r="L42" s="107">
        <v>1</v>
      </c>
      <c r="M42" s="108"/>
      <c r="N42" s="99">
        <f t="shared" si="1"/>
        <v>0</v>
      </c>
    </row>
    <row r="43" spans="1:14" s="104" customFormat="1" ht="33" customHeight="1">
      <c r="A43" s="78" t="s">
        <v>187</v>
      </c>
      <c r="B43" s="105" t="s">
        <v>188</v>
      </c>
      <c r="C43" s="106"/>
      <c r="D43" s="57"/>
      <c r="E43" s="57"/>
      <c r="F43" s="107">
        <v>1</v>
      </c>
      <c r="G43" s="108"/>
      <c r="H43" s="99">
        <f t="shared" si="0"/>
        <v>0</v>
      </c>
      <c r="I43" s="106"/>
      <c r="J43" s="57"/>
      <c r="K43" s="57"/>
      <c r="L43" s="107">
        <v>1</v>
      </c>
      <c r="M43" s="108"/>
      <c r="N43" s="99">
        <f t="shared" si="1"/>
        <v>0</v>
      </c>
    </row>
    <row r="44" spans="1:14" s="104" customFormat="1" ht="30">
      <c r="A44" s="78" t="s">
        <v>189</v>
      </c>
      <c r="B44" s="105" t="s">
        <v>660</v>
      </c>
      <c r="C44" s="106"/>
      <c r="D44" s="57"/>
      <c r="E44" s="57"/>
      <c r="F44" s="107">
        <v>1</v>
      </c>
      <c r="G44" s="108"/>
      <c r="H44" s="99">
        <f t="shared" si="0"/>
        <v>0</v>
      </c>
      <c r="I44" s="106"/>
      <c r="J44" s="57"/>
      <c r="K44" s="57"/>
      <c r="L44" s="107">
        <v>1</v>
      </c>
      <c r="M44" s="108"/>
      <c r="N44" s="99">
        <f t="shared" si="1"/>
        <v>0</v>
      </c>
    </row>
    <row r="45" spans="1:14" s="104" customFormat="1" ht="45">
      <c r="A45" s="78" t="s">
        <v>190</v>
      </c>
      <c r="B45" s="105" t="s">
        <v>191</v>
      </c>
      <c r="C45" s="106"/>
      <c r="D45" s="57"/>
      <c r="E45" s="57"/>
      <c r="F45" s="107">
        <v>1</v>
      </c>
      <c r="G45" s="108"/>
      <c r="H45" s="99">
        <f t="shared" si="0"/>
        <v>0</v>
      </c>
      <c r="I45" s="106"/>
      <c r="J45" s="57"/>
      <c r="K45" s="57"/>
      <c r="L45" s="107">
        <v>1</v>
      </c>
      <c r="M45" s="108"/>
      <c r="N45" s="99">
        <f t="shared" si="1"/>
        <v>0</v>
      </c>
    </row>
    <row r="46" spans="1:14" s="104" customFormat="1" ht="30">
      <c r="A46" s="78" t="s">
        <v>192</v>
      </c>
      <c r="B46" s="105" t="s">
        <v>193</v>
      </c>
      <c r="C46" s="62">
        <f>+C47+C48</f>
        <v>0</v>
      </c>
      <c r="D46" s="57"/>
      <c r="E46" s="57"/>
      <c r="F46" s="107">
        <v>1</v>
      </c>
      <c r="G46" s="99"/>
      <c r="H46" s="99">
        <f>+H47+H48</f>
        <v>0</v>
      </c>
      <c r="I46" s="62">
        <f>+I47+I48</f>
        <v>0</v>
      </c>
      <c r="J46" s="57"/>
      <c r="K46" s="57"/>
      <c r="L46" s="107">
        <v>1</v>
      </c>
      <c r="M46" s="108"/>
      <c r="N46" s="99">
        <f>+N47+N48</f>
        <v>0</v>
      </c>
    </row>
    <row r="47" spans="1:14" s="104" customFormat="1" ht="60.75" customHeight="1">
      <c r="A47" s="109" t="s">
        <v>194</v>
      </c>
      <c r="B47" s="117" t="s">
        <v>195</v>
      </c>
      <c r="C47" s="106"/>
      <c r="D47" s="57"/>
      <c r="E47" s="57"/>
      <c r="F47" s="107">
        <v>1</v>
      </c>
      <c r="G47" s="108"/>
      <c r="H47" s="99">
        <f t="shared" si="0"/>
        <v>0</v>
      </c>
      <c r="I47" s="106"/>
      <c r="J47" s="57"/>
      <c r="K47" s="57"/>
      <c r="L47" s="107">
        <v>1</v>
      </c>
      <c r="M47" s="108"/>
      <c r="N47" s="99">
        <f t="shared" si="1"/>
        <v>0</v>
      </c>
    </row>
    <row r="48" spans="1:14" s="104" customFormat="1" ht="92.25" customHeight="1">
      <c r="A48" s="109" t="s">
        <v>196</v>
      </c>
      <c r="B48" s="117" t="s">
        <v>197</v>
      </c>
      <c r="C48" s="106"/>
      <c r="D48" s="57"/>
      <c r="E48" s="57"/>
      <c r="F48" s="107">
        <v>1</v>
      </c>
      <c r="G48" s="108"/>
      <c r="H48" s="99">
        <f t="shared" si="0"/>
        <v>0</v>
      </c>
      <c r="I48" s="106"/>
      <c r="J48" s="57"/>
      <c r="K48" s="57"/>
      <c r="L48" s="107">
        <v>1</v>
      </c>
      <c r="M48" s="108"/>
      <c r="N48" s="99">
        <f t="shared" si="1"/>
        <v>0</v>
      </c>
    </row>
    <row r="49" spans="1:14" s="104" customFormat="1" ht="31.5" customHeight="1">
      <c r="A49" s="78" t="s">
        <v>198</v>
      </c>
      <c r="B49" s="105" t="s">
        <v>199</v>
      </c>
      <c r="C49" s="106"/>
      <c r="D49" s="57"/>
      <c r="E49" s="57"/>
      <c r="F49" s="107">
        <v>1</v>
      </c>
      <c r="G49" s="108"/>
      <c r="H49" s="99">
        <f t="shared" si="0"/>
        <v>0</v>
      </c>
      <c r="I49" s="106"/>
      <c r="J49" s="57"/>
      <c r="K49" s="57"/>
      <c r="L49" s="107">
        <v>1</v>
      </c>
      <c r="M49" s="108"/>
      <c r="N49" s="99">
        <f t="shared" si="1"/>
        <v>0</v>
      </c>
    </row>
    <row r="50" spans="1:14" s="104" customFormat="1">
      <c r="A50" s="78" t="s">
        <v>200</v>
      </c>
      <c r="B50" s="105" t="s">
        <v>201</v>
      </c>
      <c r="C50" s="106"/>
      <c r="D50" s="57"/>
      <c r="E50" s="57"/>
      <c r="F50" s="107">
        <v>0.5</v>
      </c>
      <c r="G50" s="108"/>
      <c r="H50" s="99">
        <f t="shared" si="0"/>
        <v>0</v>
      </c>
      <c r="I50" s="106"/>
      <c r="J50" s="57"/>
      <c r="K50" s="57"/>
      <c r="L50" s="107">
        <v>0.5</v>
      </c>
      <c r="M50" s="108"/>
      <c r="N50" s="99">
        <f t="shared" si="1"/>
        <v>0</v>
      </c>
    </row>
    <row r="51" spans="1:14" s="104" customFormat="1" ht="30">
      <c r="A51" s="102" t="s">
        <v>202</v>
      </c>
      <c r="B51" s="103" t="s">
        <v>203</v>
      </c>
      <c r="C51" s="62">
        <f>C52+C59</f>
        <v>0</v>
      </c>
      <c r="D51" s="57"/>
      <c r="E51" s="57"/>
      <c r="F51" s="111"/>
      <c r="G51" s="111"/>
      <c r="H51" s="62">
        <f>H52+H59</f>
        <v>0</v>
      </c>
      <c r="I51" s="62">
        <f>I52+I59</f>
        <v>0</v>
      </c>
      <c r="J51" s="57"/>
      <c r="K51" s="57"/>
      <c r="L51" s="111"/>
      <c r="M51" s="111"/>
      <c r="N51" s="62">
        <f>N52+N59</f>
        <v>0</v>
      </c>
    </row>
    <row r="52" spans="1:14" s="104" customFormat="1">
      <c r="A52" s="78" t="s">
        <v>62</v>
      </c>
      <c r="B52" s="105" t="s">
        <v>204</v>
      </c>
      <c r="C52" s="62">
        <f>SUM(C53:C58)</f>
        <v>0</v>
      </c>
      <c r="D52" s="57"/>
      <c r="E52" s="57"/>
      <c r="F52" s="111"/>
      <c r="G52" s="111"/>
      <c r="H52" s="99">
        <f>SUM(H53:H58)</f>
        <v>0</v>
      </c>
      <c r="I52" s="62">
        <f>SUM(I53:I58)</f>
        <v>0</v>
      </c>
      <c r="J52" s="57"/>
      <c r="K52" s="57"/>
      <c r="L52" s="111"/>
      <c r="M52" s="111"/>
      <c r="N52" s="99">
        <f>SUM(N53:N58)</f>
        <v>0</v>
      </c>
    </row>
    <row r="53" spans="1:14" s="104" customFormat="1" ht="30">
      <c r="A53" s="109" t="s">
        <v>205</v>
      </c>
      <c r="B53" s="110" t="s">
        <v>206</v>
      </c>
      <c r="C53" s="106"/>
      <c r="D53" s="57"/>
      <c r="E53" s="57"/>
      <c r="F53" s="107">
        <v>0.05</v>
      </c>
      <c r="G53" s="62">
        <f t="shared" ref="G53:G58" si="2">IFERROR(H53/C53,0)</f>
        <v>0</v>
      </c>
      <c r="H53" s="118"/>
      <c r="I53" s="106"/>
      <c r="J53" s="57"/>
      <c r="K53" s="57"/>
      <c r="L53" s="107">
        <v>0.05</v>
      </c>
      <c r="M53" s="62">
        <f t="shared" ref="M53:M58" si="3">IFERROR(N53/I53,0)</f>
        <v>0</v>
      </c>
      <c r="N53" s="108"/>
    </row>
    <row r="54" spans="1:14" s="104" customFormat="1" ht="45">
      <c r="A54" s="109" t="s">
        <v>207</v>
      </c>
      <c r="B54" s="110" t="s">
        <v>208</v>
      </c>
      <c r="C54" s="106"/>
      <c r="D54" s="57"/>
      <c r="E54" s="57"/>
      <c r="F54" s="107">
        <v>0.1</v>
      </c>
      <c r="G54" s="62">
        <f t="shared" si="2"/>
        <v>0</v>
      </c>
      <c r="H54" s="118"/>
      <c r="I54" s="106"/>
      <c r="J54" s="57"/>
      <c r="K54" s="57"/>
      <c r="L54" s="107">
        <v>0.1</v>
      </c>
      <c r="M54" s="62">
        <f t="shared" si="3"/>
        <v>0</v>
      </c>
      <c r="N54" s="108"/>
    </row>
    <row r="55" spans="1:14" s="104" customFormat="1">
      <c r="A55" s="109" t="s">
        <v>209</v>
      </c>
      <c r="B55" s="110" t="s">
        <v>210</v>
      </c>
      <c r="C55" s="106"/>
      <c r="D55" s="57"/>
      <c r="E55" s="57"/>
      <c r="F55" s="107">
        <v>0.4</v>
      </c>
      <c r="G55" s="62">
        <f t="shared" si="2"/>
        <v>0</v>
      </c>
      <c r="H55" s="118"/>
      <c r="I55" s="106"/>
      <c r="J55" s="57"/>
      <c r="K55" s="57"/>
      <c r="L55" s="107">
        <v>0.4</v>
      </c>
      <c r="M55" s="62">
        <f t="shared" si="3"/>
        <v>0</v>
      </c>
      <c r="N55" s="108"/>
    </row>
    <row r="56" spans="1:14" s="104" customFormat="1" ht="75">
      <c r="A56" s="109" t="s">
        <v>211</v>
      </c>
      <c r="B56" s="110" t="s">
        <v>724</v>
      </c>
      <c r="C56" s="106"/>
      <c r="D56" s="57"/>
      <c r="E56" s="57"/>
      <c r="F56" s="107">
        <v>0.4</v>
      </c>
      <c r="G56" s="62">
        <f t="shared" si="2"/>
        <v>0</v>
      </c>
      <c r="H56" s="118"/>
      <c r="I56" s="106"/>
      <c r="J56" s="57"/>
      <c r="K56" s="57"/>
      <c r="L56" s="107">
        <v>0.4</v>
      </c>
      <c r="M56" s="62">
        <f t="shared" si="3"/>
        <v>0</v>
      </c>
      <c r="N56" s="108"/>
    </row>
    <row r="57" spans="1:14" s="104" customFormat="1" ht="30">
      <c r="A57" s="109" t="s">
        <v>212</v>
      </c>
      <c r="B57" s="110" t="s">
        <v>213</v>
      </c>
      <c r="C57" s="106"/>
      <c r="D57" s="57"/>
      <c r="E57" s="57"/>
      <c r="F57" s="107"/>
      <c r="G57" s="62">
        <f t="shared" si="2"/>
        <v>0</v>
      </c>
      <c r="H57" s="118"/>
      <c r="I57" s="106"/>
      <c r="J57" s="57"/>
      <c r="K57" s="57"/>
      <c r="L57" s="107"/>
      <c r="M57" s="62">
        <f t="shared" si="3"/>
        <v>0</v>
      </c>
      <c r="N57" s="108"/>
    </row>
    <row r="58" spans="1:14" s="104" customFormat="1" ht="30">
      <c r="A58" s="109" t="s">
        <v>214</v>
      </c>
      <c r="B58" s="110" t="s">
        <v>731</v>
      </c>
      <c r="C58" s="106"/>
      <c r="D58" s="57"/>
      <c r="E58" s="57"/>
      <c r="F58" s="107">
        <v>1</v>
      </c>
      <c r="G58" s="62">
        <f t="shared" si="2"/>
        <v>0</v>
      </c>
      <c r="H58" s="118"/>
      <c r="I58" s="106"/>
      <c r="J58" s="57"/>
      <c r="K58" s="57"/>
      <c r="L58" s="107">
        <v>1</v>
      </c>
      <c r="M58" s="62">
        <f t="shared" si="3"/>
        <v>0</v>
      </c>
      <c r="N58" s="108"/>
    </row>
    <row r="59" spans="1:14" s="104" customFormat="1">
      <c r="A59" s="78" t="s">
        <v>215</v>
      </c>
      <c r="B59" s="105" t="s">
        <v>216</v>
      </c>
      <c r="C59" s="62">
        <f>C60+C61+C62+C65+C66+C67+C68</f>
        <v>0</v>
      </c>
      <c r="D59" s="57"/>
      <c r="E59" s="57"/>
      <c r="F59" s="111"/>
      <c r="G59" s="111"/>
      <c r="H59" s="99">
        <f>H60+H61+H62+H65+H66+H67+H68</f>
        <v>0</v>
      </c>
      <c r="I59" s="62">
        <f>I60+I61+I62+I65+I66+I67+I68</f>
        <v>0</v>
      </c>
      <c r="J59" s="57"/>
      <c r="K59" s="57"/>
      <c r="L59" s="111"/>
      <c r="M59" s="111"/>
      <c r="N59" s="99">
        <f>N60+N61+N62+N65+N66+N67+N68</f>
        <v>0</v>
      </c>
    </row>
    <row r="60" spans="1:14" s="104" customFormat="1" ht="30">
      <c r="A60" s="109" t="s">
        <v>217</v>
      </c>
      <c r="B60" s="110" t="s">
        <v>218</v>
      </c>
      <c r="C60" s="106"/>
      <c r="D60" s="57"/>
      <c r="E60" s="57"/>
      <c r="F60" s="107">
        <v>0.05</v>
      </c>
      <c r="G60" s="62">
        <f>IFERROR(H60/C60,0)</f>
        <v>0</v>
      </c>
      <c r="H60" s="108"/>
      <c r="I60" s="106"/>
      <c r="J60" s="57"/>
      <c r="K60" s="57"/>
      <c r="L60" s="107">
        <v>0.05</v>
      </c>
      <c r="M60" s="62">
        <f>IFERROR(N60/I60,0)</f>
        <v>0</v>
      </c>
      <c r="N60" s="108"/>
    </row>
    <row r="61" spans="1:14" s="104" customFormat="1" ht="45">
      <c r="A61" s="109" t="s">
        <v>219</v>
      </c>
      <c r="B61" s="110" t="s">
        <v>220</v>
      </c>
      <c r="C61" s="106"/>
      <c r="D61" s="57"/>
      <c r="E61" s="57"/>
      <c r="F61" s="107">
        <v>0.3</v>
      </c>
      <c r="G61" s="62">
        <f t="shared" ref="G61:G68" si="4">IFERROR(H61/C61,0)</f>
        <v>0</v>
      </c>
      <c r="H61" s="108"/>
      <c r="I61" s="106"/>
      <c r="J61" s="57"/>
      <c r="K61" s="57"/>
      <c r="L61" s="107">
        <v>0.3</v>
      </c>
      <c r="M61" s="62">
        <f t="shared" ref="M61:M68" si="5">IFERROR(N61/I61,0)</f>
        <v>0</v>
      </c>
      <c r="N61" s="108"/>
    </row>
    <row r="62" spans="1:14" s="104" customFormat="1" ht="30">
      <c r="A62" s="109" t="s">
        <v>221</v>
      </c>
      <c r="B62" s="110" t="s">
        <v>222</v>
      </c>
      <c r="C62" s="62">
        <f>C63+C64</f>
        <v>0</v>
      </c>
      <c r="D62" s="57"/>
      <c r="E62" s="57"/>
      <c r="F62" s="111"/>
      <c r="G62" s="119"/>
      <c r="H62" s="99">
        <f>H63+H64</f>
        <v>0</v>
      </c>
      <c r="I62" s="62">
        <f>I63+I64</f>
        <v>0</v>
      </c>
      <c r="J62" s="57"/>
      <c r="K62" s="57"/>
      <c r="L62" s="111"/>
      <c r="M62" s="119"/>
      <c r="N62" s="99">
        <f>N63+N64</f>
        <v>0</v>
      </c>
    </row>
    <row r="63" spans="1:14" s="104" customFormat="1" ht="45">
      <c r="A63" s="109" t="s">
        <v>223</v>
      </c>
      <c r="B63" s="120" t="s">
        <v>224</v>
      </c>
      <c r="C63" s="106"/>
      <c r="D63" s="57"/>
      <c r="E63" s="57"/>
      <c r="F63" s="107">
        <v>0.1</v>
      </c>
      <c r="G63" s="62">
        <f t="shared" si="4"/>
        <v>0</v>
      </c>
      <c r="H63" s="108"/>
      <c r="I63" s="106"/>
      <c r="J63" s="57"/>
      <c r="K63" s="57"/>
      <c r="L63" s="107">
        <v>0.1</v>
      </c>
      <c r="M63" s="62">
        <f t="shared" si="5"/>
        <v>0</v>
      </c>
      <c r="N63" s="108"/>
    </row>
    <row r="64" spans="1:14" s="104" customFormat="1" ht="30">
      <c r="A64" s="109" t="s">
        <v>225</v>
      </c>
      <c r="B64" s="120" t="s">
        <v>226</v>
      </c>
      <c r="C64" s="106"/>
      <c r="D64" s="57"/>
      <c r="E64" s="57"/>
      <c r="F64" s="107">
        <v>1</v>
      </c>
      <c r="G64" s="62">
        <f t="shared" si="4"/>
        <v>0</v>
      </c>
      <c r="H64" s="108"/>
      <c r="I64" s="106"/>
      <c r="J64" s="57"/>
      <c r="K64" s="57"/>
      <c r="L64" s="107">
        <v>1</v>
      </c>
      <c r="M64" s="62">
        <f t="shared" si="5"/>
        <v>0</v>
      </c>
      <c r="N64" s="108"/>
    </row>
    <row r="65" spans="1:14" s="104" customFormat="1">
      <c r="A65" s="109" t="s">
        <v>227</v>
      </c>
      <c r="B65" s="110" t="s">
        <v>228</v>
      </c>
      <c r="C65" s="106"/>
      <c r="D65" s="57"/>
      <c r="E65" s="57"/>
      <c r="F65" s="107">
        <v>0.4</v>
      </c>
      <c r="G65" s="62">
        <f t="shared" si="4"/>
        <v>0</v>
      </c>
      <c r="H65" s="108"/>
      <c r="I65" s="106"/>
      <c r="J65" s="57"/>
      <c r="K65" s="57"/>
      <c r="L65" s="107">
        <v>0.4</v>
      </c>
      <c r="M65" s="62">
        <f t="shared" si="5"/>
        <v>0</v>
      </c>
      <c r="N65" s="108"/>
    </row>
    <row r="66" spans="1:14" s="104" customFormat="1" ht="75">
      <c r="A66" s="109" t="s">
        <v>229</v>
      </c>
      <c r="B66" s="121" t="s">
        <v>725</v>
      </c>
      <c r="C66" s="106"/>
      <c r="D66" s="57"/>
      <c r="E66" s="57"/>
      <c r="F66" s="107">
        <v>0.4</v>
      </c>
      <c r="G66" s="62">
        <f t="shared" si="4"/>
        <v>0</v>
      </c>
      <c r="H66" s="108"/>
      <c r="I66" s="106"/>
      <c r="J66" s="57"/>
      <c r="K66" s="57"/>
      <c r="L66" s="107">
        <v>0.4</v>
      </c>
      <c r="M66" s="62">
        <f t="shared" si="5"/>
        <v>0</v>
      </c>
      <c r="N66" s="108"/>
    </row>
    <row r="67" spans="1:14" s="104" customFormat="1" ht="30">
      <c r="A67" s="109" t="s">
        <v>230</v>
      </c>
      <c r="B67" s="110" t="s">
        <v>231</v>
      </c>
      <c r="C67" s="106"/>
      <c r="D67" s="57"/>
      <c r="E67" s="57"/>
      <c r="F67" s="107"/>
      <c r="G67" s="62">
        <f t="shared" si="4"/>
        <v>0</v>
      </c>
      <c r="H67" s="108"/>
      <c r="I67" s="106"/>
      <c r="J67" s="57"/>
      <c r="K67" s="57"/>
      <c r="L67" s="107"/>
      <c r="M67" s="62">
        <f t="shared" si="5"/>
        <v>0</v>
      </c>
      <c r="N67" s="108"/>
    </row>
    <row r="68" spans="1:14" s="104" customFormat="1" ht="30">
      <c r="A68" s="109" t="s">
        <v>232</v>
      </c>
      <c r="B68" s="110" t="s">
        <v>726</v>
      </c>
      <c r="C68" s="106"/>
      <c r="D68" s="57"/>
      <c r="E68" s="57"/>
      <c r="F68" s="107">
        <v>1</v>
      </c>
      <c r="G68" s="62">
        <f t="shared" si="4"/>
        <v>0</v>
      </c>
      <c r="H68" s="108"/>
      <c r="I68" s="106"/>
      <c r="J68" s="57"/>
      <c r="K68" s="57"/>
      <c r="L68" s="107">
        <v>1</v>
      </c>
      <c r="M68" s="62">
        <f t="shared" si="5"/>
        <v>0</v>
      </c>
      <c r="N68" s="108"/>
    </row>
    <row r="69" spans="1:14" s="104" customFormat="1">
      <c r="A69" s="102" t="s">
        <v>64</v>
      </c>
      <c r="B69" s="103" t="s">
        <v>233</v>
      </c>
      <c r="C69" s="62">
        <f>C70+C71+C72+C73+C74+C75+C82+C83</f>
        <v>0</v>
      </c>
      <c r="D69" s="57"/>
      <c r="E69" s="57"/>
      <c r="F69" s="111"/>
      <c r="G69" s="111"/>
      <c r="H69" s="99">
        <f>H70+H71+H72+H73+H74+H75+H82+H83</f>
        <v>0</v>
      </c>
      <c r="I69" s="62">
        <f>I70+I71+I72+I73+I74+I75+I82+I83</f>
        <v>0</v>
      </c>
      <c r="J69" s="57"/>
      <c r="K69" s="57"/>
      <c r="L69" s="111"/>
      <c r="M69" s="111"/>
      <c r="N69" s="99">
        <f>N70+N71+N72+N73+N74+N75+N82+N83</f>
        <v>0</v>
      </c>
    </row>
    <row r="70" spans="1:14" s="104" customFormat="1">
      <c r="A70" s="78" t="s">
        <v>234</v>
      </c>
      <c r="B70" s="105" t="s">
        <v>235</v>
      </c>
      <c r="C70" s="106"/>
      <c r="D70" s="57"/>
      <c r="E70" s="57"/>
      <c r="F70" s="107">
        <v>0.1</v>
      </c>
      <c r="G70" s="108"/>
      <c r="H70" s="99">
        <f>C70*G70</f>
        <v>0</v>
      </c>
      <c r="I70" s="106"/>
      <c r="J70" s="57"/>
      <c r="K70" s="57"/>
      <c r="L70" s="107">
        <v>0.1</v>
      </c>
      <c r="M70" s="108"/>
      <c r="N70" s="99">
        <f>I70*M70</f>
        <v>0</v>
      </c>
    </row>
    <row r="71" spans="1:14" s="104" customFormat="1" ht="45">
      <c r="A71" s="78" t="s">
        <v>236</v>
      </c>
      <c r="B71" s="105" t="s">
        <v>237</v>
      </c>
      <c r="C71" s="106"/>
      <c r="D71" s="57"/>
      <c r="E71" s="57"/>
      <c r="F71" s="107">
        <v>0.1</v>
      </c>
      <c r="G71" s="108"/>
      <c r="H71" s="99">
        <f>C71*G71</f>
        <v>0</v>
      </c>
      <c r="I71" s="106"/>
      <c r="J71" s="57"/>
      <c r="K71" s="57"/>
      <c r="L71" s="107">
        <v>0.1</v>
      </c>
      <c r="M71" s="108"/>
      <c r="N71" s="99">
        <f>I71*M71</f>
        <v>0</v>
      </c>
    </row>
    <row r="72" spans="1:14" s="104" customFormat="1" ht="30">
      <c r="A72" s="78" t="s">
        <v>238</v>
      </c>
      <c r="B72" s="105" t="s">
        <v>661</v>
      </c>
      <c r="C72" s="106"/>
      <c r="D72" s="57"/>
      <c r="E72" s="57"/>
      <c r="F72" s="107">
        <v>1</v>
      </c>
      <c r="G72" s="108"/>
      <c r="H72" s="99">
        <f>C72*G72</f>
        <v>0</v>
      </c>
      <c r="I72" s="106"/>
      <c r="J72" s="57"/>
      <c r="K72" s="57"/>
      <c r="L72" s="107">
        <v>1</v>
      </c>
      <c r="M72" s="108"/>
      <c r="N72" s="99">
        <f>I72*M72</f>
        <v>0</v>
      </c>
    </row>
    <row r="73" spans="1:14" s="104" customFormat="1">
      <c r="A73" s="78" t="s">
        <v>239</v>
      </c>
      <c r="B73" s="105" t="s">
        <v>240</v>
      </c>
      <c r="C73" s="106"/>
      <c r="D73" s="57"/>
      <c r="E73" s="57"/>
      <c r="F73" s="107">
        <v>0.05</v>
      </c>
      <c r="G73" s="108"/>
      <c r="H73" s="99">
        <f>C73*G73</f>
        <v>0</v>
      </c>
      <c r="I73" s="106"/>
      <c r="J73" s="57"/>
      <c r="K73" s="57"/>
      <c r="L73" s="107">
        <v>0.05</v>
      </c>
      <c r="M73" s="108"/>
      <c r="N73" s="99">
        <f>I73*M73</f>
        <v>0</v>
      </c>
    </row>
    <row r="74" spans="1:14" s="104" customFormat="1">
      <c r="A74" s="78" t="s">
        <v>241</v>
      </c>
      <c r="B74" s="105" t="s">
        <v>242</v>
      </c>
      <c r="C74" s="106"/>
      <c r="D74" s="57"/>
      <c r="E74" s="57"/>
      <c r="F74" s="107">
        <v>7.0000000000000007E-2</v>
      </c>
      <c r="G74" s="108"/>
      <c r="H74" s="99">
        <f>C74*G74</f>
        <v>0</v>
      </c>
      <c r="I74" s="106"/>
      <c r="J74" s="57"/>
      <c r="K74" s="57"/>
      <c r="L74" s="107">
        <v>7.0000000000000007E-2</v>
      </c>
      <c r="M74" s="108"/>
      <c r="N74" s="99">
        <f>I74*M74</f>
        <v>0</v>
      </c>
    </row>
    <row r="75" spans="1:14" s="104" customFormat="1" ht="45">
      <c r="A75" s="78" t="s">
        <v>243</v>
      </c>
      <c r="B75" s="105" t="s">
        <v>244</v>
      </c>
      <c r="C75" s="62">
        <f>C76+C81</f>
        <v>0</v>
      </c>
      <c r="D75" s="57"/>
      <c r="E75" s="57"/>
      <c r="F75" s="111"/>
      <c r="G75" s="111"/>
      <c r="H75" s="99">
        <f>H76+H81</f>
        <v>0</v>
      </c>
      <c r="I75" s="62">
        <f>I76+I81</f>
        <v>0</v>
      </c>
      <c r="J75" s="57"/>
      <c r="K75" s="57"/>
      <c r="L75" s="111"/>
      <c r="M75" s="111"/>
      <c r="N75" s="99">
        <f>N76+N81</f>
        <v>0</v>
      </c>
    </row>
    <row r="76" spans="1:14" s="104" customFormat="1" ht="35.25" customHeight="1">
      <c r="A76" s="109" t="s">
        <v>245</v>
      </c>
      <c r="B76" s="110" t="s">
        <v>246</v>
      </c>
      <c r="C76" s="62">
        <f>SUM(C77:C80)</f>
        <v>0</v>
      </c>
      <c r="D76" s="57"/>
      <c r="E76" s="57"/>
      <c r="F76" s="111"/>
      <c r="G76" s="111"/>
      <c r="H76" s="99">
        <f>SUM(H77:H80)</f>
        <v>0</v>
      </c>
      <c r="I76" s="62">
        <f>SUM(I77:I80)</f>
        <v>0</v>
      </c>
      <c r="J76" s="57"/>
      <c r="K76" s="57"/>
      <c r="L76" s="111"/>
      <c r="M76" s="111"/>
      <c r="N76" s="99">
        <f>SUM(N77:N80)</f>
        <v>0</v>
      </c>
    </row>
    <row r="77" spans="1:14" s="104" customFormat="1">
      <c r="A77" s="122" t="s">
        <v>247</v>
      </c>
      <c r="B77" s="123" t="s">
        <v>248</v>
      </c>
      <c r="C77" s="106"/>
      <c r="D77" s="57"/>
      <c r="E77" s="57"/>
      <c r="F77" s="107">
        <v>1</v>
      </c>
      <c r="G77" s="108"/>
      <c r="H77" s="99">
        <f t="shared" ref="H77:H83" si="6">C77*G77</f>
        <v>0</v>
      </c>
      <c r="I77" s="106"/>
      <c r="J77" s="57"/>
      <c r="K77" s="57"/>
      <c r="L77" s="107">
        <v>1</v>
      </c>
      <c r="M77" s="108"/>
      <c r="N77" s="99">
        <f t="shared" ref="N77:N83" si="7">I77*M77</f>
        <v>0</v>
      </c>
    </row>
    <row r="78" spans="1:14" s="104" customFormat="1" ht="30">
      <c r="A78" s="122" t="s">
        <v>249</v>
      </c>
      <c r="B78" s="123" t="s">
        <v>250</v>
      </c>
      <c r="C78" s="106"/>
      <c r="D78" s="57"/>
      <c r="E78" s="57"/>
      <c r="F78" s="107">
        <v>1</v>
      </c>
      <c r="G78" s="108"/>
      <c r="H78" s="99">
        <f t="shared" si="6"/>
        <v>0</v>
      </c>
      <c r="I78" s="106"/>
      <c r="J78" s="57"/>
      <c r="K78" s="57"/>
      <c r="L78" s="107">
        <v>1</v>
      </c>
      <c r="M78" s="108"/>
      <c r="N78" s="99">
        <f t="shared" si="7"/>
        <v>0</v>
      </c>
    </row>
    <row r="79" spans="1:14" s="104" customFormat="1" ht="60">
      <c r="A79" s="122" t="s">
        <v>251</v>
      </c>
      <c r="B79" s="123" t="s">
        <v>252</v>
      </c>
      <c r="C79" s="106"/>
      <c r="D79" s="57"/>
      <c r="E79" s="57"/>
      <c r="F79" s="107">
        <v>1</v>
      </c>
      <c r="G79" s="108"/>
      <c r="H79" s="99">
        <f t="shared" si="6"/>
        <v>0</v>
      </c>
      <c r="I79" s="106"/>
      <c r="J79" s="57"/>
      <c r="K79" s="57"/>
      <c r="L79" s="107">
        <v>1</v>
      </c>
      <c r="M79" s="108"/>
      <c r="N79" s="99">
        <f t="shared" si="7"/>
        <v>0</v>
      </c>
    </row>
    <row r="80" spans="1:14" s="104" customFormat="1" ht="30">
      <c r="A80" s="122" t="s">
        <v>253</v>
      </c>
      <c r="B80" s="123" t="s">
        <v>254</v>
      </c>
      <c r="C80" s="106"/>
      <c r="D80" s="57"/>
      <c r="E80" s="57"/>
      <c r="F80" s="107">
        <v>1</v>
      </c>
      <c r="G80" s="108"/>
      <c r="H80" s="99">
        <f t="shared" si="6"/>
        <v>0</v>
      </c>
      <c r="I80" s="106"/>
      <c r="J80" s="57"/>
      <c r="K80" s="57"/>
      <c r="L80" s="107">
        <v>1</v>
      </c>
      <c r="M80" s="108"/>
      <c r="N80" s="99">
        <f t="shared" si="7"/>
        <v>0</v>
      </c>
    </row>
    <row r="81" spans="1:14" s="104" customFormat="1" ht="60">
      <c r="A81" s="109" t="s">
        <v>255</v>
      </c>
      <c r="B81" s="110" t="s">
        <v>256</v>
      </c>
      <c r="C81" s="106"/>
      <c r="D81" s="57"/>
      <c r="E81" s="57"/>
      <c r="F81" s="107">
        <v>1</v>
      </c>
      <c r="G81" s="108"/>
      <c r="H81" s="99">
        <f t="shared" si="6"/>
        <v>0</v>
      </c>
      <c r="I81" s="106"/>
      <c r="J81" s="57"/>
      <c r="K81" s="57"/>
      <c r="L81" s="107">
        <v>1</v>
      </c>
      <c r="M81" s="108"/>
      <c r="N81" s="99">
        <f t="shared" si="7"/>
        <v>0</v>
      </c>
    </row>
    <row r="82" spans="1:14" s="104" customFormat="1">
      <c r="A82" s="78" t="s">
        <v>257</v>
      </c>
      <c r="B82" s="105" t="s">
        <v>258</v>
      </c>
      <c r="C82" s="106"/>
      <c r="D82" s="57"/>
      <c r="E82" s="57"/>
      <c r="F82" s="107">
        <v>1</v>
      </c>
      <c r="G82" s="108"/>
      <c r="H82" s="99">
        <f t="shared" si="6"/>
        <v>0</v>
      </c>
      <c r="I82" s="106"/>
      <c r="J82" s="57"/>
      <c r="K82" s="57"/>
      <c r="L82" s="107">
        <v>1</v>
      </c>
      <c r="M82" s="108"/>
      <c r="N82" s="99">
        <f t="shared" si="7"/>
        <v>0</v>
      </c>
    </row>
    <row r="83" spans="1:14" s="104" customFormat="1" ht="30">
      <c r="A83" s="78" t="s">
        <v>259</v>
      </c>
      <c r="B83" s="105" t="s">
        <v>260</v>
      </c>
      <c r="C83" s="106"/>
      <c r="D83" s="57"/>
      <c r="E83" s="57"/>
      <c r="F83" s="107">
        <v>0.05</v>
      </c>
      <c r="G83" s="108"/>
      <c r="H83" s="99">
        <f t="shared" si="6"/>
        <v>0</v>
      </c>
      <c r="I83" s="106"/>
      <c r="J83" s="57"/>
      <c r="K83" s="57"/>
      <c r="L83" s="107">
        <v>0.05</v>
      </c>
      <c r="M83" s="108"/>
      <c r="N83" s="99">
        <f t="shared" si="7"/>
        <v>0</v>
      </c>
    </row>
    <row r="84" spans="1:14" s="104" customFormat="1">
      <c r="A84" s="102" t="s">
        <v>68</v>
      </c>
      <c r="B84" s="103" t="s">
        <v>261</v>
      </c>
      <c r="C84" s="62">
        <f>SUM(C85:C87)</f>
        <v>0</v>
      </c>
      <c r="D84" s="57"/>
      <c r="E84" s="57"/>
      <c r="F84" s="111"/>
      <c r="G84" s="57"/>
      <c r="H84" s="99">
        <f>SUM(H85:H87)</f>
        <v>0</v>
      </c>
      <c r="I84" s="62">
        <f>SUM(I85:I87)</f>
        <v>0</v>
      </c>
      <c r="J84" s="57"/>
      <c r="K84" s="57"/>
      <c r="L84" s="111"/>
      <c r="M84" s="57"/>
      <c r="N84" s="99">
        <f>SUM(N85:N87)</f>
        <v>0</v>
      </c>
    </row>
    <row r="85" spans="1:14" s="104" customFormat="1">
      <c r="A85" s="78" t="s">
        <v>69</v>
      </c>
      <c r="B85" s="105" t="s">
        <v>262</v>
      </c>
      <c r="C85" s="106"/>
      <c r="D85" s="57"/>
      <c r="E85" s="57"/>
      <c r="F85" s="107">
        <v>0</v>
      </c>
      <c r="G85" s="108"/>
      <c r="H85" s="99">
        <f>C85*G85</f>
        <v>0</v>
      </c>
      <c r="I85" s="106"/>
      <c r="J85" s="57"/>
      <c r="K85" s="57"/>
      <c r="L85" s="107">
        <v>0</v>
      </c>
      <c r="M85" s="108"/>
      <c r="N85" s="99">
        <f>I85*M85</f>
        <v>0</v>
      </c>
    </row>
    <row r="86" spans="1:14" s="104" customFormat="1">
      <c r="A86" s="78" t="s">
        <v>263</v>
      </c>
      <c r="B86" s="105" t="s">
        <v>264</v>
      </c>
      <c r="C86" s="106"/>
      <c r="D86" s="57"/>
      <c r="E86" s="57"/>
      <c r="F86" s="107">
        <v>1</v>
      </c>
      <c r="G86" s="108"/>
      <c r="H86" s="99">
        <f>C86*G86</f>
        <v>0</v>
      </c>
      <c r="I86" s="106"/>
      <c r="J86" s="57"/>
      <c r="K86" s="57"/>
      <c r="L86" s="107">
        <v>1</v>
      </c>
      <c r="M86" s="108"/>
      <c r="N86" s="99">
        <f>I86*M86</f>
        <v>0</v>
      </c>
    </row>
    <row r="87" spans="1:14" s="104" customFormat="1">
      <c r="A87" s="78" t="s">
        <v>265</v>
      </c>
      <c r="B87" s="105" t="s">
        <v>261</v>
      </c>
      <c r="C87" s="106"/>
      <c r="D87" s="57"/>
      <c r="E87" s="57"/>
      <c r="F87" s="107">
        <v>1</v>
      </c>
      <c r="G87" s="108"/>
      <c r="H87" s="99">
        <f>C87*G87</f>
        <v>0</v>
      </c>
      <c r="I87" s="106"/>
      <c r="J87" s="57"/>
      <c r="K87" s="57"/>
      <c r="L87" s="107">
        <v>1</v>
      </c>
      <c r="M87" s="108"/>
      <c r="N87" s="99">
        <f>I87*M87</f>
        <v>0</v>
      </c>
    </row>
    <row r="88" spans="1:14" ht="56.25" customHeight="1">
      <c r="A88" s="124" t="s">
        <v>266</v>
      </c>
      <c r="B88" s="103" t="s">
        <v>267</v>
      </c>
      <c r="C88" s="62">
        <f>C89+C95</f>
        <v>0</v>
      </c>
      <c r="D88" s="57"/>
      <c r="E88" s="57"/>
      <c r="F88" s="57"/>
      <c r="G88" s="57"/>
      <c r="H88" s="99">
        <f>H89+H95</f>
        <v>0</v>
      </c>
      <c r="I88" s="62">
        <f>I89+I95</f>
        <v>0</v>
      </c>
      <c r="J88" s="57"/>
      <c r="K88" s="57"/>
      <c r="L88" s="57"/>
      <c r="M88" s="57"/>
      <c r="N88" s="99">
        <f>N89+N95</f>
        <v>0</v>
      </c>
    </row>
    <row r="89" spans="1:14" s="2" customFormat="1">
      <c r="A89" s="125" t="s">
        <v>82</v>
      </c>
      <c r="B89" s="103" t="s">
        <v>268</v>
      </c>
      <c r="C89" s="62">
        <f>SUM(C90:C94)</f>
        <v>0</v>
      </c>
      <c r="D89" s="99">
        <f>SUM(D90:D94)</f>
        <v>0</v>
      </c>
      <c r="E89" s="99">
        <f>SUM(E90:E93)</f>
        <v>0</v>
      </c>
      <c r="F89" s="57"/>
      <c r="G89" s="57"/>
      <c r="H89" s="99">
        <f>SUM(H90:H94)</f>
        <v>0</v>
      </c>
      <c r="I89" s="62">
        <f>SUM(I90:I94)</f>
        <v>0</v>
      </c>
      <c r="J89" s="62">
        <f>SUM(J90:J94)</f>
        <v>0</v>
      </c>
      <c r="K89" s="99">
        <f>SUM(K90:K93)</f>
        <v>0</v>
      </c>
      <c r="L89" s="57"/>
      <c r="M89" s="57"/>
      <c r="N89" s="62">
        <f>SUM(N90:N94)</f>
        <v>0</v>
      </c>
    </row>
    <row r="90" spans="1:14" s="2" customFormat="1" ht="45">
      <c r="A90" s="64" t="s">
        <v>269</v>
      </c>
      <c r="B90" s="105" t="s">
        <v>270</v>
      </c>
      <c r="C90" s="106"/>
      <c r="D90" s="108"/>
      <c r="E90" s="108"/>
      <c r="F90" s="107">
        <v>0</v>
      </c>
      <c r="G90" s="108"/>
      <c r="H90" s="99">
        <f>C90*G90</f>
        <v>0</v>
      </c>
      <c r="I90" s="106"/>
      <c r="J90" s="108"/>
      <c r="K90" s="108"/>
      <c r="L90" s="107">
        <v>0</v>
      </c>
      <c r="M90" s="108"/>
      <c r="N90" s="99">
        <f>I90*M90</f>
        <v>0</v>
      </c>
    </row>
    <row r="91" spans="1:14" s="2" customFormat="1" ht="45">
      <c r="A91" s="64" t="s">
        <v>271</v>
      </c>
      <c r="B91" s="105" t="s">
        <v>272</v>
      </c>
      <c r="C91" s="106"/>
      <c r="D91" s="108"/>
      <c r="E91" s="108"/>
      <c r="F91" s="107">
        <v>0</v>
      </c>
      <c r="G91" s="108"/>
      <c r="H91" s="99">
        <f>C91*G91</f>
        <v>0</v>
      </c>
      <c r="I91" s="106"/>
      <c r="J91" s="108"/>
      <c r="K91" s="108"/>
      <c r="L91" s="107">
        <v>0</v>
      </c>
      <c r="M91" s="108"/>
      <c r="N91" s="99">
        <f>I91*M91</f>
        <v>0</v>
      </c>
    </row>
    <row r="92" spans="1:14" s="2" customFormat="1" ht="33" customHeight="1">
      <c r="A92" s="64" t="s">
        <v>273</v>
      </c>
      <c r="B92" s="105" t="s">
        <v>274</v>
      </c>
      <c r="C92" s="106"/>
      <c r="D92" s="108"/>
      <c r="E92" s="108"/>
      <c r="F92" s="107">
        <v>0</v>
      </c>
      <c r="G92" s="108"/>
      <c r="H92" s="99">
        <f>C92*G92</f>
        <v>0</v>
      </c>
      <c r="I92" s="106"/>
      <c r="J92" s="108"/>
      <c r="K92" s="108"/>
      <c r="L92" s="107">
        <v>0</v>
      </c>
      <c r="M92" s="108"/>
      <c r="N92" s="99">
        <f>I92*M92</f>
        <v>0</v>
      </c>
    </row>
    <row r="93" spans="1:14" s="2" customFormat="1" ht="30">
      <c r="A93" s="64" t="s">
        <v>275</v>
      </c>
      <c r="B93" s="105" t="s">
        <v>276</v>
      </c>
      <c r="C93" s="106"/>
      <c r="D93" s="108"/>
      <c r="E93" s="108"/>
      <c r="F93" s="107">
        <v>0</v>
      </c>
      <c r="G93" s="108"/>
      <c r="H93" s="99">
        <f>C93*G93</f>
        <v>0</v>
      </c>
      <c r="I93" s="106"/>
      <c r="J93" s="108"/>
      <c r="K93" s="108"/>
      <c r="L93" s="107">
        <v>0</v>
      </c>
      <c r="M93" s="108"/>
      <c r="N93" s="99">
        <f>I93*M93</f>
        <v>0</v>
      </c>
    </row>
    <row r="94" spans="1:14" s="2" customFormat="1">
      <c r="A94" s="64" t="s">
        <v>277</v>
      </c>
      <c r="B94" s="105" t="s">
        <v>278</v>
      </c>
      <c r="C94" s="106"/>
      <c r="D94" s="108"/>
      <c r="E94" s="99"/>
      <c r="F94" s="107">
        <v>0</v>
      </c>
      <c r="G94" s="108"/>
      <c r="H94" s="99">
        <f>C94*G94</f>
        <v>0</v>
      </c>
      <c r="I94" s="106"/>
      <c r="J94" s="108"/>
      <c r="K94" s="99"/>
      <c r="L94" s="107">
        <v>0</v>
      </c>
      <c r="M94" s="108"/>
      <c r="N94" s="99">
        <f>I94*M94</f>
        <v>0</v>
      </c>
    </row>
    <row r="95" spans="1:14" s="2" customFormat="1">
      <c r="A95" s="125" t="s">
        <v>84</v>
      </c>
      <c r="B95" s="126" t="s">
        <v>279</v>
      </c>
      <c r="C95" s="62">
        <f>SUM(C96:C103)</f>
        <v>0</v>
      </c>
      <c r="D95" s="99">
        <f>SUM(D96:D103)</f>
        <v>0</v>
      </c>
      <c r="E95" s="99">
        <f>SUM(E96:E103)</f>
        <v>0</v>
      </c>
      <c r="F95" s="57"/>
      <c r="G95" s="57"/>
      <c r="H95" s="99">
        <f>SUM(H96:H103)</f>
        <v>0</v>
      </c>
      <c r="I95" s="62">
        <f>SUM(I96:I103)</f>
        <v>0</v>
      </c>
      <c r="J95" s="99">
        <f>SUM(J96:J103)</f>
        <v>0</v>
      </c>
      <c r="K95" s="99">
        <f>SUM(K96:K103)</f>
        <v>0</v>
      </c>
      <c r="L95" s="57"/>
      <c r="M95" s="57"/>
      <c r="N95" s="99">
        <f>SUM(N96:N103)</f>
        <v>0</v>
      </c>
    </row>
    <row r="96" spans="1:14" s="2" customFormat="1" ht="45">
      <c r="A96" s="64" t="s">
        <v>280</v>
      </c>
      <c r="B96" s="105" t="s">
        <v>270</v>
      </c>
      <c r="C96" s="106"/>
      <c r="D96" s="108"/>
      <c r="E96" s="108"/>
      <c r="F96" s="107">
        <v>0</v>
      </c>
      <c r="G96" s="108"/>
      <c r="H96" s="99">
        <f>C96*G96</f>
        <v>0</v>
      </c>
      <c r="I96" s="106"/>
      <c r="J96" s="108"/>
      <c r="K96" s="108"/>
      <c r="L96" s="107">
        <v>0</v>
      </c>
      <c r="M96" s="108"/>
      <c r="N96" s="99">
        <f>I96*M96</f>
        <v>0</v>
      </c>
    </row>
    <row r="97" spans="1:14" s="2" customFormat="1" ht="45">
      <c r="A97" s="64" t="s">
        <v>281</v>
      </c>
      <c r="B97" s="105" t="s">
        <v>272</v>
      </c>
      <c r="C97" s="106"/>
      <c r="D97" s="108"/>
      <c r="E97" s="108"/>
      <c r="F97" s="107">
        <v>7.0000000000000007E-2</v>
      </c>
      <c r="G97" s="108"/>
      <c r="H97" s="99">
        <f t="shared" ref="H97:H102" si="8">C97*G97</f>
        <v>0</v>
      </c>
      <c r="I97" s="106"/>
      <c r="J97" s="108"/>
      <c r="K97" s="108"/>
      <c r="L97" s="107">
        <v>7.0000000000000007E-2</v>
      </c>
      <c r="M97" s="108"/>
      <c r="N97" s="99">
        <f t="shared" ref="N97:N102" si="9">I97*M97</f>
        <v>0</v>
      </c>
    </row>
    <row r="98" spans="1:14" s="2" customFormat="1" ht="30">
      <c r="A98" s="64" t="s">
        <v>282</v>
      </c>
      <c r="B98" s="105" t="s">
        <v>274</v>
      </c>
      <c r="C98" s="106"/>
      <c r="D98" s="108"/>
      <c r="E98" s="108"/>
      <c r="F98" s="107">
        <v>0.15</v>
      </c>
      <c r="G98" s="108"/>
      <c r="H98" s="99">
        <f t="shared" si="8"/>
        <v>0</v>
      </c>
      <c r="I98" s="106"/>
      <c r="J98" s="108"/>
      <c r="K98" s="108"/>
      <c r="L98" s="107">
        <v>0.15</v>
      </c>
      <c r="M98" s="108"/>
      <c r="N98" s="99">
        <f t="shared" si="9"/>
        <v>0</v>
      </c>
    </row>
    <row r="99" spans="1:14" s="2" customFormat="1" ht="45">
      <c r="A99" s="64" t="s">
        <v>283</v>
      </c>
      <c r="B99" s="105" t="s">
        <v>284</v>
      </c>
      <c r="C99" s="106"/>
      <c r="D99" s="108"/>
      <c r="E99" s="108"/>
      <c r="F99" s="107">
        <v>0.25</v>
      </c>
      <c r="G99" s="108"/>
      <c r="H99" s="99">
        <f t="shared" si="8"/>
        <v>0</v>
      </c>
      <c r="I99" s="106"/>
      <c r="J99" s="108"/>
      <c r="K99" s="108"/>
      <c r="L99" s="107">
        <v>0.25</v>
      </c>
      <c r="M99" s="108"/>
      <c r="N99" s="99">
        <f t="shared" si="9"/>
        <v>0</v>
      </c>
    </row>
    <row r="100" spans="1:14" s="2" customFormat="1" ht="45">
      <c r="A100" s="64" t="s">
        <v>285</v>
      </c>
      <c r="B100" s="105" t="s">
        <v>286</v>
      </c>
      <c r="C100" s="105"/>
      <c r="D100" s="108"/>
      <c r="E100" s="108"/>
      <c r="F100" s="107">
        <v>0.3</v>
      </c>
      <c r="G100" s="108"/>
      <c r="H100" s="99">
        <f t="shared" si="8"/>
        <v>0</v>
      </c>
      <c r="I100" s="106"/>
      <c r="J100" s="108"/>
      <c r="K100" s="108"/>
      <c r="L100" s="107">
        <v>0.3</v>
      </c>
      <c r="M100" s="108"/>
      <c r="N100" s="99">
        <f t="shared" si="9"/>
        <v>0</v>
      </c>
    </row>
    <row r="101" spans="1:14" s="2" customFormat="1" ht="90">
      <c r="A101" s="64" t="s">
        <v>287</v>
      </c>
      <c r="B101" s="105" t="s">
        <v>288</v>
      </c>
      <c r="C101" s="106"/>
      <c r="D101" s="108"/>
      <c r="E101" s="108"/>
      <c r="F101" s="107">
        <v>0.35</v>
      </c>
      <c r="G101" s="108"/>
      <c r="H101" s="99">
        <f t="shared" si="8"/>
        <v>0</v>
      </c>
      <c r="I101" s="106"/>
      <c r="J101" s="108"/>
      <c r="K101" s="108"/>
      <c r="L101" s="107">
        <v>0.35</v>
      </c>
      <c r="M101" s="108"/>
      <c r="N101" s="99">
        <f t="shared" si="9"/>
        <v>0</v>
      </c>
    </row>
    <row r="102" spans="1:14" s="2" customFormat="1" ht="30">
      <c r="A102" s="64" t="s">
        <v>289</v>
      </c>
      <c r="B102" s="105" t="s">
        <v>290</v>
      </c>
      <c r="C102" s="106"/>
      <c r="D102" s="108"/>
      <c r="E102" s="108"/>
      <c r="F102" s="107">
        <v>0.5</v>
      </c>
      <c r="G102" s="108"/>
      <c r="H102" s="99">
        <f t="shared" si="8"/>
        <v>0</v>
      </c>
      <c r="I102" s="106"/>
      <c r="J102" s="108"/>
      <c r="K102" s="108"/>
      <c r="L102" s="107">
        <v>0.5</v>
      </c>
      <c r="M102" s="108"/>
      <c r="N102" s="99">
        <f t="shared" si="9"/>
        <v>0</v>
      </c>
    </row>
    <row r="103" spans="1:14" s="2" customFormat="1">
      <c r="A103" s="64" t="s">
        <v>291</v>
      </c>
      <c r="B103" s="105" t="s">
        <v>278</v>
      </c>
      <c r="C103" s="62">
        <f>C104+C105</f>
        <v>0</v>
      </c>
      <c r="D103" s="99">
        <f>D104+D105</f>
        <v>0</v>
      </c>
      <c r="E103" s="99">
        <f>E104+E105</f>
        <v>0</v>
      </c>
      <c r="F103" s="57"/>
      <c r="G103" s="57"/>
      <c r="H103" s="62">
        <f>H104+H105</f>
        <v>0</v>
      </c>
      <c r="I103" s="62">
        <f>I104+I105</f>
        <v>0</v>
      </c>
      <c r="J103" s="99">
        <f>J104+J105</f>
        <v>0</v>
      </c>
      <c r="K103" s="99">
        <f>K104+K105</f>
        <v>0</v>
      </c>
      <c r="L103" s="57"/>
      <c r="M103" s="57"/>
      <c r="N103" s="62">
        <f>N104+N105</f>
        <v>0</v>
      </c>
    </row>
    <row r="104" spans="1:14" s="2" customFormat="1" ht="45">
      <c r="A104" s="127" t="s">
        <v>292</v>
      </c>
      <c r="B104" s="110" t="s">
        <v>293</v>
      </c>
      <c r="C104" s="106"/>
      <c r="D104" s="108"/>
      <c r="E104" s="108"/>
      <c r="F104" s="107">
        <v>0.25</v>
      </c>
      <c r="G104" s="108"/>
      <c r="H104" s="99">
        <f>C104*G104</f>
        <v>0</v>
      </c>
      <c r="I104" s="106"/>
      <c r="J104" s="108"/>
      <c r="K104" s="108"/>
      <c r="L104" s="107">
        <v>0.25</v>
      </c>
      <c r="M104" s="108"/>
      <c r="N104" s="99">
        <f>I104*M104</f>
        <v>0</v>
      </c>
    </row>
    <row r="105" spans="1:14" s="2" customFormat="1" ht="30">
      <c r="A105" s="127" t="s">
        <v>294</v>
      </c>
      <c r="B105" s="110" t="s">
        <v>295</v>
      </c>
      <c r="C105" s="106"/>
      <c r="D105" s="108"/>
      <c r="E105" s="108"/>
      <c r="F105" s="107">
        <v>1</v>
      </c>
      <c r="G105" s="108"/>
      <c r="H105" s="99">
        <f>C105*G105</f>
        <v>0</v>
      </c>
      <c r="I105" s="106"/>
      <c r="J105" s="108"/>
      <c r="K105" s="108"/>
      <c r="L105" s="107">
        <v>1</v>
      </c>
      <c r="M105" s="108"/>
      <c r="N105" s="99">
        <f>I105*M105</f>
        <v>0</v>
      </c>
    </row>
    <row r="106" spans="1:14" ht="45">
      <c r="A106" s="124" t="s">
        <v>296</v>
      </c>
      <c r="B106" s="103" t="s">
        <v>297</v>
      </c>
      <c r="C106" s="128"/>
      <c r="D106" s="57"/>
      <c r="E106" s="57"/>
      <c r="F106" s="111"/>
      <c r="G106" s="57"/>
      <c r="H106" s="108"/>
      <c r="I106" s="128"/>
      <c r="J106" s="57"/>
      <c r="K106" s="57"/>
      <c r="L106" s="111"/>
      <c r="M106" s="57"/>
      <c r="N106" s="108"/>
    </row>
    <row r="107" spans="1:14">
      <c r="B107" s="104"/>
    </row>
    <row r="108" spans="1:14" ht="45">
      <c r="A108" s="129">
        <v>2</v>
      </c>
      <c r="B108" s="126" t="s">
        <v>298</v>
      </c>
      <c r="C108" s="130"/>
      <c r="D108" s="61"/>
      <c r="E108" s="61"/>
      <c r="F108" s="61"/>
      <c r="G108" s="61"/>
      <c r="H108" s="61"/>
      <c r="I108" s="130"/>
      <c r="J108" s="61"/>
      <c r="K108" s="61"/>
      <c r="L108" s="61"/>
      <c r="M108" s="61"/>
      <c r="N108" s="61"/>
    </row>
    <row r="109" spans="1:14" ht="30">
      <c r="A109" s="129">
        <v>3</v>
      </c>
      <c r="B109" s="126" t="s">
        <v>299</v>
      </c>
      <c r="C109" s="130"/>
      <c r="D109" s="61"/>
      <c r="E109" s="61"/>
      <c r="F109" s="61"/>
      <c r="G109" s="61"/>
      <c r="H109" s="61"/>
      <c r="I109" s="130"/>
      <c r="J109" s="61"/>
      <c r="K109" s="61"/>
      <c r="L109" s="61"/>
      <c r="M109" s="61"/>
      <c r="N109" s="61"/>
    </row>
    <row r="110" spans="1:14" ht="30">
      <c r="A110" s="129">
        <v>4</v>
      </c>
      <c r="B110" s="126" t="s">
        <v>300</v>
      </c>
      <c r="C110" s="130"/>
      <c r="D110" s="61"/>
      <c r="E110" s="61"/>
      <c r="F110" s="61"/>
      <c r="G110" s="61"/>
      <c r="H110" s="61"/>
      <c r="I110" s="130"/>
      <c r="J110" s="61"/>
      <c r="K110" s="61"/>
      <c r="L110" s="61"/>
      <c r="M110" s="61"/>
      <c r="N110" s="61"/>
    </row>
    <row r="111" spans="1:14" ht="30">
      <c r="A111" s="129">
        <v>5</v>
      </c>
      <c r="B111" s="126" t="s">
        <v>301</v>
      </c>
      <c r="C111" s="130"/>
      <c r="D111" s="61"/>
      <c r="E111" s="61"/>
      <c r="F111" s="61"/>
      <c r="G111" s="61"/>
      <c r="H111" s="61"/>
      <c r="I111" s="130"/>
      <c r="J111" s="61"/>
      <c r="K111" s="61"/>
      <c r="L111" s="61"/>
      <c r="M111" s="61"/>
      <c r="N111" s="61"/>
    </row>
    <row r="112" spans="1:14" ht="45">
      <c r="A112" s="129">
        <v>6</v>
      </c>
      <c r="B112" s="126" t="s">
        <v>302</v>
      </c>
      <c r="C112" s="61"/>
      <c r="D112" s="61"/>
      <c r="E112" s="61"/>
      <c r="F112" s="61"/>
      <c r="G112" s="61"/>
      <c r="H112" s="61"/>
      <c r="I112" s="61"/>
      <c r="J112" s="61"/>
      <c r="K112" s="61"/>
      <c r="L112" s="61"/>
      <c r="M112" s="61"/>
      <c r="N112" s="61"/>
    </row>
    <row r="113" spans="1:14" s="135" customFormat="1">
      <c r="A113" s="131" t="s">
        <v>303</v>
      </c>
      <c r="B113" s="132" t="s">
        <v>304</v>
      </c>
      <c r="C113" s="133"/>
      <c r="D113" s="134"/>
      <c r="E113" s="134"/>
      <c r="F113" s="134"/>
      <c r="G113" s="133"/>
      <c r="H113" s="133"/>
      <c r="I113" s="133"/>
      <c r="J113" s="134"/>
      <c r="K113" s="134"/>
      <c r="L113" s="134"/>
      <c r="M113" s="133"/>
      <c r="N113" s="133"/>
    </row>
    <row r="114" spans="1:14" s="135" customFormat="1" ht="30">
      <c r="A114" s="131" t="s">
        <v>305</v>
      </c>
      <c r="B114" s="132" t="s">
        <v>306</v>
      </c>
      <c r="C114" s="133"/>
      <c r="D114" s="134"/>
      <c r="E114" s="134"/>
      <c r="F114" s="134"/>
      <c r="G114" s="133"/>
      <c r="H114" s="133"/>
      <c r="I114" s="133"/>
      <c r="J114" s="134"/>
      <c r="K114" s="134"/>
      <c r="L114" s="134"/>
      <c r="M114" s="133"/>
      <c r="N114" s="133"/>
    </row>
    <row r="115" spans="1:14" s="135" customFormat="1" ht="60">
      <c r="A115" s="131" t="s">
        <v>307</v>
      </c>
      <c r="B115" s="132" t="s">
        <v>308</v>
      </c>
      <c r="C115" s="133"/>
      <c r="D115" s="134"/>
      <c r="E115" s="134"/>
      <c r="F115" s="134"/>
      <c r="G115" s="133"/>
      <c r="H115" s="133"/>
      <c r="I115" s="133"/>
      <c r="J115" s="134"/>
      <c r="K115" s="134"/>
      <c r="L115" s="134"/>
      <c r="M115" s="133"/>
      <c r="N115" s="133"/>
    </row>
    <row r="116" spans="1:14" s="135" customFormat="1">
      <c r="A116" s="131" t="s">
        <v>309</v>
      </c>
      <c r="B116" s="132" t="s">
        <v>310</v>
      </c>
      <c r="C116" s="133"/>
      <c r="D116" s="134"/>
      <c r="E116" s="134"/>
      <c r="F116" s="134"/>
      <c r="G116" s="133"/>
      <c r="H116" s="133"/>
      <c r="I116" s="133"/>
      <c r="J116" s="134"/>
      <c r="K116" s="134"/>
      <c r="L116" s="134"/>
      <c r="M116" s="133"/>
      <c r="N116" s="133"/>
    </row>
    <row r="117" spans="1:14" ht="30">
      <c r="A117" s="129" t="s">
        <v>311</v>
      </c>
      <c r="B117" s="126" t="s">
        <v>312</v>
      </c>
      <c r="C117" s="61"/>
      <c r="D117" s="61"/>
      <c r="E117" s="61"/>
      <c r="F117" s="61"/>
      <c r="G117" s="61"/>
      <c r="H117" s="61"/>
      <c r="I117" s="61"/>
      <c r="J117" s="61"/>
      <c r="K117" s="61"/>
      <c r="L117" s="61"/>
      <c r="M117" s="61"/>
      <c r="N117" s="61"/>
    </row>
    <row r="118" spans="1:14" s="135" customFormat="1">
      <c r="A118" s="131" t="s">
        <v>313</v>
      </c>
      <c r="B118" s="132" t="s">
        <v>314</v>
      </c>
      <c r="C118" s="133"/>
      <c r="D118" s="134"/>
      <c r="E118" s="134"/>
      <c r="F118" s="134"/>
      <c r="G118" s="133"/>
      <c r="H118" s="133"/>
      <c r="I118" s="133"/>
      <c r="J118" s="134"/>
      <c r="K118" s="134"/>
      <c r="L118" s="134"/>
      <c r="M118" s="133"/>
      <c r="N118" s="133"/>
    </row>
    <row r="119" spans="1:14" s="135" customFormat="1" ht="30">
      <c r="A119" s="131" t="s">
        <v>315</v>
      </c>
      <c r="B119" s="132" t="s">
        <v>316</v>
      </c>
      <c r="C119" s="133"/>
      <c r="D119" s="134"/>
      <c r="E119" s="134"/>
      <c r="F119" s="134"/>
      <c r="G119" s="133"/>
      <c r="H119" s="133"/>
      <c r="I119" s="133"/>
      <c r="J119" s="134"/>
      <c r="K119" s="134"/>
      <c r="L119" s="134"/>
      <c r="M119" s="133"/>
      <c r="N119" s="133"/>
    </row>
    <row r="120" spans="1:14" s="135" customFormat="1" ht="60">
      <c r="A120" s="131" t="s">
        <v>317</v>
      </c>
      <c r="B120" s="132" t="s">
        <v>318</v>
      </c>
      <c r="C120" s="133"/>
      <c r="D120" s="134"/>
      <c r="E120" s="134"/>
      <c r="F120" s="134"/>
      <c r="G120" s="133"/>
      <c r="H120" s="133"/>
      <c r="I120" s="133"/>
      <c r="J120" s="134"/>
      <c r="K120" s="134"/>
      <c r="L120" s="134"/>
      <c r="M120" s="133"/>
      <c r="N120" s="133"/>
    </row>
    <row r="121" spans="1:14" s="135" customFormat="1">
      <c r="A121" s="131" t="s">
        <v>319</v>
      </c>
      <c r="B121" s="132" t="s">
        <v>320</v>
      </c>
      <c r="C121" s="133"/>
      <c r="D121" s="134"/>
      <c r="E121" s="134"/>
      <c r="F121" s="134"/>
      <c r="G121" s="133"/>
      <c r="H121" s="133"/>
      <c r="I121" s="133"/>
      <c r="J121" s="134"/>
      <c r="K121" s="134"/>
      <c r="L121" s="134"/>
      <c r="M121" s="133"/>
      <c r="N121" s="133"/>
    </row>
    <row r="122" spans="1:14" ht="30">
      <c r="A122" s="129" t="s">
        <v>321</v>
      </c>
      <c r="B122" s="126" t="s">
        <v>322</v>
      </c>
      <c r="C122" s="130"/>
      <c r="D122" s="61"/>
      <c r="E122" s="61"/>
      <c r="F122" s="61"/>
      <c r="G122" s="61"/>
      <c r="H122" s="61"/>
      <c r="I122" s="130"/>
      <c r="J122" s="61"/>
      <c r="K122" s="61"/>
      <c r="L122" s="61"/>
      <c r="M122" s="61"/>
      <c r="N122" s="61"/>
    </row>
    <row r="123" spans="1:14" ht="60">
      <c r="A123" s="129" t="s">
        <v>323</v>
      </c>
      <c r="B123" s="126" t="s">
        <v>324</v>
      </c>
      <c r="C123" s="130"/>
      <c r="D123" s="61"/>
      <c r="E123" s="61"/>
      <c r="F123" s="61"/>
      <c r="G123" s="61"/>
      <c r="H123" s="61"/>
      <c r="I123" s="130"/>
      <c r="J123" s="61"/>
      <c r="K123" s="61"/>
      <c r="L123" s="61"/>
      <c r="M123" s="61"/>
      <c r="N123" s="61"/>
    </row>
    <row r="124" spans="1:14" ht="30">
      <c r="A124" s="129" t="s">
        <v>325</v>
      </c>
      <c r="B124" s="126" t="s">
        <v>326</v>
      </c>
      <c r="C124" s="61"/>
      <c r="D124" s="61"/>
      <c r="E124" s="61"/>
      <c r="F124" s="61"/>
      <c r="G124" s="61"/>
      <c r="H124" s="61"/>
      <c r="I124" s="61"/>
      <c r="J124" s="61"/>
      <c r="K124" s="61"/>
      <c r="L124" s="61"/>
      <c r="M124" s="61"/>
      <c r="N124" s="61"/>
    </row>
    <row r="125" spans="1:14" s="135" customFormat="1" ht="30">
      <c r="A125" s="131" t="s">
        <v>327</v>
      </c>
      <c r="B125" s="136" t="s">
        <v>328</v>
      </c>
      <c r="C125" s="133"/>
      <c r="D125" s="134"/>
      <c r="E125" s="134"/>
      <c r="F125" s="134"/>
      <c r="G125" s="133"/>
      <c r="H125" s="133"/>
      <c r="I125" s="133"/>
      <c r="J125" s="134"/>
      <c r="K125" s="134"/>
      <c r="L125" s="134"/>
      <c r="M125" s="133"/>
      <c r="N125" s="133"/>
    </row>
    <row r="126" spans="1:14" s="135" customFormat="1" ht="30">
      <c r="A126" s="131" t="s">
        <v>329</v>
      </c>
      <c r="B126" s="136" t="s">
        <v>330</v>
      </c>
      <c r="C126" s="133"/>
      <c r="D126" s="134"/>
      <c r="E126" s="134"/>
      <c r="F126" s="134"/>
      <c r="G126" s="133"/>
      <c r="H126" s="133"/>
      <c r="I126" s="133"/>
      <c r="J126" s="134"/>
      <c r="K126" s="134"/>
      <c r="L126" s="134"/>
      <c r="M126" s="133"/>
      <c r="N126" s="133"/>
    </row>
    <row r="127" spans="1:14" s="135" customFormat="1" ht="60">
      <c r="A127" s="131" t="s">
        <v>331</v>
      </c>
      <c r="B127" s="136" t="s">
        <v>332</v>
      </c>
      <c r="C127" s="80"/>
      <c r="D127" s="80"/>
      <c r="E127" s="80"/>
      <c r="F127" s="61"/>
      <c r="G127" s="80"/>
      <c r="H127" s="133"/>
      <c r="I127" s="80"/>
      <c r="J127" s="80"/>
      <c r="K127" s="80"/>
      <c r="L127" s="61"/>
      <c r="M127" s="80"/>
      <c r="N127" s="133"/>
    </row>
    <row r="128" spans="1:14" s="135" customFormat="1" ht="30">
      <c r="A128" s="131" t="s">
        <v>333</v>
      </c>
      <c r="B128" s="136" t="s">
        <v>334</v>
      </c>
      <c r="C128" s="133"/>
      <c r="D128" s="134"/>
      <c r="E128" s="134"/>
      <c r="F128" s="134"/>
      <c r="G128" s="133"/>
      <c r="H128" s="133"/>
      <c r="I128" s="133"/>
      <c r="J128" s="134"/>
      <c r="K128" s="134"/>
      <c r="L128" s="134"/>
      <c r="M128" s="133"/>
      <c r="N128" s="133"/>
    </row>
    <row r="129" spans="1:14" s="135" customFormat="1" ht="30">
      <c r="A129" s="131" t="s">
        <v>335</v>
      </c>
      <c r="B129" s="136" t="s">
        <v>336</v>
      </c>
      <c r="C129" s="133"/>
      <c r="D129" s="134"/>
      <c r="E129" s="134"/>
      <c r="F129" s="134"/>
      <c r="G129" s="133"/>
      <c r="H129" s="133"/>
      <c r="I129" s="133"/>
      <c r="J129" s="134"/>
      <c r="K129" s="134"/>
      <c r="L129" s="134"/>
      <c r="M129" s="133"/>
      <c r="N129" s="133"/>
    </row>
    <row r="130" spans="1:14" s="135" customFormat="1">
      <c r="A130" s="131" t="s">
        <v>337</v>
      </c>
      <c r="B130" s="136" t="s">
        <v>338</v>
      </c>
      <c r="C130" s="133"/>
      <c r="D130" s="134"/>
      <c r="E130" s="134"/>
      <c r="F130" s="134"/>
      <c r="G130" s="133"/>
      <c r="H130" s="133"/>
      <c r="I130" s="133"/>
      <c r="J130" s="134"/>
      <c r="K130" s="134"/>
      <c r="L130" s="134"/>
      <c r="M130" s="133"/>
      <c r="N130" s="133"/>
    </row>
    <row r="131" spans="1:14" s="135" customFormat="1">
      <c r="A131" s="131" t="s">
        <v>339</v>
      </c>
      <c r="B131" s="136" t="s">
        <v>340</v>
      </c>
      <c r="C131" s="133"/>
      <c r="D131" s="134"/>
      <c r="E131" s="134"/>
      <c r="F131" s="134"/>
      <c r="G131" s="133"/>
      <c r="H131" s="133"/>
      <c r="I131" s="133"/>
      <c r="J131" s="134"/>
      <c r="K131" s="134"/>
      <c r="L131" s="134"/>
      <c r="M131" s="133"/>
      <c r="N131" s="133"/>
    </row>
    <row r="132" spans="1:14" ht="60">
      <c r="A132" s="129" t="s">
        <v>341</v>
      </c>
      <c r="B132" s="126" t="s">
        <v>342</v>
      </c>
      <c r="C132" s="133"/>
      <c r="D132" s="134"/>
      <c r="E132" s="134"/>
      <c r="F132" s="134"/>
      <c r="G132" s="133"/>
      <c r="H132" s="133"/>
      <c r="I132" s="133"/>
      <c r="J132" s="134"/>
      <c r="K132" s="134"/>
      <c r="L132" s="134"/>
      <c r="M132" s="133"/>
      <c r="N132" s="133"/>
    </row>
    <row r="133" spans="1:14" s="104" customFormat="1">
      <c r="A133" s="137"/>
    </row>
    <row r="134" spans="1:14" s="104" customFormat="1">
      <c r="A134" s="10"/>
      <c r="B134" s="2"/>
    </row>
    <row r="135" spans="1:14">
      <c r="A135" s="13" t="s">
        <v>9</v>
      </c>
      <c r="B135" s="13"/>
    </row>
    <row r="136" spans="1:14">
      <c r="A136" s="13"/>
      <c r="B136" s="13"/>
    </row>
    <row r="137" spans="1:14">
      <c r="A137" s="14" t="s">
        <v>10</v>
      </c>
      <c r="B137" s="13"/>
    </row>
    <row r="138" spans="1:14">
      <c r="A138" s="14" t="s">
        <v>11</v>
      </c>
      <c r="B138" s="13"/>
    </row>
    <row r="139" spans="1:14">
      <c r="A139" s="14" t="s">
        <v>12</v>
      </c>
      <c r="B139" s="13"/>
    </row>
    <row r="140" spans="1:14">
      <c r="A140" s="14" t="s">
        <v>11</v>
      </c>
      <c r="B140" s="13"/>
    </row>
    <row r="141" spans="1:14">
      <c r="A141" s="14" t="s">
        <v>13</v>
      </c>
      <c r="B141" s="13"/>
    </row>
    <row r="142" spans="1:14">
      <c r="A142" s="14" t="s">
        <v>11</v>
      </c>
      <c r="B142" s="13"/>
    </row>
    <row r="143" spans="1:14">
      <c r="A143" s="14" t="s">
        <v>14</v>
      </c>
      <c r="B143" s="13"/>
    </row>
  </sheetData>
  <mergeCells count="4">
    <mergeCell ref="A6:N6"/>
    <mergeCell ref="A7:N7"/>
    <mergeCell ref="C11:H11"/>
    <mergeCell ref="I11:N11"/>
  </mergeCells>
  <pageMargins left="0.70866141732283472" right="0.70866141732283472" top="0" bottom="0" header="0.31496062992125984" footer="0.31496062992125984"/>
  <pageSetup scale="33" fitToHeight="0" orientation="portrait" r:id="rId1"/>
  <rowBreaks count="1" manualBreakCount="1">
    <brk id="78"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76"/>
  <sheetViews>
    <sheetView showGridLines="0" view="pageBreakPreview" zoomScale="70" zoomScaleNormal="40" zoomScaleSheetLayoutView="70" workbookViewId="0">
      <selection activeCell="A6" sqref="A6:X6"/>
    </sheetView>
  </sheetViews>
  <sheetFormatPr defaultColWidth="8.85546875" defaultRowHeight="15"/>
  <cols>
    <col min="1" max="1" width="9.5703125" style="138" bestFit="1" customWidth="1"/>
    <col min="2" max="2" width="48.28515625" style="138" customWidth="1"/>
    <col min="3" max="3" width="14.140625" style="138" customWidth="1"/>
    <col min="4" max="5" width="14.28515625" style="138" customWidth="1"/>
    <col min="6" max="7" width="13.28515625" style="138" customWidth="1"/>
    <col min="8" max="8" width="14.5703125" style="138" customWidth="1"/>
    <col min="9" max="9" width="13.28515625" style="138" customWidth="1"/>
    <col min="10" max="10" width="15.140625" style="138" customWidth="1"/>
    <col min="11" max="11" width="13.5703125" style="138" customWidth="1"/>
    <col min="12" max="12" width="23.5703125" style="138" customWidth="1"/>
    <col min="13" max="13" width="25.42578125" style="138" customWidth="1"/>
    <col min="14" max="14" width="19.85546875" style="138" customWidth="1"/>
    <col min="15" max="15" width="23" style="138" customWidth="1"/>
    <col min="16" max="16" width="19" style="138" customWidth="1"/>
    <col min="17" max="17" width="18" style="138" customWidth="1"/>
    <col min="18" max="18" width="18.42578125" style="138" customWidth="1"/>
    <col min="19" max="19" width="18.5703125" style="138" customWidth="1"/>
    <col min="20" max="20" width="21.5703125" style="138" customWidth="1"/>
    <col min="21" max="21" width="22.7109375" style="138" customWidth="1"/>
    <col min="22" max="22" width="22.28515625" style="138" customWidth="1"/>
    <col min="23" max="23" width="23.42578125" style="138" customWidth="1"/>
    <col min="24" max="24" width="23.5703125" style="138" customWidth="1"/>
    <col min="25" max="25" width="35.140625" style="138" customWidth="1"/>
    <col min="26" max="26" width="39.42578125" style="138" customWidth="1"/>
    <col min="27" max="27" width="39.7109375" style="138" customWidth="1"/>
    <col min="28" max="28" width="41.5703125" style="138" customWidth="1"/>
    <col min="29" max="29" width="37.28515625" style="138" customWidth="1"/>
    <col min="30" max="30" width="41.140625" style="138" customWidth="1"/>
    <col min="31" max="31" width="37.85546875" style="138" customWidth="1"/>
    <col min="32" max="32" width="30" style="138" customWidth="1"/>
    <col min="33" max="33" width="39.85546875" style="138" customWidth="1"/>
    <col min="34" max="34" width="21.85546875" style="138" customWidth="1"/>
    <col min="35" max="35" width="28" style="138" customWidth="1"/>
    <col min="36" max="36" width="42.5703125" style="138" customWidth="1"/>
    <col min="37" max="256" width="8.85546875" style="138"/>
    <col min="257" max="257" width="9.5703125" style="138" bestFit="1" customWidth="1"/>
    <col min="258" max="258" width="48.28515625" style="138" customWidth="1"/>
    <col min="259" max="259" width="14.140625" style="138" customWidth="1"/>
    <col min="260" max="261" width="14.28515625" style="138" customWidth="1"/>
    <col min="262" max="263" width="13.28515625" style="138" customWidth="1"/>
    <col min="264" max="264" width="14.5703125" style="138" customWidth="1"/>
    <col min="265" max="265" width="13.28515625" style="138" customWidth="1"/>
    <col min="266" max="266" width="15.140625" style="138" customWidth="1"/>
    <col min="267" max="267" width="13.5703125" style="138" customWidth="1"/>
    <col min="268" max="268" width="23.5703125" style="138" customWidth="1"/>
    <col min="269" max="269" width="25.42578125" style="138" customWidth="1"/>
    <col min="270" max="270" width="19.85546875" style="138" customWidth="1"/>
    <col min="271" max="271" width="23" style="138" customWidth="1"/>
    <col min="272" max="272" width="19" style="138" customWidth="1"/>
    <col min="273" max="273" width="18" style="138" customWidth="1"/>
    <col min="274" max="274" width="18.42578125" style="138" customWidth="1"/>
    <col min="275" max="275" width="18.5703125" style="138" customWidth="1"/>
    <col min="276" max="276" width="21.5703125" style="138" customWidth="1"/>
    <col min="277" max="277" width="22.7109375" style="138" customWidth="1"/>
    <col min="278" max="278" width="22.28515625" style="138" customWidth="1"/>
    <col min="279" max="279" width="23.42578125" style="138" customWidth="1"/>
    <col min="280" max="280" width="23.5703125" style="138" customWidth="1"/>
    <col min="281" max="281" width="35.140625" style="138" customWidth="1"/>
    <col min="282" max="282" width="39.42578125" style="138" customWidth="1"/>
    <col min="283" max="283" width="39.7109375" style="138" customWidth="1"/>
    <col min="284" max="284" width="41.5703125" style="138" customWidth="1"/>
    <col min="285" max="285" width="37.28515625" style="138" customWidth="1"/>
    <col min="286" max="286" width="41.140625" style="138" customWidth="1"/>
    <col min="287" max="287" width="37.85546875" style="138" customWidth="1"/>
    <col min="288" max="288" width="30" style="138" customWidth="1"/>
    <col min="289" max="289" width="39.85546875" style="138" customWidth="1"/>
    <col min="290" max="290" width="21.85546875" style="138" customWidth="1"/>
    <col min="291" max="291" width="28" style="138" customWidth="1"/>
    <col min="292" max="292" width="42.5703125" style="138" customWidth="1"/>
    <col min="293" max="512" width="8.85546875" style="138"/>
    <col min="513" max="513" width="9.5703125" style="138" bestFit="1" customWidth="1"/>
    <col min="514" max="514" width="48.28515625" style="138" customWidth="1"/>
    <col min="515" max="515" width="14.140625" style="138" customWidth="1"/>
    <col min="516" max="517" width="14.28515625" style="138" customWidth="1"/>
    <col min="518" max="519" width="13.28515625" style="138" customWidth="1"/>
    <col min="520" max="520" width="14.5703125" style="138" customWidth="1"/>
    <col min="521" max="521" width="13.28515625" style="138" customWidth="1"/>
    <col min="522" max="522" width="15.140625" style="138" customWidth="1"/>
    <col min="523" max="523" width="13.5703125" style="138" customWidth="1"/>
    <col min="524" max="524" width="23.5703125" style="138" customWidth="1"/>
    <col min="525" max="525" width="25.42578125" style="138" customWidth="1"/>
    <col min="526" max="526" width="19.85546875" style="138" customWidth="1"/>
    <col min="527" max="527" width="23" style="138" customWidth="1"/>
    <col min="528" max="528" width="19" style="138" customWidth="1"/>
    <col min="529" max="529" width="18" style="138" customWidth="1"/>
    <col min="530" max="530" width="18.42578125" style="138" customWidth="1"/>
    <col min="531" max="531" width="18.5703125" style="138" customWidth="1"/>
    <col min="532" max="532" width="21.5703125" style="138" customWidth="1"/>
    <col min="533" max="533" width="22.7109375" style="138" customWidth="1"/>
    <col min="534" max="534" width="22.28515625" style="138" customWidth="1"/>
    <col min="535" max="535" width="23.42578125" style="138" customWidth="1"/>
    <col min="536" max="536" width="23.5703125" style="138" customWidth="1"/>
    <col min="537" max="537" width="35.140625" style="138" customWidth="1"/>
    <col min="538" max="538" width="39.42578125" style="138" customWidth="1"/>
    <col min="539" max="539" width="39.7109375" style="138" customWidth="1"/>
    <col min="540" max="540" width="41.5703125" style="138" customWidth="1"/>
    <col min="541" max="541" width="37.28515625" style="138" customWidth="1"/>
    <col min="542" max="542" width="41.140625" style="138" customWidth="1"/>
    <col min="543" max="543" width="37.85546875" style="138" customWidth="1"/>
    <col min="544" max="544" width="30" style="138" customWidth="1"/>
    <col min="545" max="545" width="39.85546875" style="138" customWidth="1"/>
    <col min="546" max="546" width="21.85546875" style="138" customWidth="1"/>
    <col min="547" max="547" width="28" style="138" customWidth="1"/>
    <col min="548" max="548" width="42.5703125" style="138" customWidth="1"/>
    <col min="549" max="768" width="8.85546875" style="138"/>
    <col min="769" max="769" width="9.5703125" style="138" bestFit="1" customWidth="1"/>
    <col min="770" max="770" width="48.28515625" style="138" customWidth="1"/>
    <col min="771" max="771" width="14.140625" style="138" customWidth="1"/>
    <col min="772" max="773" width="14.28515625" style="138" customWidth="1"/>
    <col min="774" max="775" width="13.28515625" style="138" customWidth="1"/>
    <col min="776" max="776" width="14.5703125" style="138" customWidth="1"/>
    <col min="777" max="777" width="13.28515625" style="138" customWidth="1"/>
    <col min="778" max="778" width="15.140625" style="138" customWidth="1"/>
    <col min="779" max="779" width="13.5703125" style="138" customWidth="1"/>
    <col min="780" max="780" width="23.5703125" style="138" customWidth="1"/>
    <col min="781" max="781" width="25.42578125" style="138" customWidth="1"/>
    <col min="782" max="782" width="19.85546875" style="138" customWidth="1"/>
    <col min="783" max="783" width="23" style="138" customWidth="1"/>
    <col min="784" max="784" width="19" style="138" customWidth="1"/>
    <col min="785" max="785" width="18" style="138" customWidth="1"/>
    <col min="786" max="786" width="18.42578125" style="138" customWidth="1"/>
    <col min="787" max="787" width="18.5703125" style="138" customWidth="1"/>
    <col min="788" max="788" width="21.5703125" style="138" customWidth="1"/>
    <col min="789" max="789" width="22.7109375" style="138" customWidth="1"/>
    <col min="790" max="790" width="22.28515625" style="138" customWidth="1"/>
    <col min="791" max="791" width="23.42578125" style="138" customWidth="1"/>
    <col min="792" max="792" width="23.5703125" style="138" customWidth="1"/>
    <col min="793" max="793" width="35.140625" style="138" customWidth="1"/>
    <col min="794" max="794" width="39.42578125" style="138" customWidth="1"/>
    <col min="795" max="795" width="39.7109375" style="138" customWidth="1"/>
    <col min="796" max="796" width="41.5703125" style="138" customWidth="1"/>
    <col min="797" max="797" width="37.28515625" style="138" customWidth="1"/>
    <col min="798" max="798" width="41.140625" style="138" customWidth="1"/>
    <col min="799" max="799" width="37.85546875" style="138" customWidth="1"/>
    <col min="800" max="800" width="30" style="138" customWidth="1"/>
    <col min="801" max="801" width="39.85546875" style="138" customWidth="1"/>
    <col min="802" max="802" width="21.85546875" style="138" customWidth="1"/>
    <col min="803" max="803" width="28" style="138" customWidth="1"/>
    <col min="804" max="804" width="42.5703125" style="138" customWidth="1"/>
    <col min="805" max="1024" width="8.85546875" style="138"/>
    <col min="1025" max="1025" width="9.5703125" style="138" bestFit="1" customWidth="1"/>
    <col min="1026" max="1026" width="48.28515625" style="138" customWidth="1"/>
    <col min="1027" max="1027" width="14.140625" style="138" customWidth="1"/>
    <col min="1028" max="1029" width="14.28515625" style="138" customWidth="1"/>
    <col min="1030" max="1031" width="13.28515625" style="138" customWidth="1"/>
    <col min="1032" max="1032" width="14.5703125" style="138" customWidth="1"/>
    <col min="1033" max="1033" width="13.28515625" style="138" customWidth="1"/>
    <col min="1034" max="1034" width="15.140625" style="138" customWidth="1"/>
    <col min="1035" max="1035" width="13.5703125" style="138" customWidth="1"/>
    <col min="1036" max="1036" width="23.5703125" style="138" customWidth="1"/>
    <col min="1037" max="1037" width="25.42578125" style="138" customWidth="1"/>
    <col min="1038" max="1038" width="19.85546875" style="138" customWidth="1"/>
    <col min="1039" max="1039" width="23" style="138" customWidth="1"/>
    <col min="1040" max="1040" width="19" style="138" customWidth="1"/>
    <col min="1041" max="1041" width="18" style="138" customWidth="1"/>
    <col min="1042" max="1042" width="18.42578125" style="138" customWidth="1"/>
    <col min="1043" max="1043" width="18.5703125" style="138" customWidth="1"/>
    <col min="1044" max="1044" width="21.5703125" style="138" customWidth="1"/>
    <col min="1045" max="1045" width="22.7109375" style="138" customWidth="1"/>
    <col min="1046" max="1046" width="22.28515625" style="138" customWidth="1"/>
    <col min="1047" max="1047" width="23.42578125" style="138" customWidth="1"/>
    <col min="1048" max="1048" width="23.5703125" style="138" customWidth="1"/>
    <col min="1049" max="1049" width="35.140625" style="138" customWidth="1"/>
    <col min="1050" max="1050" width="39.42578125" style="138" customWidth="1"/>
    <col min="1051" max="1051" width="39.7109375" style="138" customWidth="1"/>
    <col min="1052" max="1052" width="41.5703125" style="138" customWidth="1"/>
    <col min="1053" max="1053" width="37.28515625" style="138" customWidth="1"/>
    <col min="1054" max="1054" width="41.140625" style="138" customWidth="1"/>
    <col min="1055" max="1055" width="37.85546875" style="138" customWidth="1"/>
    <col min="1056" max="1056" width="30" style="138" customWidth="1"/>
    <col min="1057" max="1057" width="39.85546875" style="138" customWidth="1"/>
    <col min="1058" max="1058" width="21.85546875" style="138" customWidth="1"/>
    <col min="1059" max="1059" width="28" style="138" customWidth="1"/>
    <col min="1060" max="1060" width="42.5703125" style="138" customWidth="1"/>
    <col min="1061" max="1280" width="8.85546875" style="138"/>
    <col min="1281" max="1281" width="9.5703125" style="138" bestFit="1" customWidth="1"/>
    <col min="1282" max="1282" width="48.28515625" style="138" customWidth="1"/>
    <col min="1283" max="1283" width="14.140625" style="138" customWidth="1"/>
    <col min="1284" max="1285" width="14.28515625" style="138" customWidth="1"/>
    <col min="1286" max="1287" width="13.28515625" style="138" customWidth="1"/>
    <col min="1288" max="1288" width="14.5703125" style="138" customWidth="1"/>
    <col min="1289" max="1289" width="13.28515625" style="138" customWidth="1"/>
    <col min="1290" max="1290" width="15.140625" style="138" customWidth="1"/>
    <col min="1291" max="1291" width="13.5703125" style="138" customWidth="1"/>
    <col min="1292" max="1292" width="23.5703125" style="138" customWidth="1"/>
    <col min="1293" max="1293" width="25.42578125" style="138" customWidth="1"/>
    <col min="1294" max="1294" width="19.85546875" style="138" customWidth="1"/>
    <col min="1295" max="1295" width="23" style="138" customWidth="1"/>
    <col min="1296" max="1296" width="19" style="138" customWidth="1"/>
    <col min="1297" max="1297" width="18" style="138" customWidth="1"/>
    <col min="1298" max="1298" width="18.42578125" style="138" customWidth="1"/>
    <col min="1299" max="1299" width="18.5703125" style="138" customWidth="1"/>
    <col min="1300" max="1300" width="21.5703125" style="138" customWidth="1"/>
    <col min="1301" max="1301" width="22.7109375" style="138" customWidth="1"/>
    <col min="1302" max="1302" width="22.28515625" style="138" customWidth="1"/>
    <col min="1303" max="1303" width="23.42578125" style="138" customWidth="1"/>
    <col min="1304" max="1304" width="23.5703125" style="138" customWidth="1"/>
    <col min="1305" max="1305" width="35.140625" style="138" customWidth="1"/>
    <col min="1306" max="1306" width="39.42578125" style="138" customWidth="1"/>
    <col min="1307" max="1307" width="39.7109375" style="138" customWidth="1"/>
    <col min="1308" max="1308" width="41.5703125" style="138" customWidth="1"/>
    <col min="1309" max="1309" width="37.28515625" style="138" customWidth="1"/>
    <col min="1310" max="1310" width="41.140625" style="138" customWidth="1"/>
    <col min="1311" max="1311" width="37.85546875" style="138" customWidth="1"/>
    <col min="1312" max="1312" width="30" style="138" customWidth="1"/>
    <col min="1313" max="1313" width="39.85546875" style="138" customWidth="1"/>
    <col min="1314" max="1314" width="21.85546875" style="138" customWidth="1"/>
    <col min="1315" max="1315" width="28" style="138" customWidth="1"/>
    <col min="1316" max="1316" width="42.5703125" style="138" customWidth="1"/>
    <col min="1317" max="1536" width="8.85546875" style="138"/>
    <col min="1537" max="1537" width="9.5703125" style="138" bestFit="1" customWidth="1"/>
    <col min="1538" max="1538" width="48.28515625" style="138" customWidth="1"/>
    <col min="1539" max="1539" width="14.140625" style="138" customWidth="1"/>
    <col min="1540" max="1541" width="14.28515625" style="138" customWidth="1"/>
    <col min="1542" max="1543" width="13.28515625" style="138" customWidth="1"/>
    <col min="1544" max="1544" width="14.5703125" style="138" customWidth="1"/>
    <col min="1545" max="1545" width="13.28515625" style="138" customWidth="1"/>
    <col min="1546" max="1546" width="15.140625" style="138" customWidth="1"/>
    <col min="1547" max="1547" width="13.5703125" style="138" customWidth="1"/>
    <col min="1548" max="1548" width="23.5703125" style="138" customWidth="1"/>
    <col min="1549" max="1549" width="25.42578125" style="138" customWidth="1"/>
    <col min="1550" max="1550" width="19.85546875" style="138" customWidth="1"/>
    <col min="1551" max="1551" width="23" style="138" customWidth="1"/>
    <col min="1552" max="1552" width="19" style="138" customWidth="1"/>
    <col min="1553" max="1553" width="18" style="138" customWidth="1"/>
    <col min="1554" max="1554" width="18.42578125" style="138" customWidth="1"/>
    <col min="1555" max="1555" width="18.5703125" style="138" customWidth="1"/>
    <col min="1556" max="1556" width="21.5703125" style="138" customWidth="1"/>
    <col min="1557" max="1557" width="22.7109375" style="138" customWidth="1"/>
    <col min="1558" max="1558" width="22.28515625" style="138" customWidth="1"/>
    <col min="1559" max="1559" width="23.42578125" style="138" customWidth="1"/>
    <col min="1560" max="1560" width="23.5703125" style="138" customWidth="1"/>
    <col min="1561" max="1561" width="35.140625" style="138" customWidth="1"/>
    <col min="1562" max="1562" width="39.42578125" style="138" customWidth="1"/>
    <col min="1563" max="1563" width="39.7109375" style="138" customWidth="1"/>
    <col min="1564" max="1564" width="41.5703125" style="138" customWidth="1"/>
    <col min="1565" max="1565" width="37.28515625" style="138" customWidth="1"/>
    <col min="1566" max="1566" width="41.140625" style="138" customWidth="1"/>
    <col min="1567" max="1567" width="37.85546875" style="138" customWidth="1"/>
    <col min="1568" max="1568" width="30" style="138" customWidth="1"/>
    <col min="1569" max="1569" width="39.85546875" style="138" customWidth="1"/>
    <col min="1570" max="1570" width="21.85546875" style="138" customWidth="1"/>
    <col min="1571" max="1571" width="28" style="138" customWidth="1"/>
    <col min="1572" max="1572" width="42.5703125" style="138" customWidth="1"/>
    <col min="1573" max="1792" width="8.85546875" style="138"/>
    <col min="1793" max="1793" width="9.5703125" style="138" bestFit="1" customWidth="1"/>
    <col min="1794" max="1794" width="48.28515625" style="138" customWidth="1"/>
    <col min="1795" max="1795" width="14.140625" style="138" customWidth="1"/>
    <col min="1796" max="1797" width="14.28515625" style="138" customWidth="1"/>
    <col min="1798" max="1799" width="13.28515625" style="138" customWidth="1"/>
    <col min="1800" max="1800" width="14.5703125" style="138" customWidth="1"/>
    <col min="1801" max="1801" width="13.28515625" style="138" customWidth="1"/>
    <col min="1802" max="1802" width="15.140625" style="138" customWidth="1"/>
    <col min="1803" max="1803" width="13.5703125" style="138" customWidth="1"/>
    <col min="1804" max="1804" width="23.5703125" style="138" customWidth="1"/>
    <col min="1805" max="1805" width="25.42578125" style="138" customWidth="1"/>
    <col min="1806" max="1806" width="19.85546875" style="138" customWidth="1"/>
    <col min="1807" max="1807" width="23" style="138" customWidth="1"/>
    <col min="1808" max="1808" width="19" style="138" customWidth="1"/>
    <col min="1809" max="1809" width="18" style="138" customWidth="1"/>
    <col min="1810" max="1810" width="18.42578125" style="138" customWidth="1"/>
    <col min="1811" max="1811" width="18.5703125" style="138" customWidth="1"/>
    <col min="1812" max="1812" width="21.5703125" style="138" customWidth="1"/>
    <col min="1813" max="1813" width="22.7109375" style="138" customWidth="1"/>
    <col min="1814" max="1814" width="22.28515625" style="138" customWidth="1"/>
    <col min="1815" max="1815" width="23.42578125" style="138" customWidth="1"/>
    <col min="1816" max="1816" width="23.5703125" style="138" customWidth="1"/>
    <col min="1817" max="1817" width="35.140625" style="138" customWidth="1"/>
    <col min="1818" max="1818" width="39.42578125" style="138" customWidth="1"/>
    <col min="1819" max="1819" width="39.7109375" style="138" customWidth="1"/>
    <col min="1820" max="1820" width="41.5703125" style="138" customWidth="1"/>
    <col min="1821" max="1821" width="37.28515625" style="138" customWidth="1"/>
    <col min="1822" max="1822" width="41.140625" style="138" customWidth="1"/>
    <col min="1823" max="1823" width="37.85546875" style="138" customWidth="1"/>
    <col min="1824" max="1824" width="30" style="138" customWidth="1"/>
    <col min="1825" max="1825" width="39.85546875" style="138" customWidth="1"/>
    <col min="1826" max="1826" width="21.85546875" style="138" customWidth="1"/>
    <col min="1827" max="1827" width="28" style="138" customWidth="1"/>
    <col min="1828" max="1828" width="42.5703125" style="138" customWidth="1"/>
    <col min="1829" max="2048" width="8.85546875" style="138"/>
    <col min="2049" max="2049" width="9.5703125" style="138" bestFit="1" customWidth="1"/>
    <col min="2050" max="2050" width="48.28515625" style="138" customWidth="1"/>
    <col min="2051" max="2051" width="14.140625" style="138" customWidth="1"/>
    <col min="2052" max="2053" width="14.28515625" style="138" customWidth="1"/>
    <col min="2054" max="2055" width="13.28515625" style="138" customWidth="1"/>
    <col min="2056" max="2056" width="14.5703125" style="138" customWidth="1"/>
    <col min="2057" max="2057" width="13.28515625" style="138" customWidth="1"/>
    <col min="2058" max="2058" width="15.140625" style="138" customWidth="1"/>
    <col min="2059" max="2059" width="13.5703125" style="138" customWidth="1"/>
    <col min="2060" max="2060" width="23.5703125" style="138" customWidth="1"/>
    <col min="2061" max="2061" width="25.42578125" style="138" customWidth="1"/>
    <col min="2062" max="2062" width="19.85546875" style="138" customWidth="1"/>
    <col min="2063" max="2063" width="23" style="138" customWidth="1"/>
    <col min="2064" max="2064" width="19" style="138" customWidth="1"/>
    <col min="2065" max="2065" width="18" style="138" customWidth="1"/>
    <col min="2066" max="2066" width="18.42578125" style="138" customWidth="1"/>
    <col min="2067" max="2067" width="18.5703125" style="138" customWidth="1"/>
    <col min="2068" max="2068" width="21.5703125" style="138" customWidth="1"/>
    <col min="2069" max="2069" width="22.7109375" style="138" customWidth="1"/>
    <col min="2070" max="2070" width="22.28515625" style="138" customWidth="1"/>
    <col min="2071" max="2071" width="23.42578125" style="138" customWidth="1"/>
    <col min="2072" max="2072" width="23.5703125" style="138" customWidth="1"/>
    <col min="2073" max="2073" width="35.140625" style="138" customWidth="1"/>
    <col min="2074" max="2074" width="39.42578125" style="138" customWidth="1"/>
    <col min="2075" max="2075" width="39.7109375" style="138" customWidth="1"/>
    <col min="2076" max="2076" width="41.5703125" style="138" customWidth="1"/>
    <col min="2077" max="2077" width="37.28515625" style="138" customWidth="1"/>
    <col min="2078" max="2078" width="41.140625" style="138" customWidth="1"/>
    <col min="2079" max="2079" width="37.85546875" style="138" customWidth="1"/>
    <col min="2080" max="2080" width="30" style="138" customWidth="1"/>
    <col min="2081" max="2081" width="39.85546875" style="138" customWidth="1"/>
    <col min="2082" max="2082" width="21.85546875" style="138" customWidth="1"/>
    <col min="2083" max="2083" width="28" style="138" customWidth="1"/>
    <col min="2084" max="2084" width="42.5703125" style="138" customWidth="1"/>
    <col min="2085" max="2304" width="8.85546875" style="138"/>
    <col min="2305" max="2305" width="9.5703125" style="138" bestFit="1" customWidth="1"/>
    <col min="2306" max="2306" width="48.28515625" style="138" customWidth="1"/>
    <col min="2307" max="2307" width="14.140625" style="138" customWidth="1"/>
    <col min="2308" max="2309" width="14.28515625" style="138" customWidth="1"/>
    <col min="2310" max="2311" width="13.28515625" style="138" customWidth="1"/>
    <col min="2312" max="2312" width="14.5703125" style="138" customWidth="1"/>
    <col min="2313" max="2313" width="13.28515625" style="138" customWidth="1"/>
    <col min="2314" max="2314" width="15.140625" style="138" customWidth="1"/>
    <col min="2315" max="2315" width="13.5703125" style="138" customWidth="1"/>
    <col min="2316" max="2316" width="23.5703125" style="138" customWidth="1"/>
    <col min="2317" max="2317" width="25.42578125" style="138" customWidth="1"/>
    <col min="2318" max="2318" width="19.85546875" style="138" customWidth="1"/>
    <col min="2319" max="2319" width="23" style="138" customWidth="1"/>
    <col min="2320" max="2320" width="19" style="138" customWidth="1"/>
    <col min="2321" max="2321" width="18" style="138" customWidth="1"/>
    <col min="2322" max="2322" width="18.42578125" style="138" customWidth="1"/>
    <col min="2323" max="2323" width="18.5703125" style="138" customWidth="1"/>
    <col min="2324" max="2324" width="21.5703125" style="138" customWidth="1"/>
    <col min="2325" max="2325" width="22.7109375" style="138" customWidth="1"/>
    <col min="2326" max="2326" width="22.28515625" style="138" customWidth="1"/>
    <col min="2327" max="2327" width="23.42578125" style="138" customWidth="1"/>
    <col min="2328" max="2328" width="23.5703125" style="138" customWidth="1"/>
    <col min="2329" max="2329" width="35.140625" style="138" customWidth="1"/>
    <col min="2330" max="2330" width="39.42578125" style="138" customWidth="1"/>
    <col min="2331" max="2331" width="39.7109375" style="138" customWidth="1"/>
    <col min="2332" max="2332" width="41.5703125" style="138" customWidth="1"/>
    <col min="2333" max="2333" width="37.28515625" style="138" customWidth="1"/>
    <col min="2334" max="2334" width="41.140625" style="138" customWidth="1"/>
    <col min="2335" max="2335" width="37.85546875" style="138" customWidth="1"/>
    <col min="2336" max="2336" width="30" style="138" customWidth="1"/>
    <col min="2337" max="2337" width="39.85546875" style="138" customWidth="1"/>
    <col min="2338" max="2338" width="21.85546875" style="138" customWidth="1"/>
    <col min="2339" max="2339" width="28" style="138" customWidth="1"/>
    <col min="2340" max="2340" width="42.5703125" style="138" customWidth="1"/>
    <col min="2341" max="2560" width="8.85546875" style="138"/>
    <col min="2561" max="2561" width="9.5703125" style="138" bestFit="1" customWidth="1"/>
    <col min="2562" max="2562" width="48.28515625" style="138" customWidth="1"/>
    <col min="2563" max="2563" width="14.140625" style="138" customWidth="1"/>
    <col min="2564" max="2565" width="14.28515625" style="138" customWidth="1"/>
    <col min="2566" max="2567" width="13.28515625" style="138" customWidth="1"/>
    <col min="2568" max="2568" width="14.5703125" style="138" customWidth="1"/>
    <col min="2569" max="2569" width="13.28515625" style="138" customWidth="1"/>
    <col min="2570" max="2570" width="15.140625" style="138" customWidth="1"/>
    <col min="2571" max="2571" width="13.5703125" style="138" customWidth="1"/>
    <col min="2572" max="2572" width="23.5703125" style="138" customWidth="1"/>
    <col min="2573" max="2573" width="25.42578125" style="138" customWidth="1"/>
    <col min="2574" max="2574" width="19.85546875" style="138" customWidth="1"/>
    <col min="2575" max="2575" width="23" style="138" customWidth="1"/>
    <col min="2576" max="2576" width="19" style="138" customWidth="1"/>
    <col min="2577" max="2577" width="18" style="138" customWidth="1"/>
    <col min="2578" max="2578" width="18.42578125" style="138" customWidth="1"/>
    <col min="2579" max="2579" width="18.5703125" style="138" customWidth="1"/>
    <col min="2580" max="2580" width="21.5703125" style="138" customWidth="1"/>
    <col min="2581" max="2581" width="22.7109375" style="138" customWidth="1"/>
    <col min="2582" max="2582" width="22.28515625" style="138" customWidth="1"/>
    <col min="2583" max="2583" width="23.42578125" style="138" customWidth="1"/>
    <col min="2584" max="2584" width="23.5703125" style="138" customWidth="1"/>
    <col min="2585" max="2585" width="35.140625" style="138" customWidth="1"/>
    <col min="2586" max="2586" width="39.42578125" style="138" customWidth="1"/>
    <col min="2587" max="2587" width="39.7109375" style="138" customWidth="1"/>
    <col min="2588" max="2588" width="41.5703125" style="138" customWidth="1"/>
    <col min="2589" max="2589" width="37.28515625" style="138" customWidth="1"/>
    <col min="2590" max="2590" width="41.140625" style="138" customWidth="1"/>
    <col min="2591" max="2591" width="37.85546875" style="138" customWidth="1"/>
    <col min="2592" max="2592" width="30" style="138" customWidth="1"/>
    <col min="2593" max="2593" width="39.85546875" style="138" customWidth="1"/>
    <col min="2594" max="2594" width="21.85546875" style="138" customWidth="1"/>
    <col min="2595" max="2595" width="28" style="138" customWidth="1"/>
    <col min="2596" max="2596" width="42.5703125" style="138" customWidth="1"/>
    <col min="2597" max="2816" width="8.85546875" style="138"/>
    <col min="2817" max="2817" width="9.5703125" style="138" bestFit="1" customWidth="1"/>
    <col min="2818" max="2818" width="48.28515625" style="138" customWidth="1"/>
    <col min="2819" max="2819" width="14.140625" style="138" customWidth="1"/>
    <col min="2820" max="2821" width="14.28515625" style="138" customWidth="1"/>
    <col min="2822" max="2823" width="13.28515625" style="138" customWidth="1"/>
    <col min="2824" max="2824" width="14.5703125" style="138" customWidth="1"/>
    <col min="2825" max="2825" width="13.28515625" style="138" customWidth="1"/>
    <col min="2826" max="2826" width="15.140625" style="138" customWidth="1"/>
    <col min="2827" max="2827" width="13.5703125" style="138" customWidth="1"/>
    <col min="2828" max="2828" width="23.5703125" style="138" customWidth="1"/>
    <col min="2829" max="2829" width="25.42578125" style="138" customWidth="1"/>
    <col min="2830" max="2830" width="19.85546875" style="138" customWidth="1"/>
    <col min="2831" max="2831" width="23" style="138" customWidth="1"/>
    <col min="2832" max="2832" width="19" style="138" customWidth="1"/>
    <col min="2833" max="2833" width="18" style="138" customWidth="1"/>
    <col min="2834" max="2834" width="18.42578125" style="138" customWidth="1"/>
    <col min="2835" max="2835" width="18.5703125" style="138" customWidth="1"/>
    <col min="2836" max="2836" width="21.5703125" style="138" customWidth="1"/>
    <col min="2837" max="2837" width="22.7109375" style="138" customWidth="1"/>
    <col min="2838" max="2838" width="22.28515625" style="138" customWidth="1"/>
    <col min="2839" max="2839" width="23.42578125" style="138" customWidth="1"/>
    <col min="2840" max="2840" width="23.5703125" style="138" customWidth="1"/>
    <col min="2841" max="2841" width="35.140625" style="138" customWidth="1"/>
    <col min="2842" max="2842" width="39.42578125" style="138" customWidth="1"/>
    <col min="2843" max="2843" width="39.7109375" style="138" customWidth="1"/>
    <col min="2844" max="2844" width="41.5703125" style="138" customWidth="1"/>
    <col min="2845" max="2845" width="37.28515625" style="138" customWidth="1"/>
    <col min="2846" max="2846" width="41.140625" style="138" customWidth="1"/>
    <col min="2847" max="2847" width="37.85546875" style="138" customWidth="1"/>
    <col min="2848" max="2848" width="30" style="138" customWidth="1"/>
    <col min="2849" max="2849" width="39.85546875" style="138" customWidth="1"/>
    <col min="2850" max="2850" width="21.85546875" style="138" customWidth="1"/>
    <col min="2851" max="2851" width="28" style="138" customWidth="1"/>
    <col min="2852" max="2852" width="42.5703125" style="138" customWidth="1"/>
    <col min="2853" max="3072" width="8.85546875" style="138"/>
    <col min="3073" max="3073" width="9.5703125" style="138" bestFit="1" customWidth="1"/>
    <col min="3074" max="3074" width="48.28515625" style="138" customWidth="1"/>
    <col min="3075" max="3075" width="14.140625" style="138" customWidth="1"/>
    <col min="3076" max="3077" width="14.28515625" style="138" customWidth="1"/>
    <col min="3078" max="3079" width="13.28515625" style="138" customWidth="1"/>
    <col min="3080" max="3080" width="14.5703125" style="138" customWidth="1"/>
    <col min="3081" max="3081" width="13.28515625" style="138" customWidth="1"/>
    <col min="3082" max="3082" width="15.140625" style="138" customWidth="1"/>
    <col min="3083" max="3083" width="13.5703125" style="138" customWidth="1"/>
    <col min="3084" max="3084" width="23.5703125" style="138" customWidth="1"/>
    <col min="3085" max="3085" width="25.42578125" style="138" customWidth="1"/>
    <col min="3086" max="3086" width="19.85546875" style="138" customWidth="1"/>
    <col min="3087" max="3087" width="23" style="138" customWidth="1"/>
    <col min="3088" max="3088" width="19" style="138" customWidth="1"/>
    <col min="3089" max="3089" width="18" style="138" customWidth="1"/>
    <col min="3090" max="3090" width="18.42578125" style="138" customWidth="1"/>
    <col min="3091" max="3091" width="18.5703125" style="138" customWidth="1"/>
    <col min="3092" max="3092" width="21.5703125" style="138" customWidth="1"/>
    <col min="3093" max="3093" width="22.7109375" style="138" customWidth="1"/>
    <col min="3094" max="3094" width="22.28515625" style="138" customWidth="1"/>
    <col min="3095" max="3095" width="23.42578125" style="138" customWidth="1"/>
    <col min="3096" max="3096" width="23.5703125" style="138" customWidth="1"/>
    <col min="3097" max="3097" width="35.140625" style="138" customWidth="1"/>
    <col min="3098" max="3098" width="39.42578125" style="138" customWidth="1"/>
    <col min="3099" max="3099" width="39.7109375" style="138" customWidth="1"/>
    <col min="3100" max="3100" width="41.5703125" style="138" customWidth="1"/>
    <col min="3101" max="3101" width="37.28515625" style="138" customWidth="1"/>
    <col min="3102" max="3102" width="41.140625" style="138" customWidth="1"/>
    <col min="3103" max="3103" width="37.85546875" style="138" customWidth="1"/>
    <col min="3104" max="3104" width="30" style="138" customWidth="1"/>
    <col min="3105" max="3105" width="39.85546875" style="138" customWidth="1"/>
    <col min="3106" max="3106" width="21.85546875" style="138" customWidth="1"/>
    <col min="3107" max="3107" width="28" style="138" customWidth="1"/>
    <col min="3108" max="3108" width="42.5703125" style="138" customWidth="1"/>
    <col min="3109" max="3328" width="8.85546875" style="138"/>
    <col min="3329" max="3329" width="9.5703125" style="138" bestFit="1" customWidth="1"/>
    <col min="3330" max="3330" width="48.28515625" style="138" customWidth="1"/>
    <col min="3331" max="3331" width="14.140625" style="138" customWidth="1"/>
    <col min="3332" max="3333" width="14.28515625" style="138" customWidth="1"/>
    <col min="3334" max="3335" width="13.28515625" style="138" customWidth="1"/>
    <col min="3336" max="3336" width="14.5703125" style="138" customWidth="1"/>
    <col min="3337" max="3337" width="13.28515625" style="138" customWidth="1"/>
    <col min="3338" max="3338" width="15.140625" style="138" customWidth="1"/>
    <col min="3339" max="3339" width="13.5703125" style="138" customWidth="1"/>
    <col min="3340" max="3340" width="23.5703125" style="138" customWidth="1"/>
    <col min="3341" max="3341" width="25.42578125" style="138" customWidth="1"/>
    <col min="3342" max="3342" width="19.85546875" style="138" customWidth="1"/>
    <col min="3343" max="3343" width="23" style="138" customWidth="1"/>
    <col min="3344" max="3344" width="19" style="138" customWidth="1"/>
    <col min="3345" max="3345" width="18" style="138" customWidth="1"/>
    <col min="3346" max="3346" width="18.42578125" style="138" customWidth="1"/>
    <col min="3347" max="3347" width="18.5703125" style="138" customWidth="1"/>
    <col min="3348" max="3348" width="21.5703125" style="138" customWidth="1"/>
    <col min="3349" max="3349" width="22.7109375" style="138" customWidth="1"/>
    <col min="3350" max="3350" width="22.28515625" style="138" customWidth="1"/>
    <col min="3351" max="3351" width="23.42578125" style="138" customWidth="1"/>
    <col min="3352" max="3352" width="23.5703125" style="138" customWidth="1"/>
    <col min="3353" max="3353" width="35.140625" style="138" customWidth="1"/>
    <col min="3354" max="3354" width="39.42578125" style="138" customWidth="1"/>
    <col min="3355" max="3355" width="39.7109375" style="138" customWidth="1"/>
    <col min="3356" max="3356" width="41.5703125" style="138" customWidth="1"/>
    <col min="3357" max="3357" width="37.28515625" style="138" customWidth="1"/>
    <col min="3358" max="3358" width="41.140625" style="138" customWidth="1"/>
    <col min="3359" max="3359" width="37.85546875" style="138" customWidth="1"/>
    <col min="3360" max="3360" width="30" style="138" customWidth="1"/>
    <col min="3361" max="3361" width="39.85546875" style="138" customWidth="1"/>
    <col min="3362" max="3362" width="21.85546875" style="138" customWidth="1"/>
    <col min="3363" max="3363" width="28" style="138" customWidth="1"/>
    <col min="3364" max="3364" width="42.5703125" style="138" customWidth="1"/>
    <col min="3365" max="3584" width="8.85546875" style="138"/>
    <col min="3585" max="3585" width="9.5703125" style="138" bestFit="1" customWidth="1"/>
    <col min="3586" max="3586" width="48.28515625" style="138" customWidth="1"/>
    <col min="3587" max="3587" width="14.140625" style="138" customWidth="1"/>
    <col min="3588" max="3589" width="14.28515625" style="138" customWidth="1"/>
    <col min="3590" max="3591" width="13.28515625" style="138" customWidth="1"/>
    <col min="3592" max="3592" width="14.5703125" style="138" customWidth="1"/>
    <col min="3593" max="3593" width="13.28515625" style="138" customWidth="1"/>
    <col min="3594" max="3594" width="15.140625" style="138" customWidth="1"/>
    <col min="3595" max="3595" width="13.5703125" style="138" customWidth="1"/>
    <col min="3596" max="3596" width="23.5703125" style="138" customWidth="1"/>
    <col min="3597" max="3597" width="25.42578125" style="138" customWidth="1"/>
    <col min="3598" max="3598" width="19.85546875" style="138" customWidth="1"/>
    <col min="3599" max="3599" width="23" style="138" customWidth="1"/>
    <col min="3600" max="3600" width="19" style="138" customWidth="1"/>
    <col min="3601" max="3601" width="18" style="138" customWidth="1"/>
    <col min="3602" max="3602" width="18.42578125" style="138" customWidth="1"/>
    <col min="3603" max="3603" width="18.5703125" style="138" customWidth="1"/>
    <col min="3604" max="3604" width="21.5703125" style="138" customWidth="1"/>
    <col min="3605" max="3605" width="22.7109375" style="138" customWidth="1"/>
    <col min="3606" max="3606" width="22.28515625" style="138" customWidth="1"/>
    <col min="3607" max="3607" width="23.42578125" style="138" customWidth="1"/>
    <col min="3608" max="3608" width="23.5703125" style="138" customWidth="1"/>
    <col min="3609" max="3609" width="35.140625" style="138" customWidth="1"/>
    <col min="3610" max="3610" width="39.42578125" style="138" customWidth="1"/>
    <col min="3611" max="3611" width="39.7109375" style="138" customWidth="1"/>
    <col min="3612" max="3612" width="41.5703125" style="138" customWidth="1"/>
    <col min="3613" max="3613" width="37.28515625" style="138" customWidth="1"/>
    <col min="3614" max="3614" width="41.140625" style="138" customWidth="1"/>
    <col min="3615" max="3615" width="37.85546875" style="138" customWidth="1"/>
    <col min="3616" max="3616" width="30" style="138" customWidth="1"/>
    <col min="3617" max="3617" width="39.85546875" style="138" customWidth="1"/>
    <col min="3618" max="3618" width="21.85546875" style="138" customWidth="1"/>
    <col min="3619" max="3619" width="28" style="138" customWidth="1"/>
    <col min="3620" max="3620" width="42.5703125" style="138" customWidth="1"/>
    <col min="3621" max="3840" width="8.85546875" style="138"/>
    <col min="3841" max="3841" width="9.5703125" style="138" bestFit="1" customWidth="1"/>
    <col min="3842" max="3842" width="48.28515625" style="138" customWidth="1"/>
    <col min="3843" max="3843" width="14.140625" style="138" customWidth="1"/>
    <col min="3844" max="3845" width="14.28515625" style="138" customWidth="1"/>
    <col min="3846" max="3847" width="13.28515625" style="138" customWidth="1"/>
    <col min="3848" max="3848" width="14.5703125" style="138" customWidth="1"/>
    <col min="3849" max="3849" width="13.28515625" style="138" customWidth="1"/>
    <col min="3850" max="3850" width="15.140625" style="138" customWidth="1"/>
    <col min="3851" max="3851" width="13.5703125" style="138" customWidth="1"/>
    <col min="3852" max="3852" width="23.5703125" style="138" customWidth="1"/>
    <col min="3853" max="3853" width="25.42578125" style="138" customWidth="1"/>
    <col min="3854" max="3854" width="19.85546875" style="138" customWidth="1"/>
    <col min="3855" max="3855" width="23" style="138" customWidth="1"/>
    <col min="3856" max="3856" width="19" style="138" customWidth="1"/>
    <col min="3857" max="3857" width="18" style="138" customWidth="1"/>
    <col min="3858" max="3858" width="18.42578125" style="138" customWidth="1"/>
    <col min="3859" max="3859" width="18.5703125" style="138" customWidth="1"/>
    <col min="3860" max="3860" width="21.5703125" style="138" customWidth="1"/>
    <col min="3861" max="3861" width="22.7109375" style="138" customWidth="1"/>
    <col min="3862" max="3862" width="22.28515625" style="138" customWidth="1"/>
    <col min="3863" max="3863" width="23.42578125" style="138" customWidth="1"/>
    <col min="3864" max="3864" width="23.5703125" style="138" customWidth="1"/>
    <col min="3865" max="3865" width="35.140625" style="138" customWidth="1"/>
    <col min="3866" max="3866" width="39.42578125" style="138" customWidth="1"/>
    <col min="3867" max="3867" width="39.7109375" style="138" customWidth="1"/>
    <col min="3868" max="3868" width="41.5703125" style="138" customWidth="1"/>
    <col min="3869" max="3869" width="37.28515625" style="138" customWidth="1"/>
    <col min="3870" max="3870" width="41.140625" style="138" customWidth="1"/>
    <col min="3871" max="3871" width="37.85546875" style="138" customWidth="1"/>
    <col min="3872" max="3872" width="30" style="138" customWidth="1"/>
    <col min="3873" max="3873" width="39.85546875" style="138" customWidth="1"/>
    <col min="3874" max="3874" width="21.85546875" style="138" customWidth="1"/>
    <col min="3875" max="3875" width="28" style="138" customWidth="1"/>
    <col min="3876" max="3876" width="42.5703125" style="138" customWidth="1"/>
    <col min="3877" max="4096" width="8.85546875" style="138"/>
    <col min="4097" max="4097" width="9.5703125" style="138" bestFit="1" customWidth="1"/>
    <col min="4098" max="4098" width="48.28515625" style="138" customWidth="1"/>
    <col min="4099" max="4099" width="14.140625" style="138" customWidth="1"/>
    <col min="4100" max="4101" width="14.28515625" style="138" customWidth="1"/>
    <col min="4102" max="4103" width="13.28515625" style="138" customWidth="1"/>
    <col min="4104" max="4104" width="14.5703125" style="138" customWidth="1"/>
    <col min="4105" max="4105" width="13.28515625" style="138" customWidth="1"/>
    <col min="4106" max="4106" width="15.140625" style="138" customWidth="1"/>
    <col min="4107" max="4107" width="13.5703125" style="138" customWidth="1"/>
    <col min="4108" max="4108" width="23.5703125" style="138" customWidth="1"/>
    <col min="4109" max="4109" width="25.42578125" style="138" customWidth="1"/>
    <col min="4110" max="4110" width="19.85546875" style="138" customWidth="1"/>
    <col min="4111" max="4111" width="23" style="138" customWidth="1"/>
    <col min="4112" max="4112" width="19" style="138" customWidth="1"/>
    <col min="4113" max="4113" width="18" style="138" customWidth="1"/>
    <col min="4114" max="4114" width="18.42578125" style="138" customWidth="1"/>
    <col min="4115" max="4115" width="18.5703125" style="138" customWidth="1"/>
    <col min="4116" max="4116" width="21.5703125" style="138" customWidth="1"/>
    <col min="4117" max="4117" width="22.7109375" style="138" customWidth="1"/>
    <col min="4118" max="4118" width="22.28515625" style="138" customWidth="1"/>
    <col min="4119" max="4119" width="23.42578125" style="138" customWidth="1"/>
    <col min="4120" max="4120" width="23.5703125" style="138" customWidth="1"/>
    <col min="4121" max="4121" width="35.140625" style="138" customWidth="1"/>
    <col min="4122" max="4122" width="39.42578125" style="138" customWidth="1"/>
    <col min="4123" max="4123" width="39.7109375" style="138" customWidth="1"/>
    <col min="4124" max="4124" width="41.5703125" style="138" customWidth="1"/>
    <col min="4125" max="4125" width="37.28515625" style="138" customWidth="1"/>
    <col min="4126" max="4126" width="41.140625" style="138" customWidth="1"/>
    <col min="4127" max="4127" width="37.85546875" style="138" customWidth="1"/>
    <col min="4128" max="4128" width="30" style="138" customWidth="1"/>
    <col min="4129" max="4129" width="39.85546875" style="138" customWidth="1"/>
    <col min="4130" max="4130" width="21.85546875" style="138" customWidth="1"/>
    <col min="4131" max="4131" width="28" style="138" customWidth="1"/>
    <col min="4132" max="4132" width="42.5703125" style="138" customWidth="1"/>
    <col min="4133" max="4352" width="8.85546875" style="138"/>
    <col min="4353" max="4353" width="9.5703125" style="138" bestFit="1" customWidth="1"/>
    <col min="4354" max="4354" width="48.28515625" style="138" customWidth="1"/>
    <col min="4355" max="4355" width="14.140625" style="138" customWidth="1"/>
    <col min="4356" max="4357" width="14.28515625" style="138" customWidth="1"/>
    <col min="4358" max="4359" width="13.28515625" style="138" customWidth="1"/>
    <col min="4360" max="4360" width="14.5703125" style="138" customWidth="1"/>
    <col min="4361" max="4361" width="13.28515625" style="138" customWidth="1"/>
    <col min="4362" max="4362" width="15.140625" style="138" customWidth="1"/>
    <col min="4363" max="4363" width="13.5703125" style="138" customWidth="1"/>
    <col min="4364" max="4364" width="23.5703125" style="138" customWidth="1"/>
    <col min="4365" max="4365" width="25.42578125" style="138" customWidth="1"/>
    <col min="4366" max="4366" width="19.85546875" style="138" customWidth="1"/>
    <col min="4367" max="4367" width="23" style="138" customWidth="1"/>
    <col min="4368" max="4368" width="19" style="138" customWidth="1"/>
    <col min="4369" max="4369" width="18" style="138" customWidth="1"/>
    <col min="4370" max="4370" width="18.42578125" style="138" customWidth="1"/>
    <col min="4371" max="4371" width="18.5703125" style="138" customWidth="1"/>
    <col min="4372" max="4372" width="21.5703125" style="138" customWidth="1"/>
    <col min="4373" max="4373" width="22.7109375" style="138" customWidth="1"/>
    <col min="4374" max="4374" width="22.28515625" style="138" customWidth="1"/>
    <col min="4375" max="4375" width="23.42578125" style="138" customWidth="1"/>
    <col min="4376" max="4376" width="23.5703125" style="138" customWidth="1"/>
    <col min="4377" max="4377" width="35.140625" style="138" customWidth="1"/>
    <col min="4378" max="4378" width="39.42578125" style="138" customWidth="1"/>
    <col min="4379" max="4379" width="39.7109375" style="138" customWidth="1"/>
    <col min="4380" max="4380" width="41.5703125" style="138" customWidth="1"/>
    <col min="4381" max="4381" width="37.28515625" style="138" customWidth="1"/>
    <col min="4382" max="4382" width="41.140625" style="138" customWidth="1"/>
    <col min="4383" max="4383" width="37.85546875" style="138" customWidth="1"/>
    <col min="4384" max="4384" width="30" style="138" customWidth="1"/>
    <col min="4385" max="4385" width="39.85546875" style="138" customWidth="1"/>
    <col min="4386" max="4386" width="21.85546875" style="138" customWidth="1"/>
    <col min="4387" max="4387" width="28" style="138" customWidth="1"/>
    <col min="4388" max="4388" width="42.5703125" style="138" customWidth="1"/>
    <col min="4389" max="4608" width="8.85546875" style="138"/>
    <col min="4609" max="4609" width="9.5703125" style="138" bestFit="1" customWidth="1"/>
    <col min="4610" max="4610" width="48.28515625" style="138" customWidth="1"/>
    <col min="4611" max="4611" width="14.140625" style="138" customWidth="1"/>
    <col min="4612" max="4613" width="14.28515625" style="138" customWidth="1"/>
    <col min="4614" max="4615" width="13.28515625" style="138" customWidth="1"/>
    <col min="4616" max="4616" width="14.5703125" style="138" customWidth="1"/>
    <col min="4617" max="4617" width="13.28515625" style="138" customWidth="1"/>
    <col min="4618" max="4618" width="15.140625" style="138" customWidth="1"/>
    <col min="4619" max="4619" width="13.5703125" style="138" customWidth="1"/>
    <col min="4620" max="4620" width="23.5703125" style="138" customWidth="1"/>
    <col min="4621" max="4621" width="25.42578125" style="138" customWidth="1"/>
    <col min="4622" max="4622" width="19.85546875" style="138" customWidth="1"/>
    <col min="4623" max="4623" width="23" style="138" customWidth="1"/>
    <col min="4624" max="4624" width="19" style="138" customWidth="1"/>
    <col min="4625" max="4625" width="18" style="138" customWidth="1"/>
    <col min="4626" max="4626" width="18.42578125" style="138" customWidth="1"/>
    <col min="4627" max="4627" width="18.5703125" style="138" customWidth="1"/>
    <col min="4628" max="4628" width="21.5703125" style="138" customWidth="1"/>
    <col min="4629" max="4629" width="22.7109375" style="138" customWidth="1"/>
    <col min="4630" max="4630" width="22.28515625" style="138" customWidth="1"/>
    <col min="4631" max="4631" width="23.42578125" style="138" customWidth="1"/>
    <col min="4632" max="4632" width="23.5703125" style="138" customWidth="1"/>
    <col min="4633" max="4633" width="35.140625" style="138" customWidth="1"/>
    <col min="4634" max="4634" width="39.42578125" style="138" customWidth="1"/>
    <col min="4635" max="4635" width="39.7109375" style="138" customWidth="1"/>
    <col min="4636" max="4636" width="41.5703125" style="138" customWidth="1"/>
    <col min="4637" max="4637" width="37.28515625" style="138" customWidth="1"/>
    <col min="4638" max="4638" width="41.140625" style="138" customWidth="1"/>
    <col min="4639" max="4639" width="37.85546875" style="138" customWidth="1"/>
    <col min="4640" max="4640" width="30" style="138" customWidth="1"/>
    <col min="4641" max="4641" width="39.85546875" style="138" customWidth="1"/>
    <col min="4642" max="4642" width="21.85546875" style="138" customWidth="1"/>
    <col min="4643" max="4643" width="28" style="138" customWidth="1"/>
    <col min="4644" max="4644" width="42.5703125" style="138" customWidth="1"/>
    <col min="4645" max="4864" width="8.85546875" style="138"/>
    <col min="4865" max="4865" width="9.5703125" style="138" bestFit="1" customWidth="1"/>
    <col min="4866" max="4866" width="48.28515625" style="138" customWidth="1"/>
    <col min="4867" max="4867" width="14.140625" style="138" customWidth="1"/>
    <col min="4868" max="4869" width="14.28515625" style="138" customWidth="1"/>
    <col min="4870" max="4871" width="13.28515625" style="138" customWidth="1"/>
    <col min="4872" max="4872" width="14.5703125" style="138" customWidth="1"/>
    <col min="4873" max="4873" width="13.28515625" style="138" customWidth="1"/>
    <col min="4874" max="4874" width="15.140625" style="138" customWidth="1"/>
    <col min="4875" max="4875" width="13.5703125" style="138" customWidth="1"/>
    <col min="4876" max="4876" width="23.5703125" style="138" customWidth="1"/>
    <col min="4877" max="4877" width="25.42578125" style="138" customWidth="1"/>
    <col min="4878" max="4878" width="19.85546875" style="138" customWidth="1"/>
    <col min="4879" max="4879" width="23" style="138" customWidth="1"/>
    <col min="4880" max="4880" width="19" style="138" customWidth="1"/>
    <col min="4881" max="4881" width="18" style="138" customWidth="1"/>
    <col min="4882" max="4882" width="18.42578125" style="138" customWidth="1"/>
    <col min="4883" max="4883" width="18.5703125" style="138" customWidth="1"/>
    <col min="4884" max="4884" width="21.5703125" style="138" customWidth="1"/>
    <col min="4885" max="4885" width="22.7109375" style="138" customWidth="1"/>
    <col min="4886" max="4886" width="22.28515625" style="138" customWidth="1"/>
    <col min="4887" max="4887" width="23.42578125" style="138" customWidth="1"/>
    <col min="4888" max="4888" width="23.5703125" style="138" customWidth="1"/>
    <col min="4889" max="4889" width="35.140625" style="138" customWidth="1"/>
    <col min="4890" max="4890" width="39.42578125" style="138" customWidth="1"/>
    <col min="4891" max="4891" width="39.7109375" style="138" customWidth="1"/>
    <col min="4892" max="4892" width="41.5703125" style="138" customWidth="1"/>
    <col min="4893" max="4893" width="37.28515625" style="138" customWidth="1"/>
    <col min="4894" max="4894" width="41.140625" style="138" customWidth="1"/>
    <col min="4895" max="4895" width="37.85546875" style="138" customWidth="1"/>
    <col min="4896" max="4896" width="30" style="138" customWidth="1"/>
    <col min="4897" max="4897" width="39.85546875" style="138" customWidth="1"/>
    <col min="4898" max="4898" width="21.85546875" style="138" customWidth="1"/>
    <col min="4899" max="4899" width="28" style="138" customWidth="1"/>
    <col min="4900" max="4900" width="42.5703125" style="138" customWidth="1"/>
    <col min="4901" max="5120" width="8.85546875" style="138"/>
    <col min="5121" max="5121" width="9.5703125" style="138" bestFit="1" customWidth="1"/>
    <col min="5122" max="5122" width="48.28515625" style="138" customWidth="1"/>
    <col min="5123" max="5123" width="14.140625" style="138" customWidth="1"/>
    <col min="5124" max="5125" width="14.28515625" style="138" customWidth="1"/>
    <col min="5126" max="5127" width="13.28515625" style="138" customWidth="1"/>
    <col min="5128" max="5128" width="14.5703125" style="138" customWidth="1"/>
    <col min="5129" max="5129" width="13.28515625" style="138" customWidth="1"/>
    <col min="5130" max="5130" width="15.140625" style="138" customWidth="1"/>
    <col min="5131" max="5131" width="13.5703125" style="138" customWidth="1"/>
    <col min="5132" max="5132" width="23.5703125" style="138" customWidth="1"/>
    <col min="5133" max="5133" width="25.42578125" style="138" customWidth="1"/>
    <col min="5134" max="5134" width="19.85546875" style="138" customWidth="1"/>
    <col min="5135" max="5135" width="23" style="138" customWidth="1"/>
    <col min="5136" max="5136" width="19" style="138" customWidth="1"/>
    <col min="5137" max="5137" width="18" style="138" customWidth="1"/>
    <col min="5138" max="5138" width="18.42578125" style="138" customWidth="1"/>
    <col min="5139" max="5139" width="18.5703125" style="138" customWidth="1"/>
    <col min="5140" max="5140" width="21.5703125" style="138" customWidth="1"/>
    <col min="5141" max="5141" width="22.7109375" style="138" customWidth="1"/>
    <col min="5142" max="5142" width="22.28515625" style="138" customWidth="1"/>
    <col min="5143" max="5143" width="23.42578125" style="138" customWidth="1"/>
    <col min="5144" max="5144" width="23.5703125" style="138" customWidth="1"/>
    <col min="5145" max="5145" width="35.140625" style="138" customWidth="1"/>
    <col min="5146" max="5146" width="39.42578125" style="138" customWidth="1"/>
    <col min="5147" max="5147" width="39.7109375" style="138" customWidth="1"/>
    <col min="5148" max="5148" width="41.5703125" style="138" customWidth="1"/>
    <col min="5149" max="5149" width="37.28515625" style="138" customWidth="1"/>
    <col min="5150" max="5150" width="41.140625" style="138" customWidth="1"/>
    <col min="5151" max="5151" width="37.85546875" style="138" customWidth="1"/>
    <col min="5152" max="5152" width="30" style="138" customWidth="1"/>
    <col min="5153" max="5153" width="39.85546875" style="138" customWidth="1"/>
    <col min="5154" max="5154" width="21.85546875" style="138" customWidth="1"/>
    <col min="5155" max="5155" width="28" style="138" customWidth="1"/>
    <col min="5156" max="5156" width="42.5703125" style="138" customWidth="1"/>
    <col min="5157" max="5376" width="8.85546875" style="138"/>
    <col min="5377" max="5377" width="9.5703125" style="138" bestFit="1" customWidth="1"/>
    <col min="5378" max="5378" width="48.28515625" style="138" customWidth="1"/>
    <col min="5379" max="5379" width="14.140625" style="138" customWidth="1"/>
    <col min="5380" max="5381" width="14.28515625" style="138" customWidth="1"/>
    <col min="5382" max="5383" width="13.28515625" style="138" customWidth="1"/>
    <col min="5384" max="5384" width="14.5703125" style="138" customWidth="1"/>
    <col min="5385" max="5385" width="13.28515625" style="138" customWidth="1"/>
    <col min="5386" max="5386" width="15.140625" style="138" customWidth="1"/>
    <col min="5387" max="5387" width="13.5703125" style="138" customWidth="1"/>
    <col min="5388" max="5388" width="23.5703125" style="138" customWidth="1"/>
    <col min="5389" max="5389" width="25.42578125" style="138" customWidth="1"/>
    <col min="5390" max="5390" width="19.85546875" style="138" customWidth="1"/>
    <col min="5391" max="5391" width="23" style="138" customWidth="1"/>
    <col min="5392" max="5392" width="19" style="138" customWidth="1"/>
    <col min="5393" max="5393" width="18" style="138" customWidth="1"/>
    <col min="5394" max="5394" width="18.42578125" style="138" customWidth="1"/>
    <col min="5395" max="5395" width="18.5703125" style="138" customWidth="1"/>
    <col min="5396" max="5396" width="21.5703125" style="138" customWidth="1"/>
    <col min="5397" max="5397" width="22.7109375" style="138" customWidth="1"/>
    <col min="5398" max="5398" width="22.28515625" style="138" customWidth="1"/>
    <col min="5399" max="5399" width="23.42578125" style="138" customWidth="1"/>
    <col min="5400" max="5400" width="23.5703125" style="138" customWidth="1"/>
    <col min="5401" max="5401" width="35.140625" style="138" customWidth="1"/>
    <col min="5402" max="5402" width="39.42578125" style="138" customWidth="1"/>
    <col min="5403" max="5403" width="39.7109375" style="138" customWidth="1"/>
    <col min="5404" max="5404" width="41.5703125" style="138" customWidth="1"/>
    <col min="5405" max="5405" width="37.28515625" style="138" customWidth="1"/>
    <col min="5406" max="5406" width="41.140625" style="138" customWidth="1"/>
    <col min="5407" max="5407" width="37.85546875" style="138" customWidth="1"/>
    <col min="5408" max="5408" width="30" style="138" customWidth="1"/>
    <col min="5409" max="5409" width="39.85546875" style="138" customWidth="1"/>
    <col min="5410" max="5410" width="21.85546875" style="138" customWidth="1"/>
    <col min="5411" max="5411" width="28" style="138" customWidth="1"/>
    <col min="5412" max="5412" width="42.5703125" style="138" customWidth="1"/>
    <col min="5413" max="5632" width="8.85546875" style="138"/>
    <col min="5633" max="5633" width="9.5703125" style="138" bestFit="1" customWidth="1"/>
    <col min="5634" max="5634" width="48.28515625" style="138" customWidth="1"/>
    <col min="5635" max="5635" width="14.140625" style="138" customWidth="1"/>
    <col min="5636" max="5637" width="14.28515625" style="138" customWidth="1"/>
    <col min="5638" max="5639" width="13.28515625" style="138" customWidth="1"/>
    <col min="5640" max="5640" width="14.5703125" style="138" customWidth="1"/>
    <col min="5641" max="5641" width="13.28515625" style="138" customWidth="1"/>
    <col min="5642" max="5642" width="15.140625" style="138" customWidth="1"/>
    <col min="5643" max="5643" width="13.5703125" style="138" customWidth="1"/>
    <col min="5644" max="5644" width="23.5703125" style="138" customWidth="1"/>
    <col min="5645" max="5645" width="25.42578125" style="138" customWidth="1"/>
    <col min="5646" max="5646" width="19.85546875" style="138" customWidth="1"/>
    <col min="5647" max="5647" width="23" style="138" customWidth="1"/>
    <col min="5648" max="5648" width="19" style="138" customWidth="1"/>
    <col min="5649" max="5649" width="18" style="138" customWidth="1"/>
    <col min="5650" max="5650" width="18.42578125" style="138" customWidth="1"/>
    <col min="5651" max="5651" width="18.5703125" style="138" customWidth="1"/>
    <col min="5652" max="5652" width="21.5703125" style="138" customWidth="1"/>
    <col min="5653" max="5653" width="22.7109375" style="138" customWidth="1"/>
    <col min="5654" max="5654" width="22.28515625" style="138" customWidth="1"/>
    <col min="5655" max="5655" width="23.42578125" style="138" customWidth="1"/>
    <col min="5656" max="5656" width="23.5703125" style="138" customWidth="1"/>
    <col min="5657" max="5657" width="35.140625" style="138" customWidth="1"/>
    <col min="5658" max="5658" width="39.42578125" style="138" customWidth="1"/>
    <col min="5659" max="5659" width="39.7109375" style="138" customWidth="1"/>
    <col min="5660" max="5660" width="41.5703125" style="138" customWidth="1"/>
    <col min="5661" max="5661" width="37.28515625" style="138" customWidth="1"/>
    <col min="5662" max="5662" width="41.140625" style="138" customWidth="1"/>
    <col min="5663" max="5663" width="37.85546875" style="138" customWidth="1"/>
    <col min="5664" max="5664" width="30" style="138" customWidth="1"/>
    <col min="5665" max="5665" width="39.85546875" style="138" customWidth="1"/>
    <col min="5666" max="5666" width="21.85546875" style="138" customWidth="1"/>
    <col min="5667" max="5667" width="28" style="138" customWidth="1"/>
    <col min="5668" max="5668" width="42.5703125" style="138" customWidth="1"/>
    <col min="5669" max="5888" width="8.85546875" style="138"/>
    <col min="5889" max="5889" width="9.5703125" style="138" bestFit="1" customWidth="1"/>
    <col min="5890" max="5890" width="48.28515625" style="138" customWidth="1"/>
    <col min="5891" max="5891" width="14.140625" style="138" customWidth="1"/>
    <col min="5892" max="5893" width="14.28515625" style="138" customWidth="1"/>
    <col min="5894" max="5895" width="13.28515625" style="138" customWidth="1"/>
    <col min="5896" max="5896" width="14.5703125" style="138" customWidth="1"/>
    <col min="5897" max="5897" width="13.28515625" style="138" customWidth="1"/>
    <col min="5898" max="5898" width="15.140625" style="138" customWidth="1"/>
    <col min="5899" max="5899" width="13.5703125" style="138" customWidth="1"/>
    <col min="5900" max="5900" width="23.5703125" style="138" customWidth="1"/>
    <col min="5901" max="5901" width="25.42578125" style="138" customWidth="1"/>
    <col min="5902" max="5902" width="19.85546875" style="138" customWidth="1"/>
    <col min="5903" max="5903" width="23" style="138" customWidth="1"/>
    <col min="5904" max="5904" width="19" style="138" customWidth="1"/>
    <col min="5905" max="5905" width="18" style="138" customWidth="1"/>
    <col min="5906" max="5906" width="18.42578125" style="138" customWidth="1"/>
    <col min="5907" max="5907" width="18.5703125" style="138" customWidth="1"/>
    <col min="5908" max="5908" width="21.5703125" style="138" customWidth="1"/>
    <col min="5909" max="5909" width="22.7109375" style="138" customWidth="1"/>
    <col min="5910" max="5910" width="22.28515625" style="138" customWidth="1"/>
    <col min="5911" max="5911" width="23.42578125" style="138" customWidth="1"/>
    <col min="5912" max="5912" width="23.5703125" style="138" customWidth="1"/>
    <col min="5913" max="5913" width="35.140625" style="138" customWidth="1"/>
    <col min="5914" max="5914" width="39.42578125" style="138" customWidth="1"/>
    <col min="5915" max="5915" width="39.7109375" style="138" customWidth="1"/>
    <col min="5916" max="5916" width="41.5703125" style="138" customWidth="1"/>
    <col min="5917" max="5917" width="37.28515625" style="138" customWidth="1"/>
    <col min="5918" max="5918" width="41.140625" style="138" customWidth="1"/>
    <col min="5919" max="5919" width="37.85546875" style="138" customWidth="1"/>
    <col min="5920" max="5920" width="30" style="138" customWidth="1"/>
    <col min="5921" max="5921" width="39.85546875" style="138" customWidth="1"/>
    <col min="5922" max="5922" width="21.85546875" style="138" customWidth="1"/>
    <col min="5923" max="5923" width="28" style="138" customWidth="1"/>
    <col min="5924" max="5924" width="42.5703125" style="138" customWidth="1"/>
    <col min="5925" max="6144" width="8.85546875" style="138"/>
    <col min="6145" max="6145" width="9.5703125" style="138" bestFit="1" customWidth="1"/>
    <col min="6146" max="6146" width="48.28515625" style="138" customWidth="1"/>
    <col min="6147" max="6147" width="14.140625" style="138" customWidth="1"/>
    <col min="6148" max="6149" width="14.28515625" style="138" customWidth="1"/>
    <col min="6150" max="6151" width="13.28515625" style="138" customWidth="1"/>
    <col min="6152" max="6152" width="14.5703125" style="138" customWidth="1"/>
    <col min="6153" max="6153" width="13.28515625" style="138" customWidth="1"/>
    <col min="6154" max="6154" width="15.140625" style="138" customWidth="1"/>
    <col min="6155" max="6155" width="13.5703125" style="138" customWidth="1"/>
    <col min="6156" max="6156" width="23.5703125" style="138" customWidth="1"/>
    <col min="6157" max="6157" width="25.42578125" style="138" customWidth="1"/>
    <col min="6158" max="6158" width="19.85546875" style="138" customWidth="1"/>
    <col min="6159" max="6159" width="23" style="138" customWidth="1"/>
    <col min="6160" max="6160" width="19" style="138" customWidth="1"/>
    <col min="6161" max="6161" width="18" style="138" customWidth="1"/>
    <col min="6162" max="6162" width="18.42578125" style="138" customWidth="1"/>
    <col min="6163" max="6163" width="18.5703125" style="138" customWidth="1"/>
    <col min="6164" max="6164" width="21.5703125" style="138" customWidth="1"/>
    <col min="6165" max="6165" width="22.7109375" style="138" customWidth="1"/>
    <col min="6166" max="6166" width="22.28515625" style="138" customWidth="1"/>
    <col min="6167" max="6167" width="23.42578125" style="138" customWidth="1"/>
    <col min="6168" max="6168" width="23.5703125" style="138" customWidth="1"/>
    <col min="6169" max="6169" width="35.140625" style="138" customWidth="1"/>
    <col min="6170" max="6170" width="39.42578125" style="138" customWidth="1"/>
    <col min="6171" max="6171" width="39.7109375" style="138" customWidth="1"/>
    <col min="6172" max="6172" width="41.5703125" style="138" customWidth="1"/>
    <col min="6173" max="6173" width="37.28515625" style="138" customWidth="1"/>
    <col min="6174" max="6174" width="41.140625" style="138" customWidth="1"/>
    <col min="6175" max="6175" width="37.85546875" style="138" customWidth="1"/>
    <col min="6176" max="6176" width="30" style="138" customWidth="1"/>
    <col min="6177" max="6177" width="39.85546875" style="138" customWidth="1"/>
    <col min="6178" max="6178" width="21.85546875" style="138" customWidth="1"/>
    <col min="6179" max="6179" width="28" style="138" customWidth="1"/>
    <col min="6180" max="6180" width="42.5703125" style="138" customWidth="1"/>
    <col min="6181" max="6400" width="8.85546875" style="138"/>
    <col min="6401" max="6401" width="9.5703125" style="138" bestFit="1" customWidth="1"/>
    <col min="6402" max="6402" width="48.28515625" style="138" customWidth="1"/>
    <col min="6403" max="6403" width="14.140625" style="138" customWidth="1"/>
    <col min="6404" max="6405" width="14.28515625" style="138" customWidth="1"/>
    <col min="6406" max="6407" width="13.28515625" style="138" customWidth="1"/>
    <col min="6408" max="6408" width="14.5703125" style="138" customWidth="1"/>
    <col min="6409" max="6409" width="13.28515625" style="138" customWidth="1"/>
    <col min="6410" max="6410" width="15.140625" style="138" customWidth="1"/>
    <col min="6411" max="6411" width="13.5703125" style="138" customWidth="1"/>
    <col min="6412" max="6412" width="23.5703125" style="138" customWidth="1"/>
    <col min="6413" max="6413" width="25.42578125" style="138" customWidth="1"/>
    <col min="6414" max="6414" width="19.85546875" style="138" customWidth="1"/>
    <col min="6415" max="6415" width="23" style="138" customWidth="1"/>
    <col min="6416" max="6416" width="19" style="138" customWidth="1"/>
    <col min="6417" max="6417" width="18" style="138" customWidth="1"/>
    <col min="6418" max="6418" width="18.42578125" style="138" customWidth="1"/>
    <col min="6419" max="6419" width="18.5703125" style="138" customWidth="1"/>
    <col min="6420" max="6420" width="21.5703125" style="138" customWidth="1"/>
    <col min="6421" max="6421" width="22.7109375" style="138" customWidth="1"/>
    <col min="6422" max="6422" width="22.28515625" style="138" customWidth="1"/>
    <col min="6423" max="6423" width="23.42578125" style="138" customWidth="1"/>
    <col min="6424" max="6424" width="23.5703125" style="138" customWidth="1"/>
    <col min="6425" max="6425" width="35.140625" style="138" customWidth="1"/>
    <col min="6426" max="6426" width="39.42578125" style="138" customWidth="1"/>
    <col min="6427" max="6427" width="39.7109375" style="138" customWidth="1"/>
    <col min="6428" max="6428" width="41.5703125" style="138" customWidth="1"/>
    <col min="6429" max="6429" width="37.28515625" style="138" customWidth="1"/>
    <col min="6430" max="6430" width="41.140625" style="138" customWidth="1"/>
    <col min="6431" max="6431" width="37.85546875" style="138" customWidth="1"/>
    <col min="6432" max="6432" width="30" style="138" customWidth="1"/>
    <col min="6433" max="6433" width="39.85546875" style="138" customWidth="1"/>
    <col min="6434" max="6434" width="21.85546875" style="138" customWidth="1"/>
    <col min="6435" max="6435" width="28" style="138" customWidth="1"/>
    <col min="6436" max="6436" width="42.5703125" style="138" customWidth="1"/>
    <col min="6437" max="6656" width="8.85546875" style="138"/>
    <col min="6657" max="6657" width="9.5703125" style="138" bestFit="1" customWidth="1"/>
    <col min="6658" max="6658" width="48.28515625" style="138" customWidth="1"/>
    <col min="6659" max="6659" width="14.140625" style="138" customWidth="1"/>
    <col min="6660" max="6661" width="14.28515625" style="138" customWidth="1"/>
    <col min="6662" max="6663" width="13.28515625" style="138" customWidth="1"/>
    <col min="6664" max="6664" width="14.5703125" style="138" customWidth="1"/>
    <col min="6665" max="6665" width="13.28515625" style="138" customWidth="1"/>
    <col min="6666" max="6666" width="15.140625" style="138" customWidth="1"/>
    <col min="6667" max="6667" width="13.5703125" style="138" customWidth="1"/>
    <col min="6668" max="6668" width="23.5703125" style="138" customWidth="1"/>
    <col min="6669" max="6669" width="25.42578125" style="138" customWidth="1"/>
    <col min="6670" max="6670" width="19.85546875" style="138" customWidth="1"/>
    <col min="6671" max="6671" width="23" style="138" customWidth="1"/>
    <col min="6672" max="6672" width="19" style="138" customWidth="1"/>
    <col min="6673" max="6673" width="18" style="138" customWidth="1"/>
    <col min="6674" max="6674" width="18.42578125" style="138" customWidth="1"/>
    <col min="6675" max="6675" width="18.5703125" style="138" customWidth="1"/>
    <col min="6676" max="6676" width="21.5703125" style="138" customWidth="1"/>
    <col min="6677" max="6677" width="22.7109375" style="138" customWidth="1"/>
    <col min="6678" max="6678" width="22.28515625" style="138" customWidth="1"/>
    <col min="6679" max="6679" width="23.42578125" style="138" customWidth="1"/>
    <col min="6680" max="6680" width="23.5703125" style="138" customWidth="1"/>
    <col min="6681" max="6681" width="35.140625" style="138" customWidth="1"/>
    <col min="6682" max="6682" width="39.42578125" style="138" customWidth="1"/>
    <col min="6683" max="6683" width="39.7109375" style="138" customWidth="1"/>
    <col min="6684" max="6684" width="41.5703125" style="138" customWidth="1"/>
    <col min="6685" max="6685" width="37.28515625" style="138" customWidth="1"/>
    <col min="6686" max="6686" width="41.140625" style="138" customWidth="1"/>
    <col min="6687" max="6687" width="37.85546875" style="138" customWidth="1"/>
    <col min="6688" max="6688" width="30" style="138" customWidth="1"/>
    <col min="6689" max="6689" width="39.85546875" style="138" customWidth="1"/>
    <col min="6690" max="6690" width="21.85546875" style="138" customWidth="1"/>
    <col min="6691" max="6691" width="28" style="138" customWidth="1"/>
    <col min="6692" max="6692" width="42.5703125" style="138" customWidth="1"/>
    <col min="6693" max="6912" width="8.85546875" style="138"/>
    <col min="6913" max="6913" width="9.5703125" style="138" bestFit="1" customWidth="1"/>
    <col min="6914" max="6914" width="48.28515625" style="138" customWidth="1"/>
    <col min="6915" max="6915" width="14.140625" style="138" customWidth="1"/>
    <col min="6916" max="6917" width="14.28515625" style="138" customWidth="1"/>
    <col min="6918" max="6919" width="13.28515625" style="138" customWidth="1"/>
    <col min="6920" max="6920" width="14.5703125" style="138" customWidth="1"/>
    <col min="6921" max="6921" width="13.28515625" style="138" customWidth="1"/>
    <col min="6922" max="6922" width="15.140625" style="138" customWidth="1"/>
    <col min="6923" max="6923" width="13.5703125" style="138" customWidth="1"/>
    <col min="6924" max="6924" width="23.5703125" style="138" customWidth="1"/>
    <col min="6925" max="6925" width="25.42578125" style="138" customWidth="1"/>
    <col min="6926" max="6926" width="19.85546875" style="138" customWidth="1"/>
    <col min="6927" max="6927" width="23" style="138" customWidth="1"/>
    <col min="6928" max="6928" width="19" style="138" customWidth="1"/>
    <col min="6929" max="6929" width="18" style="138" customWidth="1"/>
    <col min="6930" max="6930" width="18.42578125" style="138" customWidth="1"/>
    <col min="6931" max="6931" width="18.5703125" style="138" customWidth="1"/>
    <col min="6932" max="6932" width="21.5703125" style="138" customWidth="1"/>
    <col min="6933" max="6933" width="22.7109375" style="138" customWidth="1"/>
    <col min="6934" max="6934" width="22.28515625" style="138" customWidth="1"/>
    <col min="6935" max="6935" width="23.42578125" style="138" customWidth="1"/>
    <col min="6936" max="6936" width="23.5703125" style="138" customWidth="1"/>
    <col min="6937" max="6937" width="35.140625" style="138" customWidth="1"/>
    <col min="6938" max="6938" width="39.42578125" style="138" customWidth="1"/>
    <col min="6939" max="6939" width="39.7109375" style="138" customWidth="1"/>
    <col min="6940" max="6940" width="41.5703125" style="138" customWidth="1"/>
    <col min="6941" max="6941" width="37.28515625" style="138" customWidth="1"/>
    <col min="6942" max="6942" width="41.140625" style="138" customWidth="1"/>
    <col min="6943" max="6943" width="37.85546875" style="138" customWidth="1"/>
    <col min="6944" max="6944" width="30" style="138" customWidth="1"/>
    <col min="6945" max="6945" width="39.85546875" style="138" customWidth="1"/>
    <col min="6946" max="6946" width="21.85546875" style="138" customWidth="1"/>
    <col min="6947" max="6947" width="28" style="138" customWidth="1"/>
    <col min="6948" max="6948" width="42.5703125" style="138" customWidth="1"/>
    <col min="6949" max="7168" width="8.85546875" style="138"/>
    <col min="7169" max="7169" width="9.5703125" style="138" bestFit="1" customWidth="1"/>
    <col min="7170" max="7170" width="48.28515625" style="138" customWidth="1"/>
    <col min="7171" max="7171" width="14.140625" style="138" customWidth="1"/>
    <col min="7172" max="7173" width="14.28515625" style="138" customWidth="1"/>
    <col min="7174" max="7175" width="13.28515625" style="138" customWidth="1"/>
    <col min="7176" max="7176" width="14.5703125" style="138" customWidth="1"/>
    <col min="7177" max="7177" width="13.28515625" style="138" customWidth="1"/>
    <col min="7178" max="7178" width="15.140625" style="138" customWidth="1"/>
    <col min="7179" max="7179" width="13.5703125" style="138" customWidth="1"/>
    <col min="7180" max="7180" width="23.5703125" style="138" customWidth="1"/>
    <col min="7181" max="7181" width="25.42578125" style="138" customWidth="1"/>
    <col min="7182" max="7182" width="19.85546875" style="138" customWidth="1"/>
    <col min="7183" max="7183" width="23" style="138" customWidth="1"/>
    <col min="7184" max="7184" width="19" style="138" customWidth="1"/>
    <col min="7185" max="7185" width="18" style="138" customWidth="1"/>
    <col min="7186" max="7186" width="18.42578125" style="138" customWidth="1"/>
    <col min="7187" max="7187" width="18.5703125" style="138" customWidth="1"/>
    <col min="7188" max="7188" width="21.5703125" style="138" customWidth="1"/>
    <col min="7189" max="7189" width="22.7109375" style="138" customWidth="1"/>
    <col min="7190" max="7190" width="22.28515625" style="138" customWidth="1"/>
    <col min="7191" max="7191" width="23.42578125" style="138" customWidth="1"/>
    <col min="7192" max="7192" width="23.5703125" style="138" customWidth="1"/>
    <col min="7193" max="7193" width="35.140625" style="138" customWidth="1"/>
    <col min="7194" max="7194" width="39.42578125" style="138" customWidth="1"/>
    <col min="7195" max="7195" width="39.7109375" style="138" customWidth="1"/>
    <col min="7196" max="7196" width="41.5703125" style="138" customWidth="1"/>
    <col min="7197" max="7197" width="37.28515625" style="138" customWidth="1"/>
    <col min="7198" max="7198" width="41.140625" style="138" customWidth="1"/>
    <col min="7199" max="7199" width="37.85546875" style="138" customWidth="1"/>
    <col min="7200" max="7200" width="30" style="138" customWidth="1"/>
    <col min="7201" max="7201" width="39.85546875" style="138" customWidth="1"/>
    <col min="7202" max="7202" width="21.85546875" style="138" customWidth="1"/>
    <col min="7203" max="7203" width="28" style="138" customWidth="1"/>
    <col min="7204" max="7204" width="42.5703125" style="138" customWidth="1"/>
    <col min="7205" max="7424" width="8.85546875" style="138"/>
    <col min="7425" max="7425" width="9.5703125" style="138" bestFit="1" customWidth="1"/>
    <col min="7426" max="7426" width="48.28515625" style="138" customWidth="1"/>
    <col min="7427" max="7427" width="14.140625" style="138" customWidth="1"/>
    <col min="7428" max="7429" width="14.28515625" style="138" customWidth="1"/>
    <col min="7430" max="7431" width="13.28515625" style="138" customWidth="1"/>
    <col min="7432" max="7432" width="14.5703125" style="138" customWidth="1"/>
    <col min="7433" max="7433" width="13.28515625" style="138" customWidth="1"/>
    <col min="7434" max="7434" width="15.140625" style="138" customWidth="1"/>
    <col min="7435" max="7435" width="13.5703125" style="138" customWidth="1"/>
    <col min="7436" max="7436" width="23.5703125" style="138" customWidth="1"/>
    <col min="7437" max="7437" width="25.42578125" style="138" customWidth="1"/>
    <col min="7438" max="7438" width="19.85546875" style="138" customWidth="1"/>
    <col min="7439" max="7439" width="23" style="138" customWidth="1"/>
    <col min="7440" max="7440" width="19" style="138" customWidth="1"/>
    <col min="7441" max="7441" width="18" style="138" customWidth="1"/>
    <col min="7442" max="7442" width="18.42578125" style="138" customWidth="1"/>
    <col min="7443" max="7443" width="18.5703125" style="138" customWidth="1"/>
    <col min="7444" max="7444" width="21.5703125" style="138" customWidth="1"/>
    <col min="7445" max="7445" width="22.7109375" style="138" customWidth="1"/>
    <col min="7446" max="7446" width="22.28515625" style="138" customWidth="1"/>
    <col min="7447" max="7447" width="23.42578125" style="138" customWidth="1"/>
    <col min="7448" max="7448" width="23.5703125" style="138" customWidth="1"/>
    <col min="7449" max="7449" width="35.140625" style="138" customWidth="1"/>
    <col min="7450" max="7450" width="39.42578125" style="138" customWidth="1"/>
    <col min="7451" max="7451" width="39.7109375" style="138" customWidth="1"/>
    <col min="7452" max="7452" width="41.5703125" style="138" customWidth="1"/>
    <col min="7453" max="7453" width="37.28515625" style="138" customWidth="1"/>
    <col min="7454" max="7454" width="41.140625" style="138" customWidth="1"/>
    <col min="7455" max="7455" width="37.85546875" style="138" customWidth="1"/>
    <col min="7456" max="7456" width="30" style="138" customWidth="1"/>
    <col min="7457" max="7457" width="39.85546875" style="138" customWidth="1"/>
    <col min="7458" max="7458" width="21.85546875" style="138" customWidth="1"/>
    <col min="7459" max="7459" width="28" style="138" customWidth="1"/>
    <col min="7460" max="7460" width="42.5703125" style="138" customWidth="1"/>
    <col min="7461" max="7680" width="8.85546875" style="138"/>
    <col min="7681" max="7681" width="9.5703125" style="138" bestFit="1" customWidth="1"/>
    <col min="7682" max="7682" width="48.28515625" style="138" customWidth="1"/>
    <col min="7683" max="7683" width="14.140625" style="138" customWidth="1"/>
    <col min="7684" max="7685" width="14.28515625" style="138" customWidth="1"/>
    <col min="7686" max="7687" width="13.28515625" style="138" customWidth="1"/>
    <col min="7688" max="7688" width="14.5703125" style="138" customWidth="1"/>
    <col min="7689" max="7689" width="13.28515625" style="138" customWidth="1"/>
    <col min="7690" max="7690" width="15.140625" style="138" customWidth="1"/>
    <col min="7691" max="7691" width="13.5703125" style="138" customWidth="1"/>
    <col min="7692" max="7692" width="23.5703125" style="138" customWidth="1"/>
    <col min="7693" max="7693" width="25.42578125" style="138" customWidth="1"/>
    <col min="7694" max="7694" width="19.85546875" style="138" customWidth="1"/>
    <col min="7695" max="7695" width="23" style="138" customWidth="1"/>
    <col min="7696" max="7696" width="19" style="138" customWidth="1"/>
    <col min="7697" max="7697" width="18" style="138" customWidth="1"/>
    <col min="7698" max="7698" width="18.42578125" style="138" customWidth="1"/>
    <col min="7699" max="7699" width="18.5703125" style="138" customWidth="1"/>
    <col min="7700" max="7700" width="21.5703125" style="138" customWidth="1"/>
    <col min="7701" max="7701" width="22.7109375" style="138" customWidth="1"/>
    <col min="7702" max="7702" width="22.28515625" style="138" customWidth="1"/>
    <col min="7703" max="7703" width="23.42578125" style="138" customWidth="1"/>
    <col min="7704" max="7704" width="23.5703125" style="138" customWidth="1"/>
    <col min="7705" max="7705" width="35.140625" style="138" customWidth="1"/>
    <col min="7706" max="7706" width="39.42578125" style="138" customWidth="1"/>
    <col min="7707" max="7707" width="39.7109375" style="138" customWidth="1"/>
    <col min="7708" max="7708" width="41.5703125" style="138" customWidth="1"/>
    <col min="7709" max="7709" width="37.28515625" style="138" customWidth="1"/>
    <col min="7710" max="7710" width="41.140625" style="138" customWidth="1"/>
    <col min="7711" max="7711" width="37.85546875" style="138" customWidth="1"/>
    <col min="7712" max="7712" width="30" style="138" customWidth="1"/>
    <col min="7713" max="7713" width="39.85546875" style="138" customWidth="1"/>
    <col min="7714" max="7714" width="21.85546875" style="138" customWidth="1"/>
    <col min="7715" max="7715" width="28" style="138" customWidth="1"/>
    <col min="7716" max="7716" width="42.5703125" style="138" customWidth="1"/>
    <col min="7717" max="7936" width="8.85546875" style="138"/>
    <col min="7937" max="7937" width="9.5703125" style="138" bestFit="1" customWidth="1"/>
    <col min="7938" max="7938" width="48.28515625" style="138" customWidth="1"/>
    <col min="7939" max="7939" width="14.140625" style="138" customWidth="1"/>
    <col min="7940" max="7941" width="14.28515625" style="138" customWidth="1"/>
    <col min="7942" max="7943" width="13.28515625" style="138" customWidth="1"/>
    <col min="7944" max="7944" width="14.5703125" style="138" customWidth="1"/>
    <col min="7945" max="7945" width="13.28515625" style="138" customWidth="1"/>
    <col min="7946" max="7946" width="15.140625" style="138" customWidth="1"/>
    <col min="7947" max="7947" width="13.5703125" style="138" customWidth="1"/>
    <col min="7948" max="7948" width="23.5703125" style="138" customWidth="1"/>
    <col min="7949" max="7949" width="25.42578125" style="138" customWidth="1"/>
    <col min="7950" max="7950" width="19.85546875" style="138" customWidth="1"/>
    <col min="7951" max="7951" width="23" style="138" customWidth="1"/>
    <col min="7952" max="7952" width="19" style="138" customWidth="1"/>
    <col min="7953" max="7953" width="18" style="138" customWidth="1"/>
    <col min="7954" max="7954" width="18.42578125" style="138" customWidth="1"/>
    <col min="7955" max="7955" width="18.5703125" style="138" customWidth="1"/>
    <col min="7956" max="7956" width="21.5703125" style="138" customWidth="1"/>
    <col min="7957" max="7957" width="22.7109375" style="138" customWidth="1"/>
    <col min="7958" max="7958" width="22.28515625" style="138" customWidth="1"/>
    <col min="7959" max="7959" width="23.42578125" style="138" customWidth="1"/>
    <col min="7960" max="7960" width="23.5703125" style="138" customWidth="1"/>
    <col min="7961" max="7961" width="35.140625" style="138" customWidth="1"/>
    <col min="7962" max="7962" width="39.42578125" style="138" customWidth="1"/>
    <col min="7963" max="7963" width="39.7109375" style="138" customWidth="1"/>
    <col min="7964" max="7964" width="41.5703125" style="138" customWidth="1"/>
    <col min="7965" max="7965" width="37.28515625" style="138" customWidth="1"/>
    <col min="7966" max="7966" width="41.140625" style="138" customWidth="1"/>
    <col min="7967" max="7967" width="37.85546875" style="138" customWidth="1"/>
    <col min="7968" max="7968" width="30" style="138" customWidth="1"/>
    <col min="7969" max="7969" width="39.85546875" style="138" customWidth="1"/>
    <col min="7970" max="7970" width="21.85546875" style="138" customWidth="1"/>
    <col min="7971" max="7971" width="28" style="138" customWidth="1"/>
    <col min="7972" max="7972" width="42.5703125" style="138" customWidth="1"/>
    <col min="7973" max="8192" width="8.85546875" style="138"/>
    <col min="8193" max="8193" width="9.5703125" style="138" bestFit="1" customWidth="1"/>
    <col min="8194" max="8194" width="48.28515625" style="138" customWidth="1"/>
    <col min="8195" max="8195" width="14.140625" style="138" customWidth="1"/>
    <col min="8196" max="8197" width="14.28515625" style="138" customWidth="1"/>
    <col min="8198" max="8199" width="13.28515625" style="138" customWidth="1"/>
    <col min="8200" max="8200" width="14.5703125" style="138" customWidth="1"/>
    <col min="8201" max="8201" width="13.28515625" style="138" customWidth="1"/>
    <col min="8202" max="8202" width="15.140625" style="138" customWidth="1"/>
    <col min="8203" max="8203" width="13.5703125" style="138" customWidth="1"/>
    <col min="8204" max="8204" width="23.5703125" style="138" customWidth="1"/>
    <col min="8205" max="8205" width="25.42578125" style="138" customWidth="1"/>
    <col min="8206" max="8206" width="19.85546875" style="138" customWidth="1"/>
    <col min="8207" max="8207" width="23" style="138" customWidth="1"/>
    <col min="8208" max="8208" width="19" style="138" customWidth="1"/>
    <col min="8209" max="8209" width="18" style="138" customWidth="1"/>
    <col min="8210" max="8210" width="18.42578125" style="138" customWidth="1"/>
    <col min="8211" max="8211" width="18.5703125" style="138" customWidth="1"/>
    <col min="8212" max="8212" width="21.5703125" style="138" customWidth="1"/>
    <col min="8213" max="8213" width="22.7109375" style="138" customWidth="1"/>
    <col min="8214" max="8214" width="22.28515625" style="138" customWidth="1"/>
    <col min="8215" max="8215" width="23.42578125" style="138" customWidth="1"/>
    <col min="8216" max="8216" width="23.5703125" style="138" customWidth="1"/>
    <col min="8217" max="8217" width="35.140625" style="138" customWidth="1"/>
    <col min="8218" max="8218" width="39.42578125" style="138" customWidth="1"/>
    <col min="8219" max="8219" width="39.7109375" style="138" customWidth="1"/>
    <col min="8220" max="8220" width="41.5703125" style="138" customWidth="1"/>
    <col min="8221" max="8221" width="37.28515625" style="138" customWidth="1"/>
    <col min="8222" max="8222" width="41.140625" style="138" customWidth="1"/>
    <col min="8223" max="8223" width="37.85546875" style="138" customWidth="1"/>
    <col min="8224" max="8224" width="30" style="138" customWidth="1"/>
    <col min="8225" max="8225" width="39.85546875" style="138" customWidth="1"/>
    <col min="8226" max="8226" width="21.85546875" style="138" customWidth="1"/>
    <col min="8227" max="8227" width="28" style="138" customWidth="1"/>
    <col min="8228" max="8228" width="42.5703125" style="138" customWidth="1"/>
    <col min="8229" max="8448" width="8.85546875" style="138"/>
    <col min="8449" max="8449" width="9.5703125" style="138" bestFit="1" customWidth="1"/>
    <col min="8450" max="8450" width="48.28515625" style="138" customWidth="1"/>
    <col min="8451" max="8451" width="14.140625" style="138" customWidth="1"/>
    <col min="8452" max="8453" width="14.28515625" style="138" customWidth="1"/>
    <col min="8454" max="8455" width="13.28515625" style="138" customWidth="1"/>
    <col min="8456" max="8456" width="14.5703125" style="138" customWidth="1"/>
    <col min="8457" max="8457" width="13.28515625" style="138" customWidth="1"/>
    <col min="8458" max="8458" width="15.140625" style="138" customWidth="1"/>
    <col min="8459" max="8459" width="13.5703125" style="138" customWidth="1"/>
    <col min="8460" max="8460" width="23.5703125" style="138" customWidth="1"/>
    <col min="8461" max="8461" width="25.42578125" style="138" customWidth="1"/>
    <col min="8462" max="8462" width="19.85546875" style="138" customWidth="1"/>
    <col min="8463" max="8463" width="23" style="138" customWidth="1"/>
    <col min="8464" max="8464" width="19" style="138" customWidth="1"/>
    <col min="8465" max="8465" width="18" style="138" customWidth="1"/>
    <col min="8466" max="8466" width="18.42578125" style="138" customWidth="1"/>
    <col min="8467" max="8467" width="18.5703125" style="138" customWidth="1"/>
    <col min="8468" max="8468" width="21.5703125" style="138" customWidth="1"/>
    <col min="8469" max="8469" width="22.7109375" style="138" customWidth="1"/>
    <col min="8470" max="8470" width="22.28515625" style="138" customWidth="1"/>
    <col min="8471" max="8471" width="23.42578125" style="138" customWidth="1"/>
    <col min="8472" max="8472" width="23.5703125" style="138" customWidth="1"/>
    <col min="8473" max="8473" width="35.140625" style="138" customWidth="1"/>
    <col min="8474" max="8474" width="39.42578125" style="138" customWidth="1"/>
    <col min="8475" max="8475" width="39.7109375" style="138" customWidth="1"/>
    <col min="8476" max="8476" width="41.5703125" style="138" customWidth="1"/>
    <col min="8477" max="8477" width="37.28515625" style="138" customWidth="1"/>
    <col min="8478" max="8478" width="41.140625" style="138" customWidth="1"/>
    <col min="8479" max="8479" width="37.85546875" style="138" customWidth="1"/>
    <col min="8480" max="8480" width="30" style="138" customWidth="1"/>
    <col min="8481" max="8481" width="39.85546875" style="138" customWidth="1"/>
    <col min="8482" max="8482" width="21.85546875" style="138" customWidth="1"/>
    <col min="8483" max="8483" width="28" style="138" customWidth="1"/>
    <col min="8484" max="8484" width="42.5703125" style="138" customWidth="1"/>
    <col min="8485" max="8704" width="8.85546875" style="138"/>
    <col min="8705" max="8705" width="9.5703125" style="138" bestFit="1" customWidth="1"/>
    <col min="8706" max="8706" width="48.28515625" style="138" customWidth="1"/>
    <col min="8707" max="8707" width="14.140625" style="138" customWidth="1"/>
    <col min="8708" max="8709" width="14.28515625" style="138" customWidth="1"/>
    <col min="8710" max="8711" width="13.28515625" style="138" customWidth="1"/>
    <col min="8712" max="8712" width="14.5703125" style="138" customWidth="1"/>
    <col min="8713" max="8713" width="13.28515625" style="138" customWidth="1"/>
    <col min="8714" max="8714" width="15.140625" style="138" customWidth="1"/>
    <col min="8715" max="8715" width="13.5703125" style="138" customWidth="1"/>
    <col min="8716" max="8716" width="23.5703125" style="138" customWidth="1"/>
    <col min="8717" max="8717" width="25.42578125" style="138" customWidth="1"/>
    <col min="8718" max="8718" width="19.85546875" style="138" customWidth="1"/>
    <col min="8719" max="8719" width="23" style="138" customWidth="1"/>
    <col min="8720" max="8720" width="19" style="138" customWidth="1"/>
    <col min="8721" max="8721" width="18" style="138" customWidth="1"/>
    <col min="8722" max="8722" width="18.42578125" style="138" customWidth="1"/>
    <col min="8723" max="8723" width="18.5703125" style="138" customWidth="1"/>
    <col min="8724" max="8724" width="21.5703125" style="138" customWidth="1"/>
    <col min="8725" max="8725" width="22.7109375" style="138" customWidth="1"/>
    <col min="8726" max="8726" width="22.28515625" style="138" customWidth="1"/>
    <col min="8727" max="8727" width="23.42578125" style="138" customWidth="1"/>
    <col min="8728" max="8728" width="23.5703125" style="138" customWidth="1"/>
    <col min="8729" max="8729" width="35.140625" style="138" customWidth="1"/>
    <col min="8730" max="8730" width="39.42578125" style="138" customWidth="1"/>
    <col min="8731" max="8731" width="39.7109375" style="138" customWidth="1"/>
    <col min="8732" max="8732" width="41.5703125" style="138" customWidth="1"/>
    <col min="8733" max="8733" width="37.28515625" style="138" customWidth="1"/>
    <col min="8734" max="8734" width="41.140625" style="138" customWidth="1"/>
    <col min="8735" max="8735" width="37.85546875" style="138" customWidth="1"/>
    <col min="8736" max="8736" width="30" style="138" customWidth="1"/>
    <col min="8737" max="8737" width="39.85546875" style="138" customWidth="1"/>
    <col min="8738" max="8738" width="21.85546875" style="138" customWidth="1"/>
    <col min="8739" max="8739" width="28" style="138" customWidth="1"/>
    <col min="8740" max="8740" width="42.5703125" style="138" customWidth="1"/>
    <col min="8741" max="8960" width="8.85546875" style="138"/>
    <col min="8961" max="8961" width="9.5703125" style="138" bestFit="1" customWidth="1"/>
    <col min="8962" max="8962" width="48.28515625" style="138" customWidth="1"/>
    <col min="8963" max="8963" width="14.140625" style="138" customWidth="1"/>
    <col min="8964" max="8965" width="14.28515625" style="138" customWidth="1"/>
    <col min="8966" max="8967" width="13.28515625" style="138" customWidth="1"/>
    <col min="8968" max="8968" width="14.5703125" style="138" customWidth="1"/>
    <col min="8969" max="8969" width="13.28515625" style="138" customWidth="1"/>
    <col min="8970" max="8970" width="15.140625" style="138" customWidth="1"/>
    <col min="8971" max="8971" width="13.5703125" style="138" customWidth="1"/>
    <col min="8972" max="8972" width="23.5703125" style="138" customWidth="1"/>
    <col min="8973" max="8973" width="25.42578125" style="138" customWidth="1"/>
    <col min="8974" max="8974" width="19.85546875" style="138" customWidth="1"/>
    <col min="8975" max="8975" width="23" style="138" customWidth="1"/>
    <col min="8976" max="8976" width="19" style="138" customWidth="1"/>
    <col min="8977" max="8977" width="18" style="138" customWidth="1"/>
    <col min="8978" max="8978" width="18.42578125" style="138" customWidth="1"/>
    <col min="8979" max="8979" width="18.5703125" style="138" customWidth="1"/>
    <col min="8980" max="8980" width="21.5703125" style="138" customWidth="1"/>
    <col min="8981" max="8981" width="22.7109375" style="138" customWidth="1"/>
    <col min="8982" max="8982" width="22.28515625" style="138" customWidth="1"/>
    <col min="8983" max="8983" width="23.42578125" style="138" customWidth="1"/>
    <col min="8984" max="8984" width="23.5703125" style="138" customWidth="1"/>
    <col min="8985" max="8985" width="35.140625" style="138" customWidth="1"/>
    <col min="8986" max="8986" width="39.42578125" style="138" customWidth="1"/>
    <col min="8987" max="8987" width="39.7109375" style="138" customWidth="1"/>
    <col min="8988" max="8988" width="41.5703125" style="138" customWidth="1"/>
    <col min="8989" max="8989" width="37.28515625" style="138" customWidth="1"/>
    <col min="8990" max="8990" width="41.140625" style="138" customWidth="1"/>
    <col min="8991" max="8991" width="37.85546875" style="138" customWidth="1"/>
    <col min="8992" max="8992" width="30" style="138" customWidth="1"/>
    <col min="8993" max="8993" width="39.85546875" style="138" customWidth="1"/>
    <col min="8994" max="8994" width="21.85546875" style="138" customWidth="1"/>
    <col min="8995" max="8995" width="28" style="138" customWidth="1"/>
    <col min="8996" max="8996" width="42.5703125" style="138" customWidth="1"/>
    <col min="8997" max="9216" width="8.85546875" style="138"/>
    <col min="9217" max="9217" width="9.5703125" style="138" bestFit="1" customWidth="1"/>
    <col min="9218" max="9218" width="48.28515625" style="138" customWidth="1"/>
    <col min="9219" max="9219" width="14.140625" style="138" customWidth="1"/>
    <col min="9220" max="9221" width="14.28515625" style="138" customWidth="1"/>
    <col min="9222" max="9223" width="13.28515625" style="138" customWidth="1"/>
    <col min="9224" max="9224" width="14.5703125" style="138" customWidth="1"/>
    <col min="9225" max="9225" width="13.28515625" style="138" customWidth="1"/>
    <col min="9226" max="9226" width="15.140625" style="138" customWidth="1"/>
    <col min="9227" max="9227" width="13.5703125" style="138" customWidth="1"/>
    <col min="9228" max="9228" width="23.5703125" style="138" customWidth="1"/>
    <col min="9229" max="9229" width="25.42578125" style="138" customWidth="1"/>
    <col min="9230" max="9230" width="19.85546875" style="138" customWidth="1"/>
    <col min="9231" max="9231" width="23" style="138" customWidth="1"/>
    <col min="9232" max="9232" width="19" style="138" customWidth="1"/>
    <col min="9233" max="9233" width="18" style="138" customWidth="1"/>
    <col min="9234" max="9234" width="18.42578125" style="138" customWidth="1"/>
    <col min="9235" max="9235" width="18.5703125" style="138" customWidth="1"/>
    <col min="9236" max="9236" width="21.5703125" style="138" customWidth="1"/>
    <col min="9237" max="9237" width="22.7109375" style="138" customWidth="1"/>
    <col min="9238" max="9238" width="22.28515625" style="138" customWidth="1"/>
    <col min="9239" max="9239" width="23.42578125" style="138" customWidth="1"/>
    <col min="9240" max="9240" width="23.5703125" style="138" customWidth="1"/>
    <col min="9241" max="9241" width="35.140625" style="138" customWidth="1"/>
    <col min="9242" max="9242" width="39.42578125" style="138" customWidth="1"/>
    <col min="9243" max="9243" width="39.7109375" style="138" customWidth="1"/>
    <col min="9244" max="9244" width="41.5703125" style="138" customWidth="1"/>
    <col min="9245" max="9245" width="37.28515625" style="138" customWidth="1"/>
    <col min="9246" max="9246" width="41.140625" style="138" customWidth="1"/>
    <col min="9247" max="9247" width="37.85546875" style="138" customWidth="1"/>
    <col min="9248" max="9248" width="30" style="138" customWidth="1"/>
    <col min="9249" max="9249" width="39.85546875" style="138" customWidth="1"/>
    <col min="9250" max="9250" width="21.85546875" style="138" customWidth="1"/>
    <col min="9251" max="9251" width="28" style="138" customWidth="1"/>
    <col min="9252" max="9252" width="42.5703125" style="138" customWidth="1"/>
    <col min="9253" max="9472" width="8.85546875" style="138"/>
    <col min="9473" max="9473" width="9.5703125" style="138" bestFit="1" customWidth="1"/>
    <col min="9474" max="9474" width="48.28515625" style="138" customWidth="1"/>
    <col min="9475" max="9475" width="14.140625" style="138" customWidth="1"/>
    <col min="9476" max="9477" width="14.28515625" style="138" customWidth="1"/>
    <col min="9478" max="9479" width="13.28515625" style="138" customWidth="1"/>
    <col min="9480" max="9480" width="14.5703125" style="138" customWidth="1"/>
    <col min="9481" max="9481" width="13.28515625" style="138" customWidth="1"/>
    <col min="9482" max="9482" width="15.140625" style="138" customWidth="1"/>
    <col min="9483" max="9483" width="13.5703125" style="138" customWidth="1"/>
    <col min="9484" max="9484" width="23.5703125" style="138" customWidth="1"/>
    <col min="9485" max="9485" width="25.42578125" style="138" customWidth="1"/>
    <col min="9486" max="9486" width="19.85546875" style="138" customWidth="1"/>
    <col min="9487" max="9487" width="23" style="138" customWidth="1"/>
    <col min="9488" max="9488" width="19" style="138" customWidth="1"/>
    <col min="9489" max="9489" width="18" style="138" customWidth="1"/>
    <col min="9490" max="9490" width="18.42578125" style="138" customWidth="1"/>
    <col min="9491" max="9491" width="18.5703125" style="138" customWidth="1"/>
    <col min="9492" max="9492" width="21.5703125" style="138" customWidth="1"/>
    <col min="9493" max="9493" width="22.7109375" style="138" customWidth="1"/>
    <col min="9494" max="9494" width="22.28515625" style="138" customWidth="1"/>
    <col min="9495" max="9495" width="23.42578125" style="138" customWidth="1"/>
    <col min="9496" max="9496" width="23.5703125" style="138" customWidth="1"/>
    <col min="9497" max="9497" width="35.140625" style="138" customWidth="1"/>
    <col min="9498" max="9498" width="39.42578125" style="138" customWidth="1"/>
    <col min="9499" max="9499" width="39.7109375" style="138" customWidth="1"/>
    <col min="9500" max="9500" width="41.5703125" style="138" customWidth="1"/>
    <col min="9501" max="9501" width="37.28515625" style="138" customWidth="1"/>
    <col min="9502" max="9502" width="41.140625" style="138" customWidth="1"/>
    <col min="9503" max="9503" width="37.85546875" style="138" customWidth="1"/>
    <col min="9504" max="9504" width="30" style="138" customWidth="1"/>
    <col min="9505" max="9505" width="39.85546875" style="138" customWidth="1"/>
    <col min="9506" max="9506" width="21.85546875" style="138" customWidth="1"/>
    <col min="9507" max="9507" width="28" style="138" customWidth="1"/>
    <col min="9508" max="9508" width="42.5703125" style="138" customWidth="1"/>
    <col min="9509" max="9728" width="8.85546875" style="138"/>
    <col min="9729" max="9729" width="9.5703125" style="138" bestFit="1" customWidth="1"/>
    <col min="9730" max="9730" width="48.28515625" style="138" customWidth="1"/>
    <col min="9731" max="9731" width="14.140625" style="138" customWidth="1"/>
    <col min="9732" max="9733" width="14.28515625" style="138" customWidth="1"/>
    <col min="9734" max="9735" width="13.28515625" style="138" customWidth="1"/>
    <col min="9736" max="9736" width="14.5703125" style="138" customWidth="1"/>
    <col min="9737" max="9737" width="13.28515625" style="138" customWidth="1"/>
    <col min="9738" max="9738" width="15.140625" style="138" customWidth="1"/>
    <col min="9739" max="9739" width="13.5703125" style="138" customWidth="1"/>
    <col min="9740" max="9740" width="23.5703125" style="138" customWidth="1"/>
    <col min="9741" max="9741" width="25.42578125" style="138" customWidth="1"/>
    <col min="9742" max="9742" width="19.85546875" style="138" customWidth="1"/>
    <col min="9743" max="9743" width="23" style="138" customWidth="1"/>
    <col min="9744" max="9744" width="19" style="138" customWidth="1"/>
    <col min="9745" max="9745" width="18" style="138" customWidth="1"/>
    <col min="9746" max="9746" width="18.42578125" style="138" customWidth="1"/>
    <col min="9747" max="9747" width="18.5703125" style="138" customWidth="1"/>
    <col min="9748" max="9748" width="21.5703125" style="138" customWidth="1"/>
    <col min="9749" max="9749" width="22.7109375" style="138" customWidth="1"/>
    <col min="9750" max="9750" width="22.28515625" style="138" customWidth="1"/>
    <col min="9751" max="9751" width="23.42578125" style="138" customWidth="1"/>
    <col min="9752" max="9752" width="23.5703125" style="138" customWidth="1"/>
    <col min="9753" max="9753" width="35.140625" style="138" customWidth="1"/>
    <col min="9754" max="9754" width="39.42578125" style="138" customWidth="1"/>
    <col min="9755" max="9755" width="39.7109375" style="138" customWidth="1"/>
    <col min="9756" max="9756" width="41.5703125" style="138" customWidth="1"/>
    <col min="9757" max="9757" width="37.28515625" style="138" customWidth="1"/>
    <col min="9758" max="9758" width="41.140625" style="138" customWidth="1"/>
    <col min="9759" max="9759" width="37.85546875" style="138" customWidth="1"/>
    <col min="9760" max="9760" width="30" style="138" customWidth="1"/>
    <col min="9761" max="9761" width="39.85546875" style="138" customWidth="1"/>
    <col min="9762" max="9762" width="21.85546875" style="138" customWidth="1"/>
    <col min="9763" max="9763" width="28" style="138" customWidth="1"/>
    <col min="9764" max="9764" width="42.5703125" style="138" customWidth="1"/>
    <col min="9765" max="9984" width="8.85546875" style="138"/>
    <col min="9985" max="9985" width="9.5703125" style="138" bestFit="1" customWidth="1"/>
    <col min="9986" max="9986" width="48.28515625" style="138" customWidth="1"/>
    <col min="9987" max="9987" width="14.140625" style="138" customWidth="1"/>
    <col min="9988" max="9989" width="14.28515625" style="138" customWidth="1"/>
    <col min="9990" max="9991" width="13.28515625" style="138" customWidth="1"/>
    <col min="9992" max="9992" width="14.5703125" style="138" customWidth="1"/>
    <col min="9993" max="9993" width="13.28515625" style="138" customWidth="1"/>
    <col min="9994" max="9994" width="15.140625" style="138" customWidth="1"/>
    <col min="9995" max="9995" width="13.5703125" style="138" customWidth="1"/>
    <col min="9996" max="9996" width="23.5703125" style="138" customWidth="1"/>
    <col min="9997" max="9997" width="25.42578125" style="138" customWidth="1"/>
    <col min="9998" max="9998" width="19.85546875" style="138" customWidth="1"/>
    <col min="9999" max="9999" width="23" style="138" customWidth="1"/>
    <col min="10000" max="10000" width="19" style="138" customWidth="1"/>
    <col min="10001" max="10001" width="18" style="138" customWidth="1"/>
    <col min="10002" max="10002" width="18.42578125" style="138" customWidth="1"/>
    <col min="10003" max="10003" width="18.5703125" style="138" customWidth="1"/>
    <col min="10004" max="10004" width="21.5703125" style="138" customWidth="1"/>
    <col min="10005" max="10005" width="22.7109375" style="138" customWidth="1"/>
    <col min="10006" max="10006" width="22.28515625" style="138" customWidth="1"/>
    <col min="10007" max="10007" width="23.42578125" style="138" customWidth="1"/>
    <col min="10008" max="10008" width="23.5703125" style="138" customWidth="1"/>
    <col min="10009" max="10009" width="35.140625" style="138" customWidth="1"/>
    <col min="10010" max="10010" width="39.42578125" style="138" customWidth="1"/>
    <col min="10011" max="10011" width="39.7109375" style="138" customWidth="1"/>
    <col min="10012" max="10012" width="41.5703125" style="138" customWidth="1"/>
    <col min="10013" max="10013" width="37.28515625" style="138" customWidth="1"/>
    <col min="10014" max="10014" width="41.140625" style="138" customWidth="1"/>
    <col min="10015" max="10015" width="37.85546875" style="138" customWidth="1"/>
    <col min="10016" max="10016" width="30" style="138" customWidth="1"/>
    <col min="10017" max="10017" width="39.85546875" style="138" customWidth="1"/>
    <col min="10018" max="10018" width="21.85546875" style="138" customWidth="1"/>
    <col min="10019" max="10019" width="28" style="138" customWidth="1"/>
    <col min="10020" max="10020" width="42.5703125" style="138" customWidth="1"/>
    <col min="10021" max="10240" width="8.85546875" style="138"/>
    <col min="10241" max="10241" width="9.5703125" style="138" bestFit="1" customWidth="1"/>
    <col min="10242" max="10242" width="48.28515625" style="138" customWidth="1"/>
    <col min="10243" max="10243" width="14.140625" style="138" customWidth="1"/>
    <col min="10244" max="10245" width="14.28515625" style="138" customWidth="1"/>
    <col min="10246" max="10247" width="13.28515625" style="138" customWidth="1"/>
    <col min="10248" max="10248" width="14.5703125" style="138" customWidth="1"/>
    <col min="10249" max="10249" width="13.28515625" style="138" customWidth="1"/>
    <col min="10250" max="10250" width="15.140625" style="138" customWidth="1"/>
    <col min="10251" max="10251" width="13.5703125" style="138" customWidth="1"/>
    <col min="10252" max="10252" width="23.5703125" style="138" customWidth="1"/>
    <col min="10253" max="10253" width="25.42578125" style="138" customWidth="1"/>
    <col min="10254" max="10254" width="19.85546875" style="138" customWidth="1"/>
    <col min="10255" max="10255" width="23" style="138" customWidth="1"/>
    <col min="10256" max="10256" width="19" style="138" customWidth="1"/>
    <col min="10257" max="10257" width="18" style="138" customWidth="1"/>
    <col min="10258" max="10258" width="18.42578125" style="138" customWidth="1"/>
    <col min="10259" max="10259" width="18.5703125" style="138" customWidth="1"/>
    <col min="10260" max="10260" width="21.5703125" style="138" customWidth="1"/>
    <col min="10261" max="10261" width="22.7109375" style="138" customWidth="1"/>
    <col min="10262" max="10262" width="22.28515625" style="138" customWidth="1"/>
    <col min="10263" max="10263" width="23.42578125" style="138" customWidth="1"/>
    <col min="10264" max="10264" width="23.5703125" style="138" customWidth="1"/>
    <col min="10265" max="10265" width="35.140625" style="138" customWidth="1"/>
    <col min="10266" max="10266" width="39.42578125" style="138" customWidth="1"/>
    <col min="10267" max="10267" width="39.7109375" style="138" customWidth="1"/>
    <col min="10268" max="10268" width="41.5703125" style="138" customWidth="1"/>
    <col min="10269" max="10269" width="37.28515625" style="138" customWidth="1"/>
    <col min="10270" max="10270" width="41.140625" style="138" customWidth="1"/>
    <col min="10271" max="10271" width="37.85546875" style="138" customWidth="1"/>
    <col min="10272" max="10272" width="30" style="138" customWidth="1"/>
    <col min="10273" max="10273" width="39.85546875" style="138" customWidth="1"/>
    <col min="10274" max="10274" width="21.85546875" style="138" customWidth="1"/>
    <col min="10275" max="10275" width="28" style="138" customWidth="1"/>
    <col min="10276" max="10276" width="42.5703125" style="138" customWidth="1"/>
    <col min="10277" max="10496" width="8.85546875" style="138"/>
    <col min="10497" max="10497" width="9.5703125" style="138" bestFit="1" customWidth="1"/>
    <col min="10498" max="10498" width="48.28515625" style="138" customWidth="1"/>
    <col min="10499" max="10499" width="14.140625" style="138" customWidth="1"/>
    <col min="10500" max="10501" width="14.28515625" style="138" customWidth="1"/>
    <col min="10502" max="10503" width="13.28515625" style="138" customWidth="1"/>
    <col min="10504" max="10504" width="14.5703125" style="138" customWidth="1"/>
    <col min="10505" max="10505" width="13.28515625" style="138" customWidth="1"/>
    <col min="10506" max="10506" width="15.140625" style="138" customWidth="1"/>
    <col min="10507" max="10507" width="13.5703125" style="138" customWidth="1"/>
    <col min="10508" max="10508" width="23.5703125" style="138" customWidth="1"/>
    <col min="10509" max="10509" width="25.42578125" style="138" customWidth="1"/>
    <col min="10510" max="10510" width="19.85546875" style="138" customWidth="1"/>
    <col min="10511" max="10511" width="23" style="138" customWidth="1"/>
    <col min="10512" max="10512" width="19" style="138" customWidth="1"/>
    <col min="10513" max="10513" width="18" style="138" customWidth="1"/>
    <col min="10514" max="10514" width="18.42578125" style="138" customWidth="1"/>
    <col min="10515" max="10515" width="18.5703125" style="138" customWidth="1"/>
    <col min="10516" max="10516" width="21.5703125" style="138" customWidth="1"/>
    <col min="10517" max="10517" width="22.7109375" style="138" customWidth="1"/>
    <col min="10518" max="10518" width="22.28515625" style="138" customWidth="1"/>
    <col min="10519" max="10519" width="23.42578125" style="138" customWidth="1"/>
    <col min="10520" max="10520" width="23.5703125" style="138" customWidth="1"/>
    <col min="10521" max="10521" width="35.140625" style="138" customWidth="1"/>
    <col min="10522" max="10522" width="39.42578125" style="138" customWidth="1"/>
    <col min="10523" max="10523" width="39.7109375" style="138" customWidth="1"/>
    <col min="10524" max="10524" width="41.5703125" style="138" customWidth="1"/>
    <col min="10525" max="10525" width="37.28515625" style="138" customWidth="1"/>
    <col min="10526" max="10526" width="41.140625" style="138" customWidth="1"/>
    <col min="10527" max="10527" width="37.85546875" style="138" customWidth="1"/>
    <col min="10528" max="10528" width="30" style="138" customWidth="1"/>
    <col min="10529" max="10529" width="39.85546875" style="138" customWidth="1"/>
    <col min="10530" max="10530" width="21.85546875" style="138" customWidth="1"/>
    <col min="10531" max="10531" width="28" style="138" customWidth="1"/>
    <col min="10532" max="10532" width="42.5703125" style="138" customWidth="1"/>
    <col min="10533" max="10752" width="8.85546875" style="138"/>
    <col min="10753" max="10753" width="9.5703125" style="138" bestFit="1" customWidth="1"/>
    <col min="10754" max="10754" width="48.28515625" style="138" customWidth="1"/>
    <col min="10755" max="10755" width="14.140625" style="138" customWidth="1"/>
    <col min="10756" max="10757" width="14.28515625" style="138" customWidth="1"/>
    <col min="10758" max="10759" width="13.28515625" style="138" customWidth="1"/>
    <col min="10760" max="10760" width="14.5703125" style="138" customWidth="1"/>
    <col min="10761" max="10761" width="13.28515625" style="138" customWidth="1"/>
    <col min="10762" max="10762" width="15.140625" style="138" customWidth="1"/>
    <col min="10763" max="10763" width="13.5703125" style="138" customWidth="1"/>
    <col min="10764" max="10764" width="23.5703125" style="138" customWidth="1"/>
    <col min="10765" max="10765" width="25.42578125" style="138" customWidth="1"/>
    <col min="10766" max="10766" width="19.85546875" style="138" customWidth="1"/>
    <col min="10767" max="10767" width="23" style="138" customWidth="1"/>
    <col min="10768" max="10768" width="19" style="138" customWidth="1"/>
    <col min="10769" max="10769" width="18" style="138" customWidth="1"/>
    <col min="10770" max="10770" width="18.42578125" style="138" customWidth="1"/>
    <col min="10771" max="10771" width="18.5703125" style="138" customWidth="1"/>
    <col min="10772" max="10772" width="21.5703125" style="138" customWidth="1"/>
    <col min="10773" max="10773" width="22.7109375" style="138" customWidth="1"/>
    <col min="10774" max="10774" width="22.28515625" style="138" customWidth="1"/>
    <col min="10775" max="10775" width="23.42578125" style="138" customWidth="1"/>
    <col min="10776" max="10776" width="23.5703125" style="138" customWidth="1"/>
    <col min="10777" max="10777" width="35.140625" style="138" customWidth="1"/>
    <col min="10778" max="10778" width="39.42578125" style="138" customWidth="1"/>
    <col min="10779" max="10779" width="39.7109375" style="138" customWidth="1"/>
    <col min="10780" max="10780" width="41.5703125" style="138" customWidth="1"/>
    <col min="10781" max="10781" width="37.28515625" style="138" customWidth="1"/>
    <col min="10782" max="10782" width="41.140625" style="138" customWidth="1"/>
    <col min="10783" max="10783" width="37.85546875" style="138" customWidth="1"/>
    <col min="10784" max="10784" width="30" style="138" customWidth="1"/>
    <col min="10785" max="10785" width="39.85546875" style="138" customWidth="1"/>
    <col min="10786" max="10786" width="21.85546875" style="138" customWidth="1"/>
    <col min="10787" max="10787" width="28" style="138" customWidth="1"/>
    <col min="10788" max="10788" width="42.5703125" style="138" customWidth="1"/>
    <col min="10789" max="11008" width="8.85546875" style="138"/>
    <col min="11009" max="11009" width="9.5703125" style="138" bestFit="1" customWidth="1"/>
    <col min="11010" max="11010" width="48.28515625" style="138" customWidth="1"/>
    <col min="11011" max="11011" width="14.140625" style="138" customWidth="1"/>
    <col min="11012" max="11013" width="14.28515625" style="138" customWidth="1"/>
    <col min="11014" max="11015" width="13.28515625" style="138" customWidth="1"/>
    <col min="11016" max="11016" width="14.5703125" style="138" customWidth="1"/>
    <col min="11017" max="11017" width="13.28515625" style="138" customWidth="1"/>
    <col min="11018" max="11018" width="15.140625" style="138" customWidth="1"/>
    <col min="11019" max="11019" width="13.5703125" style="138" customWidth="1"/>
    <col min="11020" max="11020" width="23.5703125" style="138" customWidth="1"/>
    <col min="11021" max="11021" width="25.42578125" style="138" customWidth="1"/>
    <col min="11022" max="11022" width="19.85546875" style="138" customWidth="1"/>
    <col min="11023" max="11023" width="23" style="138" customWidth="1"/>
    <col min="11024" max="11024" width="19" style="138" customWidth="1"/>
    <col min="11025" max="11025" width="18" style="138" customWidth="1"/>
    <col min="11026" max="11026" width="18.42578125" style="138" customWidth="1"/>
    <col min="11027" max="11027" width="18.5703125" style="138" customWidth="1"/>
    <col min="11028" max="11028" width="21.5703125" style="138" customWidth="1"/>
    <col min="11029" max="11029" width="22.7109375" style="138" customWidth="1"/>
    <col min="11030" max="11030" width="22.28515625" style="138" customWidth="1"/>
    <col min="11031" max="11031" width="23.42578125" style="138" customWidth="1"/>
    <col min="11032" max="11032" width="23.5703125" style="138" customWidth="1"/>
    <col min="11033" max="11033" width="35.140625" style="138" customWidth="1"/>
    <col min="11034" max="11034" width="39.42578125" style="138" customWidth="1"/>
    <col min="11035" max="11035" width="39.7109375" style="138" customWidth="1"/>
    <col min="11036" max="11036" width="41.5703125" style="138" customWidth="1"/>
    <col min="11037" max="11037" width="37.28515625" style="138" customWidth="1"/>
    <col min="11038" max="11038" width="41.140625" style="138" customWidth="1"/>
    <col min="11039" max="11039" width="37.85546875" style="138" customWidth="1"/>
    <col min="11040" max="11040" width="30" style="138" customWidth="1"/>
    <col min="11041" max="11041" width="39.85546875" style="138" customWidth="1"/>
    <col min="11042" max="11042" width="21.85546875" style="138" customWidth="1"/>
    <col min="11043" max="11043" width="28" style="138" customWidth="1"/>
    <col min="11044" max="11044" width="42.5703125" style="138" customWidth="1"/>
    <col min="11045" max="11264" width="8.85546875" style="138"/>
    <col min="11265" max="11265" width="9.5703125" style="138" bestFit="1" customWidth="1"/>
    <col min="11266" max="11266" width="48.28515625" style="138" customWidth="1"/>
    <col min="11267" max="11267" width="14.140625" style="138" customWidth="1"/>
    <col min="11268" max="11269" width="14.28515625" style="138" customWidth="1"/>
    <col min="11270" max="11271" width="13.28515625" style="138" customWidth="1"/>
    <col min="11272" max="11272" width="14.5703125" style="138" customWidth="1"/>
    <col min="11273" max="11273" width="13.28515625" style="138" customWidth="1"/>
    <col min="11274" max="11274" width="15.140625" style="138" customWidth="1"/>
    <col min="11275" max="11275" width="13.5703125" style="138" customWidth="1"/>
    <col min="11276" max="11276" width="23.5703125" style="138" customWidth="1"/>
    <col min="11277" max="11277" width="25.42578125" style="138" customWidth="1"/>
    <col min="11278" max="11278" width="19.85546875" style="138" customWidth="1"/>
    <col min="11279" max="11279" width="23" style="138" customWidth="1"/>
    <col min="11280" max="11280" width="19" style="138" customWidth="1"/>
    <col min="11281" max="11281" width="18" style="138" customWidth="1"/>
    <col min="11282" max="11282" width="18.42578125" style="138" customWidth="1"/>
    <col min="11283" max="11283" width="18.5703125" style="138" customWidth="1"/>
    <col min="11284" max="11284" width="21.5703125" style="138" customWidth="1"/>
    <col min="11285" max="11285" width="22.7109375" style="138" customWidth="1"/>
    <col min="11286" max="11286" width="22.28515625" style="138" customWidth="1"/>
    <col min="11287" max="11287" width="23.42578125" style="138" customWidth="1"/>
    <col min="11288" max="11288" width="23.5703125" style="138" customWidth="1"/>
    <col min="11289" max="11289" width="35.140625" style="138" customWidth="1"/>
    <col min="11290" max="11290" width="39.42578125" style="138" customWidth="1"/>
    <col min="11291" max="11291" width="39.7109375" style="138" customWidth="1"/>
    <col min="11292" max="11292" width="41.5703125" style="138" customWidth="1"/>
    <col min="11293" max="11293" width="37.28515625" style="138" customWidth="1"/>
    <col min="11294" max="11294" width="41.140625" style="138" customWidth="1"/>
    <col min="11295" max="11295" width="37.85546875" style="138" customWidth="1"/>
    <col min="11296" max="11296" width="30" style="138" customWidth="1"/>
    <col min="11297" max="11297" width="39.85546875" style="138" customWidth="1"/>
    <col min="11298" max="11298" width="21.85546875" style="138" customWidth="1"/>
    <col min="11299" max="11299" width="28" style="138" customWidth="1"/>
    <col min="11300" max="11300" width="42.5703125" style="138" customWidth="1"/>
    <col min="11301" max="11520" width="8.85546875" style="138"/>
    <col min="11521" max="11521" width="9.5703125" style="138" bestFit="1" customWidth="1"/>
    <col min="11522" max="11522" width="48.28515625" style="138" customWidth="1"/>
    <col min="11523" max="11523" width="14.140625" style="138" customWidth="1"/>
    <col min="11524" max="11525" width="14.28515625" style="138" customWidth="1"/>
    <col min="11526" max="11527" width="13.28515625" style="138" customWidth="1"/>
    <col min="11528" max="11528" width="14.5703125" style="138" customWidth="1"/>
    <col min="11529" max="11529" width="13.28515625" style="138" customWidth="1"/>
    <col min="11530" max="11530" width="15.140625" style="138" customWidth="1"/>
    <col min="11531" max="11531" width="13.5703125" style="138" customWidth="1"/>
    <col min="11532" max="11532" width="23.5703125" style="138" customWidth="1"/>
    <col min="11533" max="11533" width="25.42578125" style="138" customWidth="1"/>
    <col min="11534" max="11534" width="19.85546875" style="138" customWidth="1"/>
    <col min="11535" max="11535" width="23" style="138" customWidth="1"/>
    <col min="11536" max="11536" width="19" style="138" customWidth="1"/>
    <col min="11537" max="11537" width="18" style="138" customWidth="1"/>
    <col min="11538" max="11538" width="18.42578125" style="138" customWidth="1"/>
    <col min="11539" max="11539" width="18.5703125" style="138" customWidth="1"/>
    <col min="11540" max="11540" width="21.5703125" style="138" customWidth="1"/>
    <col min="11541" max="11541" width="22.7109375" style="138" customWidth="1"/>
    <col min="11542" max="11542" width="22.28515625" style="138" customWidth="1"/>
    <col min="11543" max="11543" width="23.42578125" style="138" customWidth="1"/>
    <col min="11544" max="11544" width="23.5703125" style="138" customWidth="1"/>
    <col min="11545" max="11545" width="35.140625" style="138" customWidth="1"/>
    <col min="11546" max="11546" width="39.42578125" style="138" customWidth="1"/>
    <col min="11547" max="11547" width="39.7109375" style="138" customWidth="1"/>
    <col min="11548" max="11548" width="41.5703125" style="138" customWidth="1"/>
    <col min="11549" max="11549" width="37.28515625" style="138" customWidth="1"/>
    <col min="11550" max="11550" width="41.140625" style="138" customWidth="1"/>
    <col min="11551" max="11551" width="37.85546875" style="138" customWidth="1"/>
    <col min="11552" max="11552" width="30" style="138" customWidth="1"/>
    <col min="11553" max="11553" width="39.85546875" style="138" customWidth="1"/>
    <col min="11554" max="11554" width="21.85546875" style="138" customWidth="1"/>
    <col min="11555" max="11555" width="28" style="138" customWidth="1"/>
    <col min="11556" max="11556" width="42.5703125" style="138" customWidth="1"/>
    <col min="11557" max="11776" width="8.85546875" style="138"/>
    <col min="11777" max="11777" width="9.5703125" style="138" bestFit="1" customWidth="1"/>
    <col min="11778" max="11778" width="48.28515625" style="138" customWidth="1"/>
    <col min="11779" max="11779" width="14.140625" style="138" customWidth="1"/>
    <col min="11780" max="11781" width="14.28515625" style="138" customWidth="1"/>
    <col min="11782" max="11783" width="13.28515625" style="138" customWidth="1"/>
    <col min="11784" max="11784" width="14.5703125" style="138" customWidth="1"/>
    <col min="11785" max="11785" width="13.28515625" style="138" customWidth="1"/>
    <col min="11786" max="11786" width="15.140625" style="138" customWidth="1"/>
    <col min="11787" max="11787" width="13.5703125" style="138" customWidth="1"/>
    <col min="11788" max="11788" width="23.5703125" style="138" customWidth="1"/>
    <col min="11789" max="11789" width="25.42578125" style="138" customWidth="1"/>
    <col min="11790" max="11790" width="19.85546875" style="138" customWidth="1"/>
    <col min="11791" max="11791" width="23" style="138" customWidth="1"/>
    <col min="11792" max="11792" width="19" style="138" customWidth="1"/>
    <col min="11793" max="11793" width="18" style="138" customWidth="1"/>
    <col min="11794" max="11794" width="18.42578125" style="138" customWidth="1"/>
    <col min="11795" max="11795" width="18.5703125" style="138" customWidth="1"/>
    <col min="11796" max="11796" width="21.5703125" style="138" customWidth="1"/>
    <col min="11797" max="11797" width="22.7109375" style="138" customWidth="1"/>
    <col min="11798" max="11798" width="22.28515625" style="138" customWidth="1"/>
    <col min="11799" max="11799" width="23.42578125" style="138" customWidth="1"/>
    <col min="11800" max="11800" width="23.5703125" style="138" customWidth="1"/>
    <col min="11801" max="11801" width="35.140625" style="138" customWidth="1"/>
    <col min="11802" max="11802" width="39.42578125" style="138" customWidth="1"/>
    <col min="11803" max="11803" width="39.7109375" style="138" customWidth="1"/>
    <col min="11804" max="11804" width="41.5703125" style="138" customWidth="1"/>
    <col min="11805" max="11805" width="37.28515625" style="138" customWidth="1"/>
    <col min="11806" max="11806" width="41.140625" style="138" customWidth="1"/>
    <col min="11807" max="11807" width="37.85546875" style="138" customWidth="1"/>
    <col min="11808" max="11808" width="30" style="138" customWidth="1"/>
    <col min="11809" max="11809" width="39.85546875" style="138" customWidth="1"/>
    <col min="11810" max="11810" width="21.85546875" style="138" customWidth="1"/>
    <col min="11811" max="11811" width="28" style="138" customWidth="1"/>
    <col min="11812" max="11812" width="42.5703125" style="138" customWidth="1"/>
    <col min="11813" max="12032" width="8.85546875" style="138"/>
    <col min="12033" max="12033" width="9.5703125" style="138" bestFit="1" customWidth="1"/>
    <col min="12034" max="12034" width="48.28515625" style="138" customWidth="1"/>
    <col min="12035" max="12035" width="14.140625" style="138" customWidth="1"/>
    <col min="12036" max="12037" width="14.28515625" style="138" customWidth="1"/>
    <col min="12038" max="12039" width="13.28515625" style="138" customWidth="1"/>
    <col min="12040" max="12040" width="14.5703125" style="138" customWidth="1"/>
    <col min="12041" max="12041" width="13.28515625" style="138" customWidth="1"/>
    <col min="12042" max="12042" width="15.140625" style="138" customWidth="1"/>
    <col min="12043" max="12043" width="13.5703125" style="138" customWidth="1"/>
    <col min="12044" max="12044" width="23.5703125" style="138" customWidth="1"/>
    <col min="12045" max="12045" width="25.42578125" style="138" customWidth="1"/>
    <col min="12046" max="12046" width="19.85546875" style="138" customWidth="1"/>
    <col min="12047" max="12047" width="23" style="138" customWidth="1"/>
    <col min="12048" max="12048" width="19" style="138" customWidth="1"/>
    <col min="12049" max="12049" width="18" style="138" customWidth="1"/>
    <col min="12050" max="12050" width="18.42578125" style="138" customWidth="1"/>
    <col min="12051" max="12051" width="18.5703125" style="138" customWidth="1"/>
    <col min="12052" max="12052" width="21.5703125" style="138" customWidth="1"/>
    <col min="12053" max="12053" width="22.7109375" style="138" customWidth="1"/>
    <col min="12054" max="12054" width="22.28515625" style="138" customWidth="1"/>
    <col min="12055" max="12055" width="23.42578125" style="138" customWidth="1"/>
    <col min="12056" max="12056" width="23.5703125" style="138" customWidth="1"/>
    <col min="12057" max="12057" width="35.140625" style="138" customWidth="1"/>
    <col min="12058" max="12058" width="39.42578125" style="138" customWidth="1"/>
    <col min="12059" max="12059" width="39.7109375" style="138" customWidth="1"/>
    <col min="12060" max="12060" width="41.5703125" style="138" customWidth="1"/>
    <col min="12061" max="12061" width="37.28515625" style="138" customWidth="1"/>
    <col min="12062" max="12062" width="41.140625" style="138" customWidth="1"/>
    <col min="12063" max="12063" width="37.85546875" style="138" customWidth="1"/>
    <col min="12064" max="12064" width="30" style="138" customWidth="1"/>
    <col min="12065" max="12065" width="39.85546875" style="138" customWidth="1"/>
    <col min="12066" max="12066" width="21.85546875" style="138" customWidth="1"/>
    <col min="12067" max="12067" width="28" style="138" customWidth="1"/>
    <col min="12068" max="12068" width="42.5703125" style="138" customWidth="1"/>
    <col min="12069" max="12288" width="8.85546875" style="138"/>
    <col min="12289" max="12289" width="9.5703125" style="138" bestFit="1" customWidth="1"/>
    <col min="12290" max="12290" width="48.28515625" style="138" customWidth="1"/>
    <col min="12291" max="12291" width="14.140625" style="138" customWidth="1"/>
    <col min="12292" max="12293" width="14.28515625" style="138" customWidth="1"/>
    <col min="12294" max="12295" width="13.28515625" style="138" customWidth="1"/>
    <col min="12296" max="12296" width="14.5703125" style="138" customWidth="1"/>
    <col min="12297" max="12297" width="13.28515625" style="138" customWidth="1"/>
    <col min="12298" max="12298" width="15.140625" style="138" customWidth="1"/>
    <col min="12299" max="12299" width="13.5703125" style="138" customWidth="1"/>
    <col min="12300" max="12300" width="23.5703125" style="138" customWidth="1"/>
    <col min="12301" max="12301" width="25.42578125" style="138" customWidth="1"/>
    <col min="12302" max="12302" width="19.85546875" style="138" customWidth="1"/>
    <col min="12303" max="12303" width="23" style="138" customWidth="1"/>
    <col min="12304" max="12304" width="19" style="138" customWidth="1"/>
    <col min="12305" max="12305" width="18" style="138" customWidth="1"/>
    <col min="12306" max="12306" width="18.42578125" style="138" customWidth="1"/>
    <col min="12307" max="12307" width="18.5703125" style="138" customWidth="1"/>
    <col min="12308" max="12308" width="21.5703125" style="138" customWidth="1"/>
    <col min="12309" max="12309" width="22.7109375" style="138" customWidth="1"/>
    <col min="12310" max="12310" width="22.28515625" style="138" customWidth="1"/>
    <col min="12311" max="12311" width="23.42578125" style="138" customWidth="1"/>
    <col min="12312" max="12312" width="23.5703125" style="138" customWidth="1"/>
    <col min="12313" max="12313" width="35.140625" style="138" customWidth="1"/>
    <col min="12314" max="12314" width="39.42578125" style="138" customWidth="1"/>
    <col min="12315" max="12315" width="39.7109375" style="138" customWidth="1"/>
    <col min="12316" max="12316" width="41.5703125" style="138" customWidth="1"/>
    <col min="12317" max="12317" width="37.28515625" style="138" customWidth="1"/>
    <col min="12318" max="12318" width="41.140625" style="138" customWidth="1"/>
    <col min="12319" max="12319" width="37.85546875" style="138" customWidth="1"/>
    <col min="12320" max="12320" width="30" style="138" customWidth="1"/>
    <col min="12321" max="12321" width="39.85546875" style="138" customWidth="1"/>
    <col min="12322" max="12322" width="21.85546875" style="138" customWidth="1"/>
    <col min="12323" max="12323" width="28" style="138" customWidth="1"/>
    <col min="12324" max="12324" width="42.5703125" style="138" customWidth="1"/>
    <col min="12325" max="12544" width="8.85546875" style="138"/>
    <col min="12545" max="12545" width="9.5703125" style="138" bestFit="1" customWidth="1"/>
    <col min="12546" max="12546" width="48.28515625" style="138" customWidth="1"/>
    <col min="12547" max="12547" width="14.140625" style="138" customWidth="1"/>
    <col min="12548" max="12549" width="14.28515625" style="138" customWidth="1"/>
    <col min="12550" max="12551" width="13.28515625" style="138" customWidth="1"/>
    <col min="12552" max="12552" width="14.5703125" style="138" customWidth="1"/>
    <col min="12553" max="12553" width="13.28515625" style="138" customWidth="1"/>
    <col min="12554" max="12554" width="15.140625" style="138" customWidth="1"/>
    <col min="12555" max="12555" width="13.5703125" style="138" customWidth="1"/>
    <col min="12556" max="12556" width="23.5703125" style="138" customWidth="1"/>
    <col min="12557" max="12557" width="25.42578125" style="138" customWidth="1"/>
    <col min="12558" max="12558" width="19.85546875" style="138" customWidth="1"/>
    <col min="12559" max="12559" width="23" style="138" customWidth="1"/>
    <col min="12560" max="12560" width="19" style="138" customWidth="1"/>
    <col min="12561" max="12561" width="18" style="138" customWidth="1"/>
    <col min="12562" max="12562" width="18.42578125" style="138" customWidth="1"/>
    <col min="12563" max="12563" width="18.5703125" style="138" customWidth="1"/>
    <col min="12564" max="12564" width="21.5703125" style="138" customWidth="1"/>
    <col min="12565" max="12565" width="22.7109375" style="138" customWidth="1"/>
    <col min="12566" max="12566" width="22.28515625" style="138" customWidth="1"/>
    <col min="12567" max="12567" width="23.42578125" style="138" customWidth="1"/>
    <col min="12568" max="12568" width="23.5703125" style="138" customWidth="1"/>
    <col min="12569" max="12569" width="35.140625" style="138" customWidth="1"/>
    <col min="12570" max="12570" width="39.42578125" style="138" customWidth="1"/>
    <col min="12571" max="12571" width="39.7109375" style="138" customWidth="1"/>
    <col min="12572" max="12572" width="41.5703125" style="138" customWidth="1"/>
    <col min="12573" max="12573" width="37.28515625" style="138" customWidth="1"/>
    <col min="12574" max="12574" width="41.140625" style="138" customWidth="1"/>
    <col min="12575" max="12575" width="37.85546875" style="138" customWidth="1"/>
    <col min="12576" max="12576" width="30" style="138" customWidth="1"/>
    <col min="12577" max="12577" width="39.85546875" style="138" customWidth="1"/>
    <col min="12578" max="12578" width="21.85546875" style="138" customWidth="1"/>
    <col min="12579" max="12579" width="28" style="138" customWidth="1"/>
    <col min="12580" max="12580" width="42.5703125" style="138" customWidth="1"/>
    <col min="12581" max="12800" width="8.85546875" style="138"/>
    <col min="12801" max="12801" width="9.5703125" style="138" bestFit="1" customWidth="1"/>
    <col min="12802" max="12802" width="48.28515625" style="138" customWidth="1"/>
    <col min="12803" max="12803" width="14.140625" style="138" customWidth="1"/>
    <col min="12804" max="12805" width="14.28515625" style="138" customWidth="1"/>
    <col min="12806" max="12807" width="13.28515625" style="138" customWidth="1"/>
    <col min="12808" max="12808" width="14.5703125" style="138" customWidth="1"/>
    <col min="12809" max="12809" width="13.28515625" style="138" customWidth="1"/>
    <col min="12810" max="12810" width="15.140625" style="138" customWidth="1"/>
    <col min="12811" max="12811" width="13.5703125" style="138" customWidth="1"/>
    <col min="12812" max="12812" width="23.5703125" style="138" customWidth="1"/>
    <col min="12813" max="12813" width="25.42578125" style="138" customWidth="1"/>
    <col min="12814" max="12814" width="19.85546875" style="138" customWidth="1"/>
    <col min="12815" max="12815" width="23" style="138" customWidth="1"/>
    <col min="12816" max="12816" width="19" style="138" customWidth="1"/>
    <col min="12817" max="12817" width="18" style="138" customWidth="1"/>
    <col min="12818" max="12818" width="18.42578125" style="138" customWidth="1"/>
    <col min="12819" max="12819" width="18.5703125" style="138" customWidth="1"/>
    <col min="12820" max="12820" width="21.5703125" style="138" customWidth="1"/>
    <col min="12821" max="12821" width="22.7109375" style="138" customWidth="1"/>
    <col min="12822" max="12822" width="22.28515625" style="138" customWidth="1"/>
    <col min="12823" max="12823" width="23.42578125" style="138" customWidth="1"/>
    <col min="12824" max="12824" width="23.5703125" style="138" customWidth="1"/>
    <col min="12825" max="12825" width="35.140625" style="138" customWidth="1"/>
    <col min="12826" max="12826" width="39.42578125" style="138" customWidth="1"/>
    <col min="12827" max="12827" width="39.7109375" style="138" customWidth="1"/>
    <col min="12828" max="12828" width="41.5703125" style="138" customWidth="1"/>
    <col min="12829" max="12829" width="37.28515625" style="138" customWidth="1"/>
    <col min="12830" max="12830" width="41.140625" style="138" customWidth="1"/>
    <col min="12831" max="12831" width="37.85546875" style="138" customWidth="1"/>
    <col min="12832" max="12832" width="30" style="138" customWidth="1"/>
    <col min="12833" max="12833" width="39.85546875" style="138" customWidth="1"/>
    <col min="12834" max="12834" width="21.85546875" style="138" customWidth="1"/>
    <col min="12835" max="12835" width="28" style="138" customWidth="1"/>
    <col min="12836" max="12836" width="42.5703125" style="138" customWidth="1"/>
    <col min="12837" max="13056" width="8.85546875" style="138"/>
    <col min="13057" max="13057" width="9.5703125" style="138" bestFit="1" customWidth="1"/>
    <col min="13058" max="13058" width="48.28515625" style="138" customWidth="1"/>
    <col min="13059" max="13059" width="14.140625" style="138" customWidth="1"/>
    <col min="13060" max="13061" width="14.28515625" style="138" customWidth="1"/>
    <col min="13062" max="13063" width="13.28515625" style="138" customWidth="1"/>
    <col min="13064" max="13064" width="14.5703125" style="138" customWidth="1"/>
    <col min="13065" max="13065" width="13.28515625" style="138" customWidth="1"/>
    <col min="13066" max="13066" width="15.140625" style="138" customWidth="1"/>
    <col min="13067" max="13067" width="13.5703125" style="138" customWidth="1"/>
    <col min="13068" max="13068" width="23.5703125" style="138" customWidth="1"/>
    <col min="13069" max="13069" width="25.42578125" style="138" customWidth="1"/>
    <col min="13070" max="13070" width="19.85546875" style="138" customWidth="1"/>
    <col min="13071" max="13071" width="23" style="138" customWidth="1"/>
    <col min="13072" max="13072" width="19" style="138" customWidth="1"/>
    <col min="13073" max="13073" width="18" style="138" customWidth="1"/>
    <col min="13074" max="13074" width="18.42578125" style="138" customWidth="1"/>
    <col min="13075" max="13075" width="18.5703125" style="138" customWidth="1"/>
    <col min="13076" max="13076" width="21.5703125" style="138" customWidth="1"/>
    <col min="13077" max="13077" width="22.7109375" style="138" customWidth="1"/>
    <col min="13078" max="13078" width="22.28515625" style="138" customWidth="1"/>
    <col min="13079" max="13079" width="23.42578125" style="138" customWidth="1"/>
    <col min="13080" max="13080" width="23.5703125" style="138" customWidth="1"/>
    <col min="13081" max="13081" width="35.140625" style="138" customWidth="1"/>
    <col min="13082" max="13082" width="39.42578125" style="138" customWidth="1"/>
    <col min="13083" max="13083" width="39.7109375" style="138" customWidth="1"/>
    <col min="13084" max="13084" width="41.5703125" style="138" customWidth="1"/>
    <col min="13085" max="13085" width="37.28515625" style="138" customWidth="1"/>
    <col min="13086" max="13086" width="41.140625" style="138" customWidth="1"/>
    <col min="13087" max="13087" width="37.85546875" style="138" customWidth="1"/>
    <col min="13088" max="13088" width="30" style="138" customWidth="1"/>
    <col min="13089" max="13089" width="39.85546875" style="138" customWidth="1"/>
    <col min="13090" max="13090" width="21.85546875" style="138" customWidth="1"/>
    <col min="13091" max="13091" width="28" style="138" customWidth="1"/>
    <col min="13092" max="13092" width="42.5703125" style="138" customWidth="1"/>
    <col min="13093" max="13312" width="8.85546875" style="138"/>
    <col min="13313" max="13313" width="9.5703125" style="138" bestFit="1" customWidth="1"/>
    <col min="13314" max="13314" width="48.28515625" style="138" customWidth="1"/>
    <col min="13315" max="13315" width="14.140625" style="138" customWidth="1"/>
    <col min="13316" max="13317" width="14.28515625" style="138" customWidth="1"/>
    <col min="13318" max="13319" width="13.28515625" style="138" customWidth="1"/>
    <col min="13320" max="13320" width="14.5703125" style="138" customWidth="1"/>
    <col min="13321" max="13321" width="13.28515625" style="138" customWidth="1"/>
    <col min="13322" max="13322" width="15.140625" style="138" customWidth="1"/>
    <col min="13323" max="13323" width="13.5703125" style="138" customWidth="1"/>
    <col min="13324" max="13324" width="23.5703125" style="138" customWidth="1"/>
    <col min="13325" max="13325" width="25.42578125" style="138" customWidth="1"/>
    <col min="13326" max="13326" width="19.85546875" style="138" customWidth="1"/>
    <col min="13327" max="13327" width="23" style="138" customWidth="1"/>
    <col min="13328" max="13328" width="19" style="138" customWidth="1"/>
    <col min="13329" max="13329" width="18" style="138" customWidth="1"/>
    <col min="13330" max="13330" width="18.42578125" style="138" customWidth="1"/>
    <col min="13331" max="13331" width="18.5703125" style="138" customWidth="1"/>
    <col min="13332" max="13332" width="21.5703125" style="138" customWidth="1"/>
    <col min="13333" max="13333" width="22.7109375" style="138" customWidth="1"/>
    <col min="13334" max="13334" width="22.28515625" style="138" customWidth="1"/>
    <col min="13335" max="13335" width="23.42578125" style="138" customWidth="1"/>
    <col min="13336" max="13336" width="23.5703125" style="138" customWidth="1"/>
    <col min="13337" max="13337" width="35.140625" style="138" customWidth="1"/>
    <col min="13338" max="13338" width="39.42578125" style="138" customWidth="1"/>
    <col min="13339" max="13339" width="39.7109375" style="138" customWidth="1"/>
    <col min="13340" max="13340" width="41.5703125" style="138" customWidth="1"/>
    <col min="13341" max="13341" width="37.28515625" style="138" customWidth="1"/>
    <col min="13342" max="13342" width="41.140625" style="138" customWidth="1"/>
    <col min="13343" max="13343" width="37.85546875" style="138" customWidth="1"/>
    <col min="13344" max="13344" width="30" style="138" customWidth="1"/>
    <col min="13345" max="13345" width="39.85546875" style="138" customWidth="1"/>
    <col min="13346" max="13346" width="21.85546875" style="138" customWidth="1"/>
    <col min="13347" max="13347" width="28" style="138" customWidth="1"/>
    <col min="13348" max="13348" width="42.5703125" style="138" customWidth="1"/>
    <col min="13349" max="13568" width="8.85546875" style="138"/>
    <col min="13569" max="13569" width="9.5703125" style="138" bestFit="1" customWidth="1"/>
    <col min="13570" max="13570" width="48.28515625" style="138" customWidth="1"/>
    <col min="13571" max="13571" width="14.140625" style="138" customWidth="1"/>
    <col min="13572" max="13573" width="14.28515625" style="138" customWidth="1"/>
    <col min="13574" max="13575" width="13.28515625" style="138" customWidth="1"/>
    <col min="13576" max="13576" width="14.5703125" style="138" customWidth="1"/>
    <col min="13577" max="13577" width="13.28515625" style="138" customWidth="1"/>
    <col min="13578" max="13578" width="15.140625" style="138" customWidth="1"/>
    <col min="13579" max="13579" width="13.5703125" style="138" customWidth="1"/>
    <col min="13580" max="13580" width="23.5703125" style="138" customWidth="1"/>
    <col min="13581" max="13581" width="25.42578125" style="138" customWidth="1"/>
    <col min="13582" max="13582" width="19.85546875" style="138" customWidth="1"/>
    <col min="13583" max="13583" width="23" style="138" customWidth="1"/>
    <col min="13584" max="13584" width="19" style="138" customWidth="1"/>
    <col min="13585" max="13585" width="18" style="138" customWidth="1"/>
    <col min="13586" max="13586" width="18.42578125" style="138" customWidth="1"/>
    <col min="13587" max="13587" width="18.5703125" style="138" customWidth="1"/>
    <col min="13588" max="13588" width="21.5703125" style="138" customWidth="1"/>
    <col min="13589" max="13589" width="22.7109375" style="138" customWidth="1"/>
    <col min="13590" max="13590" width="22.28515625" style="138" customWidth="1"/>
    <col min="13591" max="13591" width="23.42578125" style="138" customWidth="1"/>
    <col min="13592" max="13592" width="23.5703125" style="138" customWidth="1"/>
    <col min="13593" max="13593" width="35.140625" style="138" customWidth="1"/>
    <col min="13594" max="13594" width="39.42578125" style="138" customWidth="1"/>
    <col min="13595" max="13595" width="39.7109375" style="138" customWidth="1"/>
    <col min="13596" max="13596" width="41.5703125" style="138" customWidth="1"/>
    <col min="13597" max="13597" width="37.28515625" style="138" customWidth="1"/>
    <col min="13598" max="13598" width="41.140625" style="138" customWidth="1"/>
    <col min="13599" max="13599" width="37.85546875" style="138" customWidth="1"/>
    <col min="13600" max="13600" width="30" style="138" customWidth="1"/>
    <col min="13601" max="13601" width="39.85546875" style="138" customWidth="1"/>
    <col min="13602" max="13602" width="21.85546875" style="138" customWidth="1"/>
    <col min="13603" max="13603" width="28" style="138" customWidth="1"/>
    <col min="13604" max="13604" width="42.5703125" style="138" customWidth="1"/>
    <col min="13605" max="13824" width="8.85546875" style="138"/>
    <col min="13825" max="13825" width="9.5703125" style="138" bestFit="1" customWidth="1"/>
    <col min="13826" max="13826" width="48.28515625" style="138" customWidth="1"/>
    <col min="13827" max="13827" width="14.140625" style="138" customWidth="1"/>
    <col min="13828" max="13829" width="14.28515625" style="138" customWidth="1"/>
    <col min="13830" max="13831" width="13.28515625" style="138" customWidth="1"/>
    <col min="13832" max="13832" width="14.5703125" style="138" customWidth="1"/>
    <col min="13833" max="13833" width="13.28515625" style="138" customWidth="1"/>
    <col min="13834" max="13834" width="15.140625" style="138" customWidth="1"/>
    <col min="13835" max="13835" width="13.5703125" style="138" customWidth="1"/>
    <col min="13836" max="13836" width="23.5703125" style="138" customWidth="1"/>
    <col min="13837" max="13837" width="25.42578125" style="138" customWidth="1"/>
    <col min="13838" max="13838" width="19.85546875" style="138" customWidth="1"/>
    <col min="13839" max="13839" width="23" style="138" customWidth="1"/>
    <col min="13840" max="13840" width="19" style="138" customWidth="1"/>
    <col min="13841" max="13841" width="18" style="138" customWidth="1"/>
    <col min="13842" max="13842" width="18.42578125" style="138" customWidth="1"/>
    <col min="13843" max="13843" width="18.5703125" style="138" customWidth="1"/>
    <col min="13844" max="13844" width="21.5703125" style="138" customWidth="1"/>
    <col min="13845" max="13845" width="22.7109375" style="138" customWidth="1"/>
    <col min="13846" max="13846" width="22.28515625" style="138" customWidth="1"/>
    <col min="13847" max="13847" width="23.42578125" style="138" customWidth="1"/>
    <col min="13848" max="13848" width="23.5703125" style="138" customWidth="1"/>
    <col min="13849" max="13849" width="35.140625" style="138" customWidth="1"/>
    <col min="13850" max="13850" width="39.42578125" style="138" customWidth="1"/>
    <col min="13851" max="13851" width="39.7109375" style="138" customWidth="1"/>
    <col min="13852" max="13852" width="41.5703125" style="138" customWidth="1"/>
    <col min="13853" max="13853" width="37.28515625" style="138" customWidth="1"/>
    <col min="13854" max="13854" width="41.140625" style="138" customWidth="1"/>
    <col min="13855" max="13855" width="37.85546875" style="138" customWidth="1"/>
    <col min="13856" max="13856" width="30" style="138" customWidth="1"/>
    <col min="13857" max="13857" width="39.85546875" style="138" customWidth="1"/>
    <col min="13858" max="13858" width="21.85546875" style="138" customWidth="1"/>
    <col min="13859" max="13859" width="28" style="138" customWidth="1"/>
    <col min="13860" max="13860" width="42.5703125" style="138" customWidth="1"/>
    <col min="13861" max="14080" width="8.85546875" style="138"/>
    <col min="14081" max="14081" width="9.5703125" style="138" bestFit="1" customWidth="1"/>
    <col min="14082" max="14082" width="48.28515625" style="138" customWidth="1"/>
    <col min="14083" max="14083" width="14.140625" style="138" customWidth="1"/>
    <col min="14084" max="14085" width="14.28515625" style="138" customWidth="1"/>
    <col min="14086" max="14087" width="13.28515625" style="138" customWidth="1"/>
    <col min="14088" max="14088" width="14.5703125" style="138" customWidth="1"/>
    <col min="14089" max="14089" width="13.28515625" style="138" customWidth="1"/>
    <col min="14090" max="14090" width="15.140625" style="138" customWidth="1"/>
    <col min="14091" max="14091" width="13.5703125" style="138" customWidth="1"/>
    <col min="14092" max="14092" width="23.5703125" style="138" customWidth="1"/>
    <col min="14093" max="14093" width="25.42578125" style="138" customWidth="1"/>
    <col min="14094" max="14094" width="19.85546875" style="138" customWidth="1"/>
    <col min="14095" max="14095" width="23" style="138" customWidth="1"/>
    <col min="14096" max="14096" width="19" style="138" customWidth="1"/>
    <col min="14097" max="14097" width="18" style="138" customWidth="1"/>
    <col min="14098" max="14098" width="18.42578125" style="138" customWidth="1"/>
    <col min="14099" max="14099" width="18.5703125" style="138" customWidth="1"/>
    <col min="14100" max="14100" width="21.5703125" style="138" customWidth="1"/>
    <col min="14101" max="14101" width="22.7109375" style="138" customWidth="1"/>
    <col min="14102" max="14102" width="22.28515625" style="138" customWidth="1"/>
    <col min="14103" max="14103" width="23.42578125" style="138" customWidth="1"/>
    <col min="14104" max="14104" width="23.5703125" style="138" customWidth="1"/>
    <col min="14105" max="14105" width="35.140625" style="138" customWidth="1"/>
    <col min="14106" max="14106" width="39.42578125" style="138" customWidth="1"/>
    <col min="14107" max="14107" width="39.7109375" style="138" customWidth="1"/>
    <col min="14108" max="14108" width="41.5703125" style="138" customWidth="1"/>
    <col min="14109" max="14109" width="37.28515625" style="138" customWidth="1"/>
    <col min="14110" max="14110" width="41.140625" style="138" customWidth="1"/>
    <col min="14111" max="14111" width="37.85546875" style="138" customWidth="1"/>
    <col min="14112" max="14112" width="30" style="138" customWidth="1"/>
    <col min="14113" max="14113" width="39.85546875" style="138" customWidth="1"/>
    <col min="14114" max="14114" width="21.85546875" style="138" customWidth="1"/>
    <col min="14115" max="14115" width="28" style="138" customWidth="1"/>
    <col min="14116" max="14116" width="42.5703125" style="138" customWidth="1"/>
    <col min="14117" max="14336" width="8.85546875" style="138"/>
    <col min="14337" max="14337" width="9.5703125" style="138" bestFit="1" customWidth="1"/>
    <col min="14338" max="14338" width="48.28515625" style="138" customWidth="1"/>
    <col min="14339" max="14339" width="14.140625" style="138" customWidth="1"/>
    <col min="14340" max="14341" width="14.28515625" style="138" customWidth="1"/>
    <col min="14342" max="14343" width="13.28515625" style="138" customWidth="1"/>
    <col min="14344" max="14344" width="14.5703125" style="138" customWidth="1"/>
    <col min="14345" max="14345" width="13.28515625" style="138" customWidth="1"/>
    <col min="14346" max="14346" width="15.140625" style="138" customWidth="1"/>
    <col min="14347" max="14347" width="13.5703125" style="138" customWidth="1"/>
    <col min="14348" max="14348" width="23.5703125" style="138" customWidth="1"/>
    <col min="14349" max="14349" width="25.42578125" style="138" customWidth="1"/>
    <col min="14350" max="14350" width="19.85546875" style="138" customWidth="1"/>
    <col min="14351" max="14351" width="23" style="138" customWidth="1"/>
    <col min="14352" max="14352" width="19" style="138" customWidth="1"/>
    <col min="14353" max="14353" width="18" style="138" customWidth="1"/>
    <col min="14354" max="14354" width="18.42578125" style="138" customWidth="1"/>
    <col min="14355" max="14355" width="18.5703125" style="138" customWidth="1"/>
    <col min="14356" max="14356" width="21.5703125" style="138" customWidth="1"/>
    <col min="14357" max="14357" width="22.7109375" style="138" customWidth="1"/>
    <col min="14358" max="14358" width="22.28515625" style="138" customWidth="1"/>
    <col min="14359" max="14359" width="23.42578125" style="138" customWidth="1"/>
    <col min="14360" max="14360" width="23.5703125" style="138" customWidth="1"/>
    <col min="14361" max="14361" width="35.140625" style="138" customWidth="1"/>
    <col min="14362" max="14362" width="39.42578125" style="138" customWidth="1"/>
    <col min="14363" max="14363" width="39.7109375" style="138" customWidth="1"/>
    <col min="14364" max="14364" width="41.5703125" style="138" customWidth="1"/>
    <col min="14365" max="14365" width="37.28515625" style="138" customWidth="1"/>
    <col min="14366" max="14366" width="41.140625" style="138" customWidth="1"/>
    <col min="14367" max="14367" width="37.85546875" style="138" customWidth="1"/>
    <col min="14368" max="14368" width="30" style="138" customWidth="1"/>
    <col min="14369" max="14369" width="39.85546875" style="138" customWidth="1"/>
    <col min="14370" max="14370" width="21.85546875" style="138" customWidth="1"/>
    <col min="14371" max="14371" width="28" style="138" customWidth="1"/>
    <col min="14372" max="14372" width="42.5703125" style="138" customWidth="1"/>
    <col min="14373" max="14592" width="8.85546875" style="138"/>
    <col min="14593" max="14593" width="9.5703125" style="138" bestFit="1" customWidth="1"/>
    <col min="14594" max="14594" width="48.28515625" style="138" customWidth="1"/>
    <col min="14595" max="14595" width="14.140625" style="138" customWidth="1"/>
    <col min="14596" max="14597" width="14.28515625" style="138" customWidth="1"/>
    <col min="14598" max="14599" width="13.28515625" style="138" customWidth="1"/>
    <col min="14600" max="14600" width="14.5703125" style="138" customWidth="1"/>
    <col min="14601" max="14601" width="13.28515625" style="138" customWidth="1"/>
    <col min="14602" max="14602" width="15.140625" style="138" customWidth="1"/>
    <col min="14603" max="14603" width="13.5703125" style="138" customWidth="1"/>
    <col min="14604" max="14604" width="23.5703125" style="138" customWidth="1"/>
    <col min="14605" max="14605" width="25.42578125" style="138" customWidth="1"/>
    <col min="14606" max="14606" width="19.85546875" style="138" customWidth="1"/>
    <col min="14607" max="14607" width="23" style="138" customWidth="1"/>
    <col min="14608" max="14608" width="19" style="138" customWidth="1"/>
    <col min="14609" max="14609" width="18" style="138" customWidth="1"/>
    <col min="14610" max="14610" width="18.42578125" style="138" customWidth="1"/>
    <col min="14611" max="14611" width="18.5703125" style="138" customWidth="1"/>
    <col min="14612" max="14612" width="21.5703125" style="138" customWidth="1"/>
    <col min="14613" max="14613" width="22.7109375" style="138" customWidth="1"/>
    <col min="14614" max="14614" width="22.28515625" style="138" customWidth="1"/>
    <col min="14615" max="14615" width="23.42578125" style="138" customWidth="1"/>
    <col min="14616" max="14616" width="23.5703125" style="138" customWidth="1"/>
    <col min="14617" max="14617" width="35.140625" style="138" customWidth="1"/>
    <col min="14618" max="14618" width="39.42578125" style="138" customWidth="1"/>
    <col min="14619" max="14619" width="39.7109375" style="138" customWidth="1"/>
    <col min="14620" max="14620" width="41.5703125" style="138" customWidth="1"/>
    <col min="14621" max="14621" width="37.28515625" style="138" customWidth="1"/>
    <col min="14622" max="14622" width="41.140625" style="138" customWidth="1"/>
    <col min="14623" max="14623" width="37.85546875" style="138" customWidth="1"/>
    <col min="14624" max="14624" width="30" style="138" customWidth="1"/>
    <col min="14625" max="14625" width="39.85546875" style="138" customWidth="1"/>
    <col min="14626" max="14626" width="21.85546875" style="138" customWidth="1"/>
    <col min="14627" max="14627" width="28" style="138" customWidth="1"/>
    <col min="14628" max="14628" width="42.5703125" style="138" customWidth="1"/>
    <col min="14629" max="14848" width="8.85546875" style="138"/>
    <col min="14849" max="14849" width="9.5703125" style="138" bestFit="1" customWidth="1"/>
    <col min="14850" max="14850" width="48.28515625" style="138" customWidth="1"/>
    <col min="14851" max="14851" width="14.140625" style="138" customWidth="1"/>
    <col min="14852" max="14853" width="14.28515625" style="138" customWidth="1"/>
    <col min="14854" max="14855" width="13.28515625" style="138" customWidth="1"/>
    <col min="14856" max="14856" width="14.5703125" style="138" customWidth="1"/>
    <col min="14857" max="14857" width="13.28515625" style="138" customWidth="1"/>
    <col min="14858" max="14858" width="15.140625" style="138" customWidth="1"/>
    <col min="14859" max="14859" width="13.5703125" style="138" customWidth="1"/>
    <col min="14860" max="14860" width="23.5703125" style="138" customWidth="1"/>
    <col min="14861" max="14861" width="25.42578125" style="138" customWidth="1"/>
    <col min="14862" max="14862" width="19.85546875" style="138" customWidth="1"/>
    <col min="14863" max="14863" width="23" style="138" customWidth="1"/>
    <col min="14864" max="14864" width="19" style="138" customWidth="1"/>
    <col min="14865" max="14865" width="18" style="138" customWidth="1"/>
    <col min="14866" max="14866" width="18.42578125" style="138" customWidth="1"/>
    <col min="14867" max="14867" width="18.5703125" style="138" customWidth="1"/>
    <col min="14868" max="14868" width="21.5703125" style="138" customWidth="1"/>
    <col min="14869" max="14869" width="22.7109375" style="138" customWidth="1"/>
    <col min="14870" max="14870" width="22.28515625" style="138" customWidth="1"/>
    <col min="14871" max="14871" width="23.42578125" style="138" customWidth="1"/>
    <col min="14872" max="14872" width="23.5703125" style="138" customWidth="1"/>
    <col min="14873" max="14873" width="35.140625" style="138" customWidth="1"/>
    <col min="14874" max="14874" width="39.42578125" style="138" customWidth="1"/>
    <col min="14875" max="14875" width="39.7109375" style="138" customWidth="1"/>
    <col min="14876" max="14876" width="41.5703125" style="138" customWidth="1"/>
    <col min="14877" max="14877" width="37.28515625" style="138" customWidth="1"/>
    <col min="14878" max="14878" width="41.140625" style="138" customWidth="1"/>
    <col min="14879" max="14879" width="37.85546875" style="138" customWidth="1"/>
    <col min="14880" max="14880" width="30" style="138" customWidth="1"/>
    <col min="14881" max="14881" width="39.85546875" style="138" customWidth="1"/>
    <col min="14882" max="14882" width="21.85546875" style="138" customWidth="1"/>
    <col min="14883" max="14883" width="28" style="138" customWidth="1"/>
    <col min="14884" max="14884" width="42.5703125" style="138" customWidth="1"/>
    <col min="14885" max="15104" width="8.85546875" style="138"/>
    <col min="15105" max="15105" width="9.5703125" style="138" bestFit="1" customWidth="1"/>
    <col min="15106" max="15106" width="48.28515625" style="138" customWidth="1"/>
    <col min="15107" max="15107" width="14.140625" style="138" customWidth="1"/>
    <col min="15108" max="15109" width="14.28515625" style="138" customWidth="1"/>
    <col min="15110" max="15111" width="13.28515625" style="138" customWidth="1"/>
    <col min="15112" max="15112" width="14.5703125" style="138" customWidth="1"/>
    <col min="15113" max="15113" width="13.28515625" style="138" customWidth="1"/>
    <col min="15114" max="15114" width="15.140625" style="138" customWidth="1"/>
    <col min="15115" max="15115" width="13.5703125" style="138" customWidth="1"/>
    <col min="15116" max="15116" width="23.5703125" style="138" customWidth="1"/>
    <col min="15117" max="15117" width="25.42578125" style="138" customWidth="1"/>
    <col min="15118" max="15118" width="19.85546875" style="138" customWidth="1"/>
    <col min="15119" max="15119" width="23" style="138" customWidth="1"/>
    <col min="15120" max="15120" width="19" style="138" customWidth="1"/>
    <col min="15121" max="15121" width="18" style="138" customWidth="1"/>
    <col min="15122" max="15122" width="18.42578125" style="138" customWidth="1"/>
    <col min="15123" max="15123" width="18.5703125" style="138" customWidth="1"/>
    <col min="15124" max="15124" width="21.5703125" style="138" customWidth="1"/>
    <col min="15125" max="15125" width="22.7109375" style="138" customWidth="1"/>
    <col min="15126" max="15126" width="22.28515625" style="138" customWidth="1"/>
    <col min="15127" max="15127" width="23.42578125" style="138" customWidth="1"/>
    <col min="15128" max="15128" width="23.5703125" style="138" customWidth="1"/>
    <col min="15129" max="15129" width="35.140625" style="138" customWidth="1"/>
    <col min="15130" max="15130" width="39.42578125" style="138" customWidth="1"/>
    <col min="15131" max="15131" width="39.7109375" style="138" customWidth="1"/>
    <col min="15132" max="15132" width="41.5703125" style="138" customWidth="1"/>
    <col min="15133" max="15133" width="37.28515625" style="138" customWidth="1"/>
    <col min="15134" max="15134" width="41.140625" style="138" customWidth="1"/>
    <col min="15135" max="15135" width="37.85546875" style="138" customWidth="1"/>
    <col min="15136" max="15136" width="30" style="138" customWidth="1"/>
    <col min="15137" max="15137" width="39.85546875" style="138" customWidth="1"/>
    <col min="15138" max="15138" width="21.85546875" style="138" customWidth="1"/>
    <col min="15139" max="15139" width="28" style="138" customWidth="1"/>
    <col min="15140" max="15140" width="42.5703125" style="138" customWidth="1"/>
    <col min="15141" max="15360" width="8.85546875" style="138"/>
    <col min="15361" max="15361" width="9.5703125" style="138" bestFit="1" customWidth="1"/>
    <col min="15362" max="15362" width="48.28515625" style="138" customWidth="1"/>
    <col min="15363" max="15363" width="14.140625" style="138" customWidth="1"/>
    <col min="15364" max="15365" width="14.28515625" style="138" customWidth="1"/>
    <col min="15366" max="15367" width="13.28515625" style="138" customWidth="1"/>
    <col min="15368" max="15368" width="14.5703125" style="138" customWidth="1"/>
    <col min="15369" max="15369" width="13.28515625" style="138" customWidth="1"/>
    <col min="15370" max="15370" width="15.140625" style="138" customWidth="1"/>
    <col min="15371" max="15371" width="13.5703125" style="138" customWidth="1"/>
    <col min="15372" max="15372" width="23.5703125" style="138" customWidth="1"/>
    <col min="15373" max="15373" width="25.42578125" style="138" customWidth="1"/>
    <col min="15374" max="15374" width="19.85546875" style="138" customWidth="1"/>
    <col min="15375" max="15375" width="23" style="138" customWidth="1"/>
    <col min="15376" max="15376" width="19" style="138" customWidth="1"/>
    <col min="15377" max="15377" width="18" style="138" customWidth="1"/>
    <col min="15378" max="15378" width="18.42578125" style="138" customWidth="1"/>
    <col min="15379" max="15379" width="18.5703125" style="138" customWidth="1"/>
    <col min="15380" max="15380" width="21.5703125" style="138" customWidth="1"/>
    <col min="15381" max="15381" width="22.7109375" style="138" customWidth="1"/>
    <col min="15382" max="15382" width="22.28515625" style="138" customWidth="1"/>
    <col min="15383" max="15383" width="23.42578125" style="138" customWidth="1"/>
    <col min="15384" max="15384" width="23.5703125" style="138" customWidth="1"/>
    <col min="15385" max="15385" width="35.140625" style="138" customWidth="1"/>
    <col min="15386" max="15386" width="39.42578125" style="138" customWidth="1"/>
    <col min="15387" max="15387" width="39.7109375" style="138" customWidth="1"/>
    <col min="15388" max="15388" width="41.5703125" style="138" customWidth="1"/>
    <col min="15389" max="15389" width="37.28515625" style="138" customWidth="1"/>
    <col min="15390" max="15390" width="41.140625" style="138" customWidth="1"/>
    <col min="15391" max="15391" width="37.85546875" style="138" customWidth="1"/>
    <col min="15392" max="15392" width="30" style="138" customWidth="1"/>
    <col min="15393" max="15393" width="39.85546875" style="138" customWidth="1"/>
    <col min="15394" max="15394" width="21.85546875" style="138" customWidth="1"/>
    <col min="15395" max="15395" width="28" style="138" customWidth="1"/>
    <col min="15396" max="15396" width="42.5703125" style="138" customWidth="1"/>
    <col min="15397" max="15616" width="8.85546875" style="138"/>
    <col min="15617" max="15617" width="9.5703125" style="138" bestFit="1" customWidth="1"/>
    <col min="15618" max="15618" width="48.28515625" style="138" customWidth="1"/>
    <col min="15619" max="15619" width="14.140625" style="138" customWidth="1"/>
    <col min="15620" max="15621" width="14.28515625" style="138" customWidth="1"/>
    <col min="15622" max="15623" width="13.28515625" style="138" customWidth="1"/>
    <col min="15624" max="15624" width="14.5703125" style="138" customWidth="1"/>
    <col min="15625" max="15625" width="13.28515625" style="138" customWidth="1"/>
    <col min="15626" max="15626" width="15.140625" style="138" customWidth="1"/>
    <col min="15627" max="15627" width="13.5703125" style="138" customWidth="1"/>
    <col min="15628" max="15628" width="23.5703125" style="138" customWidth="1"/>
    <col min="15629" max="15629" width="25.42578125" style="138" customWidth="1"/>
    <col min="15630" max="15630" width="19.85546875" style="138" customWidth="1"/>
    <col min="15631" max="15631" width="23" style="138" customWidth="1"/>
    <col min="15632" max="15632" width="19" style="138" customWidth="1"/>
    <col min="15633" max="15633" width="18" style="138" customWidth="1"/>
    <col min="15634" max="15634" width="18.42578125" style="138" customWidth="1"/>
    <col min="15635" max="15635" width="18.5703125" style="138" customWidth="1"/>
    <col min="15636" max="15636" width="21.5703125" style="138" customWidth="1"/>
    <col min="15637" max="15637" width="22.7109375" style="138" customWidth="1"/>
    <col min="15638" max="15638" width="22.28515625" style="138" customWidth="1"/>
    <col min="15639" max="15639" width="23.42578125" style="138" customWidth="1"/>
    <col min="15640" max="15640" width="23.5703125" style="138" customWidth="1"/>
    <col min="15641" max="15641" width="35.140625" style="138" customWidth="1"/>
    <col min="15642" max="15642" width="39.42578125" style="138" customWidth="1"/>
    <col min="15643" max="15643" width="39.7109375" style="138" customWidth="1"/>
    <col min="15644" max="15644" width="41.5703125" style="138" customWidth="1"/>
    <col min="15645" max="15645" width="37.28515625" style="138" customWidth="1"/>
    <col min="15646" max="15646" width="41.140625" style="138" customWidth="1"/>
    <col min="15647" max="15647" width="37.85546875" style="138" customWidth="1"/>
    <col min="15648" max="15648" width="30" style="138" customWidth="1"/>
    <col min="15649" max="15649" width="39.85546875" style="138" customWidth="1"/>
    <col min="15650" max="15650" width="21.85546875" style="138" customWidth="1"/>
    <col min="15651" max="15651" width="28" style="138" customWidth="1"/>
    <col min="15652" max="15652" width="42.5703125" style="138" customWidth="1"/>
    <col min="15653" max="15872" width="8.85546875" style="138"/>
    <col min="15873" max="15873" width="9.5703125" style="138" bestFit="1" customWidth="1"/>
    <col min="15874" max="15874" width="48.28515625" style="138" customWidth="1"/>
    <col min="15875" max="15875" width="14.140625" style="138" customWidth="1"/>
    <col min="15876" max="15877" width="14.28515625" style="138" customWidth="1"/>
    <col min="15878" max="15879" width="13.28515625" style="138" customWidth="1"/>
    <col min="15880" max="15880" width="14.5703125" style="138" customWidth="1"/>
    <col min="15881" max="15881" width="13.28515625" style="138" customWidth="1"/>
    <col min="15882" max="15882" width="15.140625" style="138" customWidth="1"/>
    <col min="15883" max="15883" width="13.5703125" style="138" customWidth="1"/>
    <col min="15884" max="15884" width="23.5703125" style="138" customWidth="1"/>
    <col min="15885" max="15885" width="25.42578125" style="138" customWidth="1"/>
    <col min="15886" max="15886" width="19.85546875" style="138" customWidth="1"/>
    <col min="15887" max="15887" width="23" style="138" customWidth="1"/>
    <col min="15888" max="15888" width="19" style="138" customWidth="1"/>
    <col min="15889" max="15889" width="18" style="138" customWidth="1"/>
    <col min="15890" max="15890" width="18.42578125" style="138" customWidth="1"/>
    <col min="15891" max="15891" width="18.5703125" style="138" customWidth="1"/>
    <col min="15892" max="15892" width="21.5703125" style="138" customWidth="1"/>
    <col min="15893" max="15893" width="22.7109375" style="138" customWidth="1"/>
    <col min="15894" max="15894" width="22.28515625" style="138" customWidth="1"/>
    <col min="15895" max="15895" width="23.42578125" style="138" customWidth="1"/>
    <col min="15896" max="15896" width="23.5703125" style="138" customWidth="1"/>
    <col min="15897" max="15897" width="35.140625" style="138" customWidth="1"/>
    <col min="15898" max="15898" width="39.42578125" style="138" customWidth="1"/>
    <col min="15899" max="15899" width="39.7109375" style="138" customWidth="1"/>
    <col min="15900" max="15900" width="41.5703125" style="138" customWidth="1"/>
    <col min="15901" max="15901" width="37.28515625" style="138" customWidth="1"/>
    <col min="15902" max="15902" width="41.140625" style="138" customWidth="1"/>
    <col min="15903" max="15903" width="37.85546875" style="138" customWidth="1"/>
    <col min="15904" max="15904" width="30" style="138" customWidth="1"/>
    <col min="15905" max="15905" width="39.85546875" style="138" customWidth="1"/>
    <col min="15906" max="15906" width="21.85546875" style="138" customWidth="1"/>
    <col min="15907" max="15907" width="28" style="138" customWidth="1"/>
    <col min="15908" max="15908" width="42.5703125" style="138" customWidth="1"/>
    <col min="15909" max="16128" width="8.85546875" style="138"/>
    <col min="16129" max="16129" width="9.5703125" style="138" bestFit="1" customWidth="1"/>
    <col min="16130" max="16130" width="48.28515625" style="138" customWidth="1"/>
    <col min="16131" max="16131" width="14.140625" style="138" customWidth="1"/>
    <col min="16132" max="16133" width="14.28515625" style="138" customWidth="1"/>
    <col min="16134" max="16135" width="13.28515625" style="138" customWidth="1"/>
    <col min="16136" max="16136" width="14.5703125" style="138" customWidth="1"/>
    <col min="16137" max="16137" width="13.28515625" style="138" customWidth="1"/>
    <col min="16138" max="16138" width="15.140625" style="138" customWidth="1"/>
    <col min="16139" max="16139" width="13.5703125" style="138" customWidth="1"/>
    <col min="16140" max="16140" width="23.5703125" style="138" customWidth="1"/>
    <col min="16141" max="16141" width="25.42578125" style="138" customWidth="1"/>
    <col min="16142" max="16142" width="19.85546875" style="138" customWidth="1"/>
    <col min="16143" max="16143" width="23" style="138" customWidth="1"/>
    <col min="16144" max="16144" width="19" style="138" customWidth="1"/>
    <col min="16145" max="16145" width="18" style="138" customWidth="1"/>
    <col min="16146" max="16146" width="18.42578125" style="138" customWidth="1"/>
    <col min="16147" max="16147" width="18.5703125" style="138" customWidth="1"/>
    <col min="16148" max="16148" width="21.5703125" style="138" customWidth="1"/>
    <col min="16149" max="16149" width="22.7109375" style="138" customWidth="1"/>
    <col min="16150" max="16150" width="22.28515625" style="138" customWidth="1"/>
    <col min="16151" max="16151" width="23.42578125" style="138" customWidth="1"/>
    <col min="16152" max="16152" width="23.5703125" style="138" customWidth="1"/>
    <col min="16153" max="16153" width="35.140625" style="138" customWidth="1"/>
    <col min="16154" max="16154" width="39.42578125" style="138" customWidth="1"/>
    <col min="16155" max="16155" width="39.7109375" style="138" customWidth="1"/>
    <col min="16156" max="16156" width="41.5703125" style="138" customWidth="1"/>
    <col min="16157" max="16157" width="37.28515625" style="138" customWidth="1"/>
    <col min="16158" max="16158" width="41.140625" style="138" customWidth="1"/>
    <col min="16159" max="16159" width="37.85546875" style="138" customWidth="1"/>
    <col min="16160" max="16160" width="30" style="138" customWidth="1"/>
    <col min="16161" max="16161" width="39.85546875" style="138" customWidth="1"/>
    <col min="16162" max="16162" width="21.85546875" style="138" customWidth="1"/>
    <col min="16163" max="16163" width="28" style="138" customWidth="1"/>
    <col min="16164" max="16164" width="42.5703125" style="138" customWidth="1"/>
    <col min="16165" max="16384" width="8.85546875" style="138"/>
  </cols>
  <sheetData>
    <row r="2" spans="1:24">
      <c r="A2" s="10"/>
      <c r="B2" s="2"/>
      <c r="C2" s="2"/>
      <c r="D2" s="2"/>
      <c r="E2" s="2"/>
      <c r="F2" s="2"/>
      <c r="G2" s="2"/>
      <c r="H2" s="2"/>
      <c r="I2" s="2"/>
      <c r="J2" s="2"/>
      <c r="K2" s="2"/>
    </row>
    <row r="3" spans="1:24" ht="15.75">
      <c r="A3" s="3" t="s">
        <v>17</v>
      </c>
      <c r="B3" s="4"/>
      <c r="C3" s="4"/>
      <c r="D3" s="4"/>
      <c r="E3" s="4"/>
      <c r="F3" s="4"/>
      <c r="G3" s="4"/>
      <c r="H3" s="4"/>
      <c r="I3" s="4"/>
      <c r="J3" s="4"/>
      <c r="K3" s="4"/>
      <c r="X3" s="17" t="s">
        <v>18</v>
      </c>
    </row>
    <row r="4" spans="1:24">
      <c r="A4" s="5" t="s">
        <v>658</v>
      </c>
      <c r="B4" s="4"/>
      <c r="C4" s="4"/>
      <c r="D4" s="4"/>
      <c r="E4" s="4"/>
      <c r="F4" s="4"/>
      <c r="G4" s="4"/>
      <c r="H4" s="4"/>
      <c r="I4" s="4"/>
      <c r="J4" s="4"/>
      <c r="K4" s="6"/>
      <c r="L4" s="6"/>
      <c r="M4" s="6"/>
      <c r="N4" s="6"/>
      <c r="O4" s="6"/>
      <c r="P4" s="6"/>
      <c r="Q4" s="6"/>
      <c r="R4" s="6"/>
      <c r="S4" s="6"/>
      <c r="T4" s="6"/>
      <c r="U4" s="6"/>
      <c r="V4" s="6"/>
      <c r="W4" s="6"/>
      <c r="X4" s="6" t="s">
        <v>343</v>
      </c>
    </row>
    <row r="5" spans="1:24">
      <c r="A5" s="4"/>
      <c r="B5" s="4"/>
      <c r="C5" s="4"/>
      <c r="D5" s="7"/>
      <c r="E5" s="4"/>
      <c r="F5" s="4"/>
      <c r="G5" s="4"/>
      <c r="H5" s="4"/>
      <c r="I5" s="4"/>
      <c r="J5" s="4"/>
      <c r="K5" s="4"/>
    </row>
    <row r="6" spans="1:24" ht="15.75">
      <c r="A6" s="298" t="s">
        <v>344</v>
      </c>
      <c r="B6" s="298"/>
      <c r="C6" s="298"/>
      <c r="D6" s="298"/>
      <c r="E6" s="298"/>
      <c r="F6" s="298"/>
      <c r="G6" s="298"/>
      <c r="H6" s="298"/>
      <c r="I6" s="298"/>
      <c r="J6" s="298"/>
      <c r="K6" s="298"/>
      <c r="L6" s="298"/>
      <c r="M6" s="298"/>
      <c r="N6" s="298"/>
      <c r="O6" s="298"/>
      <c r="P6" s="298"/>
      <c r="Q6" s="298"/>
      <c r="R6" s="298"/>
      <c r="S6" s="298"/>
      <c r="T6" s="298"/>
      <c r="U6" s="298"/>
      <c r="V6" s="298"/>
      <c r="W6" s="298"/>
      <c r="X6" s="298"/>
    </row>
    <row r="7" spans="1:24">
      <c r="A7" s="299" t="s">
        <v>21</v>
      </c>
      <c r="B7" s="299"/>
      <c r="C7" s="299"/>
      <c r="D7" s="299"/>
      <c r="E7" s="299"/>
      <c r="F7" s="299"/>
      <c r="G7" s="299"/>
      <c r="H7" s="299"/>
      <c r="I7" s="299"/>
      <c r="J7" s="299"/>
      <c r="K7" s="299"/>
      <c r="L7" s="299"/>
      <c r="M7" s="299"/>
      <c r="N7" s="299"/>
      <c r="O7" s="299"/>
      <c r="P7" s="299"/>
      <c r="Q7" s="299"/>
      <c r="R7" s="299"/>
      <c r="S7" s="299"/>
      <c r="T7" s="299"/>
      <c r="U7" s="299"/>
      <c r="V7" s="299"/>
      <c r="W7" s="299"/>
      <c r="X7" s="299"/>
    </row>
    <row r="8" spans="1:24">
      <c r="A8" s="8"/>
      <c r="B8" s="9"/>
      <c r="C8" s="8"/>
      <c r="D8" s="8"/>
      <c r="E8" s="4"/>
      <c r="F8" s="4"/>
      <c r="G8" s="4"/>
      <c r="H8" s="4"/>
      <c r="I8" s="4"/>
      <c r="J8" s="4"/>
      <c r="K8" s="4"/>
    </row>
    <row r="12" spans="1:24" ht="15.75" thickBot="1">
      <c r="A12" s="139"/>
      <c r="B12" s="139"/>
      <c r="C12" s="139"/>
      <c r="D12" s="139"/>
      <c r="E12" s="139"/>
      <c r="F12" s="139"/>
      <c r="G12" s="139"/>
      <c r="H12" s="139"/>
      <c r="I12" s="139"/>
      <c r="J12" s="139"/>
      <c r="K12" s="139"/>
      <c r="L12" s="139"/>
      <c r="M12" s="140"/>
      <c r="N12" s="140"/>
      <c r="O12" s="140"/>
      <c r="P12" s="140"/>
      <c r="Q12" s="140"/>
      <c r="R12" s="140"/>
      <c r="S12" s="140"/>
      <c r="T12" s="140"/>
      <c r="U12" s="140"/>
      <c r="V12" s="140"/>
      <c r="W12" s="140"/>
      <c r="X12" s="140" t="s">
        <v>8</v>
      </c>
    </row>
    <row r="13" spans="1:24" ht="15.75" thickBot="1">
      <c r="A13" s="141"/>
      <c r="B13" s="141"/>
      <c r="C13" s="311" t="s">
        <v>22</v>
      </c>
      <c r="D13" s="312"/>
      <c r="E13" s="312"/>
      <c r="F13" s="312"/>
      <c r="G13" s="312"/>
      <c r="H13" s="312"/>
      <c r="I13" s="312"/>
      <c r="J13" s="312"/>
      <c r="K13" s="312"/>
      <c r="L13" s="312"/>
      <c r="M13" s="312"/>
      <c r="N13" s="311" t="s">
        <v>23</v>
      </c>
      <c r="O13" s="312"/>
      <c r="P13" s="312"/>
      <c r="Q13" s="312"/>
      <c r="R13" s="312"/>
      <c r="S13" s="312"/>
      <c r="T13" s="312"/>
      <c r="U13" s="312"/>
      <c r="V13" s="312"/>
      <c r="W13" s="312"/>
      <c r="X13" s="312"/>
    </row>
    <row r="14" spans="1:24" ht="90" customHeight="1">
      <c r="A14" s="313"/>
      <c r="B14" s="314"/>
      <c r="C14" s="307" t="s">
        <v>126</v>
      </c>
      <c r="D14" s="308"/>
      <c r="E14" s="307" t="s">
        <v>345</v>
      </c>
      <c r="F14" s="308"/>
      <c r="G14" s="309" t="s">
        <v>346</v>
      </c>
      <c r="H14" s="307" t="s">
        <v>347</v>
      </c>
      <c r="I14" s="308"/>
      <c r="J14" s="307" t="s">
        <v>348</v>
      </c>
      <c r="K14" s="308"/>
      <c r="L14" s="307" t="s">
        <v>349</v>
      </c>
      <c r="M14" s="308"/>
      <c r="N14" s="307" t="s">
        <v>126</v>
      </c>
      <c r="O14" s="308"/>
      <c r="P14" s="307" t="s">
        <v>345</v>
      </c>
      <c r="Q14" s="308"/>
      <c r="R14" s="309" t="s">
        <v>350</v>
      </c>
      <c r="S14" s="307" t="s">
        <v>347</v>
      </c>
      <c r="T14" s="308"/>
      <c r="U14" s="307" t="s">
        <v>348</v>
      </c>
      <c r="V14" s="308"/>
      <c r="W14" s="307" t="s">
        <v>349</v>
      </c>
      <c r="X14" s="308"/>
    </row>
    <row r="15" spans="1:24" ht="45">
      <c r="A15" s="315"/>
      <c r="B15" s="316"/>
      <c r="C15" s="142" t="s">
        <v>351</v>
      </c>
      <c r="D15" s="142" t="s">
        <v>352</v>
      </c>
      <c r="E15" s="142" t="s">
        <v>351</v>
      </c>
      <c r="F15" s="142" t="s">
        <v>352</v>
      </c>
      <c r="G15" s="310"/>
      <c r="H15" s="142" t="s">
        <v>353</v>
      </c>
      <c r="I15" s="142" t="s">
        <v>352</v>
      </c>
      <c r="J15" s="142" t="s">
        <v>351</v>
      </c>
      <c r="K15" s="142" t="s">
        <v>352</v>
      </c>
      <c r="L15" s="142" t="s">
        <v>351</v>
      </c>
      <c r="M15" s="142" t="s">
        <v>352</v>
      </c>
      <c r="N15" s="142" t="s">
        <v>351</v>
      </c>
      <c r="O15" s="142" t="s">
        <v>352</v>
      </c>
      <c r="P15" s="142" t="s">
        <v>351</v>
      </c>
      <c r="Q15" s="142" t="s">
        <v>352</v>
      </c>
      <c r="R15" s="310"/>
      <c r="S15" s="142" t="s">
        <v>353</v>
      </c>
      <c r="T15" s="142" t="s">
        <v>352</v>
      </c>
      <c r="U15" s="142" t="s">
        <v>351</v>
      </c>
      <c r="V15" s="142" t="s">
        <v>352</v>
      </c>
      <c r="W15" s="142" t="s">
        <v>351</v>
      </c>
      <c r="X15" s="142" t="s">
        <v>352</v>
      </c>
    </row>
    <row r="16" spans="1:24" ht="106.5" customHeight="1">
      <c r="A16" s="143" t="s">
        <v>28</v>
      </c>
      <c r="B16" s="144" t="s">
        <v>29</v>
      </c>
      <c r="C16" s="145" t="s">
        <v>132</v>
      </c>
      <c r="D16" s="145" t="s">
        <v>30</v>
      </c>
      <c r="E16" s="145" t="s">
        <v>31</v>
      </c>
      <c r="F16" s="145" t="s">
        <v>32</v>
      </c>
      <c r="G16" s="145" t="s">
        <v>33</v>
      </c>
      <c r="H16" s="145" t="s">
        <v>34</v>
      </c>
      <c r="I16" s="145" t="s">
        <v>35</v>
      </c>
      <c r="J16" s="145" t="s">
        <v>354</v>
      </c>
      <c r="K16" s="145" t="s">
        <v>355</v>
      </c>
      <c r="L16" s="146" t="s">
        <v>356</v>
      </c>
      <c r="M16" s="146" t="s">
        <v>663</v>
      </c>
      <c r="N16" s="145" t="s">
        <v>136</v>
      </c>
      <c r="O16" s="145" t="s">
        <v>357</v>
      </c>
      <c r="P16" s="145" t="s">
        <v>358</v>
      </c>
      <c r="Q16" s="145" t="s">
        <v>359</v>
      </c>
      <c r="R16" s="145" t="s">
        <v>360</v>
      </c>
      <c r="S16" s="145" t="s">
        <v>361</v>
      </c>
      <c r="T16" s="145" t="s">
        <v>362</v>
      </c>
      <c r="U16" s="145" t="s">
        <v>363</v>
      </c>
      <c r="V16" s="145" t="s">
        <v>364</v>
      </c>
      <c r="W16" s="146" t="s">
        <v>365</v>
      </c>
      <c r="X16" s="146" t="s">
        <v>366</v>
      </c>
    </row>
    <row r="17" spans="1:24" ht="33" customHeight="1">
      <c r="A17" s="147">
        <v>1</v>
      </c>
      <c r="B17" s="148" t="s">
        <v>367</v>
      </c>
      <c r="C17" s="149">
        <f>SUM(C18,C41)</f>
        <v>0</v>
      </c>
      <c r="D17" s="149">
        <f>SUM(D18,D41)</f>
        <v>0</v>
      </c>
      <c r="E17" s="150"/>
      <c r="F17" s="150"/>
      <c r="G17" s="151"/>
      <c r="H17" s="152"/>
      <c r="I17" s="152"/>
      <c r="J17" s="152"/>
      <c r="K17" s="152"/>
      <c r="L17" s="149">
        <f>SUM(L18,L41,L55)-L56</f>
        <v>0</v>
      </c>
      <c r="M17" s="149">
        <f>SUM(M18,M41,M55)-M56</f>
        <v>0</v>
      </c>
      <c r="N17" s="149">
        <f>SUM(N18,N41)</f>
        <v>0</v>
      </c>
      <c r="O17" s="149">
        <f>SUM(O18,O41)</f>
        <v>0</v>
      </c>
      <c r="P17" s="150"/>
      <c r="Q17" s="150"/>
      <c r="R17" s="151"/>
      <c r="S17" s="152"/>
      <c r="T17" s="152"/>
      <c r="U17" s="152"/>
      <c r="V17" s="152"/>
      <c r="W17" s="149">
        <f>SUM(W18,W41,W55)-W56</f>
        <v>0</v>
      </c>
      <c r="X17" s="149">
        <f>SUM(X18,X41,X55)-X56</f>
        <v>0</v>
      </c>
    </row>
    <row r="18" spans="1:24" ht="103.5" customHeight="1">
      <c r="A18" s="153" t="s">
        <v>138</v>
      </c>
      <c r="B18" s="154" t="s">
        <v>368</v>
      </c>
      <c r="C18" s="149">
        <f>SUM(C19,C26,C33:C40)</f>
        <v>0</v>
      </c>
      <c r="D18" s="149">
        <f>SUM(D19,D26,D33:D40)</f>
        <v>0</v>
      </c>
      <c r="E18" s="150"/>
      <c r="F18" s="150"/>
      <c r="G18" s="151"/>
      <c r="H18" s="155"/>
      <c r="I18" s="155"/>
      <c r="J18" s="156"/>
      <c r="K18" s="156"/>
      <c r="L18" s="149">
        <f>SUM(L19,L26,L33:L40)</f>
        <v>0</v>
      </c>
      <c r="M18" s="149">
        <f>SUM(M19,M26,M33:M40)</f>
        <v>0</v>
      </c>
      <c r="N18" s="149">
        <f>SUM(N19,N26,N33:N40)</f>
        <v>0</v>
      </c>
      <c r="O18" s="149">
        <f>SUM(O19,O26,O33:O40)</f>
        <v>0</v>
      </c>
      <c r="P18" s="150"/>
      <c r="Q18" s="150"/>
      <c r="R18" s="151"/>
      <c r="S18" s="155"/>
      <c r="T18" s="155"/>
      <c r="U18" s="156"/>
      <c r="V18" s="156"/>
      <c r="W18" s="149">
        <f>SUM(W19,W26,W33:W40)</f>
        <v>0</v>
      </c>
      <c r="X18" s="149">
        <f>SUM(X19,X26,X33:X40)</f>
        <v>0</v>
      </c>
    </row>
    <row r="19" spans="1:24" ht="42.75" customHeight="1">
      <c r="A19" s="157" t="s">
        <v>42</v>
      </c>
      <c r="B19" s="158" t="s">
        <v>369</v>
      </c>
      <c r="C19" s="149">
        <f>SUM(C20,C21)</f>
        <v>0</v>
      </c>
      <c r="D19" s="149">
        <f>SUM(D20,D21)</f>
        <v>0</v>
      </c>
      <c r="E19" s="150"/>
      <c r="F19" s="150"/>
      <c r="G19" s="159"/>
      <c r="H19" s="155"/>
      <c r="I19" s="155"/>
      <c r="J19" s="156"/>
      <c r="K19" s="156"/>
      <c r="L19" s="149">
        <f>SUM(L20,L21)</f>
        <v>0</v>
      </c>
      <c r="M19" s="149">
        <f>SUM(M20,M21)</f>
        <v>0</v>
      </c>
      <c r="N19" s="149">
        <f>SUM(N20,N21)</f>
        <v>0</v>
      </c>
      <c r="O19" s="149">
        <f>SUM(O20,O21)</f>
        <v>0</v>
      </c>
      <c r="P19" s="150"/>
      <c r="Q19" s="150"/>
      <c r="R19" s="159"/>
      <c r="S19" s="155"/>
      <c r="T19" s="155"/>
      <c r="U19" s="156"/>
      <c r="V19" s="156"/>
      <c r="W19" s="149">
        <f>SUM(W20,W21)</f>
        <v>0</v>
      </c>
      <c r="X19" s="149">
        <f>SUM(X20,X21)</f>
        <v>0</v>
      </c>
    </row>
    <row r="20" spans="1:24" ht="45">
      <c r="A20" s="157" t="s">
        <v>370</v>
      </c>
      <c r="B20" s="160" t="s">
        <v>371</v>
      </c>
      <c r="C20" s="161"/>
      <c r="D20" s="161"/>
      <c r="E20" s="162"/>
      <c r="F20" s="162"/>
      <c r="G20" s="163" t="s">
        <v>372</v>
      </c>
      <c r="H20" s="164"/>
      <c r="I20" s="164"/>
      <c r="J20" s="165"/>
      <c r="K20" s="165"/>
      <c r="L20" s="166">
        <f>C20*H20</f>
        <v>0</v>
      </c>
      <c r="M20" s="166">
        <f>D20*I20</f>
        <v>0</v>
      </c>
      <c r="N20" s="161"/>
      <c r="O20" s="161"/>
      <c r="P20" s="162"/>
      <c r="Q20" s="162"/>
      <c r="R20" s="163" t="s">
        <v>372</v>
      </c>
      <c r="S20" s="164"/>
      <c r="T20" s="164"/>
      <c r="U20" s="165"/>
      <c r="V20" s="165"/>
      <c r="W20" s="166">
        <f>N20*S20</f>
        <v>0</v>
      </c>
      <c r="X20" s="166">
        <f>O20*T20</f>
        <v>0</v>
      </c>
    </row>
    <row r="21" spans="1:24" ht="47.25" customHeight="1">
      <c r="A21" s="167" t="s">
        <v>373</v>
      </c>
      <c r="B21" s="160" t="s">
        <v>374</v>
      </c>
      <c r="C21" s="149">
        <f>SUM(C22:C25)</f>
        <v>0</v>
      </c>
      <c r="D21" s="149">
        <f>SUM(D22:D25)</f>
        <v>0</v>
      </c>
      <c r="E21" s="150"/>
      <c r="F21" s="150"/>
      <c r="G21" s="159"/>
      <c r="H21" s="155"/>
      <c r="I21" s="155"/>
      <c r="J21" s="156"/>
      <c r="K21" s="156"/>
      <c r="L21" s="149">
        <f>SUM(L22:L25)</f>
        <v>0</v>
      </c>
      <c r="M21" s="149">
        <f>SUM(M22:M25)</f>
        <v>0</v>
      </c>
      <c r="N21" s="149">
        <f>SUM(N22:N25)</f>
        <v>0</v>
      </c>
      <c r="O21" s="149">
        <f>SUM(O22:O25)</f>
        <v>0</v>
      </c>
      <c r="P21" s="150"/>
      <c r="Q21" s="150"/>
      <c r="R21" s="159"/>
      <c r="S21" s="155"/>
      <c r="T21" s="155"/>
      <c r="U21" s="156"/>
      <c r="V21" s="156"/>
      <c r="W21" s="149">
        <f>SUM(W22:W25)</f>
        <v>0</v>
      </c>
      <c r="X21" s="149">
        <f>SUM(X22:X25)</f>
        <v>0</v>
      </c>
    </row>
    <row r="22" spans="1:24" ht="33" customHeight="1">
      <c r="A22" s="167" t="s">
        <v>375</v>
      </c>
      <c r="B22" s="168" t="s">
        <v>376</v>
      </c>
      <c r="C22" s="161"/>
      <c r="D22" s="161"/>
      <c r="E22" s="162"/>
      <c r="F22" s="162"/>
      <c r="G22" s="163" t="s">
        <v>377</v>
      </c>
      <c r="H22" s="169">
        <f>IFERROR(L22/C22,0)</f>
        <v>0</v>
      </c>
      <c r="I22" s="169">
        <f>IFERROR(M22/D22,0)</f>
        <v>0</v>
      </c>
      <c r="J22" s="165"/>
      <c r="K22" s="165"/>
      <c r="L22" s="161"/>
      <c r="M22" s="161"/>
      <c r="N22" s="161"/>
      <c r="O22" s="161"/>
      <c r="P22" s="162"/>
      <c r="Q22" s="162"/>
      <c r="R22" s="163" t="s">
        <v>377</v>
      </c>
      <c r="S22" s="169">
        <f>IFERROR(W22/N22,0)</f>
        <v>0</v>
      </c>
      <c r="T22" s="169">
        <f t="shared" ref="S22:T25" si="0">IFERROR(X22/O22,0)</f>
        <v>0</v>
      </c>
      <c r="U22" s="165"/>
      <c r="V22" s="165"/>
      <c r="W22" s="161"/>
      <c r="X22" s="161"/>
    </row>
    <row r="23" spans="1:24" ht="33" customHeight="1">
      <c r="A23" s="167" t="s">
        <v>378</v>
      </c>
      <c r="B23" s="168" t="s">
        <v>379</v>
      </c>
      <c r="C23" s="161"/>
      <c r="D23" s="161"/>
      <c r="E23" s="162"/>
      <c r="F23" s="162"/>
      <c r="G23" s="163" t="s">
        <v>377</v>
      </c>
      <c r="H23" s="169">
        <f t="shared" ref="H23:I25" si="1">IFERROR(L23/C23,0)</f>
        <v>0</v>
      </c>
      <c r="I23" s="169">
        <f t="shared" si="1"/>
        <v>0</v>
      </c>
      <c r="J23" s="165"/>
      <c r="K23" s="165"/>
      <c r="L23" s="161"/>
      <c r="M23" s="161"/>
      <c r="N23" s="161"/>
      <c r="O23" s="161"/>
      <c r="P23" s="162"/>
      <c r="Q23" s="162"/>
      <c r="R23" s="163" t="s">
        <v>377</v>
      </c>
      <c r="S23" s="169">
        <f t="shared" si="0"/>
        <v>0</v>
      </c>
      <c r="T23" s="169">
        <f t="shared" si="0"/>
        <v>0</v>
      </c>
      <c r="U23" s="165"/>
      <c r="V23" s="165"/>
      <c r="W23" s="161"/>
      <c r="X23" s="161"/>
    </row>
    <row r="24" spans="1:24" ht="75" customHeight="1">
      <c r="A24" s="167" t="s">
        <v>380</v>
      </c>
      <c r="B24" s="168" t="s">
        <v>381</v>
      </c>
      <c r="C24" s="161"/>
      <c r="D24" s="161"/>
      <c r="E24" s="162"/>
      <c r="F24" s="162"/>
      <c r="G24" s="163" t="s">
        <v>377</v>
      </c>
      <c r="H24" s="169">
        <f t="shared" si="1"/>
        <v>0</v>
      </c>
      <c r="I24" s="169">
        <f t="shared" si="1"/>
        <v>0</v>
      </c>
      <c r="J24" s="165"/>
      <c r="K24" s="165"/>
      <c r="L24" s="161"/>
      <c r="M24" s="161"/>
      <c r="N24" s="161"/>
      <c r="O24" s="161"/>
      <c r="P24" s="162"/>
      <c r="Q24" s="162"/>
      <c r="R24" s="163" t="s">
        <v>377</v>
      </c>
      <c r="S24" s="169">
        <f t="shared" si="0"/>
        <v>0</v>
      </c>
      <c r="T24" s="169">
        <f t="shared" si="0"/>
        <v>0</v>
      </c>
      <c r="U24" s="165"/>
      <c r="V24" s="165"/>
      <c r="W24" s="161"/>
      <c r="X24" s="161"/>
    </row>
    <row r="25" spans="1:24" ht="44.25" customHeight="1">
      <c r="A25" s="167" t="s">
        <v>382</v>
      </c>
      <c r="B25" s="168" t="s">
        <v>383</v>
      </c>
      <c r="C25" s="161"/>
      <c r="D25" s="161"/>
      <c r="E25" s="162"/>
      <c r="F25" s="162"/>
      <c r="G25" s="163" t="s">
        <v>377</v>
      </c>
      <c r="H25" s="169">
        <f t="shared" si="1"/>
        <v>0</v>
      </c>
      <c r="I25" s="169">
        <f t="shared" si="1"/>
        <v>0</v>
      </c>
      <c r="J25" s="165"/>
      <c r="K25" s="165"/>
      <c r="L25" s="161"/>
      <c r="M25" s="161"/>
      <c r="N25" s="161"/>
      <c r="O25" s="161"/>
      <c r="P25" s="162"/>
      <c r="Q25" s="162"/>
      <c r="R25" s="163" t="s">
        <v>377</v>
      </c>
      <c r="S25" s="169">
        <f t="shared" si="0"/>
        <v>0</v>
      </c>
      <c r="T25" s="169">
        <f t="shared" si="0"/>
        <v>0</v>
      </c>
      <c r="U25" s="165"/>
      <c r="V25" s="165"/>
      <c r="W25" s="161"/>
      <c r="X25" s="161"/>
    </row>
    <row r="26" spans="1:24" ht="33" customHeight="1">
      <c r="A26" s="170" t="s">
        <v>44</v>
      </c>
      <c r="B26" s="158" t="s">
        <v>384</v>
      </c>
      <c r="C26" s="149">
        <f>SUM(C27,C30)</f>
        <v>0</v>
      </c>
      <c r="D26" s="149">
        <f>SUM(D27,D30)</f>
        <v>0</v>
      </c>
      <c r="E26" s="162"/>
      <c r="F26" s="162"/>
      <c r="G26" s="163"/>
      <c r="H26" s="171"/>
      <c r="I26" s="171"/>
      <c r="J26" s="171"/>
      <c r="K26" s="171"/>
      <c r="L26" s="149">
        <f>SUM(L27,L30)</f>
        <v>0</v>
      </c>
      <c r="M26" s="149">
        <f>SUM(M27,M30)</f>
        <v>0</v>
      </c>
      <c r="N26" s="149">
        <f>SUM(N27,N30)</f>
        <v>0</v>
      </c>
      <c r="O26" s="149">
        <f>SUM(O27,O30)</f>
        <v>0</v>
      </c>
      <c r="P26" s="162"/>
      <c r="Q26" s="162"/>
      <c r="R26" s="163"/>
      <c r="S26" s="171"/>
      <c r="T26" s="171"/>
      <c r="U26" s="171"/>
      <c r="V26" s="171"/>
      <c r="W26" s="149">
        <f>SUM(W27,W30)</f>
        <v>0</v>
      </c>
      <c r="X26" s="149">
        <f>SUM(X27,X30)</f>
        <v>0</v>
      </c>
    </row>
    <row r="27" spans="1:24" ht="47.25" customHeight="1">
      <c r="A27" s="170" t="s">
        <v>385</v>
      </c>
      <c r="B27" s="158" t="s">
        <v>386</v>
      </c>
      <c r="C27" s="149">
        <f>SUM(C28,C29)</f>
        <v>0</v>
      </c>
      <c r="D27" s="149">
        <f>SUM(D28,D29)</f>
        <v>0</v>
      </c>
      <c r="E27" s="162"/>
      <c r="F27" s="162"/>
      <c r="G27" s="163"/>
      <c r="H27" s="171"/>
      <c r="I27" s="171"/>
      <c r="J27" s="171"/>
      <c r="K27" s="171"/>
      <c r="L27" s="149">
        <f>SUM(L28,L29)</f>
        <v>0</v>
      </c>
      <c r="M27" s="149">
        <f>SUM(M28,M29)</f>
        <v>0</v>
      </c>
      <c r="N27" s="149">
        <f>SUM(N28,N29)</f>
        <v>0</v>
      </c>
      <c r="O27" s="149">
        <f>SUM(O28,O29)</f>
        <v>0</v>
      </c>
      <c r="P27" s="162"/>
      <c r="Q27" s="162"/>
      <c r="R27" s="163"/>
      <c r="S27" s="171"/>
      <c r="T27" s="171"/>
      <c r="U27" s="171"/>
      <c r="V27" s="171"/>
      <c r="W27" s="149">
        <f>SUM(W28,W29)</f>
        <v>0</v>
      </c>
      <c r="X27" s="149">
        <f>SUM(X28,X29)</f>
        <v>0</v>
      </c>
    </row>
    <row r="28" spans="1:24" ht="83.25" customHeight="1">
      <c r="A28" s="170" t="s">
        <v>387</v>
      </c>
      <c r="B28" s="172" t="s">
        <v>388</v>
      </c>
      <c r="C28" s="161"/>
      <c r="D28" s="161"/>
      <c r="E28" s="162"/>
      <c r="F28" s="162"/>
      <c r="G28" s="163"/>
      <c r="H28" s="173"/>
      <c r="I28" s="173"/>
      <c r="J28" s="165"/>
      <c r="K28" s="165"/>
      <c r="L28" s="166">
        <f>C28*H28</f>
        <v>0</v>
      </c>
      <c r="M28" s="166">
        <f>D28*I28</f>
        <v>0</v>
      </c>
      <c r="N28" s="161"/>
      <c r="O28" s="161"/>
      <c r="P28" s="162"/>
      <c r="Q28" s="162"/>
      <c r="R28" s="163"/>
      <c r="S28" s="173"/>
      <c r="T28" s="173"/>
      <c r="U28" s="165"/>
      <c r="V28" s="165"/>
      <c r="W28" s="166">
        <f>N28*S28</f>
        <v>0</v>
      </c>
      <c r="X28" s="166">
        <f>O28*T28</f>
        <v>0</v>
      </c>
    </row>
    <row r="29" spans="1:24" ht="83.25" customHeight="1">
      <c r="A29" s="170" t="s">
        <v>389</v>
      </c>
      <c r="B29" s="172" t="s">
        <v>390</v>
      </c>
      <c r="C29" s="161"/>
      <c r="D29" s="161"/>
      <c r="E29" s="162"/>
      <c r="F29" s="162"/>
      <c r="G29" s="163" t="s">
        <v>391</v>
      </c>
      <c r="H29" s="173"/>
      <c r="I29" s="173"/>
      <c r="J29" s="165"/>
      <c r="K29" s="165"/>
      <c r="L29" s="166">
        <f>C29*H29</f>
        <v>0</v>
      </c>
      <c r="M29" s="166">
        <f>D29*I29</f>
        <v>0</v>
      </c>
      <c r="N29" s="161"/>
      <c r="O29" s="161"/>
      <c r="P29" s="162"/>
      <c r="Q29" s="162"/>
      <c r="R29" s="163" t="s">
        <v>391</v>
      </c>
      <c r="S29" s="173"/>
      <c r="T29" s="173"/>
      <c r="U29" s="165"/>
      <c r="V29" s="165"/>
      <c r="W29" s="166">
        <f>N29*S29</f>
        <v>0</v>
      </c>
      <c r="X29" s="166">
        <f>O29*T29</f>
        <v>0</v>
      </c>
    </row>
    <row r="30" spans="1:24" ht="45.75" customHeight="1">
      <c r="A30" s="170" t="s">
        <v>392</v>
      </c>
      <c r="B30" s="174" t="s">
        <v>393</v>
      </c>
      <c r="C30" s="149">
        <f>SUM(C31,C32)</f>
        <v>0</v>
      </c>
      <c r="D30" s="149">
        <f>SUM(D31,D32)</f>
        <v>0</v>
      </c>
      <c r="E30" s="162"/>
      <c r="F30" s="162"/>
      <c r="G30" s="163"/>
      <c r="H30" s="171"/>
      <c r="I30" s="171"/>
      <c r="J30" s="171"/>
      <c r="K30" s="171"/>
      <c r="L30" s="149">
        <f>SUM(L31,L32)</f>
        <v>0</v>
      </c>
      <c r="M30" s="149">
        <f>SUM(M31,M32)</f>
        <v>0</v>
      </c>
      <c r="N30" s="149">
        <f>SUM(N31,N32)</f>
        <v>0</v>
      </c>
      <c r="O30" s="149">
        <f>SUM(O31,O32)</f>
        <v>0</v>
      </c>
      <c r="P30" s="162"/>
      <c r="Q30" s="162"/>
      <c r="R30" s="163"/>
      <c r="S30" s="171"/>
      <c r="T30" s="171"/>
      <c r="U30" s="171"/>
      <c r="V30" s="171"/>
      <c r="W30" s="149">
        <f>SUM(W31,W32)</f>
        <v>0</v>
      </c>
      <c r="X30" s="149">
        <f>SUM(X31,X32)</f>
        <v>0</v>
      </c>
    </row>
    <row r="31" spans="1:24" ht="33" customHeight="1">
      <c r="A31" s="170" t="s">
        <v>394</v>
      </c>
      <c r="B31" s="175" t="s">
        <v>395</v>
      </c>
      <c r="C31" s="176"/>
      <c r="D31" s="176"/>
      <c r="E31" s="162"/>
      <c r="F31" s="162"/>
      <c r="G31" s="163" t="s">
        <v>372</v>
      </c>
      <c r="H31" s="173"/>
      <c r="I31" s="173"/>
      <c r="J31" s="165"/>
      <c r="K31" s="165"/>
      <c r="L31" s="166">
        <f>C31*H31</f>
        <v>0</v>
      </c>
      <c r="M31" s="166">
        <f t="shared" ref="L31:M40" si="2">D31*I31</f>
        <v>0</v>
      </c>
      <c r="N31" s="176"/>
      <c r="O31" s="176"/>
      <c r="P31" s="162"/>
      <c r="Q31" s="162"/>
      <c r="R31" s="163" t="s">
        <v>372</v>
      </c>
      <c r="S31" s="173"/>
      <c r="T31" s="173"/>
      <c r="U31" s="165"/>
      <c r="V31" s="165"/>
      <c r="W31" s="166">
        <f>N31*S31</f>
        <v>0</v>
      </c>
      <c r="X31" s="166">
        <f t="shared" ref="W31:X40" si="3">O31*T31</f>
        <v>0</v>
      </c>
    </row>
    <row r="32" spans="1:24" ht="33" customHeight="1">
      <c r="A32" s="170" t="s">
        <v>396</v>
      </c>
      <c r="B32" s="175" t="s">
        <v>397</v>
      </c>
      <c r="C32" s="176"/>
      <c r="D32" s="176"/>
      <c r="E32" s="162"/>
      <c r="F32" s="162"/>
      <c r="G32" s="163" t="s">
        <v>372</v>
      </c>
      <c r="H32" s="173"/>
      <c r="I32" s="173"/>
      <c r="J32" s="165"/>
      <c r="K32" s="165"/>
      <c r="L32" s="166">
        <f>C32*H32</f>
        <v>0</v>
      </c>
      <c r="M32" s="166">
        <f t="shared" si="2"/>
        <v>0</v>
      </c>
      <c r="N32" s="176"/>
      <c r="O32" s="176"/>
      <c r="P32" s="162"/>
      <c r="Q32" s="162"/>
      <c r="R32" s="163" t="s">
        <v>372</v>
      </c>
      <c r="S32" s="173"/>
      <c r="T32" s="173"/>
      <c r="U32" s="165"/>
      <c r="V32" s="165"/>
      <c r="W32" s="166">
        <f t="shared" si="3"/>
        <v>0</v>
      </c>
      <c r="X32" s="166">
        <f t="shared" si="3"/>
        <v>0</v>
      </c>
    </row>
    <row r="33" spans="1:24" ht="42.75" customHeight="1">
      <c r="A33" s="170" t="s">
        <v>52</v>
      </c>
      <c r="B33" s="177" t="s">
        <v>398</v>
      </c>
      <c r="C33" s="178"/>
      <c r="D33" s="178"/>
      <c r="E33" s="162"/>
      <c r="F33" s="162"/>
      <c r="G33" s="163" t="s">
        <v>372</v>
      </c>
      <c r="H33" s="173"/>
      <c r="I33" s="173"/>
      <c r="J33" s="165"/>
      <c r="K33" s="165"/>
      <c r="L33" s="149">
        <f t="shared" si="2"/>
        <v>0</v>
      </c>
      <c r="M33" s="149">
        <f t="shared" si="2"/>
        <v>0</v>
      </c>
      <c r="N33" s="178"/>
      <c r="O33" s="178"/>
      <c r="P33" s="162"/>
      <c r="Q33" s="162"/>
      <c r="R33" s="163" t="s">
        <v>372</v>
      </c>
      <c r="S33" s="173"/>
      <c r="T33" s="173"/>
      <c r="U33" s="165"/>
      <c r="V33" s="165"/>
      <c r="W33" s="149">
        <f t="shared" si="3"/>
        <v>0</v>
      </c>
      <c r="X33" s="149">
        <f t="shared" si="3"/>
        <v>0</v>
      </c>
    </row>
    <row r="34" spans="1:24" ht="48" customHeight="1">
      <c r="A34" s="170" t="s">
        <v>56</v>
      </c>
      <c r="B34" s="177" t="s">
        <v>399</v>
      </c>
      <c r="C34" s="178"/>
      <c r="D34" s="178"/>
      <c r="E34" s="162"/>
      <c r="F34" s="162"/>
      <c r="G34" s="163" t="s">
        <v>372</v>
      </c>
      <c r="H34" s="173"/>
      <c r="I34" s="173"/>
      <c r="J34" s="165"/>
      <c r="K34" s="165"/>
      <c r="L34" s="149">
        <f t="shared" si="2"/>
        <v>0</v>
      </c>
      <c r="M34" s="149">
        <f t="shared" si="2"/>
        <v>0</v>
      </c>
      <c r="N34" s="178"/>
      <c r="O34" s="178"/>
      <c r="P34" s="162"/>
      <c r="Q34" s="162"/>
      <c r="R34" s="163" t="s">
        <v>372</v>
      </c>
      <c r="S34" s="173"/>
      <c r="T34" s="173"/>
      <c r="U34" s="165"/>
      <c r="V34" s="165"/>
      <c r="W34" s="149">
        <f t="shared" si="3"/>
        <v>0</v>
      </c>
      <c r="X34" s="149">
        <f t="shared" si="3"/>
        <v>0</v>
      </c>
    </row>
    <row r="35" spans="1:24" ht="45.75" customHeight="1">
      <c r="A35" s="170" t="s">
        <v>60</v>
      </c>
      <c r="B35" s="160" t="s">
        <v>400</v>
      </c>
      <c r="C35" s="178"/>
      <c r="D35" s="178"/>
      <c r="E35" s="162"/>
      <c r="F35" s="162"/>
      <c r="G35" s="163" t="s">
        <v>401</v>
      </c>
      <c r="H35" s="173"/>
      <c r="I35" s="173"/>
      <c r="J35" s="165"/>
      <c r="K35" s="165"/>
      <c r="L35" s="149">
        <f>C35*H35</f>
        <v>0</v>
      </c>
      <c r="M35" s="149">
        <f>D35*I35</f>
        <v>0</v>
      </c>
      <c r="N35" s="178"/>
      <c r="O35" s="178"/>
      <c r="P35" s="162"/>
      <c r="Q35" s="162"/>
      <c r="R35" s="163" t="s">
        <v>401</v>
      </c>
      <c r="S35" s="173"/>
      <c r="T35" s="173"/>
      <c r="U35" s="165"/>
      <c r="V35" s="165"/>
      <c r="W35" s="149">
        <f t="shared" si="3"/>
        <v>0</v>
      </c>
      <c r="X35" s="149">
        <f t="shared" si="3"/>
        <v>0</v>
      </c>
    </row>
    <row r="36" spans="1:24" ht="75">
      <c r="A36" s="170" t="s">
        <v>64</v>
      </c>
      <c r="B36" s="160" t="s">
        <v>402</v>
      </c>
      <c r="C36" s="178"/>
      <c r="D36" s="178"/>
      <c r="E36" s="162"/>
      <c r="F36" s="162"/>
      <c r="G36" s="163" t="s">
        <v>372</v>
      </c>
      <c r="H36" s="173"/>
      <c r="I36" s="173"/>
      <c r="J36" s="165"/>
      <c r="K36" s="165"/>
      <c r="L36" s="149">
        <f t="shared" si="2"/>
        <v>0</v>
      </c>
      <c r="M36" s="149">
        <f t="shared" si="2"/>
        <v>0</v>
      </c>
      <c r="N36" s="178"/>
      <c r="O36" s="178"/>
      <c r="P36" s="162"/>
      <c r="Q36" s="162"/>
      <c r="R36" s="163" t="s">
        <v>372</v>
      </c>
      <c r="S36" s="173"/>
      <c r="T36" s="173"/>
      <c r="U36" s="165"/>
      <c r="V36" s="165"/>
      <c r="W36" s="149">
        <f t="shared" si="3"/>
        <v>0</v>
      </c>
      <c r="X36" s="149">
        <f t="shared" si="3"/>
        <v>0</v>
      </c>
    </row>
    <row r="37" spans="1:24" ht="45">
      <c r="A37" s="170" t="s">
        <v>68</v>
      </c>
      <c r="B37" s="160" t="s">
        <v>403</v>
      </c>
      <c r="C37" s="178"/>
      <c r="D37" s="178"/>
      <c r="E37" s="162"/>
      <c r="F37" s="162"/>
      <c r="G37" s="163" t="s">
        <v>372</v>
      </c>
      <c r="H37" s="173"/>
      <c r="I37" s="173"/>
      <c r="J37" s="165"/>
      <c r="K37" s="165"/>
      <c r="L37" s="149">
        <f>C37*H37</f>
        <v>0</v>
      </c>
      <c r="M37" s="149">
        <f>D37*I37</f>
        <v>0</v>
      </c>
      <c r="N37" s="178"/>
      <c r="O37" s="178"/>
      <c r="P37" s="162"/>
      <c r="Q37" s="162"/>
      <c r="R37" s="163" t="s">
        <v>372</v>
      </c>
      <c r="S37" s="173"/>
      <c r="T37" s="173"/>
      <c r="U37" s="165"/>
      <c r="V37" s="165"/>
      <c r="W37" s="149">
        <f>N37*S37</f>
        <v>0</v>
      </c>
      <c r="X37" s="149">
        <f>O37*T37</f>
        <v>0</v>
      </c>
    </row>
    <row r="38" spans="1:24" ht="34.5" customHeight="1">
      <c r="A38" s="170" t="s">
        <v>70</v>
      </c>
      <c r="B38" s="160" t="s">
        <v>404</v>
      </c>
      <c r="C38" s="178"/>
      <c r="D38" s="178"/>
      <c r="E38" s="179"/>
      <c r="F38" s="179"/>
      <c r="G38" s="163" t="s">
        <v>372</v>
      </c>
      <c r="H38" s="173"/>
      <c r="I38" s="173"/>
      <c r="J38" s="180"/>
      <c r="K38" s="180"/>
      <c r="L38" s="149">
        <f t="shared" si="2"/>
        <v>0</v>
      </c>
      <c r="M38" s="149">
        <f t="shared" si="2"/>
        <v>0</v>
      </c>
      <c r="N38" s="178"/>
      <c r="O38" s="178"/>
      <c r="P38" s="179"/>
      <c r="Q38" s="179"/>
      <c r="R38" s="163" t="s">
        <v>372</v>
      </c>
      <c r="S38" s="173"/>
      <c r="T38" s="173"/>
      <c r="U38" s="180"/>
      <c r="V38" s="180"/>
      <c r="W38" s="149">
        <f t="shared" si="3"/>
        <v>0</v>
      </c>
      <c r="X38" s="149">
        <f t="shared" si="3"/>
        <v>0</v>
      </c>
    </row>
    <row r="39" spans="1:24" ht="120">
      <c r="A39" s="170" t="s">
        <v>72</v>
      </c>
      <c r="B39" s="160" t="s">
        <v>405</v>
      </c>
      <c r="C39" s="178"/>
      <c r="D39" s="178"/>
      <c r="E39" s="162"/>
      <c r="F39" s="162"/>
      <c r="G39" s="163"/>
      <c r="H39" s="173"/>
      <c r="I39" s="173"/>
      <c r="J39" s="165"/>
      <c r="K39" s="165"/>
      <c r="L39" s="149">
        <f>C39*H39</f>
        <v>0</v>
      </c>
      <c r="M39" s="149">
        <f>D39*I39</f>
        <v>0</v>
      </c>
      <c r="N39" s="178"/>
      <c r="O39" s="178"/>
      <c r="P39" s="162"/>
      <c r="Q39" s="162"/>
      <c r="R39" s="163"/>
      <c r="S39" s="173"/>
      <c r="T39" s="173"/>
      <c r="U39" s="165"/>
      <c r="V39" s="165"/>
      <c r="W39" s="149">
        <f>N39*S39</f>
        <v>0</v>
      </c>
      <c r="X39" s="149">
        <f>O39*T39</f>
        <v>0</v>
      </c>
    </row>
    <row r="40" spans="1:24" ht="30" customHeight="1">
      <c r="A40" s="170" t="s">
        <v>73</v>
      </c>
      <c r="B40" s="160" t="s">
        <v>406</v>
      </c>
      <c r="C40" s="178"/>
      <c r="D40" s="178"/>
      <c r="E40" s="162"/>
      <c r="F40" s="162"/>
      <c r="G40" s="163" t="s">
        <v>372</v>
      </c>
      <c r="H40" s="173"/>
      <c r="I40" s="173"/>
      <c r="J40" s="165"/>
      <c r="K40" s="165"/>
      <c r="L40" s="149">
        <f t="shared" si="2"/>
        <v>0</v>
      </c>
      <c r="M40" s="149">
        <f t="shared" si="2"/>
        <v>0</v>
      </c>
      <c r="N40" s="178"/>
      <c r="O40" s="178"/>
      <c r="P40" s="162"/>
      <c r="Q40" s="162"/>
      <c r="R40" s="163" t="s">
        <v>372</v>
      </c>
      <c r="S40" s="173"/>
      <c r="T40" s="173"/>
      <c r="U40" s="165"/>
      <c r="V40" s="165"/>
      <c r="W40" s="149">
        <f t="shared" si="3"/>
        <v>0</v>
      </c>
      <c r="X40" s="149">
        <f t="shared" si="3"/>
        <v>0</v>
      </c>
    </row>
    <row r="41" spans="1:24" ht="78.75" customHeight="1">
      <c r="A41" s="181" t="s">
        <v>266</v>
      </c>
      <c r="B41" s="154" t="s">
        <v>407</v>
      </c>
      <c r="C41" s="149">
        <f>C42+C50+C51</f>
        <v>0</v>
      </c>
      <c r="D41" s="149">
        <f>D42+D50+D51</f>
        <v>0</v>
      </c>
      <c r="E41" s="162"/>
      <c r="F41" s="162"/>
      <c r="G41" s="182"/>
      <c r="H41" s="171"/>
      <c r="I41" s="171"/>
      <c r="J41" s="171"/>
      <c r="K41" s="171"/>
      <c r="L41" s="149">
        <f>L42+L51</f>
        <v>0</v>
      </c>
      <c r="M41" s="149">
        <f>M42+M51</f>
        <v>0</v>
      </c>
      <c r="N41" s="149">
        <f>N42+N50+N51</f>
        <v>0</v>
      </c>
      <c r="O41" s="149">
        <f>O42+O50+O51</f>
        <v>0</v>
      </c>
      <c r="P41" s="162"/>
      <c r="Q41" s="162"/>
      <c r="R41" s="182"/>
      <c r="S41" s="171"/>
      <c r="T41" s="171"/>
      <c r="U41" s="171"/>
      <c r="V41" s="171"/>
      <c r="W41" s="149">
        <f>W42+W51</f>
        <v>0</v>
      </c>
      <c r="X41" s="149">
        <f>X42+X51</f>
        <v>0</v>
      </c>
    </row>
    <row r="42" spans="1:24" ht="50.25" customHeight="1">
      <c r="A42" s="183" t="s">
        <v>82</v>
      </c>
      <c r="B42" s="160" t="s">
        <v>408</v>
      </c>
      <c r="C42" s="149">
        <f>SUM(C43:C49)</f>
        <v>0</v>
      </c>
      <c r="D42" s="149">
        <f>SUM(D43:D49)</f>
        <v>0</v>
      </c>
      <c r="E42" s="149">
        <f>SUM(E43:E49)</f>
        <v>0</v>
      </c>
      <c r="F42" s="149">
        <f>SUM(F43:F49)</f>
        <v>0</v>
      </c>
      <c r="G42" s="182"/>
      <c r="H42" s="171"/>
      <c r="I42" s="171"/>
      <c r="J42" s="149">
        <f t="shared" ref="J42:Q42" si="4">SUM(J43:J49)</f>
        <v>0</v>
      </c>
      <c r="K42" s="149">
        <f t="shared" si="4"/>
        <v>0</v>
      </c>
      <c r="L42" s="149">
        <f t="shared" si="4"/>
        <v>0</v>
      </c>
      <c r="M42" s="149">
        <f t="shared" si="4"/>
        <v>0</v>
      </c>
      <c r="N42" s="149">
        <f t="shared" si="4"/>
        <v>0</v>
      </c>
      <c r="O42" s="149">
        <f t="shared" si="4"/>
        <v>0</v>
      </c>
      <c r="P42" s="149">
        <f t="shared" si="4"/>
        <v>0</v>
      </c>
      <c r="Q42" s="149">
        <f t="shared" si="4"/>
        <v>0</v>
      </c>
      <c r="R42" s="182"/>
      <c r="S42" s="171"/>
      <c r="T42" s="171"/>
      <c r="U42" s="149">
        <f>SUM(U43:U49)</f>
        <v>0</v>
      </c>
      <c r="V42" s="149">
        <f>SUM(V43:V49)</f>
        <v>0</v>
      </c>
      <c r="W42" s="149">
        <f>SUM(W43:W49)</f>
        <v>0</v>
      </c>
      <c r="X42" s="149">
        <f>SUM(X43:X49)</f>
        <v>0</v>
      </c>
    </row>
    <row r="43" spans="1:24" ht="60" customHeight="1">
      <c r="A43" s="183" t="s">
        <v>269</v>
      </c>
      <c r="B43" s="184" t="s">
        <v>270</v>
      </c>
      <c r="C43" s="185"/>
      <c r="D43" s="185"/>
      <c r="E43" s="176"/>
      <c r="F43" s="176"/>
      <c r="G43" s="186" t="s">
        <v>372</v>
      </c>
      <c r="H43" s="187"/>
      <c r="I43" s="187"/>
      <c r="J43" s="188">
        <f>E43*H43</f>
        <v>0</v>
      </c>
      <c r="K43" s="188">
        <f>F43*I43</f>
        <v>0</v>
      </c>
      <c r="L43" s="166">
        <f>IF(C43-J43&lt;0,0,C43-J43)</f>
        <v>0</v>
      </c>
      <c r="M43" s="166">
        <f>IF(D43-K43&lt;0,0,D43-K43)</f>
        <v>0</v>
      </c>
      <c r="N43" s="185"/>
      <c r="O43" s="185"/>
      <c r="P43" s="176"/>
      <c r="Q43" s="176"/>
      <c r="R43" s="186" t="s">
        <v>372</v>
      </c>
      <c r="S43" s="187"/>
      <c r="T43" s="187"/>
      <c r="U43" s="188">
        <f>P43*S43</f>
        <v>0</v>
      </c>
      <c r="V43" s="188">
        <f>Q43*T43</f>
        <v>0</v>
      </c>
      <c r="W43" s="166">
        <f>IF(N43-U43&lt;0,0,N43-U43)</f>
        <v>0</v>
      </c>
      <c r="X43" s="166">
        <f>IF(O43-V43&lt;0,0,O43-V43)</f>
        <v>0</v>
      </c>
    </row>
    <row r="44" spans="1:24" ht="50.25" customHeight="1">
      <c r="A44" s="183" t="s">
        <v>271</v>
      </c>
      <c r="B44" s="184" t="s">
        <v>272</v>
      </c>
      <c r="C44" s="185"/>
      <c r="D44" s="185"/>
      <c r="E44" s="176"/>
      <c r="F44" s="176"/>
      <c r="G44" s="186" t="s">
        <v>409</v>
      </c>
      <c r="H44" s="187"/>
      <c r="I44" s="187"/>
      <c r="J44" s="188">
        <f t="shared" ref="J44:K49" si="5">E44*H44</f>
        <v>0</v>
      </c>
      <c r="K44" s="188">
        <f t="shared" si="5"/>
        <v>0</v>
      </c>
      <c r="L44" s="166">
        <f>IF(C44-J44&lt;0,0,C44-J44)</f>
        <v>0</v>
      </c>
      <c r="M44" s="166">
        <f t="shared" ref="L44:M49" si="6">IF(D44-K44&lt;0,0,D44-K44)</f>
        <v>0</v>
      </c>
      <c r="N44" s="185"/>
      <c r="O44" s="185"/>
      <c r="P44" s="176"/>
      <c r="Q44" s="176"/>
      <c r="R44" s="186" t="s">
        <v>409</v>
      </c>
      <c r="S44" s="187"/>
      <c r="T44" s="187"/>
      <c r="U44" s="188">
        <f t="shared" ref="U44:V49" si="7">P44*S44</f>
        <v>0</v>
      </c>
      <c r="V44" s="188">
        <f t="shared" si="7"/>
        <v>0</v>
      </c>
      <c r="W44" s="166">
        <f t="shared" ref="W44:X49" si="8">IF(N44-U44&lt;0,0,N44-U44)</f>
        <v>0</v>
      </c>
      <c r="X44" s="166">
        <f t="shared" si="8"/>
        <v>0</v>
      </c>
    </row>
    <row r="45" spans="1:24" ht="33" customHeight="1">
      <c r="A45" s="183" t="s">
        <v>273</v>
      </c>
      <c r="B45" s="184" t="s">
        <v>274</v>
      </c>
      <c r="C45" s="185"/>
      <c r="D45" s="185"/>
      <c r="E45" s="176"/>
      <c r="F45" s="176"/>
      <c r="G45" s="186" t="s">
        <v>410</v>
      </c>
      <c r="H45" s="187"/>
      <c r="I45" s="187"/>
      <c r="J45" s="188">
        <f t="shared" si="5"/>
        <v>0</v>
      </c>
      <c r="K45" s="188">
        <f t="shared" si="5"/>
        <v>0</v>
      </c>
      <c r="L45" s="166">
        <f t="shared" si="6"/>
        <v>0</v>
      </c>
      <c r="M45" s="166">
        <f t="shared" si="6"/>
        <v>0</v>
      </c>
      <c r="N45" s="185"/>
      <c r="O45" s="185"/>
      <c r="P45" s="176"/>
      <c r="Q45" s="176"/>
      <c r="R45" s="186" t="s">
        <v>410</v>
      </c>
      <c r="S45" s="187"/>
      <c r="T45" s="187"/>
      <c r="U45" s="188">
        <f t="shared" si="7"/>
        <v>0</v>
      </c>
      <c r="V45" s="188">
        <f t="shared" si="7"/>
        <v>0</v>
      </c>
      <c r="W45" s="166">
        <f t="shared" si="8"/>
        <v>0</v>
      </c>
      <c r="X45" s="166">
        <f t="shared" si="8"/>
        <v>0</v>
      </c>
    </row>
    <row r="46" spans="1:24" ht="60" customHeight="1">
      <c r="A46" s="183" t="s">
        <v>275</v>
      </c>
      <c r="B46" s="105" t="s">
        <v>284</v>
      </c>
      <c r="C46" s="185"/>
      <c r="D46" s="185"/>
      <c r="E46" s="176"/>
      <c r="F46" s="176"/>
      <c r="G46" s="186" t="s">
        <v>411</v>
      </c>
      <c r="H46" s="187"/>
      <c r="I46" s="187"/>
      <c r="J46" s="188">
        <f t="shared" si="5"/>
        <v>0</v>
      </c>
      <c r="K46" s="188">
        <f t="shared" si="5"/>
        <v>0</v>
      </c>
      <c r="L46" s="166">
        <f t="shared" si="6"/>
        <v>0</v>
      </c>
      <c r="M46" s="166">
        <f t="shared" si="6"/>
        <v>0</v>
      </c>
      <c r="N46" s="185"/>
      <c r="O46" s="185"/>
      <c r="P46" s="176"/>
      <c r="Q46" s="176"/>
      <c r="R46" s="186" t="s">
        <v>411</v>
      </c>
      <c r="S46" s="187"/>
      <c r="T46" s="187"/>
      <c r="U46" s="188">
        <f t="shared" si="7"/>
        <v>0</v>
      </c>
      <c r="V46" s="188">
        <f t="shared" si="7"/>
        <v>0</v>
      </c>
      <c r="W46" s="166">
        <f t="shared" si="8"/>
        <v>0</v>
      </c>
      <c r="X46" s="166">
        <f t="shared" si="8"/>
        <v>0</v>
      </c>
    </row>
    <row r="47" spans="1:24" ht="45">
      <c r="A47" s="183" t="s">
        <v>412</v>
      </c>
      <c r="B47" s="105" t="s">
        <v>286</v>
      </c>
      <c r="C47" s="185"/>
      <c r="D47" s="185"/>
      <c r="E47" s="176"/>
      <c r="F47" s="176"/>
      <c r="G47" s="186" t="s">
        <v>413</v>
      </c>
      <c r="H47" s="187"/>
      <c r="I47" s="187"/>
      <c r="J47" s="188">
        <f>E47*H47</f>
        <v>0</v>
      </c>
      <c r="K47" s="188">
        <f>F47*I47</f>
        <v>0</v>
      </c>
      <c r="L47" s="166">
        <f t="shared" si="6"/>
        <v>0</v>
      </c>
      <c r="M47" s="166">
        <f t="shared" si="6"/>
        <v>0</v>
      </c>
      <c r="N47" s="185"/>
      <c r="O47" s="185"/>
      <c r="P47" s="176"/>
      <c r="Q47" s="176"/>
      <c r="R47" s="186" t="s">
        <v>413</v>
      </c>
      <c r="S47" s="187"/>
      <c r="T47" s="187"/>
      <c r="U47" s="188">
        <f t="shared" si="7"/>
        <v>0</v>
      </c>
      <c r="V47" s="188">
        <f t="shared" si="7"/>
        <v>0</v>
      </c>
      <c r="W47" s="166">
        <f t="shared" si="8"/>
        <v>0</v>
      </c>
      <c r="X47" s="166">
        <f t="shared" si="8"/>
        <v>0</v>
      </c>
    </row>
    <row r="48" spans="1:24" ht="90">
      <c r="A48" s="183" t="s">
        <v>414</v>
      </c>
      <c r="B48" s="105" t="s">
        <v>288</v>
      </c>
      <c r="C48" s="185"/>
      <c r="D48" s="185"/>
      <c r="E48" s="176"/>
      <c r="F48" s="176"/>
      <c r="G48" s="186" t="s">
        <v>415</v>
      </c>
      <c r="H48" s="187"/>
      <c r="I48" s="187"/>
      <c r="J48" s="188">
        <f t="shared" si="5"/>
        <v>0</v>
      </c>
      <c r="K48" s="188">
        <f t="shared" si="5"/>
        <v>0</v>
      </c>
      <c r="L48" s="166">
        <f t="shared" si="6"/>
        <v>0</v>
      </c>
      <c r="M48" s="166">
        <f t="shared" si="6"/>
        <v>0</v>
      </c>
      <c r="N48" s="185"/>
      <c r="O48" s="185"/>
      <c r="P48" s="176"/>
      <c r="Q48" s="176"/>
      <c r="R48" s="186" t="s">
        <v>415</v>
      </c>
      <c r="S48" s="187"/>
      <c r="T48" s="187"/>
      <c r="U48" s="188">
        <f t="shared" si="7"/>
        <v>0</v>
      </c>
      <c r="V48" s="188">
        <f t="shared" si="7"/>
        <v>0</v>
      </c>
      <c r="W48" s="166">
        <f t="shared" si="8"/>
        <v>0</v>
      </c>
      <c r="X48" s="166">
        <f t="shared" si="8"/>
        <v>0</v>
      </c>
    </row>
    <row r="49" spans="1:24" ht="45" customHeight="1">
      <c r="A49" s="183" t="s">
        <v>416</v>
      </c>
      <c r="B49" s="184" t="s">
        <v>290</v>
      </c>
      <c r="C49" s="185"/>
      <c r="D49" s="185"/>
      <c r="E49" s="176"/>
      <c r="F49" s="176"/>
      <c r="G49" s="186" t="s">
        <v>377</v>
      </c>
      <c r="H49" s="187"/>
      <c r="I49" s="187"/>
      <c r="J49" s="188">
        <f t="shared" si="5"/>
        <v>0</v>
      </c>
      <c r="K49" s="188">
        <f t="shared" si="5"/>
        <v>0</v>
      </c>
      <c r="L49" s="166">
        <f t="shared" si="6"/>
        <v>0</v>
      </c>
      <c r="M49" s="166">
        <f>IF(D49-K49&lt;0,0,D49-K49)</f>
        <v>0</v>
      </c>
      <c r="N49" s="185"/>
      <c r="O49" s="185"/>
      <c r="P49" s="176"/>
      <c r="Q49" s="176"/>
      <c r="R49" s="186" t="s">
        <v>377</v>
      </c>
      <c r="S49" s="187"/>
      <c r="T49" s="187"/>
      <c r="U49" s="188">
        <f t="shared" si="7"/>
        <v>0</v>
      </c>
      <c r="V49" s="188">
        <f t="shared" si="7"/>
        <v>0</v>
      </c>
      <c r="W49" s="166">
        <f t="shared" si="8"/>
        <v>0</v>
      </c>
      <c r="X49" s="166">
        <f t="shared" si="8"/>
        <v>0</v>
      </c>
    </row>
    <row r="50" spans="1:24" ht="33" customHeight="1">
      <c r="A50" s="183" t="s">
        <v>84</v>
      </c>
      <c r="B50" s="184" t="s">
        <v>417</v>
      </c>
      <c r="C50" s="185"/>
      <c r="D50" s="185"/>
      <c r="E50" s="162"/>
      <c r="F50" s="162"/>
      <c r="G50" s="186"/>
      <c r="H50" s="171"/>
      <c r="I50" s="171"/>
      <c r="J50" s="171"/>
      <c r="K50" s="171"/>
      <c r="L50" s="162"/>
      <c r="M50" s="162"/>
      <c r="N50" s="185"/>
      <c r="O50" s="185"/>
      <c r="P50" s="162"/>
      <c r="Q50" s="162"/>
      <c r="R50" s="186"/>
      <c r="S50" s="171"/>
      <c r="T50" s="171"/>
      <c r="U50" s="171"/>
      <c r="V50" s="171"/>
      <c r="W50" s="162"/>
      <c r="X50" s="162"/>
    </row>
    <row r="51" spans="1:24" ht="46.5" customHeight="1">
      <c r="A51" s="183" t="s">
        <v>418</v>
      </c>
      <c r="B51" s="160" t="s">
        <v>419</v>
      </c>
      <c r="C51" s="149">
        <f>SUM(C52:C54)</f>
        <v>0</v>
      </c>
      <c r="D51" s="149">
        <f>SUM(D52:D54)</f>
        <v>0</v>
      </c>
      <c r="E51" s="162"/>
      <c r="F51" s="162"/>
      <c r="G51" s="182"/>
      <c r="H51" s="171"/>
      <c r="I51" s="171"/>
      <c r="J51" s="171"/>
      <c r="K51" s="171"/>
      <c r="L51" s="149">
        <f>SUM(L52:L54)</f>
        <v>0</v>
      </c>
      <c r="M51" s="149">
        <f>SUM(M52:M54)</f>
        <v>0</v>
      </c>
      <c r="N51" s="149">
        <f>SUM(N52:N54)</f>
        <v>0</v>
      </c>
      <c r="O51" s="149">
        <f>SUM(O52:O54)</f>
        <v>0</v>
      </c>
      <c r="P51" s="162"/>
      <c r="Q51" s="162"/>
      <c r="R51" s="182"/>
      <c r="S51" s="171"/>
      <c r="T51" s="171"/>
      <c r="U51" s="171"/>
      <c r="V51" s="171"/>
      <c r="W51" s="149">
        <f>SUM(W52:W54)</f>
        <v>0</v>
      </c>
      <c r="X51" s="149">
        <f>SUM(X52:X54)</f>
        <v>0</v>
      </c>
    </row>
    <row r="52" spans="1:24" ht="59.25" customHeight="1">
      <c r="A52" s="183" t="s">
        <v>420</v>
      </c>
      <c r="B52" s="189" t="s">
        <v>421</v>
      </c>
      <c r="C52" s="176"/>
      <c r="D52" s="176"/>
      <c r="E52" s="162"/>
      <c r="F52" s="162"/>
      <c r="G52" s="186" t="s">
        <v>377</v>
      </c>
      <c r="H52" s="187"/>
      <c r="I52" s="187"/>
      <c r="J52" s="171"/>
      <c r="K52" s="171"/>
      <c r="L52" s="166">
        <f>C52*H52</f>
        <v>0</v>
      </c>
      <c r="M52" s="166">
        <f t="shared" ref="L52:M54" si="9">D52*I52</f>
        <v>0</v>
      </c>
      <c r="N52" s="176"/>
      <c r="O52" s="176"/>
      <c r="P52" s="162"/>
      <c r="Q52" s="162"/>
      <c r="R52" s="186" t="s">
        <v>377</v>
      </c>
      <c r="S52" s="187"/>
      <c r="T52" s="187"/>
      <c r="U52" s="171"/>
      <c r="V52" s="171"/>
      <c r="W52" s="166">
        <f t="shared" ref="W52:X54" si="10">N52*S52</f>
        <v>0</v>
      </c>
      <c r="X52" s="166">
        <f t="shared" si="10"/>
        <v>0</v>
      </c>
    </row>
    <row r="53" spans="1:24" ht="61.5" customHeight="1">
      <c r="A53" s="183" t="s">
        <v>422</v>
      </c>
      <c r="B53" s="184" t="s">
        <v>423</v>
      </c>
      <c r="C53" s="176"/>
      <c r="D53" s="176"/>
      <c r="E53" s="162"/>
      <c r="F53" s="162"/>
      <c r="G53" s="186" t="s">
        <v>372</v>
      </c>
      <c r="H53" s="187"/>
      <c r="I53" s="187"/>
      <c r="J53" s="171"/>
      <c r="K53" s="171"/>
      <c r="L53" s="166">
        <f t="shared" si="9"/>
        <v>0</v>
      </c>
      <c r="M53" s="166">
        <f t="shared" si="9"/>
        <v>0</v>
      </c>
      <c r="N53" s="176"/>
      <c r="O53" s="176"/>
      <c r="P53" s="162"/>
      <c r="Q53" s="162"/>
      <c r="R53" s="186" t="s">
        <v>372</v>
      </c>
      <c r="S53" s="187"/>
      <c r="T53" s="187"/>
      <c r="U53" s="171"/>
      <c r="V53" s="171"/>
      <c r="W53" s="166">
        <f t="shared" si="10"/>
        <v>0</v>
      </c>
      <c r="X53" s="166">
        <f t="shared" si="10"/>
        <v>0</v>
      </c>
    </row>
    <row r="54" spans="1:24" ht="54" customHeight="1">
      <c r="A54" s="183" t="s">
        <v>424</v>
      </c>
      <c r="B54" s="184" t="s">
        <v>425</v>
      </c>
      <c r="C54" s="176"/>
      <c r="D54" s="176"/>
      <c r="E54" s="162"/>
      <c r="F54" s="162"/>
      <c r="G54" s="186" t="s">
        <v>372</v>
      </c>
      <c r="H54" s="187"/>
      <c r="I54" s="187"/>
      <c r="J54" s="171"/>
      <c r="K54" s="171"/>
      <c r="L54" s="166">
        <f t="shared" si="9"/>
        <v>0</v>
      </c>
      <c r="M54" s="166">
        <f t="shared" si="9"/>
        <v>0</v>
      </c>
      <c r="N54" s="176"/>
      <c r="O54" s="176"/>
      <c r="P54" s="162"/>
      <c r="Q54" s="162"/>
      <c r="R54" s="186" t="s">
        <v>372</v>
      </c>
      <c r="S54" s="187"/>
      <c r="T54" s="187"/>
      <c r="U54" s="171"/>
      <c r="V54" s="171"/>
      <c r="W54" s="166">
        <f t="shared" si="10"/>
        <v>0</v>
      </c>
      <c r="X54" s="166">
        <f t="shared" si="10"/>
        <v>0</v>
      </c>
    </row>
    <row r="55" spans="1:24" ht="45">
      <c r="A55" s="183" t="s">
        <v>296</v>
      </c>
      <c r="B55" s="184" t="s">
        <v>426</v>
      </c>
      <c r="C55" s="162"/>
      <c r="D55" s="162"/>
      <c r="E55" s="162"/>
      <c r="F55" s="162"/>
      <c r="G55" s="186"/>
      <c r="H55" s="171"/>
      <c r="I55" s="171"/>
      <c r="J55" s="171"/>
      <c r="K55" s="171"/>
      <c r="L55" s="161"/>
      <c r="M55" s="161"/>
      <c r="N55" s="162"/>
      <c r="O55" s="162"/>
      <c r="P55" s="162"/>
      <c r="Q55" s="162"/>
      <c r="R55" s="186"/>
      <c r="S55" s="171"/>
      <c r="T55" s="171"/>
      <c r="U55" s="171"/>
      <c r="V55" s="171"/>
      <c r="W55" s="176"/>
      <c r="X55" s="176"/>
    </row>
    <row r="56" spans="1:24" ht="90" customHeight="1">
      <c r="A56" s="190" t="s">
        <v>427</v>
      </c>
      <c r="B56" s="184" t="s">
        <v>428</v>
      </c>
      <c r="C56" s="162"/>
      <c r="D56" s="162"/>
      <c r="E56" s="162"/>
      <c r="F56" s="162"/>
      <c r="G56" s="186"/>
      <c r="H56" s="171"/>
      <c r="I56" s="171"/>
      <c r="J56" s="171"/>
      <c r="K56" s="171"/>
      <c r="L56" s="161"/>
      <c r="M56" s="161"/>
      <c r="N56" s="162"/>
      <c r="O56" s="162"/>
      <c r="P56" s="162"/>
      <c r="Q56" s="162"/>
      <c r="R56" s="186"/>
      <c r="S56" s="171"/>
      <c r="T56" s="171"/>
      <c r="U56" s="171"/>
      <c r="V56" s="171"/>
      <c r="W56" s="161"/>
      <c r="X56" s="161"/>
    </row>
    <row r="57" spans="1:24">
      <c r="A57" s="191"/>
      <c r="B57" s="191"/>
    </row>
    <row r="58" spans="1:24" ht="45">
      <c r="A58" s="192" t="s">
        <v>429</v>
      </c>
      <c r="B58" s="193" t="s">
        <v>430</v>
      </c>
      <c r="C58" s="194"/>
      <c r="D58" s="194"/>
      <c r="E58" s="195"/>
      <c r="F58" s="196"/>
      <c r="G58" s="196"/>
      <c r="H58" s="196"/>
      <c r="I58" s="196"/>
      <c r="J58" s="196"/>
      <c r="K58" s="196"/>
      <c r="L58" s="196"/>
      <c r="M58" s="196"/>
      <c r="N58" s="194"/>
      <c r="O58" s="194"/>
      <c r="P58" s="195"/>
      <c r="Q58" s="196"/>
      <c r="R58" s="196"/>
      <c r="S58" s="196"/>
      <c r="T58" s="196"/>
      <c r="U58" s="196"/>
      <c r="V58" s="196"/>
      <c r="W58" s="196"/>
      <c r="X58" s="196"/>
    </row>
    <row r="59" spans="1:24" ht="75">
      <c r="A59" s="192" t="s">
        <v>431</v>
      </c>
      <c r="B59" s="193" t="s">
        <v>432</v>
      </c>
      <c r="C59" s="197">
        <f>SUM(C60:C65)</f>
        <v>0</v>
      </c>
      <c r="D59" s="197">
        <f>SUM(D60:D65)</f>
        <v>0</v>
      </c>
      <c r="E59" s="195"/>
      <c r="F59" s="195"/>
      <c r="G59" s="195"/>
      <c r="H59" s="195"/>
      <c r="I59" s="195"/>
      <c r="J59" s="195"/>
      <c r="K59" s="195"/>
      <c r="L59" s="197">
        <f>SUM(L60:L64)</f>
        <v>0</v>
      </c>
      <c r="M59" s="197">
        <f>SUM(M60:M64)</f>
        <v>0</v>
      </c>
      <c r="N59" s="197">
        <f>SUM(N60:N65)</f>
        <v>0</v>
      </c>
      <c r="O59" s="197">
        <f>SUM(O60:O65)</f>
        <v>0</v>
      </c>
      <c r="P59" s="195"/>
      <c r="Q59" s="195"/>
      <c r="R59" s="195"/>
      <c r="S59" s="195"/>
      <c r="T59" s="195"/>
      <c r="U59" s="195"/>
      <c r="V59" s="195"/>
      <c r="W59" s="197">
        <f>SUM(W60:W64)</f>
        <v>0</v>
      </c>
      <c r="X59" s="197">
        <f>SUM(X60:X64)</f>
        <v>0</v>
      </c>
    </row>
    <row r="60" spans="1:24" ht="30">
      <c r="A60" s="192" t="s">
        <v>433</v>
      </c>
      <c r="B60" s="198" t="s">
        <v>434</v>
      </c>
      <c r="C60" s="194"/>
      <c r="D60" s="194"/>
      <c r="E60" s="195"/>
      <c r="F60" s="195"/>
      <c r="G60" s="195"/>
      <c r="H60" s="194"/>
      <c r="I60" s="194"/>
      <c r="J60" s="195"/>
      <c r="K60" s="195"/>
      <c r="L60" s="194"/>
      <c r="M60" s="194"/>
      <c r="N60" s="194"/>
      <c r="O60" s="194"/>
      <c r="P60" s="195"/>
      <c r="Q60" s="195"/>
      <c r="R60" s="195"/>
      <c r="S60" s="194"/>
      <c r="T60" s="194"/>
      <c r="U60" s="195"/>
      <c r="V60" s="195"/>
      <c r="W60" s="194"/>
      <c r="X60" s="194"/>
    </row>
    <row r="61" spans="1:24" ht="30">
      <c r="A61" s="192" t="s">
        <v>435</v>
      </c>
      <c r="B61" s="199" t="s">
        <v>436</v>
      </c>
      <c r="C61" s="194"/>
      <c r="D61" s="194"/>
      <c r="E61" s="195"/>
      <c r="F61" s="195"/>
      <c r="G61" s="195"/>
      <c r="H61" s="194"/>
      <c r="I61" s="194"/>
      <c r="J61" s="195"/>
      <c r="K61" s="195"/>
      <c r="L61" s="194"/>
      <c r="M61" s="194"/>
      <c r="N61" s="194"/>
      <c r="O61" s="194"/>
      <c r="P61" s="195"/>
      <c r="Q61" s="195"/>
      <c r="R61" s="195"/>
      <c r="S61" s="194"/>
      <c r="T61" s="194"/>
      <c r="U61" s="195"/>
      <c r="V61" s="195"/>
      <c r="W61" s="194"/>
      <c r="X61" s="194"/>
    </row>
    <row r="62" spans="1:24" ht="75">
      <c r="A62" s="192" t="s">
        <v>437</v>
      </c>
      <c r="B62" s="200" t="s">
        <v>438</v>
      </c>
      <c r="C62" s="194"/>
      <c r="D62" s="194"/>
      <c r="E62" s="194"/>
      <c r="F62" s="194"/>
      <c r="G62" s="195"/>
      <c r="H62" s="194"/>
      <c r="I62" s="194"/>
      <c r="J62" s="194"/>
      <c r="K62" s="194"/>
      <c r="L62" s="194"/>
      <c r="M62" s="194"/>
      <c r="N62" s="194"/>
      <c r="O62" s="194"/>
      <c r="P62" s="194"/>
      <c r="Q62" s="194"/>
      <c r="R62" s="195"/>
      <c r="S62" s="194"/>
      <c r="T62" s="194"/>
      <c r="U62" s="194"/>
      <c r="V62" s="194"/>
      <c r="W62" s="194"/>
      <c r="X62" s="194"/>
    </row>
    <row r="63" spans="1:24" ht="43.5" customHeight="1">
      <c r="A63" s="192" t="s">
        <v>439</v>
      </c>
      <c r="B63" s="201" t="s">
        <v>440</v>
      </c>
      <c r="C63" s="194"/>
      <c r="D63" s="194"/>
      <c r="E63" s="195"/>
      <c r="F63" s="195"/>
      <c r="G63" s="195"/>
      <c r="H63" s="194"/>
      <c r="I63" s="194"/>
      <c r="J63" s="195"/>
      <c r="K63" s="195"/>
      <c r="L63" s="194"/>
      <c r="M63" s="194"/>
      <c r="N63" s="194"/>
      <c r="O63" s="194"/>
      <c r="P63" s="195"/>
      <c r="Q63" s="195"/>
      <c r="R63" s="195"/>
      <c r="S63" s="194"/>
      <c r="T63" s="194"/>
      <c r="U63" s="195"/>
      <c r="V63" s="195"/>
      <c r="W63" s="194"/>
      <c r="X63" s="194"/>
    </row>
    <row r="64" spans="1:24" ht="31.5" customHeight="1">
      <c r="A64" s="192" t="s">
        <v>441</v>
      </c>
      <c r="B64" s="202" t="s">
        <v>442</v>
      </c>
      <c r="C64" s="194"/>
      <c r="D64" s="194"/>
      <c r="E64" s="195"/>
      <c r="F64" s="195"/>
      <c r="G64" s="195"/>
      <c r="H64" s="194"/>
      <c r="I64" s="194"/>
      <c r="J64" s="195"/>
      <c r="K64" s="195"/>
      <c r="L64" s="194"/>
      <c r="M64" s="194"/>
      <c r="N64" s="194"/>
      <c r="O64" s="194"/>
      <c r="P64" s="195"/>
      <c r="Q64" s="195"/>
      <c r="R64" s="195"/>
      <c r="S64" s="194"/>
      <c r="T64" s="194"/>
      <c r="U64" s="195"/>
      <c r="V64" s="195"/>
      <c r="W64" s="194"/>
      <c r="X64" s="194"/>
    </row>
    <row r="65" spans="1:24" ht="120">
      <c r="A65" s="192" t="s">
        <v>443</v>
      </c>
      <c r="B65" s="201" t="s">
        <v>444</v>
      </c>
      <c r="C65" s="194"/>
      <c r="D65" s="194"/>
      <c r="E65" s="195"/>
      <c r="F65" s="195"/>
      <c r="G65" s="195"/>
      <c r="H65" s="195"/>
      <c r="I65" s="195"/>
      <c r="J65" s="195"/>
      <c r="K65" s="195"/>
      <c r="L65" s="195"/>
      <c r="M65" s="195"/>
      <c r="N65" s="194"/>
      <c r="O65" s="194"/>
      <c r="P65" s="195"/>
      <c r="Q65" s="195"/>
      <c r="R65" s="195"/>
      <c r="S65" s="195"/>
      <c r="T65" s="195"/>
      <c r="U65" s="195"/>
      <c r="V65" s="195"/>
      <c r="W65" s="195"/>
      <c r="X65" s="195"/>
    </row>
    <row r="66" spans="1:24">
      <c r="A66" s="191"/>
      <c r="B66" s="191"/>
    </row>
    <row r="67" spans="1:24">
      <c r="A67" s="10"/>
      <c r="B67" s="2"/>
    </row>
    <row r="68" spans="1:24">
      <c r="A68" s="13" t="s">
        <v>9</v>
      </c>
      <c r="B68" s="13"/>
    </row>
    <row r="69" spans="1:24">
      <c r="A69" s="13"/>
      <c r="B69" s="13"/>
    </row>
    <row r="70" spans="1:24">
      <c r="A70" s="14" t="s">
        <v>10</v>
      </c>
      <c r="B70" s="13"/>
    </row>
    <row r="71" spans="1:24">
      <c r="A71" s="14" t="s">
        <v>11</v>
      </c>
      <c r="B71" s="13"/>
    </row>
    <row r="72" spans="1:24">
      <c r="A72" s="14" t="s">
        <v>12</v>
      </c>
      <c r="B72" s="13"/>
    </row>
    <row r="73" spans="1:24">
      <c r="A73" s="14" t="s">
        <v>11</v>
      </c>
      <c r="B73" s="13"/>
    </row>
    <row r="74" spans="1:24">
      <c r="A74" s="14" t="s">
        <v>13</v>
      </c>
      <c r="B74" s="13"/>
    </row>
    <row r="75" spans="1:24">
      <c r="A75" s="14" t="s">
        <v>11</v>
      </c>
      <c r="B75" s="13"/>
    </row>
    <row r="76" spans="1:24">
      <c r="A76" s="14" t="s">
        <v>14</v>
      </c>
      <c r="B76" s="13"/>
    </row>
  </sheetData>
  <mergeCells count="17">
    <mergeCell ref="A6:X6"/>
    <mergeCell ref="A7:X7"/>
    <mergeCell ref="C13:M13"/>
    <mergeCell ref="N13:X13"/>
    <mergeCell ref="A14:B15"/>
    <mergeCell ref="C14:D14"/>
    <mergeCell ref="E14:F14"/>
    <mergeCell ref="G14:G15"/>
    <mergeCell ref="H14:I14"/>
    <mergeCell ref="J14:K14"/>
    <mergeCell ref="W14:X14"/>
    <mergeCell ref="L14:M14"/>
    <mergeCell ref="N14:O14"/>
    <mergeCell ref="P14:Q14"/>
    <mergeCell ref="R14:R15"/>
    <mergeCell ref="S14:T14"/>
    <mergeCell ref="U14:V14"/>
  </mergeCells>
  <pageMargins left="0.70866141732283472" right="0.70866141732283472" top="0" bottom="0" header="0.31496062992125984" footer="0.31496062992125984"/>
  <pageSetup scale="26" fitToHeight="0" orientation="landscape" r:id="rId1"/>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72"/>
  <sheetViews>
    <sheetView showGridLines="0" view="pageBreakPreview" zoomScaleNormal="90" zoomScaleSheetLayoutView="100" workbookViewId="0">
      <selection activeCell="A6" sqref="A6:D6"/>
    </sheetView>
  </sheetViews>
  <sheetFormatPr defaultColWidth="8.85546875" defaultRowHeight="15"/>
  <cols>
    <col min="1" max="1" width="10.5703125" style="138" customWidth="1"/>
    <col min="2" max="2" width="68.28515625" style="138" customWidth="1"/>
    <col min="3" max="4" width="27.5703125" style="138" customWidth="1"/>
    <col min="5" max="256" width="8.85546875" style="138"/>
    <col min="257" max="257" width="10.5703125" style="138" customWidth="1"/>
    <col min="258" max="258" width="68.28515625" style="138" customWidth="1"/>
    <col min="259" max="260" width="27.5703125" style="138" customWidth="1"/>
    <col min="261" max="512" width="8.85546875" style="138"/>
    <col min="513" max="513" width="10.5703125" style="138" customWidth="1"/>
    <col min="514" max="514" width="68.28515625" style="138" customWidth="1"/>
    <col min="515" max="516" width="27.5703125" style="138" customWidth="1"/>
    <col min="517" max="768" width="8.85546875" style="138"/>
    <col min="769" max="769" width="10.5703125" style="138" customWidth="1"/>
    <col min="770" max="770" width="68.28515625" style="138" customWidth="1"/>
    <col min="771" max="772" width="27.5703125" style="138" customWidth="1"/>
    <col min="773" max="1024" width="8.85546875" style="138"/>
    <col min="1025" max="1025" width="10.5703125" style="138" customWidth="1"/>
    <col min="1026" max="1026" width="68.28515625" style="138" customWidth="1"/>
    <col min="1027" max="1028" width="27.5703125" style="138" customWidth="1"/>
    <col min="1029" max="1280" width="8.85546875" style="138"/>
    <col min="1281" max="1281" width="10.5703125" style="138" customWidth="1"/>
    <col min="1282" max="1282" width="68.28515625" style="138" customWidth="1"/>
    <col min="1283" max="1284" width="27.5703125" style="138" customWidth="1"/>
    <col min="1285" max="1536" width="8.85546875" style="138"/>
    <col min="1537" max="1537" width="10.5703125" style="138" customWidth="1"/>
    <col min="1538" max="1538" width="68.28515625" style="138" customWidth="1"/>
    <col min="1539" max="1540" width="27.5703125" style="138" customWidth="1"/>
    <col min="1541" max="1792" width="8.85546875" style="138"/>
    <col min="1793" max="1793" width="10.5703125" style="138" customWidth="1"/>
    <col min="1794" max="1794" width="68.28515625" style="138" customWidth="1"/>
    <col min="1795" max="1796" width="27.5703125" style="138" customWidth="1"/>
    <col min="1797" max="2048" width="8.85546875" style="138"/>
    <col min="2049" max="2049" width="10.5703125" style="138" customWidth="1"/>
    <col min="2050" max="2050" width="68.28515625" style="138" customWidth="1"/>
    <col min="2051" max="2052" width="27.5703125" style="138" customWidth="1"/>
    <col min="2053" max="2304" width="8.85546875" style="138"/>
    <col min="2305" max="2305" width="10.5703125" style="138" customWidth="1"/>
    <col min="2306" max="2306" width="68.28515625" style="138" customWidth="1"/>
    <col min="2307" max="2308" width="27.5703125" style="138" customWidth="1"/>
    <col min="2309" max="2560" width="8.85546875" style="138"/>
    <col min="2561" max="2561" width="10.5703125" style="138" customWidth="1"/>
    <col min="2562" max="2562" width="68.28515625" style="138" customWidth="1"/>
    <col min="2563" max="2564" width="27.5703125" style="138" customWidth="1"/>
    <col min="2565" max="2816" width="8.85546875" style="138"/>
    <col min="2817" max="2817" width="10.5703125" style="138" customWidth="1"/>
    <col min="2818" max="2818" width="68.28515625" style="138" customWidth="1"/>
    <col min="2819" max="2820" width="27.5703125" style="138" customWidth="1"/>
    <col min="2821" max="3072" width="8.85546875" style="138"/>
    <col min="3073" max="3073" width="10.5703125" style="138" customWidth="1"/>
    <col min="3074" max="3074" width="68.28515625" style="138" customWidth="1"/>
    <col min="3075" max="3076" width="27.5703125" style="138" customWidth="1"/>
    <col min="3077" max="3328" width="8.85546875" style="138"/>
    <col min="3329" max="3329" width="10.5703125" style="138" customWidth="1"/>
    <col min="3330" max="3330" width="68.28515625" style="138" customWidth="1"/>
    <col min="3331" max="3332" width="27.5703125" style="138" customWidth="1"/>
    <col min="3333" max="3584" width="8.85546875" style="138"/>
    <col min="3585" max="3585" width="10.5703125" style="138" customWidth="1"/>
    <col min="3586" max="3586" width="68.28515625" style="138" customWidth="1"/>
    <col min="3587" max="3588" width="27.5703125" style="138" customWidth="1"/>
    <col min="3589" max="3840" width="8.85546875" style="138"/>
    <col min="3841" max="3841" width="10.5703125" style="138" customWidth="1"/>
    <col min="3842" max="3842" width="68.28515625" style="138" customWidth="1"/>
    <col min="3843" max="3844" width="27.5703125" style="138" customWidth="1"/>
    <col min="3845" max="4096" width="8.85546875" style="138"/>
    <col min="4097" max="4097" width="10.5703125" style="138" customWidth="1"/>
    <col min="4098" max="4098" width="68.28515625" style="138" customWidth="1"/>
    <col min="4099" max="4100" width="27.5703125" style="138" customWidth="1"/>
    <col min="4101" max="4352" width="8.85546875" style="138"/>
    <col min="4353" max="4353" width="10.5703125" style="138" customWidth="1"/>
    <col min="4354" max="4354" width="68.28515625" style="138" customWidth="1"/>
    <col min="4355" max="4356" width="27.5703125" style="138" customWidth="1"/>
    <col min="4357" max="4608" width="8.85546875" style="138"/>
    <col min="4609" max="4609" width="10.5703125" style="138" customWidth="1"/>
    <col min="4610" max="4610" width="68.28515625" style="138" customWidth="1"/>
    <col min="4611" max="4612" width="27.5703125" style="138" customWidth="1"/>
    <col min="4613" max="4864" width="8.85546875" style="138"/>
    <col min="4865" max="4865" width="10.5703125" style="138" customWidth="1"/>
    <col min="4866" max="4866" width="68.28515625" style="138" customWidth="1"/>
    <col min="4867" max="4868" width="27.5703125" style="138" customWidth="1"/>
    <col min="4869" max="5120" width="8.85546875" style="138"/>
    <col min="5121" max="5121" width="10.5703125" style="138" customWidth="1"/>
    <col min="5122" max="5122" width="68.28515625" style="138" customWidth="1"/>
    <col min="5123" max="5124" width="27.5703125" style="138" customWidth="1"/>
    <col min="5125" max="5376" width="8.85546875" style="138"/>
    <col min="5377" max="5377" width="10.5703125" style="138" customWidth="1"/>
    <col min="5378" max="5378" width="68.28515625" style="138" customWidth="1"/>
    <col min="5379" max="5380" width="27.5703125" style="138" customWidth="1"/>
    <col min="5381" max="5632" width="8.85546875" style="138"/>
    <col min="5633" max="5633" width="10.5703125" style="138" customWidth="1"/>
    <col min="5634" max="5634" width="68.28515625" style="138" customWidth="1"/>
    <col min="5635" max="5636" width="27.5703125" style="138" customWidth="1"/>
    <col min="5637" max="5888" width="8.85546875" style="138"/>
    <col min="5889" max="5889" width="10.5703125" style="138" customWidth="1"/>
    <col min="5890" max="5890" width="68.28515625" style="138" customWidth="1"/>
    <col min="5891" max="5892" width="27.5703125" style="138" customWidth="1"/>
    <col min="5893" max="6144" width="8.85546875" style="138"/>
    <col min="6145" max="6145" width="10.5703125" style="138" customWidth="1"/>
    <col min="6146" max="6146" width="68.28515625" style="138" customWidth="1"/>
    <col min="6147" max="6148" width="27.5703125" style="138" customWidth="1"/>
    <col min="6149" max="6400" width="8.85546875" style="138"/>
    <col min="6401" max="6401" width="10.5703125" style="138" customWidth="1"/>
    <col min="6402" max="6402" width="68.28515625" style="138" customWidth="1"/>
    <col min="6403" max="6404" width="27.5703125" style="138" customWidth="1"/>
    <col min="6405" max="6656" width="8.85546875" style="138"/>
    <col min="6657" max="6657" width="10.5703125" style="138" customWidth="1"/>
    <col min="6658" max="6658" width="68.28515625" style="138" customWidth="1"/>
    <col min="6659" max="6660" width="27.5703125" style="138" customWidth="1"/>
    <col min="6661" max="6912" width="8.85546875" style="138"/>
    <col min="6913" max="6913" width="10.5703125" style="138" customWidth="1"/>
    <col min="6914" max="6914" width="68.28515625" style="138" customWidth="1"/>
    <col min="6915" max="6916" width="27.5703125" style="138" customWidth="1"/>
    <col min="6917" max="7168" width="8.85546875" style="138"/>
    <col min="7169" max="7169" width="10.5703125" style="138" customWidth="1"/>
    <col min="7170" max="7170" width="68.28515625" style="138" customWidth="1"/>
    <col min="7171" max="7172" width="27.5703125" style="138" customWidth="1"/>
    <col min="7173" max="7424" width="8.85546875" style="138"/>
    <col min="7425" max="7425" width="10.5703125" style="138" customWidth="1"/>
    <col min="7426" max="7426" width="68.28515625" style="138" customWidth="1"/>
    <col min="7427" max="7428" width="27.5703125" style="138" customWidth="1"/>
    <col min="7429" max="7680" width="8.85546875" style="138"/>
    <col min="7681" max="7681" width="10.5703125" style="138" customWidth="1"/>
    <col min="7682" max="7682" width="68.28515625" style="138" customWidth="1"/>
    <col min="7683" max="7684" width="27.5703125" style="138" customWidth="1"/>
    <col min="7685" max="7936" width="8.85546875" style="138"/>
    <col min="7937" max="7937" width="10.5703125" style="138" customWidth="1"/>
    <col min="7938" max="7938" width="68.28515625" style="138" customWidth="1"/>
    <col min="7939" max="7940" width="27.5703125" style="138" customWidth="1"/>
    <col min="7941" max="8192" width="8.85546875" style="138"/>
    <col min="8193" max="8193" width="10.5703125" style="138" customWidth="1"/>
    <col min="8194" max="8194" width="68.28515625" style="138" customWidth="1"/>
    <col min="8195" max="8196" width="27.5703125" style="138" customWidth="1"/>
    <col min="8197" max="8448" width="8.85546875" style="138"/>
    <col min="8449" max="8449" width="10.5703125" style="138" customWidth="1"/>
    <col min="8450" max="8450" width="68.28515625" style="138" customWidth="1"/>
    <col min="8451" max="8452" width="27.5703125" style="138" customWidth="1"/>
    <col min="8453" max="8704" width="8.85546875" style="138"/>
    <col min="8705" max="8705" width="10.5703125" style="138" customWidth="1"/>
    <col min="8706" max="8706" width="68.28515625" style="138" customWidth="1"/>
    <col min="8707" max="8708" width="27.5703125" style="138" customWidth="1"/>
    <col min="8709" max="8960" width="8.85546875" style="138"/>
    <col min="8961" max="8961" width="10.5703125" style="138" customWidth="1"/>
    <col min="8962" max="8962" width="68.28515625" style="138" customWidth="1"/>
    <col min="8963" max="8964" width="27.5703125" style="138" customWidth="1"/>
    <col min="8965" max="9216" width="8.85546875" style="138"/>
    <col min="9217" max="9217" width="10.5703125" style="138" customWidth="1"/>
    <col min="9218" max="9218" width="68.28515625" style="138" customWidth="1"/>
    <col min="9219" max="9220" width="27.5703125" style="138" customWidth="1"/>
    <col min="9221" max="9472" width="8.85546875" style="138"/>
    <col min="9473" max="9473" width="10.5703125" style="138" customWidth="1"/>
    <col min="9474" max="9474" width="68.28515625" style="138" customWidth="1"/>
    <col min="9475" max="9476" width="27.5703125" style="138" customWidth="1"/>
    <col min="9477" max="9728" width="8.85546875" style="138"/>
    <col min="9729" max="9729" width="10.5703125" style="138" customWidth="1"/>
    <col min="9730" max="9730" width="68.28515625" style="138" customWidth="1"/>
    <col min="9731" max="9732" width="27.5703125" style="138" customWidth="1"/>
    <col min="9733" max="9984" width="8.85546875" style="138"/>
    <col min="9985" max="9985" width="10.5703125" style="138" customWidth="1"/>
    <col min="9986" max="9986" width="68.28515625" style="138" customWidth="1"/>
    <col min="9987" max="9988" width="27.5703125" style="138" customWidth="1"/>
    <col min="9989" max="10240" width="8.85546875" style="138"/>
    <col min="10241" max="10241" width="10.5703125" style="138" customWidth="1"/>
    <col min="10242" max="10242" width="68.28515625" style="138" customWidth="1"/>
    <col min="10243" max="10244" width="27.5703125" style="138" customWidth="1"/>
    <col min="10245" max="10496" width="8.85546875" style="138"/>
    <col min="10497" max="10497" width="10.5703125" style="138" customWidth="1"/>
    <col min="10498" max="10498" width="68.28515625" style="138" customWidth="1"/>
    <col min="10499" max="10500" width="27.5703125" style="138" customWidth="1"/>
    <col min="10501" max="10752" width="8.85546875" style="138"/>
    <col min="10753" max="10753" width="10.5703125" style="138" customWidth="1"/>
    <col min="10754" max="10754" width="68.28515625" style="138" customWidth="1"/>
    <col min="10755" max="10756" width="27.5703125" style="138" customWidth="1"/>
    <col min="10757" max="11008" width="8.85546875" style="138"/>
    <col min="11009" max="11009" width="10.5703125" style="138" customWidth="1"/>
    <col min="11010" max="11010" width="68.28515625" style="138" customWidth="1"/>
    <col min="11011" max="11012" width="27.5703125" style="138" customWidth="1"/>
    <col min="11013" max="11264" width="8.85546875" style="138"/>
    <col min="11265" max="11265" width="10.5703125" style="138" customWidth="1"/>
    <col min="11266" max="11266" width="68.28515625" style="138" customWidth="1"/>
    <col min="11267" max="11268" width="27.5703125" style="138" customWidth="1"/>
    <col min="11269" max="11520" width="8.85546875" style="138"/>
    <col min="11521" max="11521" width="10.5703125" style="138" customWidth="1"/>
    <col min="11522" max="11522" width="68.28515625" style="138" customWidth="1"/>
    <col min="11523" max="11524" width="27.5703125" style="138" customWidth="1"/>
    <col min="11525" max="11776" width="8.85546875" style="138"/>
    <col min="11777" max="11777" width="10.5703125" style="138" customWidth="1"/>
    <col min="11778" max="11778" width="68.28515625" style="138" customWidth="1"/>
    <col min="11779" max="11780" width="27.5703125" style="138" customWidth="1"/>
    <col min="11781" max="12032" width="8.85546875" style="138"/>
    <col min="12033" max="12033" width="10.5703125" style="138" customWidth="1"/>
    <col min="12034" max="12034" width="68.28515625" style="138" customWidth="1"/>
    <col min="12035" max="12036" width="27.5703125" style="138" customWidth="1"/>
    <col min="12037" max="12288" width="8.85546875" style="138"/>
    <col min="12289" max="12289" width="10.5703125" style="138" customWidth="1"/>
    <col min="12290" max="12290" width="68.28515625" style="138" customWidth="1"/>
    <col min="12291" max="12292" width="27.5703125" style="138" customWidth="1"/>
    <col min="12293" max="12544" width="8.85546875" style="138"/>
    <col min="12545" max="12545" width="10.5703125" style="138" customWidth="1"/>
    <col min="12546" max="12546" width="68.28515625" style="138" customWidth="1"/>
    <col min="12547" max="12548" width="27.5703125" style="138" customWidth="1"/>
    <col min="12549" max="12800" width="8.85546875" style="138"/>
    <col min="12801" max="12801" width="10.5703125" style="138" customWidth="1"/>
    <col min="12802" max="12802" width="68.28515625" style="138" customWidth="1"/>
    <col min="12803" max="12804" width="27.5703125" style="138" customWidth="1"/>
    <col min="12805" max="13056" width="8.85546875" style="138"/>
    <col min="13057" max="13057" width="10.5703125" style="138" customWidth="1"/>
    <col min="13058" max="13058" width="68.28515625" style="138" customWidth="1"/>
    <col min="13059" max="13060" width="27.5703125" style="138" customWidth="1"/>
    <col min="13061" max="13312" width="8.85546875" style="138"/>
    <col min="13313" max="13313" width="10.5703125" style="138" customWidth="1"/>
    <col min="13314" max="13314" width="68.28515625" style="138" customWidth="1"/>
    <col min="13315" max="13316" width="27.5703125" style="138" customWidth="1"/>
    <col min="13317" max="13568" width="8.85546875" style="138"/>
    <col min="13569" max="13569" width="10.5703125" style="138" customWidth="1"/>
    <col min="13570" max="13570" width="68.28515625" style="138" customWidth="1"/>
    <col min="13571" max="13572" width="27.5703125" style="138" customWidth="1"/>
    <col min="13573" max="13824" width="8.85546875" style="138"/>
    <col min="13825" max="13825" width="10.5703125" style="138" customWidth="1"/>
    <col min="13826" max="13826" width="68.28515625" style="138" customWidth="1"/>
    <col min="13827" max="13828" width="27.5703125" style="138" customWidth="1"/>
    <col min="13829" max="14080" width="8.85546875" style="138"/>
    <col min="14081" max="14081" width="10.5703125" style="138" customWidth="1"/>
    <col min="14082" max="14082" width="68.28515625" style="138" customWidth="1"/>
    <col min="14083" max="14084" width="27.5703125" style="138" customWidth="1"/>
    <col min="14085" max="14336" width="8.85546875" style="138"/>
    <col min="14337" max="14337" width="10.5703125" style="138" customWidth="1"/>
    <col min="14338" max="14338" width="68.28515625" style="138" customWidth="1"/>
    <col min="14339" max="14340" width="27.5703125" style="138" customWidth="1"/>
    <col min="14341" max="14592" width="8.85546875" style="138"/>
    <col min="14593" max="14593" width="10.5703125" style="138" customWidth="1"/>
    <col min="14594" max="14594" width="68.28515625" style="138" customWidth="1"/>
    <col min="14595" max="14596" width="27.5703125" style="138" customWidth="1"/>
    <col min="14597" max="14848" width="8.85546875" style="138"/>
    <col min="14849" max="14849" width="10.5703125" style="138" customWidth="1"/>
    <col min="14850" max="14850" width="68.28515625" style="138" customWidth="1"/>
    <col min="14851" max="14852" width="27.5703125" style="138" customWidth="1"/>
    <col min="14853" max="15104" width="8.85546875" style="138"/>
    <col min="15105" max="15105" width="10.5703125" style="138" customWidth="1"/>
    <col min="15106" max="15106" width="68.28515625" style="138" customWidth="1"/>
    <col min="15107" max="15108" width="27.5703125" style="138" customWidth="1"/>
    <col min="15109" max="15360" width="8.85546875" style="138"/>
    <col min="15361" max="15361" width="10.5703125" style="138" customWidth="1"/>
    <col min="15362" max="15362" width="68.28515625" style="138" customWidth="1"/>
    <col min="15363" max="15364" width="27.5703125" style="138" customWidth="1"/>
    <col min="15365" max="15616" width="8.85546875" style="138"/>
    <col min="15617" max="15617" width="10.5703125" style="138" customWidth="1"/>
    <col min="15618" max="15618" width="68.28515625" style="138" customWidth="1"/>
    <col min="15619" max="15620" width="27.5703125" style="138" customWidth="1"/>
    <col min="15621" max="15872" width="8.85546875" style="138"/>
    <col min="15873" max="15873" width="10.5703125" style="138" customWidth="1"/>
    <col min="15874" max="15874" width="68.28515625" style="138" customWidth="1"/>
    <col min="15875" max="15876" width="27.5703125" style="138" customWidth="1"/>
    <col min="15877" max="16128" width="8.85546875" style="138"/>
    <col min="16129" max="16129" width="10.5703125" style="138" customWidth="1"/>
    <col min="16130" max="16130" width="68.28515625" style="138" customWidth="1"/>
    <col min="16131" max="16132" width="27.5703125" style="138" customWidth="1"/>
    <col min="16133" max="16384" width="8.85546875" style="138"/>
  </cols>
  <sheetData>
    <row r="2" spans="1:4">
      <c r="A2" s="10"/>
      <c r="B2" s="2"/>
      <c r="C2" s="2"/>
      <c r="D2" s="2"/>
    </row>
    <row r="3" spans="1:4" ht="15.75">
      <c r="A3" s="3" t="s">
        <v>17</v>
      </c>
      <c r="B3" s="4"/>
      <c r="C3" s="4"/>
      <c r="D3" s="17" t="s">
        <v>18</v>
      </c>
    </row>
    <row r="4" spans="1:4">
      <c r="A4" s="5" t="s">
        <v>658</v>
      </c>
      <c r="B4" s="4"/>
      <c r="C4" s="4"/>
      <c r="D4" s="6" t="s">
        <v>662</v>
      </c>
    </row>
    <row r="5" spans="1:4">
      <c r="A5" s="4"/>
      <c r="B5" s="4"/>
      <c r="C5" s="4"/>
      <c r="D5" s="7"/>
    </row>
    <row r="6" spans="1:4" ht="15.75" customHeight="1">
      <c r="A6" s="298" t="s">
        <v>445</v>
      </c>
      <c r="B6" s="298"/>
      <c r="C6" s="298"/>
      <c r="D6" s="298"/>
    </row>
    <row r="7" spans="1:4">
      <c r="A7" s="299" t="s">
        <v>21</v>
      </c>
      <c r="B7" s="299"/>
      <c r="C7" s="299"/>
      <c r="D7" s="299"/>
    </row>
    <row r="8" spans="1:4">
      <c r="A8" s="8"/>
      <c r="B8" s="9"/>
      <c r="C8" s="8"/>
      <c r="D8" s="8"/>
    </row>
    <row r="12" spans="1:4" ht="15.75" thickBot="1">
      <c r="C12" s="203"/>
      <c r="D12" s="203" t="s">
        <v>8</v>
      </c>
    </row>
    <row r="13" spans="1:4" ht="15.75" thickBot="1">
      <c r="C13" s="204" t="s">
        <v>22</v>
      </c>
      <c r="D13" s="204" t="s">
        <v>23</v>
      </c>
    </row>
    <row r="14" spans="1:4">
      <c r="A14" s="205"/>
      <c r="B14" s="206"/>
      <c r="C14" s="207" t="s">
        <v>446</v>
      </c>
      <c r="D14" s="207" t="s">
        <v>446</v>
      </c>
    </row>
    <row r="15" spans="1:4" ht="15.75" thickBot="1">
      <c r="A15" s="208" t="s">
        <v>447</v>
      </c>
      <c r="B15" s="208" t="s">
        <v>29</v>
      </c>
      <c r="C15" s="209" t="s">
        <v>132</v>
      </c>
      <c r="D15" s="209" t="s">
        <v>30</v>
      </c>
    </row>
    <row r="16" spans="1:4">
      <c r="A16" s="210" t="s">
        <v>138</v>
      </c>
      <c r="B16" s="211" t="s">
        <v>448</v>
      </c>
      <c r="C16" s="212"/>
      <c r="D16" s="212"/>
    </row>
    <row r="17" spans="1:4">
      <c r="A17" s="213" t="s">
        <v>42</v>
      </c>
      <c r="B17" s="214" t="s">
        <v>449</v>
      </c>
      <c r="C17" s="215">
        <f>C54</f>
        <v>0</v>
      </c>
      <c r="D17" s="215">
        <f>D54</f>
        <v>0</v>
      </c>
    </row>
    <row r="18" spans="1:4">
      <c r="A18" s="213" t="s">
        <v>44</v>
      </c>
      <c r="B18" s="216" t="s">
        <v>450</v>
      </c>
      <c r="C18" s="215">
        <f>C61</f>
        <v>0</v>
      </c>
      <c r="D18" s="215">
        <f>D61</f>
        <v>0</v>
      </c>
    </row>
    <row r="19" spans="1:4" ht="15.75" thickBot="1">
      <c r="A19" s="217" t="s">
        <v>52</v>
      </c>
      <c r="B19" s="218" t="s">
        <v>451</v>
      </c>
      <c r="C19" s="219" t="str">
        <f>IF(ISERROR(C17/C18),"",C17/C18)</f>
        <v/>
      </c>
      <c r="D19" s="219" t="str">
        <f>IF(ISERROR(D17/D18),"",D17/D18)</f>
        <v/>
      </c>
    </row>
    <row r="20" spans="1:4">
      <c r="A20" s="220" t="s">
        <v>266</v>
      </c>
      <c r="B20" s="221" t="s">
        <v>449</v>
      </c>
      <c r="C20" s="222"/>
      <c r="D20" s="222"/>
    </row>
    <row r="21" spans="1:4" ht="30">
      <c r="A21" s="213" t="s">
        <v>82</v>
      </c>
      <c r="B21" s="214" t="s">
        <v>452</v>
      </c>
      <c r="C21" s="215">
        <f>'ППЛА-1'!F16</f>
        <v>0</v>
      </c>
      <c r="D21" s="215">
        <f>'ППЛА-1'!J16</f>
        <v>0</v>
      </c>
    </row>
    <row r="22" spans="1:4" ht="45">
      <c r="A22" s="213" t="s">
        <v>84</v>
      </c>
      <c r="B22" s="214" t="s">
        <v>453</v>
      </c>
      <c r="C22" s="215">
        <f>SUM('ППЛА-3'!J43:K43)</f>
        <v>0</v>
      </c>
      <c r="D22" s="215">
        <f>SUM('ППЛА-3'!U43:V43)</f>
        <v>0</v>
      </c>
    </row>
    <row r="23" spans="1:4" ht="75">
      <c r="A23" s="213" t="s">
        <v>418</v>
      </c>
      <c r="B23" s="214" t="s">
        <v>454</v>
      </c>
      <c r="C23" s="223"/>
      <c r="D23" s="223"/>
    </row>
    <row r="24" spans="1:4" ht="45">
      <c r="A24" s="213" t="s">
        <v>455</v>
      </c>
      <c r="B24" s="214" t="s">
        <v>456</v>
      </c>
      <c r="C24" s="215">
        <f>SUM('ППЛА-2'!E90,'ППЛА-2'!E96)</f>
        <v>0</v>
      </c>
      <c r="D24" s="215">
        <f>SUM('ППЛА-2'!K90,'ППЛА-2'!K96)</f>
        <v>0</v>
      </c>
    </row>
    <row r="25" spans="1:4" ht="60">
      <c r="A25" s="213" t="s">
        <v>457</v>
      </c>
      <c r="B25" s="214" t="s">
        <v>458</v>
      </c>
      <c r="C25" s="223"/>
      <c r="D25" s="223"/>
    </row>
    <row r="26" spans="1:4" ht="32.25" customHeight="1">
      <c r="A26" s="213" t="s">
        <v>459</v>
      </c>
      <c r="B26" s="214" t="s">
        <v>460</v>
      </c>
      <c r="C26" s="215">
        <f>'ППЛА-2'!C88</f>
        <v>0</v>
      </c>
      <c r="D26" s="215">
        <f>'ППЛА-2'!I88</f>
        <v>0</v>
      </c>
    </row>
    <row r="27" spans="1:4" ht="30">
      <c r="A27" s="213" t="s">
        <v>461</v>
      </c>
      <c r="B27" s="214" t="s">
        <v>462</v>
      </c>
      <c r="C27" s="215">
        <f>'ППЛА-3'!C41+'ППЛА-3'!D41-'ППЛА-3'!C50-'ППЛА-3'!D50</f>
        <v>0</v>
      </c>
      <c r="D27" s="215">
        <f>'ППЛА-3'!N41+'ППЛА-3'!O41-'ППЛА-3'!N50-'ППЛА-3'!O50</f>
        <v>0</v>
      </c>
    </row>
    <row r="28" spans="1:4" ht="30.75" thickBot="1">
      <c r="A28" s="217" t="s">
        <v>463</v>
      </c>
      <c r="B28" s="218" t="s">
        <v>464</v>
      </c>
      <c r="C28" s="224">
        <f>C21-C22-C23+C24+C25-C26+C27</f>
        <v>0</v>
      </c>
      <c r="D28" s="224">
        <f>D21-D22-D23+D24+D25-D26+D27</f>
        <v>0</v>
      </c>
    </row>
    <row r="29" spans="1:4" ht="30">
      <c r="A29" s="225" t="s">
        <v>465</v>
      </c>
      <c r="B29" s="214" t="s">
        <v>466</v>
      </c>
      <c r="C29" s="226">
        <f>'ППЛА-1'!F41</f>
        <v>0</v>
      </c>
      <c r="D29" s="226">
        <f>'ППЛА-1'!J41</f>
        <v>0</v>
      </c>
    </row>
    <row r="30" spans="1:4" ht="60">
      <c r="A30" s="227" t="s">
        <v>467</v>
      </c>
      <c r="B30" s="214" t="s">
        <v>468</v>
      </c>
      <c r="C30" s="215">
        <f>SUM('ППЛА-3'!J44:K44)</f>
        <v>0</v>
      </c>
      <c r="D30" s="215">
        <f>SUM('ППЛА-3'!U44:V44)</f>
        <v>0</v>
      </c>
    </row>
    <row r="31" spans="1:4" ht="75">
      <c r="A31" s="227" t="s">
        <v>469</v>
      </c>
      <c r="B31" s="214" t="s">
        <v>470</v>
      </c>
      <c r="C31" s="223"/>
      <c r="D31" s="223"/>
    </row>
    <row r="32" spans="1:4" ht="60">
      <c r="A32" s="227" t="s">
        <v>471</v>
      </c>
      <c r="B32" s="214" t="s">
        <v>472</v>
      </c>
      <c r="C32" s="215">
        <f>SUM('ППЛА-2'!E91,'ППЛА-2'!E97)</f>
        <v>0</v>
      </c>
      <c r="D32" s="215">
        <f>SUM('ППЛА-2'!K91,'ППЛА-2'!K97)</f>
        <v>0</v>
      </c>
    </row>
    <row r="33" spans="1:4" ht="75">
      <c r="A33" s="227" t="s">
        <v>473</v>
      </c>
      <c r="B33" s="214" t="s">
        <v>474</v>
      </c>
      <c r="C33" s="223"/>
      <c r="D33" s="223"/>
    </row>
    <row r="34" spans="1:4" ht="33" customHeight="1">
      <c r="A34" s="227" t="s">
        <v>475</v>
      </c>
      <c r="B34" s="216" t="s">
        <v>476</v>
      </c>
      <c r="C34" s="215">
        <f>C29-C30-C31+C32+C33</f>
        <v>0</v>
      </c>
      <c r="D34" s="215">
        <f>D29-D30-D31+D32+D33</f>
        <v>0</v>
      </c>
    </row>
    <row r="35" spans="1:4" ht="46.5" customHeight="1">
      <c r="A35" s="227" t="s">
        <v>477</v>
      </c>
      <c r="B35" s="216" t="s">
        <v>478</v>
      </c>
      <c r="C35" s="215">
        <f>MIN(C34,(C28)*(70/30))</f>
        <v>0</v>
      </c>
      <c r="D35" s="215">
        <f>MIN(D34,(D28)*(70/30))</f>
        <v>0</v>
      </c>
    </row>
    <row r="36" spans="1:4" ht="30.75" thickBot="1">
      <c r="A36" s="217" t="s">
        <v>479</v>
      </c>
      <c r="B36" s="218" t="s">
        <v>480</v>
      </c>
      <c r="C36" s="224">
        <f>C34-C35</f>
        <v>0</v>
      </c>
      <c r="D36" s="224">
        <f>D34-D35</f>
        <v>0</v>
      </c>
    </row>
    <row r="37" spans="1:4">
      <c r="A37" s="228" t="s">
        <v>481</v>
      </c>
      <c r="B37" s="214" t="s">
        <v>482</v>
      </c>
      <c r="C37" s="226">
        <f>'ППЛА-1'!F45</f>
        <v>0</v>
      </c>
      <c r="D37" s="226">
        <f>'ППЛА-1'!J45</f>
        <v>0</v>
      </c>
    </row>
    <row r="38" spans="1:4" ht="30">
      <c r="A38" s="213" t="s">
        <v>483</v>
      </c>
      <c r="B38" s="214" t="s">
        <v>484</v>
      </c>
      <c r="C38" s="215">
        <f>SUM('ППЛА-3'!J45:K45)</f>
        <v>0</v>
      </c>
      <c r="D38" s="215">
        <f>SUM('ППЛА-3'!U45:V45)</f>
        <v>0</v>
      </c>
    </row>
    <row r="39" spans="1:4" ht="60">
      <c r="A39" s="213" t="s">
        <v>485</v>
      </c>
      <c r="B39" s="214" t="s">
        <v>486</v>
      </c>
      <c r="C39" s="223"/>
      <c r="D39" s="223"/>
    </row>
    <row r="40" spans="1:4" ht="30">
      <c r="A40" s="213" t="s">
        <v>487</v>
      </c>
      <c r="B40" s="214" t="s">
        <v>488</v>
      </c>
      <c r="C40" s="215">
        <f>SUM('ППЛА-2'!E92,'ППЛА-2'!E98)</f>
        <v>0</v>
      </c>
      <c r="D40" s="215">
        <f>SUM('ППЛА-2'!K92,'ППЛА-2'!K98)</f>
        <v>0</v>
      </c>
    </row>
    <row r="41" spans="1:4" ht="60">
      <c r="A41" s="213" t="s">
        <v>489</v>
      </c>
      <c r="B41" s="214" t="s">
        <v>490</v>
      </c>
      <c r="C41" s="223"/>
      <c r="D41" s="223"/>
    </row>
    <row r="42" spans="1:4" ht="30">
      <c r="A42" s="213" t="s">
        <v>491</v>
      </c>
      <c r="B42" s="214" t="s">
        <v>492</v>
      </c>
      <c r="C42" s="215">
        <f>C37-C38-C39+C40+C41</f>
        <v>0</v>
      </c>
      <c r="D42" s="215">
        <f>D37-D38-D39+D40+D41</f>
        <v>0</v>
      </c>
    </row>
    <row r="43" spans="1:4" ht="30">
      <c r="A43" s="227" t="s">
        <v>493</v>
      </c>
      <c r="B43" s="214" t="s">
        <v>494</v>
      </c>
      <c r="C43" s="229">
        <f>MIN(C42,(C28+C35)*(40/60),MAX(C28*(70/30)-C35,0))</f>
        <v>0</v>
      </c>
      <c r="D43" s="229">
        <f>MIN(D42,(D28+D35)*(40/60),MAX(D28*(70/30)-D35,0))</f>
        <v>0</v>
      </c>
    </row>
    <row r="44" spans="1:4" ht="15.75" thickBot="1">
      <c r="A44" s="217" t="s">
        <v>495</v>
      </c>
      <c r="B44" s="218" t="s">
        <v>496</v>
      </c>
      <c r="C44" s="224">
        <f>C42-C43</f>
        <v>0</v>
      </c>
      <c r="D44" s="224">
        <f>D42-D43</f>
        <v>0</v>
      </c>
    </row>
    <row r="45" spans="1:4">
      <c r="A45" s="230" t="s">
        <v>497</v>
      </c>
      <c r="B45" s="231" t="s">
        <v>498</v>
      </c>
      <c r="C45" s="232">
        <f>'ППЛА-1'!F53</f>
        <v>0</v>
      </c>
      <c r="D45" s="232">
        <f>'ППЛА-1'!J53</f>
        <v>0</v>
      </c>
    </row>
    <row r="46" spans="1:4" ht="30">
      <c r="A46" s="213" t="s">
        <v>499</v>
      </c>
      <c r="B46" s="214" t="s">
        <v>500</v>
      </c>
      <c r="C46" s="215">
        <f>SUM('ППЛА-3'!J46:K46)+SUM('ППЛА-3'!J48:K48)+SUM('ППЛА-3'!J47:K47)+SUM('ППЛА-3'!J49:K49)</f>
        <v>0</v>
      </c>
      <c r="D46" s="215">
        <f>SUM('ППЛА-3'!U46:V46)+SUM('ППЛА-3'!U48:V48)+SUM('ППЛА-3'!U47:V47)+SUM('ППЛА-3'!U49:V49)</f>
        <v>0</v>
      </c>
    </row>
    <row r="47" spans="1:4" ht="60">
      <c r="A47" s="213" t="s">
        <v>501</v>
      </c>
      <c r="B47" s="214" t="s">
        <v>502</v>
      </c>
      <c r="C47" s="223"/>
      <c r="D47" s="223"/>
    </row>
    <row r="48" spans="1:4" ht="30">
      <c r="A48" s="213" t="s">
        <v>503</v>
      </c>
      <c r="B48" s="214" t="s">
        <v>504</v>
      </c>
      <c r="C48" s="215">
        <f>'ППЛА-2'!E93+'ППЛА-2'!E99+'ППЛА-2'!E100+'ППЛА-2'!E101+'ППЛА-2'!E102</f>
        <v>0</v>
      </c>
      <c r="D48" s="215">
        <f>'ППЛА-2'!K93+'ППЛА-2'!K99+'ППЛА-2'!K100+'ППЛА-2'!K101+'ППЛА-2'!K102</f>
        <v>0</v>
      </c>
    </row>
    <row r="49" spans="1:4" ht="60">
      <c r="A49" s="213" t="s">
        <v>505</v>
      </c>
      <c r="B49" s="214" t="s">
        <v>506</v>
      </c>
      <c r="C49" s="223"/>
      <c r="D49" s="223"/>
    </row>
    <row r="50" spans="1:4" ht="30">
      <c r="A50" s="213" t="s">
        <v>507</v>
      </c>
      <c r="B50" s="214" t="s">
        <v>508</v>
      </c>
      <c r="C50" s="215">
        <f>C45-C46-C47+C48+C49</f>
        <v>0</v>
      </c>
      <c r="D50" s="215">
        <f>D45-D46-D47+D48+D49</f>
        <v>0</v>
      </c>
    </row>
    <row r="51" spans="1:4" ht="30">
      <c r="A51" s="213" t="s">
        <v>509</v>
      </c>
      <c r="B51" s="216" t="s">
        <v>510</v>
      </c>
      <c r="C51" s="215">
        <f>MIN(C50,(C28+C35+C43)*15/85,MAX((C28+C35)*40/60-C43,0),MAX(C28*70/30-C35-C43,0))</f>
        <v>0</v>
      </c>
      <c r="D51" s="215">
        <f>MIN(D50,(D28+D35+D43)*15/85,MAX((D28+D35)*40/60-D43,0),MAX(D28*70/30-D35-D43,0))</f>
        <v>0</v>
      </c>
    </row>
    <row r="52" spans="1:4" ht="15.75" thickBot="1">
      <c r="A52" s="225" t="s">
        <v>511</v>
      </c>
      <c r="B52" s="233" t="s">
        <v>512</v>
      </c>
      <c r="C52" s="234">
        <f>C50-C51</f>
        <v>0</v>
      </c>
      <c r="D52" s="234">
        <f>D50-D51</f>
        <v>0</v>
      </c>
    </row>
    <row r="53" spans="1:4" ht="15.75" thickBot="1">
      <c r="A53" s="235" t="s">
        <v>513</v>
      </c>
      <c r="B53" s="236" t="s">
        <v>514</v>
      </c>
      <c r="C53" s="237">
        <f>(C28+C34+C42+C50)-MIN(C28+C34+C42+C50,100/30*C28,100/60*(C28+C34),100/85*(C28+C34+C42))</f>
        <v>0</v>
      </c>
      <c r="D53" s="237">
        <f>(D28+D34+D42+D50)-MIN(D28+D34+D42+D50,100/30*D28,100/60*(D28+D34),100/85*(D28+D34+D42))</f>
        <v>0</v>
      </c>
    </row>
    <row r="54" spans="1:4" s="238" customFormat="1" ht="15.75" thickBot="1">
      <c r="A54" s="235" t="s">
        <v>515</v>
      </c>
      <c r="B54" s="236" t="s">
        <v>516</v>
      </c>
      <c r="C54" s="237">
        <f>(C21+C29+C37+C45)-MIN(C21+C29+C37+C45,C53)</f>
        <v>0</v>
      </c>
      <c r="D54" s="237">
        <f>(D21+D29+D37+D45)-MIN(D21+D29+D37+D45,D53)</f>
        <v>0</v>
      </c>
    </row>
    <row r="55" spans="1:4">
      <c r="A55" s="220" t="s">
        <v>517</v>
      </c>
      <c r="B55" s="211" t="s">
        <v>450</v>
      </c>
      <c r="C55" s="239"/>
      <c r="D55" s="239"/>
    </row>
    <row r="56" spans="1:4">
      <c r="A56" s="213" t="s">
        <v>518</v>
      </c>
      <c r="B56" s="240" t="s">
        <v>519</v>
      </c>
      <c r="C56" s="226">
        <f>'ППЛА-2'!H14</f>
        <v>0</v>
      </c>
      <c r="D56" s="226">
        <f>'ППЛА-2'!N14</f>
        <v>0</v>
      </c>
    </row>
    <row r="57" spans="1:4">
      <c r="A57" s="213" t="s">
        <v>520</v>
      </c>
      <c r="B57" s="240" t="s">
        <v>521</v>
      </c>
      <c r="C57" s="215">
        <f>'ППЛА-3'!M17</f>
        <v>0</v>
      </c>
      <c r="D57" s="215">
        <f>'ППЛА-3'!X17</f>
        <v>0</v>
      </c>
    </row>
    <row r="58" spans="1:4" ht="27" customHeight="1">
      <c r="A58" s="213" t="s">
        <v>522</v>
      </c>
      <c r="B58" s="240" t="s">
        <v>523</v>
      </c>
      <c r="C58" s="215">
        <f>'ППЛА-3'!L17</f>
        <v>0</v>
      </c>
      <c r="D58" s="215">
        <f>'ППЛА-3'!W17</f>
        <v>0</v>
      </c>
    </row>
    <row r="59" spans="1:4" ht="30">
      <c r="A59" s="213" t="s">
        <v>524</v>
      </c>
      <c r="B59" s="240" t="s">
        <v>525</v>
      </c>
      <c r="C59" s="215">
        <f>MIN(C57,C56)</f>
        <v>0</v>
      </c>
      <c r="D59" s="215">
        <f>MIN(D57,D56)</f>
        <v>0</v>
      </c>
    </row>
    <row r="60" spans="1:4" ht="30.75" thickBot="1">
      <c r="A60" s="241" t="s">
        <v>526</v>
      </c>
      <c r="B60" s="240" t="s">
        <v>527</v>
      </c>
      <c r="C60" s="224">
        <f>MIN(C58,0.75*MAX(C56-C57,0))</f>
        <v>0</v>
      </c>
      <c r="D60" s="224">
        <f>MIN(D58,0.75*MAX(D56-D57,0))</f>
        <v>0</v>
      </c>
    </row>
    <row r="61" spans="1:4" s="238" customFormat="1" ht="15.75" thickBot="1">
      <c r="A61" s="242" t="s">
        <v>427</v>
      </c>
      <c r="B61" s="243" t="s">
        <v>528</v>
      </c>
      <c r="C61" s="237">
        <f>C56-C59-C60</f>
        <v>0</v>
      </c>
      <c r="D61" s="237">
        <f>D56-D59-D60</f>
        <v>0</v>
      </c>
    </row>
    <row r="63" spans="1:4">
      <c r="A63" s="10"/>
      <c r="B63" s="2"/>
    </row>
    <row r="64" spans="1:4">
      <c r="A64" s="13" t="s">
        <v>9</v>
      </c>
      <c r="B64" s="13"/>
    </row>
    <row r="65" spans="1:2">
      <c r="A65" s="13"/>
      <c r="B65" s="13"/>
    </row>
    <row r="66" spans="1:2">
      <c r="A66" s="14" t="s">
        <v>10</v>
      </c>
      <c r="B66" s="13"/>
    </row>
    <row r="67" spans="1:2">
      <c r="A67" s="14" t="s">
        <v>11</v>
      </c>
      <c r="B67" s="13"/>
    </row>
    <row r="68" spans="1:2">
      <c r="A68" s="14" t="s">
        <v>12</v>
      </c>
      <c r="B68" s="13"/>
    </row>
    <row r="69" spans="1:2">
      <c r="A69" s="14" t="s">
        <v>11</v>
      </c>
      <c r="B69" s="13"/>
    </row>
    <row r="70" spans="1:2">
      <c r="A70" s="14" t="s">
        <v>13</v>
      </c>
      <c r="B70" s="13"/>
    </row>
    <row r="71" spans="1:2">
      <c r="A71" s="14" t="s">
        <v>11</v>
      </c>
      <c r="B71" s="13"/>
    </row>
    <row r="72" spans="1:2">
      <c r="A72" s="14" t="s">
        <v>14</v>
      </c>
      <c r="B72" s="13"/>
    </row>
  </sheetData>
  <mergeCells count="2">
    <mergeCell ref="A6:D6"/>
    <mergeCell ref="A7:D7"/>
  </mergeCells>
  <pageMargins left="0.70866141732283472" right="0.70866141732283472" top="0.74803149606299213" bottom="0.74803149606299213" header="0.31496062992125984" footer="0.31496062992125984"/>
  <pageSetup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6"/>
  <sheetViews>
    <sheetView showGridLines="0" zoomScale="90" zoomScaleNormal="90" workbookViewId="0">
      <selection activeCell="B7" sqref="B7:D7"/>
    </sheetView>
  </sheetViews>
  <sheetFormatPr defaultColWidth="9.140625" defaultRowHeight="14.25"/>
  <cols>
    <col min="1" max="2" width="9.140625" style="19"/>
    <col min="3" max="3" width="100.140625" style="19" customWidth="1"/>
    <col min="4" max="4" width="22.42578125" style="19" customWidth="1"/>
    <col min="5" max="16384" width="9.140625" style="19"/>
  </cols>
  <sheetData>
    <row r="1" spans="2:5" ht="15.75">
      <c r="B1" s="319" t="s">
        <v>529</v>
      </c>
      <c r="C1" s="319"/>
      <c r="D1" s="319"/>
      <c r="E1" s="18"/>
    </row>
    <row r="3" spans="2:5">
      <c r="B3" s="21" t="s">
        <v>531</v>
      </c>
      <c r="C3" s="20"/>
      <c r="D3" s="20" t="s">
        <v>530</v>
      </c>
    </row>
    <row r="4" spans="2:5">
      <c r="B4" s="47" t="s">
        <v>532</v>
      </c>
      <c r="C4" s="21"/>
      <c r="D4" s="22"/>
    </row>
    <row r="5" spans="2:5">
      <c r="B5" s="47"/>
      <c r="C5" s="22"/>
      <c r="D5" s="22"/>
    </row>
    <row r="7" spans="2:5" ht="15.75">
      <c r="B7" s="320" t="s">
        <v>533</v>
      </c>
      <c r="C7" s="320"/>
      <c r="D7" s="320"/>
      <c r="E7" s="23"/>
    </row>
    <row r="8" spans="2:5">
      <c r="B8" s="321" t="s">
        <v>534</v>
      </c>
      <c r="C8" s="321"/>
      <c r="D8" s="321"/>
      <c r="E8" s="24"/>
    </row>
    <row r="10" spans="2:5">
      <c r="D10" s="36" t="s">
        <v>8</v>
      </c>
    </row>
    <row r="11" spans="2:5">
      <c r="B11" s="322" t="s">
        <v>7</v>
      </c>
      <c r="C11" s="323" t="s">
        <v>535</v>
      </c>
      <c r="D11" s="323" t="s">
        <v>536</v>
      </c>
    </row>
    <row r="12" spans="2:5">
      <c r="B12" s="322"/>
      <c r="C12" s="324"/>
      <c r="D12" s="324"/>
    </row>
    <row r="13" spans="2:5">
      <c r="B13" s="322"/>
      <c r="C13" s="325"/>
      <c r="D13" s="325"/>
    </row>
    <row r="14" spans="2:5">
      <c r="B14" s="25">
        <v>1</v>
      </c>
      <c r="C14" s="25">
        <v>2</v>
      </c>
      <c r="D14" s="25">
        <v>3</v>
      </c>
    </row>
    <row r="15" spans="2:5" ht="34.5" customHeight="1">
      <c r="B15" s="26" t="s">
        <v>2</v>
      </c>
      <c r="C15" s="27" t="s">
        <v>537</v>
      </c>
      <c r="D15" s="26"/>
    </row>
    <row r="16" spans="2:5" ht="34.5" customHeight="1">
      <c r="B16" s="26" t="s">
        <v>1</v>
      </c>
      <c r="C16" s="28" t="s">
        <v>538</v>
      </c>
      <c r="D16" s="29"/>
    </row>
    <row r="17" spans="2:4" ht="57" customHeight="1">
      <c r="B17" s="26" t="s">
        <v>539</v>
      </c>
      <c r="C17" s="28" t="s">
        <v>540</v>
      </c>
      <c r="D17" s="29"/>
    </row>
    <row r="18" spans="2:4" ht="51" customHeight="1">
      <c r="B18" s="26" t="s">
        <v>541</v>
      </c>
      <c r="C18" s="28" t="s">
        <v>542</v>
      </c>
      <c r="D18" s="29"/>
    </row>
    <row r="19" spans="2:4" ht="63.75" customHeight="1">
      <c r="B19" s="26" t="s">
        <v>543</v>
      </c>
      <c r="C19" s="28" t="s">
        <v>544</v>
      </c>
      <c r="D19" s="29"/>
    </row>
    <row r="20" spans="2:4" ht="34.5" customHeight="1">
      <c r="B20" s="26" t="s">
        <v>545</v>
      </c>
      <c r="C20" s="28" t="s">
        <v>546</v>
      </c>
      <c r="D20" s="29"/>
    </row>
    <row r="21" spans="2:4" ht="41.25" customHeight="1">
      <c r="B21" s="26" t="s">
        <v>311</v>
      </c>
      <c r="C21" s="28" t="s">
        <v>547</v>
      </c>
      <c r="D21" s="29"/>
    </row>
    <row r="22" spans="2:4" ht="42" customHeight="1">
      <c r="B22" s="26" t="s">
        <v>321</v>
      </c>
      <c r="C22" s="28" t="s">
        <v>548</v>
      </c>
      <c r="D22" s="29"/>
    </row>
    <row r="23" spans="2:4" ht="34.5" customHeight="1">
      <c r="B23" s="26" t="s">
        <v>323</v>
      </c>
      <c r="C23" s="28" t="s">
        <v>549</v>
      </c>
      <c r="D23" s="29"/>
    </row>
    <row r="24" spans="2:4" ht="48.75" customHeight="1">
      <c r="B24" s="26" t="s">
        <v>325</v>
      </c>
      <c r="C24" s="28" t="s">
        <v>550</v>
      </c>
      <c r="D24" s="29"/>
    </row>
    <row r="25" spans="2:4" ht="34.5" customHeight="1">
      <c r="B25" s="26" t="s">
        <v>341</v>
      </c>
      <c r="C25" s="28" t="s">
        <v>655</v>
      </c>
      <c r="D25" s="29"/>
    </row>
    <row r="26" spans="2:4" ht="42.75" customHeight="1">
      <c r="B26" s="26" t="s">
        <v>551</v>
      </c>
      <c r="C26" s="28" t="s">
        <v>552</v>
      </c>
      <c r="D26" s="29"/>
    </row>
    <row r="27" spans="2:4" s="1" customFormat="1" ht="34.5" customHeight="1">
      <c r="B27" s="26" t="s">
        <v>553</v>
      </c>
      <c r="C27" s="28" t="s">
        <v>554</v>
      </c>
      <c r="D27" s="29"/>
    </row>
    <row r="28" spans="2:4" s="1" customFormat="1" ht="34.5" customHeight="1">
      <c r="B28" s="26" t="s">
        <v>555</v>
      </c>
      <c r="C28" s="28" t="s">
        <v>556</v>
      </c>
      <c r="D28" s="29"/>
    </row>
    <row r="29" spans="2:4" ht="34.5" customHeight="1">
      <c r="B29" s="26" t="s">
        <v>557</v>
      </c>
      <c r="C29" s="28" t="s">
        <v>656</v>
      </c>
      <c r="D29" s="29"/>
    </row>
    <row r="30" spans="2:4" ht="34.5" customHeight="1">
      <c r="B30" s="26" t="s">
        <v>558</v>
      </c>
      <c r="C30" s="28" t="s">
        <v>559</v>
      </c>
      <c r="D30" s="29"/>
    </row>
    <row r="31" spans="2:4" ht="34.5" customHeight="1">
      <c r="B31" s="26" t="s">
        <v>560</v>
      </c>
      <c r="C31" s="28" t="s">
        <v>561</v>
      </c>
      <c r="D31" s="29"/>
    </row>
    <row r="32" spans="2:4" ht="34.5" customHeight="1">
      <c r="B32" s="26" t="s">
        <v>562</v>
      </c>
      <c r="C32" s="28" t="s">
        <v>563</v>
      </c>
      <c r="D32" s="30"/>
    </row>
    <row r="33" spans="2:4" ht="34.5" customHeight="1">
      <c r="B33" s="26" t="s">
        <v>564</v>
      </c>
      <c r="C33" s="27" t="s">
        <v>565</v>
      </c>
      <c r="D33" s="30"/>
    </row>
    <row r="34" spans="2:4" ht="34.5" customHeight="1">
      <c r="B34" s="26" t="s">
        <v>566</v>
      </c>
      <c r="C34" s="27" t="s">
        <v>567</v>
      </c>
      <c r="D34" s="30"/>
    </row>
    <row r="35" spans="2:4" ht="34.5" customHeight="1">
      <c r="B35" s="26" t="s">
        <v>568</v>
      </c>
      <c r="C35" s="27" t="s">
        <v>569</v>
      </c>
      <c r="D35" s="30"/>
    </row>
    <row r="36" spans="2:4" ht="41.25" customHeight="1">
      <c r="B36" s="26" t="s">
        <v>570</v>
      </c>
      <c r="C36" s="28" t="s">
        <v>571</v>
      </c>
      <c r="D36" s="30"/>
    </row>
    <row r="37" spans="2:4" ht="48" customHeight="1">
      <c r="B37" s="26" t="s">
        <v>572</v>
      </c>
      <c r="C37" s="27" t="s">
        <v>573</v>
      </c>
      <c r="D37" s="30"/>
    </row>
    <row r="38" spans="2:4" ht="34.5" customHeight="1">
      <c r="B38" s="26" t="s">
        <v>574</v>
      </c>
      <c r="C38" s="27" t="s">
        <v>575</v>
      </c>
      <c r="D38" s="30"/>
    </row>
    <row r="39" spans="2:4" ht="34.5" customHeight="1">
      <c r="B39" s="26" t="s">
        <v>576</v>
      </c>
      <c r="C39" s="27" t="s">
        <v>577</v>
      </c>
      <c r="D39" s="31"/>
    </row>
    <row r="40" spans="2:4" ht="34.5" customHeight="1">
      <c r="B40" s="26" t="s">
        <v>578</v>
      </c>
      <c r="C40" s="27" t="s">
        <v>579</v>
      </c>
      <c r="D40" s="31"/>
    </row>
    <row r="41" spans="2:4" ht="34.5" customHeight="1">
      <c r="B41" s="26" t="s">
        <v>580</v>
      </c>
      <c r="C41" s="27" t="s">
        <v>712</v>
      </c>
      <c r="D41" s="32">
        <f>SUM(D15:D40)</f>
        <v>0</v>
      </c>
    </row>
    <row r="42" spans="2:4" ht="34.5" customHeight="1">
      <c r="B42" s="26" t="s">
        <v>581</v>
      </c>
      <c r="C42" s="27" t="s">
        <v>582</v>
      </c>
      <c r="D42" s="31"/>
    </row>
    <row r="43" spans="2:4" ht="21" customHeight="1">
      <c r="B43" s="26" t="s">
        <v>583</v>
      </c>
      <c r="C43" s="27" t="s">
        <v>584</v>
      </c>
      <c r="D43" s="32">
        <f>IFERROR(D42/D41,0)</f>
        <v>0</v>
      </c>
    </row>
    <row r="44" spans="2:4" ht="21" customHeight="1">
      <c r="B44" s="317" t="s">
        <v>585</v>
      </c>
      <c r="C44" s="317"/>
      <c r="D44" s="33"/>
    </row>
    <row r="45" spans="2:4" ht="28.5" customHeight="1">
      <c r="B45" s="318" t="s">
        <v>586</v>
      </c>
      <c r="C45" s="318"/>
      <c r="D45" s="318"/>
    </row>
    <row r="46" spans="2:4" ht="21" customHeight="1">
      <c r="B46" s="34"/>
      <c r="C46" s="35"/>
      <c r="D46" s="33"/>
    </row>
    <row r="48" spans="2:4" ht="12" customHeight="1">
      <c r="B48" s="15" t="s">
        <v>9</v>
      </c>
    </row>
    <row r="49" spans="2:2" ht="12" customHeight="1">
      <c r="B49" s="15"/>
    </row>
    <row r="50" spans="2:2" ht="12" customHeight="1">
      <c r="B50" s="16" t="s">
        <v>10</v>
      </c>
    </row>
    <row r="51" spans="2:2" ht="12" customHeight="1">
      <c r="B51" s="16" t="s">
        <v>11</v>
      </c>
    </row>
    <row r="52" spans="2:2" ht="12" customHeight="1">
      <c r="B52" s="16" t="s">
        <v>12</v>
      </c>
    </row>
    <row r="53" spans="2:2" ht="12" customHeight="1">
      <c r="B53" s="16" t="s">
        <v>11</v>
      </c>
    </row>
    <row r="54" spans="2:2" ht="12" customHeight="1">
      <c r="B54" s="16" t="s">
        <v>13</v>
      </c>
    </row>
    <row r="55" spans="2:2" ht="12" customHeight="1">
      <c r="B55" s="16" t="s">
        <v>11</v>
      </c>
    </row>
    <row r="56" spans="2:2" ht="12" customHeight="1">
      <c r="B56" s="16" t="s">
        <v>14</v>
      </c>
    </row>
  </sheetData>
  <mergeCells count="8">
    <mergeCell ref="B44:C44"/>
    <mergeCell ref="B45:D45"/>
    <mergeCell ref="B1:D1"/>
    <mergeCell ref="B7:D7"/>
    <mergeCell ref="B8:D8"/>
    <mergeCell ref="B11:B13"/>
    <mergeCell ref="C11:C13"/>
    <mergeCell ref="D11:D13"/>
  </mergeCells>
  <pageMargins left="0.7" right="0.7" top="0.75" bottom="0.75" header="0.3" footer="0.3"/>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zoomScaleNormal="100" workbookViewId="0">
      <selection activeCell="B7" sqref="B7:F7"/>
    </sheetView>
  </sheetViews>
  <sheetFormatPr defaultColWidth="9.140625" defaultRowHeight="14.25"/>
  <cols>
    <col min="1" max="2" width="9.140625" style="19"/>
    <col min="3" max="3" width="38.7109375" style="19" customWidth="1"/>
    <col min="4" max="4" width="20.5703125" style="19" customWidth="1"/>
    <col min="5" max="5" width="21.42578125" style="19" customWidth="1"/>
    <col min="6" max="6" width="32.42578125" style="19" customWidth="1"/>
    <col min="7" max="16384" width="9.140625" style="19"/>
  </cols>
  <sheetData>
    <row r="1" spans="1:7" ht="15.75">
      <c r="B1" s="319" t="s">
        <v>587</v>
      </c>
      <c r="C1" s="319"/>
      <c r="D1" s="319"/>
      <c r="E1" s="319"/>
      <c r="F1" s="319"/>
    </row>
    <row r="3" spans="1:7">
      <c r="B3" s="21" t="s">
        <v>531</v>
      </c>
      <c r="F3" s="20" t="s">
        <v>588</v>
      </c>
    </row>
    <row r="4" spans="1:7">
      <c r="B4" s="47" t="s">
        <v>532</v>
      </c>
    </row>
    <row r="5" spans="1:7">
      <c r="B5" s="22"/>
      <c r="C5" s="21"/>
    </row>
    <row r="7" spans="1:7" ht="13.9" customHeight="1">
      <c r="B7" s="326" t="s">
        <v>713</v>
      </c>
      <c r="C7" s="326"/>
      <c r="D7" s="326"/>
      <c r="E7" s="326"/>
      <c r="F7" s="326"/>
    </row>
    <row r="8" spans="1:7">
      <c r="B8" s="327" t="s">
        <v>657</v>
      </c>
      <c r="C8" s="327"/>
      <c r="D8" s="327"/>
      <c r="E8" s="327"/>
      <c r="F8" s="327"/>
      <c r="G8" s="37"/>
    </row>
    <row r="9" spans="1:7">
      <c r="A9" s="41"/>
      <c r="B9" s="41"/>
      <c r="C9" s="41"/>
      <c r="D9" s="41"/>
      <c r="E9" s="41"/>
      <c r="F9" s="41"/>
      <c r="G9" s="37"/>
    </row>
    <row r="10" spans="1:7" s="40" customFormat="1" ht="9" customHeight="1">
      <c r="F10" s="36" t="s">
        <v>8</v>
      </c>
    </row>
    <row r="11" spans="1:7" ht="15" customHeight="1">
      <c r="B11" s="322" t="s">
        <v>7</v>
      </c>
      <c r="C11" s="323"/>
      <c r="D11" s="323" t="s">
        <v>589</v>
      </c>
      <c r="E11" s="323" t="s">
        <v>590</v>
      </c>
      <c r="F11" s="323" t="s">
        <v>591</v>
      </c>
    </row>
    <row r="12" spans="1:7">
      <c r="B12" s="322"/>
      <c r="C12" s="324"/>
      <c r="D12" s="324"/>
      <c r="E12" s="324"/>
      <c r="F12" s="324"/>
    </row>
    <row r="13" spans="1:7" ht="29.25" customHeight="1">
      <c r="B13" s="322"/>
      <c r="C13" s="325"/>
      <c r="D13" s="325"/>
      <c r="E13" s="325"/>
      <c r="F13" s="325"/>
    </row>
    <row r="14" spans="1:7">
      <c r="B14" s="25">
        <v>1</v>
      </c>
      <c r="C14" s="25">
        <v>2</v>
      </c>
      <c r="D14" s="25">
        <v>3</v>
      </c>
      <c r="E14" s="25">
        <v>4</v>
      </c>
      <c r="F14" s="25">
        <v>5</v>
      </c>
    </row>
    <row r="15" spans="1:7" ht="58.5" customHeight="1">
      <c r="B15" s="26" t="s">
        <v>2</v>
      </c>
      <c r="C15" s="27" t="s">
        <v>592</v>
      </c>
      <c r="D15" s="26">
        <f>SUM(D16:D24)</f>
        <v>0</v>
      </c>
      <c r="E15" s="26">
        <f>SUM(E16:E24)</f>
        <v>0</v>
      </c>
      <c r="F15" s="32"/>
    </row>
    <row r="16" spans="1:7">
      <c r="B16" s="30" t="s">
        <v>138</v>
      </c>
      <c r="C16" s="27" t="s">
        <v>593</v>
      </c>
      <c r="D16" s="29"/>
      <c r="E16" s="29"/>
      <c r="F16" s="38"/>
    </row>
    <row r="17" spans="2:6">
      <c r="B17" s="30" t="s">
        <v>266</v>
      </c>
      <c r="C17" s="27" t="s">
        <v>594</v>
      </c>
      <c r="D17" s="29"/>
      <c r="E17" s="29"/>
      <c r="F17" s="38"/>
    </row>
    <row r="18" spans="2:6">
      <c r="B18" s="30" t="s">
        <v>296</v>
      </c>
      <c r="C18" s="27" t="s">
        <v>595</v>
      </c>
      <c r="D18" s="29"/>
      <c r="E18" s="29"/>
      <c r="F18" s="38"/>
    </row>
    <row r="19" spans="2:6">
      <c r="B19" s="30" t="s">
        <v>427</v>
      </c>
      <c r="C19" s="27" t="s">
        <v>596</v>
      </c>
      <c r="D19" s="29"/>
      <c r="E19" s="29"/>
      <c r="F19" s="38"/>
    </row>
    <row r="20" spans="2:6">
      <c r="B20" s="30" t="s">
        <v>597</v>
      </c>
      <c r="C20" s="27" t="s">
        <v>598</v>
      </c>
      <c r="D20" s="29"/>
      <c r="E20" s="29"/>
      <c r="F20" s="38"/>
    </row>
    <row r="21" spans="2:6">
      <c r="B21" s="30" t="s">
        <v>599</v>
      </c>
      <c r="C21" s="27" t="s">
        <v>600</v>
      </c>
      <c r="D21" s="29"/>
      <c r="E21" s="29"/>
      <c r="F21" s="38"/>
    </row>
    <row r="22" spans="2:6">
      <c r="B22" s="30" t="s">
        <v>601</v>
      </c>
      <c r="C22" s="27" t="s">
        <v>602</v>
      </c>
      <c r="D22" s="29"/>
      <c r="E22" s="29"/>
      <c r="F22" s="38"/>
    </row>
    <row r="23" spans="2:6">
      <c r="B23" s="30" t="s">
        <v>603</v>
      </c>
      <c r="C23" s="27" t="s">
        <v>604</v>
      </c>
      <c r="D23" s="29"/>
      <c r="E23" s="29"/>
      <c r="F23" s="38"/>
    </row>
    <row r="24" spans="2:6">
      <c r="B24" s="30" t="s">
        <v>605</v>
      </c>
      <c r="C24" s="27" t="s">
        <v>606</v>
      </c>
      <c r="D24" s="29"/>
      <c r="E24" s="29"/>
      <c r="F24" s="38"/>
    </row>
    <row r="25" spans="2:6" ht="33.75">
      <c r="B25" s="26">
        <v>2</v>
      </c>
      <c r="C25" s="29" t="s">
        <v>607</v>
      </c>
      <c r="D25" s="38"/>
      <c r="E25" s="38"/>
      <c r="F25" s="29"/>
    </row>
    <row r="26" spans="2:6">
      <c r="B26" s="317" t="s">
        <v>585</v>
      </c>
      <c r="C26" s="317"/>
      <c r="D26" s="33"/>
      <c r="E26" s="39"/>
      <c r="F26" s="39"/>
    </row>
    <row r="27" spans="2:6" ht="27.75" customHeight="1">
      <c r="B27" s="318" t="s">
        <v>608</v>
      </c>
      <c r="C27" s="318"/>
      <c r="D27" s="318"/>
      <c r="E27" s="318"/>
      <c r="F27" s="318"/>
    </row>
    <row r="28" spans="2:6">
      <c r="B28" s="34"/>
      <c r="C28" s="39"/>
      <c r="D28" s="39"/>
      <c r="E28" s="39"/>
      <c r="F28" s="39"/>
    </row>
    <row r="30" spans="2:6" ht="12" customHeight="1">
      <c r="B30" s="15" t="s">
        <v>9</v>
      </c>
    </row>
    <row r="31" spans="2:6" ht="12" customHeight="1">
      <c r="B31" s="15"/>
    </row>
    <row r="32" spans="2:6" ht="12" customHeight="1">
      <c r="B32" s="16" t="s">
        <v>10</v>
      </c>
    </row>
    <row r="33" spans="2:2" ht="12" customHeight="1">
      <c r="B33" s="16" t="s">
        <v>11</v>
      </c>
    </row>
    <row r="34" spans="2:2" ht="12" customHeight="1">
      <c r="B34" s="16" t="s">
        <v>12</v>
      </c>
    </row>
    <row r="35" spans="2:2" ht="12" customHeight="1">
      <c r="B35" s="16" t="s">
        <v>11</v>
      </c>
    </row>
    <row r="36" spans="2:2" ht="12" customHeight="1">
      <c r="B36" s="16" t="s">
        <v>13</v>
      </c>
    </row>
    <row r="37" spans="2:2" ht="12" customHeight="1">
      <c r="B37" s="16" t="s">
        <v>11</v>
      </c>
    </row>
    <row r="38" spans="2:2" ht="12" customHeight="1">
      <c r="B38" s="16" t="s">
        <v>14</v>
      </c>
    </row>
  </sheetData>
  <mergeCells count="10">
    <mergeCell ref="B26:C26"/>
    <mergeCell ref="B27:F27"/>
    <mergeCell ref="B1:F1"/>
    <mergeCell ref="B7:F7"/>
    <mergeCell ref="B8:F8"/>
    <mergeCell ref="B11:B13"/>
    <mergeCell ref="C11:C13"/>
    <mergeCell ref="D11:D13"/>
    <mergeCell ref="E11:E13"/>
    <mergeCell ref="F11:F13"/>
  </mergeCells>
  <pageMargins left="0.7" right="0.7" top="0.75" bottom="0.75" header="0.3" footer="0.3"/>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zoomScaleNormal="100" workbookViewId="0">
      <selection activeCell="B7" sqref="B7:G7"/>
    </sheetView>
  </sheetViews>
  <sheetFormatPr defaultColWidth="9.140625" defaultRowHeight="14.25"/>
  <cols>
    <col min="1" max="2" width="9.140625" style="19"/>
    <col min="3" max="3" width="59.85546875" style="19" customWidth="1"/>
    <col min="4" max="4" width="15.85546875" style="19" customWidth="1"/>
    <col min="5" max="5" width="15.28515625" style="19" customWidth="1"/>
    <col min="6" max="6" width="15.5703125" style="19" customWidth="1"/>
    <col min="7" max="7" width="14.7109375" style="19" customWidth="1"/>
    <col min="8" max="16384" width="9.140625" style="19"/>
  </cols>
  <sheetData>
    <row r="1" spans="1:10" ht="15.75">
      <c r="B1" s="319" t="s">
        <v>529</v>
      </c>
      <c r="C1" s="319"/>
      <c r="D1" s="319"/>
      <c r="E1" s="319"/>
      <c r="F1" s="319"/>
      <c r="G1" s="319"/>
    </row>
    <row r="3" spans="1:10">
      <c r="B3" s="21" t="s">
        <v>531</v>
      </c>
      <c r="F3" s="24"/>
      <c r="G3" s="20" t="s">
        <v>609</v>
      </c>
    </row>
    <row r="4" spans="1:10">
      <c r="B4" s="47" t="s">
        <v>532</v>
      </c>
      <c r="C4" s="21"/>
    </row>
    <row r="5" spans="1:10">
      <c r="C5" s="22"/>
    </row>
    <row r="7" spans="1:10" ht="13.9" customHeight="1">
      <c r="B7" s="326" t="s">
        <v>610</v>
      </c>
      <c r="C7" s="326"/>
      <c r="D7" s="326"/>
      <c r="E7" s="326"/>
      <c r="F7" s="326"/>
      <c r="G7" s="326"/>
    </row>
    <row r="8" spans="1:10">
      <c r="B8" s="327" t="s">
        <v>657</v>
      </c>
      <c r="C8" s="327"/>
      <c r="D8" s="327"/>
      <c r="E8" s="327"/>
      <c r="F8" s="327"/>
      <c r="G8" s="327"/>
      <c r="H8" s="37"/>
      <c r="I8" s="37"/>
      <c r="J8" s="37"/>
    </row>
    <row r="9" spans="1:10">
      <c r="A9" s="41"/>
      <c r="B9" s="41"/>
      <c r="C9" s="41"/>
      <c r="D9" s="41"/>
      <c r="E9" s="41"/>
      <c r="F9" s="41"/>
      <c r="G9" s="41"/>
      <c r="H9" s="37"/>
      <c r="I9" s="37"/>
      <c r="J9" s="37"/>
    </row>
    <row r="10" spans="1:10" s="40" customFormat="1" ht="11.25">
      <c r="E10" s="40" t="s">
        <v>8</v>
      </c>
    </row>
    <row r="11" spans="1:10" s="40" customFormat="1" ht="11.25">
      <c r="B11" s="322" t="s">
        <v>7</v>
      </c>
      <c r="C11" s="323" t="s">
        <v>611</v>
      </c>
      <c r="D11" s="323" t="s">
        <v>612</v>
      </c>
      <c r="E11" s="323" t="s">
        <v>613</v>
      </c>
      <c r="F11" s="46"/>
    </row>
    <row r="12" spans="1:10" s="40" customFormat="1" ht="11.25">
      <c r="B12" s="322"/>
      <c r="C12" s="324"/>
      <c r="D12" s="324"/>
      <c r="E12" s="324"/>
      <c r="F12" s="46"/>
    </row>
    <row r="13" spans="1:10" s="40" customFormat="1" ht="11.25">
      <c r="B13" s="322"/>
      <c r="C13" s="325"/>
      <c r="D13" s="325"/>
      <c r="E13" s="325"/>
      <c r="F13" s="46"/>
    </row>
    <row r="14" spans="1:10" s="40" customFormat="1" ht="11.25">
      <c r="B14" s="25">
        <v>1</v>
      </c>
      <c r="C14" s="25">
        <v>2</v>
      </c>
      <c r="D14" s="25">
        <v>3</v>
      </c>
      <c r="E14" s="25">
        <v>4</v>
      </c>
    </row>
    <row r="15" spans="1:10" s="40" customFormat="1" ht="11.25">
      <c r="B15" s="26" t="s">
        <v>2</v>
      </c>
      <c r="C15" s="27" t="s">
        <v>614</v>
      </c>
      <c r="D15" s="26"/>
      <c r="E15" s="26"/>
    </row>
    <row r="16" spans="1:10" s="40" customFormat="1" ht="11.25">
      <c r="B16" s="42" t="s">
        <v>138</v>
      </c>
      <c r="C16" s="43" t="s">
        <v>615</v>
      </c>
      <c r="D16" s="29"/>
      <c r="E16" s="29"/>
    </row>
    <row r="17" spans="2:7" s="46" customFormat="1" ht="11.25">
      <c r="B17" s="30" t="s">
        <v>42</v>
      </c>
      <c r="C17" s="44" t="s">
        <v>616</v>
      </c>
      <c r="D17" s="29"/>
      <c r="E17" s="29"/>
    </row>
    <row r="18" spans="2:7" s="40" customFormat="1" ht="45">
      <c r="B18" s="30" t="s">
        <v>1</v>
      </c>
      <c r="C18" s="28" t="s">
        <v>617</v>
      </c>
      <c r="D18" s="29"/>
      <c r="E18" s="29"/>
    </row>
    <row r="19" spans="2:7" s="40" customFormat="1" ht="22.5">
      <c r="B19" s="30" t="s">
        <v>539</v>
      </c>
      <c r="C19" s="28" t="s">
        <v>618</v>
      </c>
      <c r="D19" s="29"/>
      <c r="E19" s="29"/>
    </row>
    <row r="20" spans="2:7" s="40" customFormat="1" ht="45">
      <c r="B20" s="30" t="s">
        <v>541</v>
      </c>
      <c r="C20" s="28" t="s">
        <v>619</v>
      </c>
      <c r="D20" s="29"/>
      <c r="E20" s="29"/>
    </row>
    <row r="21" spans="2:7" s="40" customFormat="1" ht="22.5">
      <c r="B21" s="30" t="s">
        <v>543</v>
      </c>
      <c r="C21" s="28" t="s">
        <v>620</v>
      </c>
      <c r="D21" s="29"/>
      <c r="E21" s="38"/>
    </row>
    <row r="22" spans="2:7" s="40" customFormat="1" ht="11.25">
      <c r="B22" s="30" t="s">
        <v>545</v>
      </c>
      <c r="C22" s="28" t="s">
        <v>621</v>
      </c>
      <c r="D22" s="29"/>
      <c r="E22" s="29"/>
    </row>
    <row r="23" spans="2:7" s="40" customFormat="1" ht="11.25"/>
    <row r="24" spans="2:7" s="40" customFormat="1" ht="11.25">
      <c r="B24" s="322" t="s">
        <v>7</v>
      </c>
      <c r="C24" s="322" t="s">
        <v>622</v>
      </c>
      <c r="D24" s="322" t="s">
        <v>623</v>
      </c>
      <c r="E24" s="322"/>
      <c r="F24" s="322" t="s">
        <v>613</v>
      </c>
      <c r="G24" s="322"/>
    </row>
    <row r="25" spans="2:7" s="40" customFormat="1" ht="11.25">
      <c r="B25" s="322"/>
      <c r="C25" s="322"/>
      <c r="D25" s="322"/>
      <c r="E25" s="322"/>
      <c r="F25" s="322"/>
      <c r="G25" s="322"/>
    </row>
    <row r="26" spans="2:7" s="40" customFormat="1" ht="11.25">
      <c r="B26" s="322"/>
      <c r="C26" s="322"/>
      <c r="D26" s="323" t="s">
        <v>624</v>
      </c>
      <c r="E26" s="323" t="s">
        <v>625</v>
      </c>
      <c r="F26" s="323" t="s">
        <v>624</v>
      </c>
      <c r="G26" s="323" t="s">
        <v>625</v>
      </c>
    </row>
    <row r="27" spans="2:7" s="40" customFormat="1" ht="11.25">
      <c r="B27" s="322"/>
      <c r="C27" s="322"/>
      <c r="D27" s="325"/>
      <c r="E27" s="325"/>
      <c r="F27" s="325"/>
      <c r="G27" s="325"/>
    </row>
    <row r="28" spans="2:7" s="40" customFormat="1" ht="11.25">
      <c r="B28" s="25">
        <v>1</v>
      </c>
      <c r="C28" s="25">
        <v>2</v>
      </c>
      <c r="D28" s="25">
        <v>3</v>
      </c>
      <c r="E28" s="25">
        <v>4</v>
      </c>
      <c r="F28" s="25">
        <v>5</v>
      </c>
      <c r="G28" s="25">
        <v>6</v>
      </c>
    </row>
    <row r="29" spans="2:7" s="40" customFormat="1" ht="11.25">
      <c r="B29" s="26" t="s">
        <v>2</v>
      </c>
      <c r="C29" s="28" t="s">
        <v>626</v>
      </c>
      <c r="D29" s="25"/>
      <c r="E29" s="25"/>
      <c r="F29" s="25"/>
      <c r="G29" s="25"/>
    </row>
    <row r="30" spans="2:7" s="40" customFormat="1" ht="22.5">
      <c r="B30" s="26" t="s">
        <v>1</v>
      </c>
      <c r="C30" s="29" t="s">
        <v>627</v>
      </c>
      <c r="D30" s="25"/>
      <c r="E30" s="25"/>
      <c r="F30" s="25"/>
      <c r="G30" s="25"/>
    </row>
    <row r="31" spans="2:7" s="40" customFormat="1" ht="11.25">
      <c r="B31" s="26" t="s">
        <v>86</v>
      </c>
      <c r="C31" s="43" t="s">
        <v>628</v>
      </c>
      <c r="D31" s="30"/>
      <c r="E31" s="30"/>
      <c r="F31" s="30"/>
      <c r="G31" s="30"/>
    </row>
    <row r="32" spans="2:7" s="40" customFormat="1" ht="22.5">
      <c r="B32" s="26" t="s">
        <v>96</v>
      </c>
      <c r="C32" s="43" t="s">
        <v>629</v>
      </c>
      <c r="D32" s="30"/>
      <c r="E32" s="30"/>
      <c r="F32" s="30"/>
      <c r="G32" s="30"/>
    </row>
    <row r="33" spans="2:7" s="40" customFormat="1" ht="11.25">
      <c r="B33" s="26" t="s">
        <v>630</v>
      </c>
      <c r="C33" s="43" t="s">
        <v>631</v>
      </c>
      <c r="D33" s="30"/>
      <c r="E33" s="30"/>
      <c r="F33" s="30"/>
      <c r="G33" s="30"/>
    </row>
    <row r="34" spans="2:7" s="40" customFormat="1" ht="11.25">
      <c r="B34" s="26" t="s">
        <v>632</v>
      </c>
      <c r="C34" s="43" t="s">
        <v>633</v>
      </c>
      <c r="D34" s="30"/>
      <c r="E34" s="30"/>
      <c r="F34" s="30"/>
      <c r="G34" s="30"/>
    </row>
    <row r="35" spans="2:7" s="40" customFormat="1" ht="11.25">
      <c r="B35" s="26" t="s">
        <v>634</v>
      </c>
      <c r="C35" s="43" t="s">
        <v>635</v>
      </c>
      <c r="D35" s="30"/>
      <c r="E35" s="30"/>
      <c r="F35" s="30"/>
      <c r="G35" s="30"/>
    </row>
    <row r="36" spans="2:7" s="40" customFormat="1" ht="45">
      <c r="B36" s="26" t="s">
        <v>539</v>
      </c>
      <c r="C36" s="28" t="s">
        <v>636</v>
      </c>
      <c r="D36" s="30"/>
      <c r="E36" s="30"/>
      <c r="F36" s="30"/>
      <c r="G36" s="30"/>
    </row>
    <row r="37" spans="2:7" s="40" customFormat="1" ht="22.5">
      <c r="B37" s="26" t="s">
        <v>433</v>
      </c>
      <c r="C37" s="43" t="s">
        <v>629</v>
      </c>
      <c r="D37" s="30"/>
      <c r="E37" s="30"/>
      <c r="F37" s="30"/>
      <c r="G37" s="30"/>
    </row>
    <row r="38" spans="2:7" s="40" customFormat="1" ht="11.25">
      <c r="B38" s="26" t="s">
        <v>435</v>
      </c>
      <c r="C38" s="43" t="s">
        <v>631</v>
      </c>
      <c r="D38" s="30"/>
      <c r="E38" s="30"/>
      <c r="F38" s="30"/>
      <c r="G38" s="30"/>
    </row>
    <row r="39" spans="2:7" s="40" customFormat="1" ht="11.25">
      <c r="B39" s="26" t="s">
        <v>437</v>
      </c>
      <c r="C39" s="43" t="s">
        <v>633</v>
      </c>
      <c r="D39" s="30"/>
      <c r="E39" s="30"/>
      <c r="F39" s="30"/>
      <c r="G39" s="30"/>
    </row>
    <row r="40" spans="2:7" s="40" customFormat="1" ht="11.25">
      <c r="B40" s="26" t="s">
        <v>541</v>
      </c>
      <c r="C40" s="28" t="s">
        <v>637</v>
      </c>
      <c r="D40" s="30"/>
      <c r="E40" s="30"/>
      <c r="F40" s="30"/>
      <c r="G40" s="30"/>
    </row>
    <row r="41" spans="2:7" s="40" customFormat="1" ht="11.25">
      <c r="B41" s="26" t="s">
        <v>543</v>
      </c>
      <c r="C41" s="28" t="s">
        <v>638</v>
      </c>
      <c r="D41" s="30"/>
      <c r="E41" s="30"/>
      <c r="F41" s="30"/>
      <c r="G41" s="30"/>
    </row>
    <row r="42" spans="2:7" s="40" customFormat="1" ht="11.25">
      <c r="B42" s="26" t="s">
        <v>639</v>
      </c>
      <c r="C42" s="43" t="s">
        <v>640</v>
      </c>
      <c r="D42" s="30"/>
      <c r="E42" s="30"/>
      <c r="F42" s="30"/>
      <c r="G42" s="30"/>
    </row>
    <row r="43" spans="2:7" s="40" customFormat="1" ht="11.25">
      <c r="B43" s="26" t="s">
        <v>545</v>
      </c>
      <c r="C43" s="28" t="s">
        <v>641</v>
      </c>
      <c r="D43" s="30"/>
      <c r="E43" s="30"/>
      <c r="F43" s="30"/>
      <c r="G43" s="30"/>
    </row>
    <row r="44" spans="2:7" s="40" customFormat="1" ht="22.5">
      <c r="B44" s="26" t="s">
        <v>303</v>
      </c>
      <c r="C44" s="43" t="s">
        <v>642</v>
      </c>
      <c r="D44" s="30"/>
      <c r="E44" s="30"/>
      <c r="F44" s="30"/>
      <c r="G44" s="30"/>
    </row>
    <row r="45" spans="2:7" s="40" customFormat="1" ht="11.25">
      <c r="B45" s="26" t="s">
        <v>311</v>
      </c>
      <c r="C45" s="28" t="s">
        <v>643</v>
      </c>
      <c r="D45" s="30"/>
      <c r="E45" s="30"/>
      <c r="F45" s="30"/>
      <c r="G45" s="30"/>
    </row>
    <row r="46" spans="2:7" s="40" customFormat="1" ht="22.5">
      <c r="B46" s="26" t="s">
        <v>313</v>
      </c>
      <c r="C46" s="43" t="s">
        <v>644</v>
      </c>
      <c r="D46" s="30"/>
      <c r="E46" s="30"/>
      <c r="F46" s="30"/>
      <c r="G46" s="30"/>
    </row>
    <row r="47" spans="2:7" s="40" customFormat="1" ht="22.5">
      <c r="B47" s="26" t="s">
        <v>315</v>
      </c>
      <c r="C47" s="43" t="s">
        <v>645</v>
      </c>
      <c r="D47" s="30"/>
      <c r="E47" s="30"/>
      <c r="F47" s="30"/>
      <c r="G47" s="30"/>
    </row>
    <row r="48" spans="2:7" s="40" customFormat="1" ht="11.25">
      <c r="B48" s="26" t="s">
        <v>646</v>
      </c>
      <c r="C48" s="43" t="s">
        <v>647</v>
      </c>
      <c r="D48" s="30"/>
      <c r="E48" s="30"/>
      <c r="F48" s="30"/>
      <c r="G48" s="30"/>
    </row>
    <row r="49" spans="2:7" s="40" customFormat="1" ht="11.25">
      <c r="B49" s="26" t="s">
        <v>648</v>
      </c>
      <c r="C49" s="43" t="s">
        <v>649</v>
      </c>
      <c r="D49" s="30"/>
      <c r="E49" s="30"/>
      <c r="F49" s="30"/>
      <c r="G49" s="30"/>
    </row>
    <row r="50" spans="2:7" s="40" customFormat="1" ht="11.25">
      <c r="B50" s="26" t="s">
        <v>321</v>
      </c>
      <c r="C50" s="28" t="s">
        <v>606</v>
      </c>
      <c r="D50" s="30"/>
      <c r="E50" s="30"/>
      <c r="F50" s="30"/>
      <c r="G50" s="30"/>
    </row>
    <row r="51" spans="2:7" s="40" customFormat="1" ht="11.25">
      <c r="B51" s="26" t="s">
        <v>323</v>
      </c>
      <c r="C51" s="28" t="s">
        <v>650</v>
      </c>
      <c r="D51" s="30"/>
      <c r="E51" s="30"/>
      <c r="F51" s="30"/>
      <c r="G51" s="30"/>
    </row>
    <row r="52" spans="2:7" s="40" customFormat="1" ht="11.25">
      <c r="B52" s="26" t="s">
        <v>651</v>
      </c>
      <c r="C52" s="43" t="s">
        <v>652</v>
      </c>
      <c r="D52" s="30"/>
      <c r="E52" s="30"/>
      <c r="F52" s="30"/>
      <c r="G52" s="30"/>
    </row>
    <row r="53" spans="2:7" s="40" customFormat="1" ht="11.25">
      <c r="B53" s="26" t="s">
        <v>325</v>
      </c>
      <c r="C53" s="28" t="s">
        <v>653</v>
      </c>
      <c r="D53" s="30"/>
      <c r="E53" s="30"/>
      <c r="F53" s="30"/>
      <c r="G53" s="30"/>
    </row>
    <row r="54" spans="2:7" s="40" customFormat="1" ht="11.25">
      <c r="B54" s="26" t="s">
        <v>327</v>
      </c>
      <c r="C54" s="43" t="s">
        <v>654</v>
      </c>
      <c r="D54" s="30"/>
      <c r="E54" s="30"/>
      <c r="F54" s="30"/>
      <c r="G54" s="30"/>
    </row>
    <row r="55" spans="2:7" s="40" customFormat="1" ht="11.25">
      <c r="B55" s="317" t="s">
        <v>585</v>
      </c>
      <c r="C55" s="317"/>
      <c r="D55" s="33"/>
      <c r="E55" s="39"/>
      <c r="F55" s="39"/>
      <c r="G55" s="45"/>
    </row>
    <row r="56" spans="2:7" s="40" customFormat="1" ht="10.15" customHeight="1">
      <c r="B56" s="318" t="s">
        <v>586</v>
      </c>
      <c r="C56" s="318"/>
      <c r="D56" s="318"/>
      <c r="E56" s="318"/>
      <c r="F56" s="318"/>
      <c r="G56" s="318"/>
    </row>
    <row r="57" spans="2:7" s="40" customFormat="1" ht="11.25">
      <c r="B57" s="318"/>
      <c r="C57" s="318"/>
      <c r="D57" s="318"/>
      <c r="E57" s="318"/>
      <c r="F57" s="318"/>
      <c r="G57" s="318"/>
    </row>
    <row r="58" spans="2:7" s="40" customFormat="1" ht="11.25"/>
    <row r="59" spans="2:7" s="40" customFormat="1" ht="11.25">
      <c r="B59" s="15" t="s">
        <v>9</v>
      </c>
    </row>
    <row r="60" spans="2:7" s="40" customFormat="1" ht="11.25">
      <c r="B60" s="15"/>
    </row>
    <row r="61" spans="2:7" s="40" customFormat="1" ht="11.25">
      <c r="B61" s="16" t="s">
        <v>10</v>
      </c>
    </row>
    <row r="62" spans="2:7" s="40" customFormat="1" ht="11.25">
      <c r="B62" s="16" t="s">
        <v>11</v>
      </c>
    </row>
    <row r="63" spans="2:7" s="40" customFormat="1" ht="11.25">
      <c r="B63" s="16" t="s">
        <v>12</v>
      </c>
    </row>
    <row r="64" spans="2:7" s="40" customFormat="1" ht="11.25">
      <c r="B64" s="16" t="s">
        <v>11</v>
      </c>
    </row>
    <row r="65" spans="2:2" s="40" customFormat="1" ht="11.25">
      <c r="B65" s="16" t="s">
        <v>13</v>
      </c>
    </row>
    <row r="66" spans="2:2" s="40" customFormat="1" ht="11.25">
      <c r="B66" s="16" t="s">
        <v>11</v>
      </c>
    </row>
    <row r="67" spans="2:2" s="40" customFormat="1" ht="11.25">
      <c r="B67" s="16" t="s">
        <v>14</v>
      </c>
    </row>
  </sheetData>
  <mergeCells count="17">
    <mergeCell ref="B55:C55"/>
    <mergeCell ref="B56:G57"/>
    <mergeCell ref="B7:G7"/>
    <mergeCell ref="B1:G1"/>
    <mergeCell ref="B8:G8"/>
    <mergeCell ref="B24:B27"/>
    <mergeCell ref="C24:C27"/>
    <mergeCell ref="D24:E25"/>
    <mergeCell ref="F24:G25"/>
    <mergeCell ref="D26:D27"/>
    <mergeCell ref="E26:E27"/>
    <mergeCell ref="F26:F27"/>
    <mergeCell ref="G26:G27"/>
    <mergeCell ref="B11:B13"/>
    <mergeCell ref="C11:C13"/>
    <mergeCell ref="D11:D13"/>
    <mergeCell ref="E11:E13"/>
  </mergeCells>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ВИ-ЛИ </vt:lpstr>
      <vt:lpstr>ППЛА-1</vt:lpstr>
      <vt:lpstr>ППЛА-2</vt:lpstr>
      <vt:lpstr>ППЛА-3</vt:lpstr>
      <vt:lpstr>ППЛА-4</vt:lpstr>
      <vt:lpstr>ЛР1</vt:lpstr>
      <vt:lpstr>ЛР2</vt:lpstr>
      <vt:lpstr>ЛР3</vt:lpstr>
      <vt:lpstr>'ВИ-ЛИ '!Print_Area</vt:lpstr>
      <vt:lpstr>ЛР3!Print_Area</vt:lpstr>
      <vt:lpstr>'ППЛА-1'!Print_Area</vt:lpstr>
      <vt:lpstr>'ППЛА-2'!Print_Area</vt:lpstr>
      <vt:lpstr>'ППЛА-4'!Print_Area</vt:lpstr>
    </vt:vector>
  </TitlesOfParts>
  <Company>Banco de España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 Knezevic</dc:creator>
  <cp:lastModifiedBy>Sektor za kontrolu</cp:lastModifiedBy>
  <cp:lastPrinted>2016-11-30T13:02:20Z</cp:lastPrinted>
  <dcterms:created xsi:type="dcterms:W3CDTF">2011-07-27T07:00:35Z</dcterms:created>
  <dcterms:modified xsi:type="dcterms:W3CDTF">2016-12-22T12:06:38Z</dcterms:modified>
</cp:coreProperties>
</file>